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12.xml" ContentType="application/vnd.ms-office.activeX+xml"/>
  <Override PartName="/xl/activeX/activeX13.xml" ContentType="application/vnd.ms-office.activeX+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ink/ink1.xml" ContentType="application/inkml+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ink/ink2.xml" ContentType="application/inkml+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activeX/activeX14.xml" ContentType="application/vnd.ms-office.activeX+xml"/>
  <Override PartName="/xl/activeX/activeX15.xml" ContentType="application/vnd.ms-office.activeX+xml"/>
  <Override PartName="/xl/activeX/activeX16.xml" ContentType="application/vnd.ms-office.activeX+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activeX/activeX17.xml" ContentType="application/vnd.ms-office.activeX+xml"/>
  <Override PartName="/xl/activeX/activeX18.xml" ContentType="application/vnd.ms-office.activeX+xml"/>
  <Override PartName="/xl/activeX/activeX19.xml" ContentType="application/vnd.ms-office.activeX+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0.xml" ContentType="application/vnd.openxmlformats-officedocument.spreadsheetml.pivotTable+xml"/>
  <Override PartName="/xl/drawings/drawing5.xml" ContentType="application/vnd.openxmlformats-officedocument.drawing+xml"/>
  <Override PartName="/xl/activeX/activeX20.xml" ContentType="application/vnd.ms-office.activeX+xml"/>
  <Override PartName="/xl/activeX/activeX21.xml" ContentType="application/vnd.ms-office.activeX+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printerSettings/printerSettings2.bin" ContentType="application/vnd.openxmlformats-officedocument.spreadsheetml.printerSettings"/>
  <Override PartName="/xl/drawings/drawing6.xml" ContentType="application/vnd.openxmlformats-officedocument.drawing+xml"/>
  <Override PartName="/xl/activeX/activeX22.xml" ContentType="application/vnd.ms-office.activeX+xml"/>
  <Override PartName="/xl/ctrlProps/ctrlProp1.xml" ContentType="application/vnd.ms-excel.controlproperties+xml"/>
  <Override PartName="/xl/ctrlProps/ctrlProp2.xml" ContentType="application/vnd.ms-excel.controlproperties+xml"/>
  <Override PartName="/xl/printerSettings/printerSettings3.bin" ContentType="application/vnd.openxmlformats-officedocument.spreadsheetml.printerSettings"/>
  <Override PartName="/xl/drawings/drawing7.xml" ContentType="application/vnd.openxmlformats-officedocument.drawing+xml"/>
  <Override PartName="/xl/activeX/activeX23.xml" ContentType="application/vnd.ms-office.activeX+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mc:AlternateContent xmlns:mc="http://schemas.openxmlformats.org/markup-compatibility/2006">
    <mc:Choice Requires="x15">
      <x15ac:absPath xmlns:x15ac="http://schemas.microsoft.com/office/spreadsheetml/2010/11/ac" url="D:\Pooja\documents\Oakland University\course\MIS 5460 Business Analytics\final project\submission\final\"/>
    </mc:Choice>
  </mc:AlternateContent>
  <xr:revisionPtr revIDLastSave="0" documentId="13_ncr:1_{701167C2-CD96-443A-BE5E-916566011299}" xr6:coauthVersionLast="47" xr6:coauthVersionMax="47" xr10:uidLastSave="{00000000-0000-0000-0000-000000000000}"/>
  <bookViews>
    <workbookView xWindow="-108" yWindow="-108" windowWidth="23256" windowHeight="12456" tabRatio="574" firstSheet="2" activeTab="2" xr2:uid="{00000000-000D-0000-FFFF-FFFF00000000}"/>
  </bookViews>
  <sheets>
    <sheet name="RiskSerializationData8" sheetId="98" state="hidden" r:id="rId1"/>
    <sheet name="rsklibSimData" sheetId="99" state="hidden" r:id="rId2"/>
    <sheet name="Dashboard" sheetId="39" r:id="rId3"/>
    <sheet name="EVData" sheetId="20" state="hidden" r:id="rId4"/>
    <sheet name="Charging Station Utilization" sheetId="19" r:id="rId5"/>
    <sheet name="Charging Cost Sensitivity" sheetId="22" r:id="rId6"/>
    <sheet name="Driver Behavior Profiling" sheetId="23" r:id="rId7"/>
    <sheet name="Seasonal Charging Behavior" sheetId="24" state="hidden" r:id="rId8"/>
    <sheet name="BreakEvenModel" sheetId="38" state="hidden" r:id="rId9"/>
    <sheet name="Simulation" sheetId="41" state="hidden" r:id="rId10"/>
    <sheet name="Formula" sheetId="21" r:id="rId11"/>
  </sheets>
  <definedNames>
    <definedName name="_AtRisk_ReportsSetting_ReportGraphOptions" hidden="1">"REP:VER:8.12.0GRA:OUT:00INS:00SUM:T00DET:T00SCE:02SC1:33DAT:2|TRUE,.75,1|TRUE,0,.25|TRUE,.9,1SE1:38DAT:3,10,2,.95,5,16,FALSE,0,TRUE,TRUE,TRUESE2:38DAT:3,10,2,.95,5,16,FALSE,0,TRUE,TRUE,TRUETSI:002SDA:FF"</definedName>
    <definedName name="_AtRisk_ReportsSetting_ReportMulitSelections" hidden="1">"REP:VER:8.12.0MUL:OUT:T12INS:T11SUM:T10DET:T10SEN:T11SCE:T11TEM:FSDA:T10"</definedName>
    <definedName name="_AtRisk_ReportsSetting_ReportOptions" hidden="1">"REP:VER:8.12.0OPT:RAP:02RWE:00RLS:04ROT:00RST:00RRT:01AGR:FAFN:111DAT:D:\Pooja\documents\Oakland University\course\MIS 5460 Business Analytics\final project\submission\Report-EV.pdfOGR:T"</definedName>
    <definedName name="_AtRisk_ReportsSetting_ReportSelectedSimulationsDET" hidden="1">"AQAA"</definedName>
    <definedName name="_AtRisk_ReportsSetting_ReportSelectedSimulationsINS" hidden="1">"AQAA"</definedName>
    <definedName name="_AtRisk_ReportsSetting_ReportSelectedSimulationsOUT" hidden="1">"HwAA"</definedName>
    <definedName name="_AtRisk_ReportsSetting_ReportSelectedSimulationsSCE" hidden="1">"AQAA"</definedName>
    <definedName name="_AtRisk_ReportsSetting_ReportSelectedSimulationsSDA" hidden="1">"AQAA"</definedName>
    <definedName name="_AtRisk_ReportsSetting_ReportSelectedSimulationsSEN" hidden="1">"AQAA"</definedName>
    <definedName name="_AtRisk_ReportsSetting_ReportSelectedSimulationsSUM" hidden="1">"AQAA"</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CorrelationEnabledState" hidden="1">1</definedName>
    <definedName name="_AtRisk_SimSetting_GoalSeekTargetValue" hidden="1">0</definedName>
    <definedName name="_AtRisk_SimSetting_LiveUpdate" hidden="1">TRUE</definedName>
    <definedName name="_AtRisk_SimSetting_MacroMode" hidden="1">0</definedName>
    <definedName name="_AtRisk_SimSetting_MacroRecalculationBehavior" hidden="1">0</definedName>
    <definedName name="_AtRisk_SimSetting_MaxAutoIterations" hidden="1">50000</definedName>
    <definedName name="_AtRisk_SimSetting_MultipleCPUCount" hidden="1">-1</definedName>
    <definedName name="_AtRisk_SimSetting_MultipleCPUMode" hidden="1">2</definedName>
    <definedName name="_AtRisk_SimSetting_MultipleCPUModeV8" hidden="1">2</definedName>
    <definedName name="_AtRisk_SimSetting_RandomNumberGenerator"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_xlchart.v1.0" hidden="1">'Charging Station Utilization'!$AB$3</definedName>
    <definedName name="_xlchart.v1.1" hidden="1">'Charging Station Utilization'!$AB$4:$AB$1903</definedName>
    <definedName name="_xlcn.WorksheetConnection_ElectricVehicleChargingAnalyticsAndForecastingSystem.xlsmEVData1" hidden="1">EVData[]</definedName>
    <definedName name="_xleta.MAX" hidden="1" xlm="1">#NAME?</definedName>
    <definedName name="Average_monthly_utilization" localSheetId="4">'Charging Station Utilization'!$P$36:$U$70</definedName>
    <definedName name="BrowseRecords" localSheetId="0">RiskSerializationData8!$6:$9</definedName>
    <definedName name="Charging_duration_hrs" localSheetId="8">BreakEvenModel!$C$7</definedName>
    <definedName name="Charging_duration_hrs" localSheetId="9">Simulation!$C$7</definedName>
    <definedName name="Charging_patterns_based_on_user_type">'Driver Behavior Profiling'!$K$8:$N$16</definedName>
    <definedName name="Charging_patterns_based_on_vehicle_brands">'Driver Behavior Profiling'!$K$20:$N$49</definedName>
    <definedName name="Charging_Rate_kW" localSheetId="8">BreakEvenModel!$C$13</definedName>
    <definedName name="Charging_Rate_kW" localSheetId="9">Simulation!$C$13</definedName>
    <definedName name="CostScenarios" localSheetId="8">BreakEvenModel!$C$27:$C$41</definedName>
    <definedName name="DistributionRecords" localSheetId="0">RiskSerializationData8!$12:$12</definedName>
    <definedName name="Energy_Bill__User" localSheetId="8">BreakEvenModel!$C$14</definedName>
    <definedName name="Energy_Bill__User" localSheetId="9">Simulation!$C$14</definedName>
    <definedName name="Energy_Consumed_kWh" localSheetId="8">BreakEvenModel!$C$6</definedName>
    <definedName name="Energy_Consumed_kWh" localSheetId="9">Simulation!$C$6</definedName>
    <definedName name="ExternalData_1" localSheetId="3" hidden="1">EVData!$A$1:$T$1901</definedName>
    <definedName name="Fixed_Cost" localSheetId="8">BreakEvenModel!$C$5</definedName>
    <definedName name="Fixed_Cost" localSheetId="9">Simulation!$C$5</definedName>
    <definedName name="Flat_price" localSheetId="8">BreakEvenModel!$C$9</definedName>
    <definedName name="Flat_price" localSheetId="9">Simulation!$C$9</definedName>
    <definedName name="Geographic_utilization" localSheetId="4">'Charging Station Utilization'!$P$92:$T$100</definedName>
    <definedName name="Idle_Charge__per_hr___3hrs" localSheetId="8">BreakEvenModel!$C$9</definedName>
    <definedName name="Idle_Charge__per_hr___3hrs" localSheetId="9">Simulation!$C$9</definedName>
    <definedName name="Idle_Time_Fees" localSheetId="8">BreakEvenModel!$C$15</definedName>
    <definedName name="Idle_Time_Fees" localSheetId="9">Simulation!$C$15</definedName>
    <definedName name="Impact_of_fluctuating_energy_prices_on_cost_and_charging_efficiency">'Charging Cost Sensitivity'!$Z$7:$AG$23</definedName>
    <definedName name="Impact_of_temperature_on_cost_and_charging_efficiency">'Charging Cost Sensitivity'!$Z$26:$AG$40</definedName>
    <definedName name="MyProfit" localSheetId="8">BreakEvenModel!$E$27:$E$41</definedName>
    <definedName name="No._of_users" localSheetId="9">Simulation!$C$20</definedName>
    <definedName name="Order_quantity">Simulation!$C$10</definedName>
    <definedName name="OrderQs">Simulation!$I$18:$I$21</definedName>
    <definedName name="Pal_Workbook_GUID" hidden="1">"TVJYRZHWRVMVZ6EP12ADU5KD"</definedName>
    <definedName name="PeakHours">'Charging Station Utilization'!$AA$77:$AB$85</definedName>
    <definedName name="Profit" localSheetId="8">BreakEvenModel!$C$18</definedName>
    <definedName name="Profit">Simulation!$F$24</definedName>
    <definedName name="profit_sim">Simulation!$G$14</definedName>
    <definedName name="Revenue" localSheetId="8">BreakEvenModel!$C$16</definedName>
    <definedName name="Revenue" localSheetId="9">Simulation!$C$16</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8</definedName>
    <definedName name="RiskMinimizeOnStart" hidden="1">FALSE</definedName>
    <definedName name="RiskMonitorConvergence" hidden="1">FALSE</definedName>
    <definedName name="RiskMultipleCPUSupportEnabled" hidden="1">FALSE</definedName>
    <definedName name="RiskNumIterations" hidden="1">1000</definedName>
    <definedName name="RiskNumSimulations" hidden="1">5</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imulationResultsStorageLocation" hidden="1">"1"</definedName>
    <definedName name="RiskStandardRecalc" hidden="1">2</definedName>
    <definedName name="RiskUpdateDisplay" hidden="1">FALSE</definedName>
    <definedName name="RiskUseDifferentSeedForEachSim" hidden="1">FALSE</definedName>
    <definedName name="RiskUseFixedSeed" hidden="1">TRUE</definedName>
    <definedName name="RiskUseMultipleCPUs" hidden="1">FALSE</definedName>
    <definedName name="RskLibSimDataGUID" localSheetId="1" hidden="1">"NYIBMN31"</definedName>
    <definedName name="Seasonal" localSheetId="7">'Seasonal Charging Behavior'!$X$4:$AD$13</definedName>
    <definedName name="Selling_Price_per_kWh" localSheetId="8">BreakEvenModel!$C$8</definedName>
    <definedName name="Selling_Price_per_kWh" localSheetId="9">Simulation!$C$8</definedName>
    <definedName name="SerializationHeader" localSheetId="0">RiskSerializationData8!$A$1:$B$3</definedName>
    <definedName name="Session_Fee__Fixed_Cost" localSheetId="8">BreakEvenModel!$C$5</definedName>
    <definedName name="Session_Fee__Fixed_Cost" localSheetId="9">Simulation!$C$5</definedName>
    <definedName name="solver_adj" localSheetId="8" hidden="1">BreakEvenModel!$C$8</definedName>
    <definedName name="solver_adj" localSheetId="9" hidden="1">Simulation!$C$8</definedName>
    <definedName name="solver_cvg" localSheetId="8" hidden="1">0.0001</definedName>
    <definedName name="solver_cvg" localSheetId="9" hidden="1">0.0001</definedName>
    <definedName name="solver_drv" localSheetId="8" hidden="1">1</definedName>
    <definedName name="solver_drv" localSheetId="9" hidden="1">1</definedName>
    <definedName name="solver_eng" localSheetId="8" hidden="1">2</definedName>
    <definedName name="solver_eng" localSheetId="5" hidden="1">1</definedName>
    <definedName name="solver_eng" localSheetId="9" hidden="1">2</definedName>
    <definedName name="solver_est" localSheetId="8" hidden="1">1</definedName>
    <definedName name="solver_est" localSheetId="9" hidden="1">1</definedName>
    <definedName name="solver_itr" localSheetId="8" hidden="1">2147483647</definedName>
    <definedName name="solver_itr" localSheetId="9" hidden="1">2147483647</definedName>
    <definedName name="solver_lhs1" localSheetId="8" hidden="1">BreakEvenModel!$C$18</definedName>
    <definedName name="solver_lhs1" localSheetId="9" hidden="1">Simulation!#REF!</definedName>
    <definedName name="solver_lhs2" localSheetId="8" hidden="1">BreakEvenModel!$C$8</definedName>
    <definedName name="solver_lhs2" localSheetId="9" hidden="1">Simulation!$C$8</definedName>
    <definedName name="solver_mip" localSheetId="8" hidden="1">2147483647</definedName>
    <definedName name="solver_mip" localSheetId="9" hidden="1">2147483647</definedName>
    <definedName name="solver_mni" localSheetId="8" hidden="1">30</definedName>
    <definedName name="solver_mni" localSheetId="9" hidden="1">30</definedName>
    <definedName name="solver_mrt" localSheetId="8" hidden="1">0.075</definedName>
    <definedName name="solver_mrt" localSheetId="9" hidden="1">0.075</definedName>
    <definedName name="solver_msl" localSheetId="8" hidden="1">2</definedName>
    <definedName name="solver_msl" localSheetId="9" hidden="1">2</definedName>
    <definedName name="solver_neg" localSheetId="8" hidden="1">1</definedName>
    <definedName name="solver_neg" localSheetId="5" hidden="1">1</definedName>
    <definedName name="solver_neg" localSheetId="9" hidden="1">1</definedName>
    <definedName name="solver_nod" localSheetId="8" hidden="1">2147483647</definedName>
    <definedName name="solver_nod" localSheetId="9" hidden="1">2147483647</definedName>
    <definedName name="solver_num" localSheetId="8" hidden="1">2</definedName>
    <definedName name="solver_num" localSheetId="5" hidden="1">0</definedName>
    <definedName name="solver_num" localSheetId="9" hidden="1">2</definedName>
    <definedName name="solver_nwt" localSheetId="8" hidden="1">1</definedName>
    <definedName name="solver_nwt" localSheetId="9" hidden="1">1</definedName>
    <definedName name="solver_opt" localSheetId="8" hidden="1">BreakEvenModel!$C$18</definedName>
    <definedName name="solver_opt" localSheetId="5" hidden="1">'Charging Cost Sensitivity'!$AB$13</definedName>
    <definedName name="solver_opt" localSheetId="9" hidden="1">Simulation!#REF!</definedName>
    <definedName name="solver_pre" localSheetId="8" hidden="1">0.000001</definedName>
    <definedName name="solver_pre" localSheetId="9" hidden="1">0.000001</definedName>
    <definedName name="solver_rbv" localSheetId="8" hidden="1">1</definedName>
    <definedName name="solver_rbv" localSheetId="9" hidden="1">1</definedName>
    <definedName name="solver_rel1" localSheetId="8" hidden="1">3</definedName>
    <definedName name="solver_rel1" localSheetId="9" hidden="1">3</definedName>
    <definedName name="solver_rel2" localSheetId="8" hidden="1">3</definedName>
    <definedName name="solver_rel2" localSheetId="9" hidden="1">3</definedName>
    <definedName name="solver_rhs1" localSheetId="8" hidden="1">0</definedName>
    <definedName name="solver_rhs1" localSheetId="9" hidden="1">0</definedName>
    <definedName name="solver_rhs2" localSheetId="8" hidden="1">0</definedName>
    <definedName name="solver_rhs2" localSheetId="9" hidden="1">0</definedName>
    <definedName name="solver_rlx" localSheetId="8" hidden="1">2</definedName>
    <definedName name="solver_rlx" localSheetId="9" hidden="1">2</definedName>
    <definedName name="solver_rsd" localSheetId="8" hidden="1">0</definedName>
    <definedName name="solver_rsd" localSheetId="9" hidden="1">0</definedName>
    <definedName name="solver_scl" localSheetId="8" hidden="1">1</definedName>
    <definedName name="solver_scl" localSheetId="9" hidden="1">1</definedName>
    <definedName name="solver_sho" localSheetId="8" hidden="1">2</definedName>
    <definedName name="solver_sho" localSheetId="9" hidden="1">2</definedName>
    <definedName name="solver_ssz" localSheetId="8" hidden="1">100</definedName>
    <definedName name="solver_ssz" localSheetId="9" hidden="1">100</definedName>
    <definedName name="solver_tim" localSheetId="8" hidden="1">2147483647</definedName>
    <definedName name="solver_tim" localSheetId="9" hidden="1">2147483647</definedName>
    <definedName name="solver_tol" localSheetId="8" hidden="1">0.01</definedName>
    <definedName name="solver_tol" localSheetId="9" hidden="1">0.01</definedName>
    <definedName name="solver_typ" localSheetId="8" hidden="1">1</definedName>
    <definedName name="solver_typ" localSheetId="5" hidden="1">1</definedName>
    <definedName name="solver_typ" localSheetId="9" hidden="1">1</definedName>
    <definedName name="solver_val" localSheetId="8" hidden="1">0</definedName>
    <definedName name="solver_val" localSheetId="5" hidden="1">0</definedName>
    <definedName name="solver_val" localSheetId="9" hidden="1">0</definedName>
    <definedName name="solver_ver" localSheetId="8" hidden="1">3</definedName>
    <definedName name="solver_ver" localSheetId="5" hidden="1">3</definedName>
    <definedName name="solver_ver" localSheetId="9" hidden="1">3</definedName>
    <definedName name="Time_of_Day_Utilization" localSheetId="4">'Charging Station Utilization'!$P$75:$Y$89</definedName>
    <definedName name="Top10Stations" localSheetId="4">'Charging Station Utilization'!$P$4:$U$33</definedName>
    <definedName name="Total_Cost" localSheetId="8">BreakEvenModel!$C$17</definedName>
    <definedName name="Total_Cost" localSheetId="9">Simulation!$C$17</definedName>
    <definedName name="TotalCost" localSheetId="8">BreakEvenModel!$C$16</definedName>
    <definedName name="TotalCost" localSheetId="9">Simulation!$C$16</definedName>
    <definedName name="Unit_cost">Simulation!$C$5</definedName>
    <definedName name="Unit_price">Simulation!$C$6</definedName>
    <definedName name="Unit_refund">Simulation!$C$7</definedName>
    <definedName name="Utility_Cost_per_kWh" localSheetId="8">BreakEvenModel!$C$10</definedName>
    <definedName name="Utility_Cost_per_kWh" localSheetId="9">Simulation!$C$10</definedName>
    <definedName name="Variable_Price_per_kWh" localSheetId="8">BreakEvenModel!$C$8</definedName>
    <definedName name="Variable_Price_per_kWh" localSheetId="9">Simulation!$C$8</definedName>
    <definedName name="Volume" localSheetId="8">BreakEvenModel!#REF!</definedName>
  </definedNames>
  <calcPr calcId="191029" iterateDelta="9.9999999999999995E-8"/>
  <pivotCaches>
    <pivotCache cacheId="0" r:id="rId12"/>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EVData" name="EVData" connection="WorksheetConnection_ElectricVehicleChargingAnalyticsAndForecastingSystem.xlsm!EV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9" i="98" l="1"/>
  <c r="A9" i="98"/>
  <c r="L8" i="98"/>
  <c r="A8" i="98"/>
  <c r="L7" i="98"/>
  <c r="A7" i="98"/>
  <c r="L6" i="98"/>
  <c r="A6" i="98"/>
  <c r="C24" i="41" a="1"/>
  <c r="C24" i="41" s="1"/>
  <c r="A12" i="98" s="1"/>
  <c r="C20" i="41"/>
  <c r="F10" i="41"/>
  <c r="C17" i="41"/>
  <c r="C15" i="41"/>
  <c r="C14" i="41"/>
  <c r="C16" i="41"/>
  <c r="C13" i="41"/>
  <c r="C17" i="38"/>
  <c r="C15" i="38"/>
  <c r="C14" i="38"/>
  <c r="C16" i="38" s="1"/>
  <c r="C13" i="38"/>
  <c r="C18" i="38" l="1"/>
  <c r="D26" i="38" s="1"/>
  <c r="D24" i="41"/>
  <c r="E24" i="41"/>
  <c r="P29" i="41"/>
  <c r="L31" i="41"/>
  <c r="M30" i="41"/>
  <c r="C32" i="41"/>
  <c r="N28" i="41" a="1"/>
  <c r="N29" i="41"/>
  <c r="P32" i="41"/>
  <c r="M29" i="41"/>
  <c r="O32" i="41"/>
  <c r="P34" i="41"/>
  <c r="C27" i="41" a="1"/>
  <c r="M28" i="41" a="1"/>
  <c r="L29" i="41"/>
  <c r="P31" i="41"/>
  <c r="N32" i="41"/>
  <c r="L33" i="41"/>
  <c r="O34" i="41"/>
  <c r="N30" i="41"/>
  <c r="N35" i="41"/>
  <c r="O33" i="41"/>
  <c r="L35" i="41"/>
  <c r="C31" i="41"/>
  <c r="M33" i="41"/>
  <c r="C30" i="41"/>
  <c r="O31" i="41"/>
  <c r="M32" i="41"/>
  <c r="C34" i="41"/>
  <c r="N34" i="41"/>
  <c r="P28" i="41" a="1"/>
  <c r="L28" i="41" a="1"/>
  <c r="P30" i="41"/>
  <c r="N31" i="41"/>
  <c r="L32" i="41"/>
  <c r="P35" i="41"/>
  <c r="M34" i="41"/>
  <c r="O28" i="41" a="1"/>
  <c r="P33" i="41"/>
  <c r="O29" i="41"/>
  <c r="M35" i="41"/>
  <c r="C28" i="41"/>
  <c r="L30" i="41"/>
  <c r="N33" i="41"/>
  <c r="C29" i="41"/>
  <c r="O30" i="41"/>
  <c r="M31" i="41"/>
  <c r="C33" i="41"/>
  <c r="O35" i="41"/>
  <c r="L34" i="41"/>
  <c r="F24" i="41" l="1"/>
  <c r="O37" i="41"/>
  <c r="O36" i="41"/>
  <c r="C36" i="41"/>
  <c r="C35" i="41"/>
  <c r="L37" i="41"/>
  <c r="L36" i="41"/>
  <c r="O28" i="41"/>
  <c r="P37" i="41"/>
  <c r="P36" i="41"/>
  <c r="L28" i="41"/>
  <c r="P28" i="41"/>
  <c r="N36" i="41"/>
  <c r="N37" i="41"/>
  <c r="M28" i="41"/>
  <c r="C27" i="41"/>
  <c r="N28" i="41"/>
  <c r="M37" i="41"/>
  <c r="M36" i="41"/>
  <c r="C47" i="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C24" authorId="0" shapeId="0" xr:uid="{8B639F51-7279-4328-94E8-578DE5F27565}">
      <text>
        <r>
          <rPr>
            <sz val="8"/>
            <color indexed="81"/>
            <rFont val="Tahoma"/>
            <family val="2"/>
          </rPr>
          <t xml:space="preserve">We are modeling demand with a triangular distribution with the parameters specified above. Notice the use of the additional RiskStatic parameter. This specifies the value used when in static recalc mode or if the functions are "swapped out" for use of the file by someone who does not have @Risk.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05E52C-2FFC-4E6D-9370-EB8516AF29AA}" keepAlive="1" name="Connection" type="5" refreshedVersion="0" background="1">
    <dbPr connection="Provider=Microsoft.Mashup.OleDb.1;Data Source=$Workbook$;Location=&quot;EV_Load_Query&quot;;" commandType="0"/>
  </connection>
  <connection id="2" xr16:uid="{AC4562FA-567F-4BD0-8056-B6FE1EAC0710}" keepAlive="1" name="Connection1" type="5" refreshedVersion="0" background="1">
    <dbPr connection="Provider=Microsoft.Mashup.OleDb.1;Data Source=$Workbook$;Location=&quot;EV_Load_Query&quot;;Extended Properties=&quot;&quot;;" commandType="0"/>
  </connection>
  <connection id="3" xr16:uid="{1BCA6EDA-B9D1-4357-AEEC-67FA36C1BD63}" keepAlive="1" name="Connection10" type="5" refreshedVersion="0" background="1">
    <dbPr connection="Provider=Microsoft.Mashup.OleDb.1;Data Source=$Workbook$;Location=&quot;EVData&quot;;Extended Properties=&quot;&quot;;" commandType="0"/>
  </connection>
  <connection id="4" xr16:uid="{9BF1B82B-4909-42EC-A231-16E3F091186F}" keepAlive="1" name="Connection11" type="5" refreshedVersion="0" background="1">
    <dbPr connection="Provider=Microsoft.Mashup.OleDb.1;Data Source=$Workbook$;Location=&quot;EVData&quot;;Extended Properties=&quot;&quot;;" commandType="0"/>
  </connection>
  <connection id="5" xr16:uid="{321843DB-0760-45FB-A4D5-2596D8767A69}" keepAlive="1" name="Connection12" type="5" refreshedVersion="0" background="1">
    <dbPr connection="Provider=Microsoft.Mashup.OleDb.1;Data Source=$Workbook$;Location=&quot;EVData&quot;;Extended Properties=&quot;&quot;;" commandType="0"/>
  </connection>
  <connection id="6" xr16:uid="{A0E4A41C-1D8E-414A-ADF8-EB169DA34271}" keepAlive="1" name="Connection13" type="5" refreshedVersion="0" background="1">
    <dbPr connection="Provider=Microsoft.Mashup.OleDb.1;Data Source=$Workbook$;Location=&quot;EVData&quot;;Extended Properties=&quot;&quot;;" commandType="0"/>
  </connection>
  <connection id="7" xr16:uid="{8BE5410E-BCFB-4DF6-815C-A1EB9D7A5098}" keepAlive="1" name="Connection14" type="5" refreshedVersion="0" background="1">
    <dbPr connection="Provider=Microsoft.Mashup.OleDb.1;Data Source=$Workbook$;Location=&quot;EVData&quot;;Extended Properties=&quot;&quot;;" commandType="0"/>
  </connection>
  <connection id="8" xr16:uid="{3E8C1EC7-1E02-4E80-B6C9-CDC74AC1746B}" keepAlive="1" name="Connection15" type="5" refreshedVersion="0" background="1">
    <dbPr connection="Provider=Microsoft.Mashup.OleDb.1;Data Source=$Workbook$;Location=&quot;EVData&quot;;Extended Properties=&quot;&quot;;" commandType="0"/>
  </connection>
  <connection id="9" xr16:uid="{410CC5C1-3634-4BD9-B1D1-194EFDFA81CE}" keepAlive="1" name="Connection16" type="5" refreshedVersion="0" background="1">
    <dbPr connection="Provider=Microsoft.Mashup.OleDb.1;Data Source=$Workbook$;Location=&quot;EVData&quot;;Extended Properties=&quot;&quot;;" commandType="0"/>
  </connection>
  <connection id="10" xr16:uid="{E850DB14-4893-49FC-9CDC-64221B86895A}" keepAlive="1" name="Connection17" type="5" refreshedVersion="0" background="1">
    <dbPr connection="Provider=Microsoft.Mashup.OleDb.1;Data Source=$Workbook$;Location=&quot;EVData&quot;;Extended Properties=&quot;&quot;;" commandType="0"/>
  </connection>
  <connection id="11" xr16:uid="{29A376F6-CFCE-4E01-B089-2A09892A0F28}" keepAlive="1" name="Connection18" type="5" refreshedVersion="0" background="1">
    <dbPr connection="Provider=Microsoft.Mashup.OleDb.1;Data Source=$Workbook$;Location=&quot;EVData&quot;;Extended Properties=&quot;&quot;;" commandType="0"/>
  </connection>
  <connection id="12" xr16:uid="{E5391F79-BCCE-49F3-A539-D26F326226B8}" keepAlive="1" name="Connection19" type="5" refreshedVersion="0" background="1">
    <dbPr connection="Provider=Microsoft.Mashup.OleDb.1;Data Source=$Workbook$;Location=&quot;EVData&quot;;Extended Properties=&quot;&quot;;" commandType="0"/>
  </connection>
  <connection id="13" xr16:uid="{34B89864-681C-4B90-B578-65E2B6CA3AC3}" keepAlive="1" name="Connection2" type="5" refreshedVersion="0" background="1">
    <dbPr connection="Provider=Microsoft.Mashup.OleDb.1;Data Source=$Workbook$;Location=&quot;EVData&quot;;Extended Properties=&quot;&quot;" commandType="0"/>
  </connection>
  <connection id="14" xr16:uid="{CAE4B4E5-C61F-4463-AEE4-18396268570D}" keepAlive="1" name="Connection20" type="5" refreshedVersion="0" background="1">
    <dbPr connection="Provider=Microsoft.Mashup.OleDb.1;Data Source=$Workbook$;Location=&quot;EVData&quot;;Extended Properties=&quot;&quot;;" commandType="0"/>
  </connection>
  <connection id="15" xr16:uid="{D6B3B798-E6A1-470C-A09C-4E08E68D8A8E}" keepAlive="1" name="Connection21" type="5" refreshedVersion="0" background="1">
    <dbPr connection="Provider=Microsoft.Mashup.OleDb.1;Data Source=$Workbook$;Location=&quot;EVData&quot;;Extended Properties=&quot;&quot;;" commandType="0"/>
  </connection>
  <connection id="16" xr16:uid="{622E70F4-81BD-43A2-A7CE-F2A113E8E245}" keepAlive="1" name="Connection22" type="5" refreshedVersion="0" background="1">
    <dbPr connection="Provider=Microsoft.Mashup.OleDb.1;Data Source=$Workbook$;Location=&quot;EVData&quot;;Extended Properties=&quot;&quot;;" commandType="0"/>
  </connection>
  <connection id="17" xr16:uid="{6E2DBA17-1E72-41F7-BF69-98D104FBB9B1}" keepAlive="1" name="Connection23" type="5" refreshedVersion="0" saveData="1">
    <dbPr connection="Provider=Microsoft.Mashup.OleDb.1;Data Source=$Workbook$;Location=&quot;EVData&quot;;Extended Properties=&quot;&quot;;" command="SELECT * FROM [EVData]"/>
  </connection>
  <connection id="18" xr16:uid="{96B5AA0E-75C1-4DA1-9CE6-8A1F3256B4BB}" keepAlive="1" name="Connection24" type="5" refreshedVersion="0" background="1">
    <dbPr connection="Provider=Microsoft.Mashup.OleDb.1;Data Source=$Workbook$;Location=&quot;EVData&quot;;Extended Properties=&quot;&quot;;" commandType="0"/>
  </connection>
  <connection id="19" xr16:uid="{8641E95F-708C-47F8-ADC3-17B76E82372C}" keepAlive="1" name="Connection25" type="5" refreshedVersion="0" background="1">
    <dbPr connection="Provider=Microsoft.Mashup.OleDb.1;Data Source=$Workbook$;Location=&quot;EVData&quot;;Extended Properties=&quot;&quot;;" commandType="0"/>
  </connection>
  <connection id="20" xr16:uid="{D99E9856-C806-47ED-B642-20FDA5FC277B}" keepAlive="1" name="Connection26" type="5" refreshedVersion="0" background="1">
    <dbPr connection="Provider=Microsoft.Mashup.OleDb.1;Data Source=$Workbook$;Location='EVData';Extended Properties=&quot;&quot;;" commandType="0"/>
  </connection>
  <connection id="21" xr16:uid="{494405F4-5BE1-4FA5-AF76-D8CFB7059909}" keepAlive="1" name="Connection27" type="5" refreshedVersion="0" background="1">
    <dbPr connection="Provider=Microsoft.Mashup.OleDb.1;Data Source=$Workbook$;Location='EVData';Extended Properties=&quot;&quot;;" commandType="0"/>
  </connection>
  <connection id="22" xr16:uid="{3E5EBDBE-E15E-4CED-9CFE-85322D2FC63A}" keepAlive="1" name="Connection28" type="5" refreshedVersion="0" background="1">
    <dbPr connection="Provider=Microsoft.Mashup.OleDb.1;Data Source=$Workbook$;Location='EVData';Extended Properties=&quot;&quot;;" commandType="0"/>
  </connection>
  <connection id="23" xr16:uid="{EE48D5BD-5910-4DB8-A6DF-C916B5631651}" keepAlive="1" name="Connection29" type="5" refreshedVersion="0" background="1">
    <dbPr connection="Provider=Microsoft.Mashup.OleDb.1;Data Source=$Workbook$;Location='EVData';Extended Properties=&quot;&quot;;" commandType="0"/>
  </connection>
  <connection id="24" xr16:uid="{71E2A386-E4B2-43E0-A7B4-F4AE1308E36A}" keepAlive="1" name="Connection3" type="5" refreshedVersion="0" background="1">
    <dbPr connection="Provider=Microsoft.Mashup.OleDb.1;Data Source=$Workbook$;Location=&quot;EVData&quot;;Extended Properties=&quot;&quot;" commandType="0"/>
  </connection>
  <connection id="25" xr16:uid="{2A2389D9-666F-41D8-B873-E9D5E4341BBC}" keepAlive="1" name="Connection30" type="5" refreshedVersion="0" background="1">
    <dbPr connection="Provider=Microsoft.Mashup.OleDb.1;Data Source=$Workbook$;Location=&quot;EVData&quot;;Extended Properties=&quot;&quot;;" commandType="0"/>
  </connection>
  <connection id="26" xr16:uid="{0BE4C1AB-8B81-417B-A055-F2AE6BB305C9}" keepAlive="1" name="Connection31" type="5" refreshedVersion="0" background="1">
    <dbPr connection="Provider=Microsoft.Mashup.OleDb.1;Data Source=$Workbook$;Location=&quot;EVData&quot;;Extended Properties=&quot;&quot;;" commandType="0"/>
  </connection>
  <connection id="27" xr16:uid="{4C38BC81-6074-4567-A757-F7343BB04999}" keepAlive="1" name="Connection32" type="5" refreshedVersion="0" background="1">
    <dbPr connection="Provider=Microsoft.Mashup.OleDb.1;Data Source=$Workbook$;Location=&quot;EVData&quot;;Extended Properties=&quot;&quot;;" commandType="0"/>
  </connection>
  <connection id="28" xr16:uid="{62A65966-51BA-4A46-8408-769F9EA1A150}" keepAlive="1" name="Connection33" type="5" refreshedVersion="0" background="1">
    <dbPr connection="Provider=Microsoft.Mashup.OleDb.1;Data Source=$Workbook$;Location=&quot;EVData&quot;;Extended Properties=&quot;&quot;;" commandType="0"/>
  </connection>
  <connection id="29" xr16:uid="{9021C665-5A09-4312-BF8C-EE2E9E89C437}" keepAlive="1" name="Connection34" type="5" refreshedVersion="0" background="1">
    <dbPr connection="Provider=Microsoft.Mashup.OleDb.1;Data Source=$Workbook$;Location=&quot;EVData&quot;;Extended Properties=&quot;&quot;;" commandType="0"/>
  </connection>
  <connection id="30" xr16:uid="{08934C0E-50D8-4B07-B8F2-36B28BEAE276}" keepAlive="1" name="Connection35" type="5" refreshedVersion="0" background="1">
    <dbPr connection="Provider=Microsoft.Mashup.OleDb.1;Data Source=$Workbook$;Location=&quot;EVData&quot;;Extended Properties=&quot;&quot;;" commandType="0"/>
  </connection>
  <connection id="31" xr16:uid="{289CD6E2-F1B5-4464-BA57-38B999086ED1}" keepAlive="1" name="Connection36" type="5" refreshedVersion="0" background="1">
    <dbPr connection="Provider=Microsoft.Mashup.OleDb.1;Data Source=$Workbook$;Location=&quot;EVData&quot;;Extended Properties=&quot;&quot;;" commandType="0"/>
  </connection>
  <connection id="32" xr16:uid="{399BDFBD-BE09-4A75-8931-32FA4AFA50EB}" keepAlive="1" name="Connection37" type="5" refreshedVersion="0" background="1">
    <dbPr connection="Provider=Microsoft.Mashup.OleDb.1;Data Source=$Workbook$;Location=&quot;EVData&quot;;Extended Properties=&quot;&quot;;" commandType="0"/>
  </connection>
  <connection id="33" xr16:uid="{493B85D1-07CE-4595-A668-72FCF19DC962}" keepAlive="1" name="Connection38" type="5" refreshedVersion="8" saveData="1">
    <dbPr connection="Provider=Microsoft.Mashup.OleDb.1;Data Source=$Workbook$;Location=&quot;EVData&quot;;Extended Properties=&quot;&quot;;" command="SELECT * FROM [EVData]"/>
  </connection>
  <connection id="34" xr16:uid="{A14B45EC-F4CB-436E-9BDE-1E83A2A698CE}" keepAlive="1" name="Connection39" type="5" refreshedVersion="0" background="1">
    <dbPr connection="Provider=Microsoft.Mashup.OleDb.1;Data Source=$Workbook$;Location=&quot;EVData&quot;;Extended Properties=&quot;&quot;;" commandType="0"/>
  </connection>
  <connection id="35" xr16:uid="{0B6A7C4E-315D-4187-89BA-5122B009311F}" keepAlive="1" name="Connection4" type="5" refreshedVersion="0" background="1">
    <dbPr connection="Provider=Microsoft.Mashup.OleDb.1;Data Source=$Workbook$;Location=&quot;EVData&quot;;Extended Properties=&quot;&quot;" commandType="0"/>
  </connection>
  <connection id="36" xr16:uid="{400081B8-0268-4123-8CCF-A99309920627}" keepAlive="1" name="Connection40" type="5" refreshedVersion="0" background="1">
    <dbPr connection="Provider=Microsoft.Mashup.OleDb.1;Data Source=$Workbook$;Location=&quot;EVData&quot;;Extended Properties=&quot;&quot;;" commandType="0"/>
  </connection>
  <connection id="37" xr16:uid="{8FED8B1E-CB74-4987-8244-45A00F8F1418}" keepAlive="1" name="Connection41" type="5" refreshedVersion="0" background="1">
    <dbPr connection="Provider=Microsoft.Mashup.OleDb.1;Data Source=$Workbook$;Location=&quot;EVData&quot;;Extended Properties=&quot;&quot;;" commandType="0"/>
  </connection>
  <connection id="38" xr16:uid="{BBD64ABE-1EA7-484A-9122-636BFB19C8B2}" keepAlive="1" name="Connection42" type="5" refreshedVersion="8" saveData="1">
    <dbPr connection="Provider=Microsoft.Mashup.OleDb.1;Data Source=$Workbook$;Location=&quot;EVData&quot;;Extended Properties=&quot;&quot;;" command="SELECT * FROM [EVData]"/>
  </connection>
  <connection id="39" xr16:uid="{EF0323F2-008B-461C-AEE0-EDE0FFE9FD34}" keepAlive="1" name="Connection43" type="5" refreshedVersion="0" background="1">
    <dbPr connection="Provider=Microsoft.Mashup.OleDb.1;Data Source=$Workbook$;Location=&quot;EVData&quot;;Extended Properties=&quot;&quot;;" commandType="0"/>
  </connection>
  <connection id="40" xr16:uid="{5FC83A0F-0E8E-40ED-B7AC-B3FBCAFFC07D}" keepAlive="1" name="Connection44" type="5" refreshedVersion="8" saveData="1">
    <dbPr connection="Provider=Microsoft.Mashup.OleDb.1;Data Source=$Workbook$;Location=&quot;EVData&quot;;Extended Properties=&quot;&quot;;" command="SELECT * FROM [EVData]"/>
  </connection>
  <connection id="41" xr16:uid="{59CD9FA6-C0FE-4590-86C8-C1B0A96A8F45}" keepAlive="1" name="Connection45" type="5" refreshedVersion="8" saveData="1">
    <dbPr connection="Provider=Microsoft.Mashup.OleDb.1;Data Source=$Workbook$;Location=&quot;EVData&quot;;Extended Properties=&quot;&quot;;" command="SELECT * FROM [EVData]"/>
  </connection>
  <connection id="42" xr16:uid="{59D347C2-D765-47C4-87B2-73CE5FB8869F}" keepAlive="1" name="Connection46" type="5" refreshedVersion="8" saveData="1">
    <dbPr connection="Provider=Microsoft.Mashup.OleDb.1;Data Source=$Workbook$;Location=&quot;EVData&quot;;Extended Properties=&quot;&quot;;" command="SELECT * FROM [EVData]"/>
  </connection>
  <connection id="43" xr16:uid="{D99B1DB1-6BF5-48F3-A32B-AE95E435DB14}" keepAlive="1" name="Connection47" type="5" refreshedVersion="0" background="1">
    <dbPr connection="Provider=Microsoft.Mashup.OleDb.1;Data Source=$Workbook$;Location=&quot;EVData&quot;;Extended Properties=&quot;&quot;;" commandType="0"/>
  </connection>
  <connection id="44" xr16:uid="{1AF8AE71-74C7-4A95-9BC1-FF02EEFF0541}" keepAlive="1" name="Connection48" type="5" refreshedVersion="0" background="1">
    <dbPr connection="Provider=Microsoft.Mashup.OleDb.1;Data Source=$Workbook$;Location=&quot;EVData&quot;;Extended Properties=&quot;&quot;;" commandType="0"/>
  </connection>
  <connection id="45" xr16:uid="{AE033163-7A7A-48C5-9132-39E704414E7C}" keepAlive="1" name="Connection49" type="5" refreshedVersion="8" saveData="1">
    <dbPr connection="Provider=Microsoft.Mashup.OleDb.1;Data Source=$Workbook$;Location=&quot;EVData&quot;;Extended Properties=&quot;&quot;;" command="SELECT * FROM [EVData]"/>
  </connection>
  <connection id="46" xr16:uid="{93DDB0E1-5C98-45A5-8E1B-025A754CFE80}" keepAlive="1" name="Connection5" type="5" refreshedVersion="0" background="1">
    <dbPr connection="Provider=Microsoft.Mashup.OleDb.1;Data Source=$Workbook$;Location=&quot; &amp; qName &amp; &quot;;Extended Properties=&quot;&quot;" commandType="0"/>
  </connection>
  <connection id="47" xr16:uid="{FE6D8615-A98E-4A1C-B758-D7F62956BE9B}" keepAlive="1" name="Connection50" type="5" refreshedVersion="8" saveData="1">
    <dbPr connection="Provider=Microsoft.Mashup.OleDb.1;Data Source=$Workbook$;Location=&quot;EVData&quot;;Extended Properties=&quot;&quot;;" command="SELECT * FROM [EVData]"/>
  </connection>
  <connection id="48" xr16:uid="{B0A26A42-187A-4340-B327-3446C089B8E7}" keepAlive="1" name="Connection51" type="5" refreshedVersion="8" saveData="1">
    <dbPr connection="Provider=Microsoft.Mashup.OleDb.1;Data Source=$Workbook$;Location=&quot;EVData&quot;;Extended Properties=&quot;&quot;;" command="SELECT * FROM [EVData]"/>
  </connection>
  <connection id="49" xr16:uid="{D1EC207C-55BB-4C7C-A7C6-07A2842A5D1E}" keepAlive="1" name="Connection52" type="5" refreshedVersion="8" saveData="1">
    <dbPr connection="Provider=Microsoft.Mashup.OleDb.1;Data Source=$Workbook$;Location=&quot;EVData&quot;;Extended Properties=&quot;&quot;;" command="SELECT * FROM [EVData]"/>
  </connection>
  <connection id="50" xr16:uid="{F4C23818-BF4E-4F05-A439-A31B639C2F61}" keepAlive="1" name="Connection53" type="5" refreshedVersion="8" saveData="1">
    <dbPr connection="Provider=Microsoft.Mashup.OleDb.1;Data Source=$Workbook$;Location=&quot;EVData&quot;;Extended Properties=&quot;&quot;;" command="SELECT * FROM [EVData]"/>
  </connection>
  <connection id="51" xr16:uid="{187805A8-679B-4EBB-80FD-F0555B40752E}" keepAlive="1" name="Connection6" type="5" refreshedVersion="0" background="1">
    <dbPr connection="Provider=Microsoft.Mashup.OleDb.1;Data Source=$Workbook$;Location=&quot; EVData &quot;;Extended Properties=&quot;&quot;" commandType="0"/>
  </connection>
  <connection id="52" xr16:uid="{1DA2CC41-EE1A-4750-A52C-F660063C2D2D}" keepAlive="1" name="Connection7" type="5" refreshedVersion="0" background="1">
    <dbPr connection="Provider=Microsoft.Mashup.OleDb.1;Data Source=$Workbook$;Location=&quot;EVData&quot;;Extended Properties=&quot;&quot;;" commandType="0"/>
  </connection>
  <connection id="53" xr16:uid="{FF57C4D3-4414-4B62-A821-AE2CC423AC13}" keepAlive="1" name="Connection8" type="5" refreshedVersion="0" background="1">
    <dbPr connection="Provider=Microsoft.Mashup.OleDb.1;Data Source=$Workbook$;Location=&quot;EVData&quot;;Extended Properties=&quot;&quot;;" commandType="0"/>
  </connection>
  <connection id="54" xr16:uid="{19B5E155-F1A1-49B3-9E80-8E48349BA0B3}" keepAlive="1" name="Connection9" type="5" refreshedVersion="0" background="1">
    <dbPr connection="Provider=Microsoft.Mashup.OleDb.1;Data Source=$Workbook$;Location=&quot;EVData&quot;;Extended Properties=&quot;&quot;;" commandType="0"/>
  </connection>
  <connection id="55" xr16:uid="{94CC3673-D424-4BD5-A803-18942CA2C5A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6" xr16:uid="{9F3ED1F5-348A-4976-91E9-A29C711306ED}" name="WorksheetConnection_ElectricVehicleChargingAnalyticsAndForecastingSystem.xlsm!EVData" type="102" refreshedVersion="8" minRefreshableVersion="5">
    <extLst>
      <ext xmlns:x15="http://schemas.microsoft.com/office/spreadsheetml/2010/11/main" uri="{DE250136-89BD-433C-8126-D09CA5730AF9}">
        <x15:connection id="EVData">
          <x15:rangePr sourceName="_xlcn.WorksheetConnection_ElectricVehicleChargingAnalyticsAndForecastingSystem.xlsmEVData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<sst xmlns="http://schemas.openxmlformats.org/spreadsheetml/2006/main" count="21273" uniqueCount="2657">
  <si>
    <t>User_1</t>
  </si>
  <si>
    <t>BMW i3</t>
  </si>
  <si>
    <t>Station_391</t>
  </si>
  <si>
    <t>Houston</t>
  </si>
  <si>
    <t>Evening</t>
  </si>
  <si>
    <t>Tuesday</t>
  </si>
  <si>
    <t>DC Fast Charger</t>
  </si>
  <si>
    <t>Commuter</t>
  </si>
  <si>
    <t>User_2</t>
  </si>
  <si>
    <t>Hyundai Kona</t>
  </si>
  <si>
    <t>Station_428</t>
  </si>
  <si>
    <t>San Francisco</t>
  </si>
  <si>
    <t>Morning</t>
  </si>
  <si>
    <t>Monday</t>
  </si>
  <si>
    <t>Level 1</t>
  </si>
  <si>
    <t>Casual Driver</t>
  </si>
  <si>
    <t>User_3</t>
  </si>
  <si>
    <t>Chevy Bolt</t>
  </si>
  <si>
    <t>Station_181</t>
  </si>
  <si>
    <t>Thursday</t>
  </si>
  <si>
    <t>Level 2</t>
  </si>
  <si>
    <t>User_4</t>
  </si>
  <si>
    <t>Station_327</t>
  </si>
  <si>
    <t>Saturday</t>
  </si>
  <si>
    <t>Long-Distance Traveler</t>
  </si>
  <si>
    <t>User_5</t>
  </si>
  <si>
    <t>Station_108</t>
  </si>
  <si>
    <t>Los Angeles</t>
  </si>
  <si>
    <t>User_6</t>
  </si>
  <si>
    <t>Nissan Leaf</t>
  </si>
  <si>
    <t>Station_335</t>
  </si>
  <si>
    <t>User_7</t>
  </si>
  <si>
    <t>Station_162</t>
  </si>
  <si>
    <t>Friday</t>
  </si>
  <si>
    <t>User_8</t>
  </si>
  <si>
    <t>Station_302</t>
  </si>
  <si>
    <t>Afternoon</t>
  </si>
  <si>
    <t>User_9</t>
  </si>
  <si>
    <t>Station_493</t>
  </si>
  <si>
    <t>Wednesday</t>
  </si>
  <si>
    <t>User_10</t>
  </si>
  <si>
    <t>Station_452</t>
  </si>
  <si>
    <t>Chicago</t>
  </si>
  <si>
    <t>User_11</t>
  </si>
  <si>
    <t>Station_206</t>
  </si>
  <si>
    <t>Night</t>
  </si>
  <si>
    <t>User_12</t>
  </si>
  <si>
    <t>Station_78</t>
  </si>
  <si>
    <t>Sunday</t>
  </si>
  <si>
    <t>User_13</t>
  </si>
  <si>
    <t>Station_16</t>
  </si>
  <si>
    <t>User_14</t>
  </si>
  <si>
    <t>User_15</t>
  </si>
  <si>
    <t>Station_96</t>
  </si>
  <si>
    <t>User_16</t>
  </si>
  <si>
    <t>Station_147</t>
  </si>
  <si>
    <t>User_17</t>
  </si>
  <si>
    <t>Station_2</t>
  </si>
  <si>
    <t>New York</t>
  </si>
  <si>
    <t>User_18</t>
  </si>
  <si>
    <t>Station_10</t>
  </si>
  <si>
    <t>User_19</t>
  </si>
  <si>
    <t>Tesla Model 3</t>
  </si>
  <si>
    <t>Station_434</t>
  </si>
  <si>
    <t>User_20</t>
  </si>
  <si>
    <t>Station_125</t>
  </si>
  <si>
    <t>User_21</t>
  </si>
  <si>
    <t>Station_81</t>
  </si>
  <si>
    <t>User_22</t>
  </si>
  <si>
    <t>Station_485</t>
  </si>
  <si>
    <t>User_23</t>
  </si>
  <si>
    <t>Station_140</t>
  </si>
  <si>
    <t>User_24</t>
  </si>
  <si>
    <t>Station_326</t>
  </si>
  <si>
    <t>User_25</t>
  </si>
  <si>
    <t>Station_150</t>
  </si>
  <si>
    <t>User_26</t>
  </si>
  <si>
    <t>Station_288</t>
  </si>
  <si>
    <t>User_27</t>
  </si>
  <si>
    <t>Station_361</t>
  </si>
  <si>
    <t>User_28</t>
  </si>
  <si>
    <t>Station_340</t>
  </si>
  <si>
    <t>User_29</t>
  </si>
  <si>
    <t>Station_129</t>
  </si>
  <si>
    <t>User_30</t>
  </si>
  <si>
    <t>Station_438</t>
  </si>
  <si>
    <t>User_31</t>
  </si>
  <si>
    <t>Station_239</t>
  </si>
  <si>
    <t>User_32</t>
  </si>
  <si>
    <t>Station_58</t>
  </si>
  <si>
    <t>User_33</t>
  </si>
  <si>
    <t>Station_198</t>
  </si>
  <si>
    <t>User_34</t>
  </si>
  <si>
    <t>Station_211</t>
  </si>
  <si>
    <t>User_35</t>
  </si>
  <si>
    <t>Station_402</t>
  </si>
  <si>
    <t>User_36</t>
  </si>
  <si>
    <t>Station_390</t>
  </si>
  <si>
    <t>User_37</t>
  </si>
  <si>
    <t>Station_45</t>
  </si>
  <si>
    <t>User_38</t>
  </si>
  <si>
    <t>Station_97</t>
  </si>
  <si>
    <t>User_39</t>
  </si>
  <si>
    <t>Station_279</t>
  </si>
  <si>
    <t>User_40</t>
  </si>
  <si>
    <t>Station_23</t>
  </si>
  <si>
    <t>User_41</t>
  </si>
  <si>
    <t>Station_410</t>
  </si>
  <si>
    <t>User_42</t>
  </si>
  <si>
    <t>Station_461</t>
  </si>
  <si>
    <t>User_43</t>
  </si>
  <si>
    <t>User_44</t>
  </si>
  <si>
    <t>User_45</t>
  </si>
  <si>
    <t>Station_44</t>
  </si>
  <si>
    <t>User_46</t>
  </si>
  <si>
    <t>Station_27</t>
  </si>
  <si>
    <t>User_47</t>
  </si>
  <si>
    <t>Station_282</t>
  </si>
  <si>
    <t>User_48</t>
  </si>
  <si>
    <t>User_49</t>
  </si>
  <si>
    <t>Station_463</t>
  </si>
  <si>
    <t>User_50</t>
  </si>
  <si>
    <t>Station_36</t>
  </si>
  <si>
    <t>User_51</t>
  </si>
  <si>
    <t>Station_109</t>
  </si>
  <si>
    <t>User_52</t>
  </si>
  <si>
    <t>Station_55</t>
  </si>
  <si>
    <t>User_53</t>
  </si>
  <si>
    <t>Station_192</t>
  </si>
  <si>
    <t>User_54</t>
  </si>
  <si>
    <t>Station_219</t>
  </si>
  <si>
    <t>User_55</t>
  </si>
  <si>
    <t>Station_185</t>
  </si>
  <si>
    <t>User_56</t>
  </si>
  <si>
    <t>Station_69</t>
  </si>
  <si>
    <t>User_57</t>
  </si>
  <si>
    <t>Station_317</t>
  </si>
  <si>
    <t>User_58</t>
  </si>
  <si>
    <t>Station_130</t>
  </si>
  <si>
    <t>User_59</t>
  </si>
  <si>
    <t>User_60</t>
  </si>
  <si>
    <t>Station_378</t>
  </si>
  <si>
    <t>User_61</t>
  </si>
  <si>
    <t>User_62</t>
  </si>
  <si>
    <t>Station_336</t>
  </si>
  <si>
    <t>User_63</t>
  </si>
  <si>
    <t>Station_87</t>
  </si>
  <si>
    <t>User_64</t>
  </si>
  <si>
    <t>Station_294</t>
  </si>
  <si>
    <t>User_65</t>
  </si>
  <si>
    <t>Station_119</t>
  </si>
  <si>
    <t>User_66</t>
  </si>
  <si>
    <t>Station_208</t>
  </si>
  <si>
    <t>User_67</t>
  </si>
  <si>
    <t>Station_334</t>
  </si>
  <si>
    <t>User_68</t>
  </si>
  <si>
    <t>Station_413</t>
  </si>
  <si>
    <t>User_69</t>
  </si>
  <si>
    <t>Station_154</t>
  </si>
  <si>
    <t>User_70</t>
  </si>
  <si>
    <t>Station_35</t>
  </si>
  <si>
    <t>User_71</t>
  </si>
  <si>
    <t>Station_79</t>
  </si>
  <si>
    <t>User_72</t>
  </si>
  <si>
    <t>Station_67</t>
  </si>
  <si>
    <t>User_73</t>
  </si>
  <si>
    <t>Station_343</t>
  </si>
  <si>
    <t>User_74</t>
  </si>
  <si>
    <t>User_75</t>
  </si>
  <si>
    <t>Station_34</t>
  </si>
  <si>
    <t>User_76</t>
  </si>
  <si>
    <t>User_77</t>
  </si>
  <si>
    <t>Station_169</t>
  </si>
  <si>
    <t>User_78</t>
  </si>
  <si>
    <t>User_79</t>
  </si>
  <si>
    <t>Station_151</t>
  </si>
  <si>
    <t>User_80</t>
  </si>
  <si>
    <t>Station_71</t>
  </si>
  <si>
    <t>User_81</t>
  </si>
  <si>
    <t>Station_3</t>
  </si>
  <si>
    <t>User_82</t>
  </si>
  <si>
    <t>Station_314</t>
  </si>
  <si>
    <t>User_83</t>
  </si>
  <si>
    <t>Station_32</t>
  </si>
  <si>
    <t>User_84</t>
  </si>
  <si>
    <t>Station_287</t>
  </si>
  <si>
    <t>User_85</t>
  </si>
  <si>
    <t>Station_82</t>
  </si>
  <si>
    <t>User_86</t>
  </si>
  <si>
    <t>Station_43</t>
  </si>
  <si>
    <t>User_87</t>
  </si>
  <si>
    <t>User_88</t>
  </si>
  <si>
    <t>Station_105</t>
  </si>
  <si>
    <t>User_89</t>
  </si>
  <si>
    <t>Station_1</t>
  </si>
  <si>
    <t>User_90</t>
  </si>
  <si>
    <t>Station_61</t>
  </si>
  <si>
    <t>User_91</t>
  </si>
  <si>
    <t>Station_270</t>
  </si>
  <si>
    <t>User_92</t>
  </si>
  <si>
    <t>Station_180</t>
  </si>
  <si>
    <t>User_93</t>
  </si>
  <si>
    <t>Station_224</t>
  </si>
  <si>
    <t>User_94</t>
  </si>
  <si>
    <t>Station_6</t>
  </si>
  <si>
    <t>User_95</t>
  </si>
  <si>
    <t>Station_103</t>
  </si>
  <si>
    <t>User_96</t>
  </si>
  <si>
    <t>User_97</t>
  </si>
  <si>
    <t>User_98</t>
  </si>
  <si>
    <t>Station_90</t>
  </si>
  <si>
    <t>User_99</t>
  </si>
  <si>
    <t>Station_226</t>
  </si>
  <si>
    <t>User_100</t>
  </si>
  <si>
    <t>Station_158</t>
  </si>
  <si>
    <t>User_101</t>
  </si>
  <si>
    <t>Station_228</t>
  </si>
  <si>
    <t>User_102</t>
  </si>
  <si>
    <t>Station_405</t>
  </si>
  <si>
    <t>User_103</t>
  </si>
  <si>
    <t>Station_126</t>
  </si>
  <si>
    <t>User_104</t>
  </si>
  <si>
    <t>Station_444</t>
  </si>
  <si>
    <t>User_105</t>
  </si>
  <si>
    <t>Station_209</t>
  </si>
  <si>
    <t>User_106</t>
  </si>
  <si>
    <t>User_107</t>
  </si>
  <si>
    <t>Station_74</t>
  </si>
  <si>
    <t>User_108</t>
  </si>
  <si>
    <t>Station_115</t>
  </si>
  <si>
    <t>User_109</t>
  </si>
  <si>
    <t>Station_191</t>
  </si>
  <si>
    <t>User_110</t>
  </si>
  <si>
    <t>Station_495</t>
  </si>
  <si>
    <t>User_111</t>
  </si>
  <si>
    <t>Station_170</t>
  </si>
  <si>
    <t>User_112</t>
  </si>
  <si>
    <t>Station_307</t>
  </si>
  <si>
    <t>User_113</t>
  </si>
  <si>
    <t>Station_448</t>
  </si>
  <si>
    <t>User_114</t>
  </si>
  <si>
    <t>Station_204</t>
  </si>
  <si>
    <t>User_115</t>
  </si>
  <si>
    <t>Station_56</t>
  </si>
  <si>
    <t>User_116</t>
  </si>
  <si>
    <t>User_117</t>
  </si>
  <si>
    <t>Station_41</t>
  </si>
  <si>
    <t>User_118</t>
  </si>
  <si>
    <t>User_119</t>
  </si>
  <si>
    <t>Station_15</t>
  </si>
  <si>
    <t>User_120</t>
  </si>
  <si>
    <t>Station_62</t>
  </si>
  <si>
    <t>User_121</t>
  </si>
  <si>
    <t>Station_155</t>
  </si>
  <si>
    <t>User_122</t>
  </si>
  <si>
    <t>Station_284</t>
  </si>
  <si>
    <t>User_123</t>
  </si>
  <si>
    <t>User_124</t>
  </si>
  <si>
    <t>Station_320</t>
  </si>
  <si>
    <t>User_125</t>
  </si>
  <si>
    <t>Station_494</t>
  </si>
  <si>
    <t>User_126</t>
  </si>
  <si>
    <t>Station_187</t>
  </si>
  <si>
    <t>User_127</t>
  </si>
  <si>
    <t>Station_498</t>
  </si>
  <si>
    <t>User_128</t>
  </si>
  <si>
    <t>Station_442</t>
  </si>
  <si>
    <t>User_129</t>
  </si>
  <si>
    <t>User_130</t>
  </si>
  <si>
    <t>Station_127</t>
  </si>
  <si>
    <t>User_131</t>
  </si>
  <si>
    <t>Station_292</t>
  </si>
  <si>
    <t>User_132</t>
  </si>
  <si>
    <t>Station_114</t>
  </si>
  <si>
    <t>User_133</t>
  </si>
  <si>
    <t>Station_199</t>
  </si>
  <si>
    <t>User_134</t>
  </si>
  <si>
    <t>Station_13</t>
  </si>
  <si>
    <t>User_135</t>
  </si>
  <si>
    <t>Station_271</t>
  </si>
  <si>
    <t>User_136</t>
  </si>
  <si>
    <t>Station_89</t>
  </si>
  <si>
    <t>User_137</t>
  </si>
  <si>
    <t>Station_215</t>
  </si>
  <si>
    <t>User_138</t>
  </si>
  <si>
    <t>User_139</t>
  </si>
  <si>
    <t>Station_278</t>
  </si>
  <si>
    <t>User_140</t>
  </si>
  <si>
    <t>Station_447</t>
  </si>
  <si>
    <t>User_141</t>
  </si>
  <si>
    <t>Station_474</t>
  </si>
  <si>
    <t>User_142</t>
  </si>
  <si>
    <t>Station_481</t>
  </si>
  <si>
    <t>User_143</t>
  </si>
  <si>
    <t>Station_203</t>
  </si>
  <si>
    <t>User_144</t>
  </si>
  <si>
    <t>User_145</t>
  </si>
  <si>
    <t>Station_25</t>
  </si>
  <si>
    <t>User_146</t>
  </si>
  <si>
    <t>Station_101</t>
  </si>
  <si>
    <t>User_147</t>
  </si>
  <si>
    <t>Station_176</t>
  </si>
  <si>
    <t>User_148</t>
  </si>
  <si>
    <t>Station_427</t>
  </si>
  <si>
    <t>User_149</t>
  </si>
  <si>
    <t>Station_117</t>
  </si>
  <si>
    <t>User_150</t>
  </si>
  <si>
    <t>Station_166</t>
  </si>
  <si>
    <t>User_151</t>
  </si>
  <si>
    <t>User_152</t>
  </si>
  <si>
    <t>Station_429</t>
  </si>
  <si>
    <t>User_153</t>
  </si>
  <si>
    <t>Station_344</t>
  </si>
  <si>
    <t>User_154</t>
  </si>
  <si>
    <t>Station_424</t>
  </si>
  <si>
    <t>User_155</t>
  </si>
  <si>
    <t>Station_366</t>
  </si>
  <si>
    <t>User_156</t>
  </si>
  <si>
    <t>Station_120</t>
  </si>
  <si>
    <t>User_157</t>
  </si>
  <si>
    <t>User_158</t>
  </si>
  <si>
    <t>Station_145</t>
  </si>
  <si>
    <t>User_159</t>
  </si>
  <si>
    <t>Station_216</t>
  </si>
  <si>
    <t>User_160</t>
  </si>
  <si>
    <t>Station_229</t>
  </si>
  <si>
    <t>User_161</t>
  </si>
  <si>
    <t>Station_313</t>
  </si>
  <si>
    <t>User_162</t>
  </si>
  <si>
    <t>User_163</t>
  </si>
  <si>
    <t>Station_352</t>
  </si>
  <si>
    <t>User_164</t>
  </si>
  <si>
    <t>Station_377</t>
  </si>
  <si>
    <t>User_165</t>
  </si>
  <si>
    <t>Station_318</t>
  </si>
  <si>
    <t>User_166</t>
  </si>
  <si>
    <t>Station_472</t>
  </si>
  <si>
    <t>User_167</t>
  </si>
  <si>
    <t>Station_137</t>
  </si>
  <si>
    <t>User_168</t>
  </si>
  <si>
    <t>Station_324</t>
  </si>
  <si>
    <t>User_169</t>
  </si>
  <si>
    <t>Station_337</t>
  </si>
  <si>
    <t>User_170</t>
  </si>
  <si>
    <t>Station_273</t>
  </si>
  <si>
    <t>User_171</t>
  </si>
  <si>
    <t>User_172</t>
  </si>
  <si>
    <t>Station_306</t>
  </si>
  <si>
    <t>User_173</t>
  </si>
  <si>
    <t>Station_368</t>
  </si>
  <si>
    <t>User_174</t>
  </si>
  <si>
    <t>Station_94</t>
  </si>
  <si>
    <t>User_175</t>
  </si>
  <si>
    <t>Station_168</t>
  </si>
  <si>
    <t>User_176</t>
  </si>
  <si>
    <t>User_177</t>
  </si>
  <si>
    <t>User_178</t>
  </si>
  <si>
    <t>Station_341</t>
  </si>
  <si>
    <t>User_179</t>
  </si>
  <si>
    <t>Station_149</t>
  </si>
  <si>
    <t>User_180</t>
  </si>
  <si>
    <t>User_181</t>
  </si>
  <si>
    <t>Station_183</t>
  </si>
  <si>
    <t>User_182</t>
  </si>
  <si>
    <t>User_183</t>
  </si>
  <si>
    <t>Station_152</t>
  </si>
  <si>
    <t>User_184</t>
  </si>
  <si>
    <t>User_185</t>
  </si>
  <si>
    <t>Station_365</t>
  </si>
  <si>
    <t>User_186</t>
  </si>
  <si>
    <t>Station_401</t>
  </si>
  <si>
    <t>User_187</t>
  </si>
  <si>
    <t>Station_274</t>
  </si>
  <si>
    <t>User_188</t>
  </si>
  <si>
    <t>Station_42</t>
  </si>
  <si>
    <t>User_189</t>
  </si>
  <si>
    <t>Station_496</t>
  </si>
  <si>
    <t>User_190</t>
  </si>
  <si>
    <t>Station_212</t>
  </si>
  <si>
    <t>User_191</t>
  </si>
  <si>
    <t>User_192</t>
  </si>
  <si>
    <t>User_193</t>
  </si>
  <si>
    <t>User_194</t>
  </si>
  <si>
    <t>Station_17</t>
  </si>
  <si>
    <t>User_195</t>
  </si>
  <si>
    <t>Station_73</t>
  </si>
  <si>
    <t>User_196</t>
  </si>
  <si>
    <t>Station_14</t>
  </si>
  <si>
    <t>User_197</t>
  </si>
  <si>
    <t>Station_433</t>
  </si>
  <si>
    <t>User_198</t>
  </si>
  <si>
    <t>Station_157</t>
  </si>
  <si>
    <t>User_199</t>
  </si>
  <si>
    <t>Station_223</t>
  </si>
  <si>
    <t>User_200</t>
  </si>
  <si>
    <t>Station_132</t>
  </si>
  <si>
    <t>User_201</t>
  </si>
  <si>
    <t>Station_338</t>
  </si>
  <si>
    <t>User_202</t>
  </si>
  <si>
    <t>Station_404</t>
  </si>
  <si>
    <t>User_203</t>
  </si>
  <si>
    <t>Station_376</t>
  </si>
  <si>
    <t>User_204</t>
  </si>
  <si>
    <t>User_205</t>
  </si>
  <si>
    <t>Station_47</t>
  </si>
  <si>
    <t>User_206</t>
  </si>
  <si>
    <t>Station_107</t>
  </si>
  <si>
    <t>User_207</t>
  </si>
  <si>
    <t>User_208</t>
  </si>
  <si>
    <t>Station_265</t>
  </si>
  <si>
    <t>User_209</t>
  </si>
  <si>
    <t>Station_205</t>
  </si>
  <si>
    <t>User_210</t>
  </si>
  <si>
    <t>User_211</t>
  </si>
  <si>
    <t>User_212</t>
  </si>
  <si>
    <t>User_213</t>
  </si>
  <si>
    <t>Station_476</t>
  </si>
  <si>
    <t>User_214</t>
  </si>
  <si>
    <t>User_215</t>
  </si>
  <si>
    <t>Station_247</t>
  </si>
  <si>
    <t>User_216</t>
  </si>
  <si>
    <t>Station_19</t>
  </si>
  <si>
    <t>User_217</t>
  </si>
  <si>
    <t>Station_346</t>
  </si>
  <si>
    <t>User_218</t>
  </si>
  <si>
    <t>Station_436</t>
  </si>
  <si>
    <t>User_219</t>
  </si>
  <si>
    <t>Station_26</t>
  </si>
  <si>
    <t>User_220</t>
  </si>
  <si>
    <t>Station_217</t>
  </si>
  <si>
    <t>User_221</t>
  </si>
  <si>
    <t>User_222</t>
  </si>
  <si>
    <t>User_223</t>
  </si>
  <si>
    <t>Station_174</t>
  </si>
  <si>
    <t>User_224</t>
  </si>
  <si>
    <t>Station_92</t>
  </si>
  <si>
    <t>User_225</t>
  </si>
  <si>
    <t>User_226</t>
  </si>
  <si>
    <t>User_227</t>
  </si>
  <si>
    <t>Station_480</t>
  </si>
  <si>
    <t>User_228</t>
  </si>
  <si>
    <t>User_229</t>
  </si>
  <si>
    <t>Station_131</t>
  </si>
  <si>
    <t>User_230</t>
  </si>
  <si>
    <t>Station_450</t>
  </si>
  <si>
    <t>User_231</t>
  </si>
  <si>
    <t>User_232</t>
  </si>
  <si>
    <t>Station_298</t>
  </si>
  <si>
    <t>User_233</t>
  </si>
  <si>
    <t>Station_275</t>
  </si>
  <si>
    <t>User_234</t>
  </si>
  <si>
    <t>User_235</t>
  </si>
  <si>
    <t>Station_492</t>
  </si>
  <si>
    <t>User_236</t>
  </si>
  <si>
    <t>Station_417</t>
  </si>
  <si>
    <t>User_237</t>
  </si>
  <si>
    <t>Station_76</t>
  </si>
  <si>
    <t>User_238</t>
  </si>
  <si>
    <t>Station_177</t>
  </si>
  <si>
    <t>User_239</t>
  </si>
  <si>
    <t>Station_184</t>
  </si>
  <si>
    <t>User_240</t>
  </si>
  <si>
    <t>Station_319</t>
  </si>
  <si>
    <t>User_241</t>
  </si>
  <si>
    <t>User_242</t>
  </si>
  <si>
    <t>Station_363</t>
  </si>
  <si>
    <t>User_243</t>
  </si>
  <si>
    <t>Station_49</t>
  </si>
  <si>
    <t>User_244</t>
  </si>
  <si>
    <t>User_245</t>
  </si>
  <si>
    <t>User_246</t>
  </si>
  <si>
    <t>Station_355</t>
  </si>
  <si>
    <t>User_247</t>
  </si>
  <si>
    <t>Station_200</t>
  </si>
  <si>
    <t>User_248</t>
  </si>
  <si>
    <t>Station_308</t>
  </si>
  <si>
    <t>User_249</t>
  </si>
  <si>
    <t>Station_356</t>
  </si>
  <si>
    <t>User_250</t>
  </si>
  <si>
    <t>Station_373</t>
  </si>
  <si>
    <t>User_251</t>
  </si>
  <si>
    <t>Station_118</t>
  </si>
  <si>
    <t>User_252</t>
  </si>
  <si>
    <t>Station_263</t>
  </si>
  <si>
    <t>User_253</t>
  </si>
  <si>
    <t>Station_46</t>
  </si>
  <si>
    <t>User_254</t>
  </si>
  <si>
    <t>User_255</t>
  </si>
  <si>
    <t>User_256</t>
  </si>
  <si>
    <t>Station_400</t>
  </si>
  <si>
    <t>User_257</t>
  </si>
  <si>
    <t>Station_408</t>
  </si>
  <si>
    <t>User_258</t>
  </si>
  <si>
    <t>Station_189</t>
  </si>
  <si>
    <t>User_259</t>
  </si>
  <si>
    <t>Station_310</t>
  </si>
  <si>
    <t>User_260</t>
  </si>
  <si>
    <t>User_261</t>
  </si>
  <si>
    <t>User_262</t>
  </si>
  <si>
    <t>User_263</t>
  </si>
  <si>
    <t>User_264</t>
  </si>
  <si>
    <t>Station_266</t>
  </si>
  <si>
    <t>User_265</t>
  </si>
  <si>
    <t>User_266</t>
  </si>
  <si>
    <t>Station_464</t>
  </si>
  <si>
    <t>User_267</t>
  </si>
  <si>
    <t>Station_144</t>
  </si>
  <si>
    <t>User_268</t>
  </si>
  <si>
    <t>User_269</t>
  </si>
  <si>
    <t>User_270</t>
  </si>
  <si>
    <t>User_271</t>
  </si>
  <si>
    <t>Station_487</t>
  </si>
  <si>
    <t>User_272</t>
  </si>
  <si>
    <t>Station_348</t>
  </si>
  <si>
    <t>User_273</t>
  </si>
  <si>
    <t>Station_134</t>
  </si>
  <si>
    <t>User_274</t>
  </si>
  <si>
    <t>User_275</t>
  </si>
  <si>
    <t>Station_148</t>
  </si>
  <si>
    <t>User_276</t>
  </si>
  <si>
    <t>User_277</t>
  </si>
  <si>
    <t>User_278</t>
  </si>
  <si>
    <t>Station_233</t>
  </si>
  <si>
    <t>User_279</t>
  </si>
  <si>
    <t>User_280</t>
  </si>
  <si>
    <t>Station_299</t>
  </si>
  <si>
    <t>User_281</t>
  </si>
  <si>
    <t>User_282</t>
  </si>
  <si>
    <t>User_283</t>
  </si>
  <si>
    <t>User_284</t>
  </si>
  <si>
    <t>User_285</t>
  </si>
  <si>
    <t>Station_161</t>
  </si>
  <si>
    <t>User_286</t>
  </si>
  <si>
    <t>User_287</t>
  </si>
  <si>
    <t>Station_121</t>
  </si>
  <si>
    <t>User_288</t>
  </si>
  <si>
    <t>Station_301</t>
  </si>
  <si>
    <t>User_289</t>
  </si>
  <si>
    <t>User_290</t>
  </si>
  <si>
    <t>Station_63</t>
  </si>
  <si>
    <t>User_291</t>
  </si>
  <si>
    <t>Station_451</t>
  </si>
  <si>
    <t>User_292</t>
  </si>
  <si>
    <t>User_293</t>
  </si>
  <si>
    <t>Station_68</t>
  </si>
  <si>
    <t>User_294</t>
  </si>
  <si>
    <t>Station_253</t>
  </si>
  <si>
    <t>User_295</t>
  </si>
  <si>
    <t>User_296</t>
  </si>
  <si>
    <t>Station_459</t>
  </si>
  <si>
    <t>User_297</t>
  </si>
  <si>
    <t>User_298</t>
  </si>
  <si>
    <t>Station_398</t>
  </si>
  <si>
    <t>User_299</t>
  </si>
  <si>
    <t>User_300</t>
  </si>
  <si>
    <t>Station_286</t>
  </si>
  <si>
    <t>User_301</t>
  </si>
  <si>
    <t>User_302</t>
  </si>
  <si>
    <t>User_303</t>
  </si>
  <si>
    <t>Station_218</t>
  </si>
  <si>
    <t>User_304</t>
  </si>
  <si>
    <t>User_305</t>
  </si>
  <si>
    <t>User_306</t>
  </si>
  <si>
    <t>Station_269</t>
  </si>
  <si>
    <t>User_307</t>
  </si>
  <si>
    <t>User_308</t>
  </si>
  <si>
    <t>User_309</t>
  </si>
  <si>
    <t>Station_382</t>
  </si>
  <si>
    <t>User_310</t>
  </si>
  <si>
    <t>Station_98</t>
  </si>
  <si>
    <t>User_311</t>
  </si>
  <si>
    <t>Station_236</t>
  </si>
  <si>
    <t>User_312</t>
  </si>
  <si>
    <t>User_313</t>
  </si>
  <si>
    <t>User_314</t>
  </si>
  <si>
    <t>Station_412</t>
  </si>
  <si>
    <t>User_315</t>
  </si>
  <si>
    <t>Station_304</t>
  </si>
  <si>
    <t>User_316</t>
  </si>
  <si>
    <t>Station_484</t>
  </si>
  <si>
    <t>User_317</t>
  </si>
  <si>
    <t>User_318</t>
  </si>
  <si>
    <t>Station_66</t>
  </si>
  <si>
    <t>User_319</t>
  </si>
  <si>
    <t>Station_234</t>
  </si>
  <si>
    <t>User_320</t>
  </si>
  <si>
    <t>Station_457</t>
  </si>
  <si>
    <t>User_321</t>
  </si>
  <si>
    <t>User_322</t>
  </si>
  <si>
    <t>User_323</t>
  </si>
  <si>
    <t>User_324</t>
  </si>
  <si>
    <t>User_325</t>
  </si>
  <si>
    <t>User_326</t>
  </si>
  <si>
    <t>Station_254</t>
  </si>
  <si>
    <t>User_327</t>
  </si>
  <si>
    <t>User_328</t>
  </si>
  <si>
    <t>Station_380</t>
  </si>
  <si>
    <t>User_329</t>
  </si>
  <si>
    <t>User_330</t>
  </si>
  <si>
    <t>Station_84</t>
  </si>
  <si>
    <t>User_331</t>
  </si>
  <si>
    <t>Station_276</t>
  </si>
  <si>
    <t>User_332</t>
  </si>
  <si>
    <t>User_333</t>
  </si>
  <si>
    <t>User_334</t>
  </si>
  <si>
    <t>Station_387</t>
  </si>
  <si>
    <t>User_335</t>
  </si>
  <si>
    <t>User_336</t>
  </si>
  <si>
    <t>Station_268</t>
  </si>
  <si>
    <t>User_337</t>
  </si>
  <si>
    <t>Station_296</t>
  </si>
  <si>
    <t>User_338</t>
  </si>
  <si>
    <t>Station_322</t>
  </si>
  <si>
    <t>User_339</t>
  </si>
  <si>
    <t>Station_100</t>
  </si>
  <si>
    <t>User_340</t>
  </si>
  <si>
    <t>User_341</t>
  </si>
  <si>
    <t>Station_272</t>
  </si>
  <si>
    <t>User_342</t>
  </si>
  <si>
    <t>Station_339</t>
  </si>
  <si>
    <t>User_343</t>
  </si>
  <si>
    <t>User_344</t>
  </si>
  <si>
    <t>User_345</t>
  </si>
  <si>
    <t>Station_238</t>
  </si>
  <si>
    <t>User_346</t>
  </si>
  <si>
    <t>User_347</t>
  </si>
  <si>
    <t>User_348</t>
  </si>
  <si>
    <t>User_349</t>
  </si>
  <si>
    <t>User_350</t>
  </si>
  <si>
    <t>User_351</t>
  </si>
  <si>
    <t>Station_18</t>
  </si>
  <si>
    <t>User_352</t>
  </si>
  <si>
    <t>Station_12</t>
  </si>
  <si>
    <t>User_353</t>
  </si>
  <si>
    <t>User_354</t>
  </si>
  <si>
    <t>Station_123</t>
  </si>
  <si>
    <t>User_355</t>
  </si>
  <si>
    <t>Station_246</t>
  </si>
  <si>
    <t>User_356</t>
  </si>
  <si>
    <t>Station_222</t>
  </si>
  <si>
    <t>User_357</t>
  </si>
  <si>
    <t>User_358</t>
  </si>
  <si>
    <t>Station_51</t>
  </si>
  <si>
    <t>User_359</t>
  </si>
  <si>
    <t>Station_488</t>
  </si>
  <si>
    <t>User_360</t>
  </si>
  <si>
    <t>User_361</t>
  </si>
  <si>
    <t>User_362</t>
  </si>
  <si>
    <t>Station_48</t>
  </si>
  <si>
    <t>User_363</t>
  </si>
  <si>
    <t>User_364</t>
  </si>
  <si>
    <t>Station_262</t>
  </si>
  <si>
    <t>User_365</t>
  </si>
  <si>
    <t>User_366</t>
  </si>
  <si>
    <t>User_367</t>
  </si>
  <si>
    <t>Station_53</t>
  </si>
  <si>
    <t>User_368</t>
  </si>
  <si>
    <t>User_369</t>
  </si>
  <si>
    <t>Station_357</t>
  </si>
  <si>
    <t>User_370</t>
  </si>
  <si>
    <t>User_371</t>
  </si>
  <si>
    <t>Station_135</t>
  </si>
  <si>
    <t>User_372</t>
  </si>
  <si>
    <t>Station_443</t>
  </si>
  <si>
    <t>User_373</t>
  </si>
  <si>
    <t>User_374</t>
  </si>
  <si>
    <t>Station_11</t>
  </si>
  <si>
    <t>User_375</t>
  </si>
  <si>
    <t>Station_143</t>
  </si>
  <si>
    <t>User_376</t>
  </si>
  <si>
    <t>User_377</t>
  </si>
  <si>
    <t>User_378</t>
  </si>
  <si>
    <t>User_379</t>
  </si>
  <si>
    <t>User_380</t>
  </si>
  <si>
    <t>User_381</t>
  </si>
  <si>
    <t>User_382</t>
  </si>
  <si>
    <t>Station_293</t>
  </si>
  <si>
    <t>User_383</t>
  </si>
  <si>
    <t>Station_9</t>
  </si>
  <si>
    <t>User_384</t>
  </si>
  <si>
    <t>User_385</t>
  </si>
  <si>
    <t>User_386</t>
  </si>
  <si>
    <t>Station_93</t>
  </si>
  <si>
    <t>User_387</t>
  </si>
  <si>
    <t>Station_454</t>
  </si>
  <si>
    <t>User_388</t>
  </si>
  <si>
    <t>User_389</t>
  </si>
  <si>
    <t>User_390</t>
  </si>
  <si>
    <t>User_391</t>
  </si>
  <si>
    <t>Station_328</t>
  </si>
  <si>
    <t>User_392</t>
  </si>
  <si>
    <t>User_393</t>
  </si>
  <si>
    <t>User_394</t>
  </si>
  <si>
    <t>Station_267</t>
  </si>
  <si>
    <t>User_395</t>
  </si>
  <si>
    <t>Station_422</t>
  </si>
  <si>
    <t>User_396</t>
  </si>
  <si>
    <t>User_397</t>
  </si>
  <si>
    <t>Station_106</t>
  </si>
  <si>
    <t>User_398</t>
  </si>
  <si>
    <t>User_399</t>
  </si>
  <si>
    <t>Station_381</t>
  </si>
  <si>
    <t>User_400</t>
  </si>
  <si>
    <t>User_401</t>
  </si>
  <si>
    <t>User_402</t>
  </si>
  <si>
    <t>User_403</t>
  </si>
  <si>
    <t>User_404</t>
  </si>
  <si>
    <t>User_405</t>
  </si>
  <si>
    <t>User_406</t>
  </si>
  <si>
    <t>User_407</t>
  </si>
  <si>
    <t>Station_364</t>
  </si>
  <si>
    <t>User_408</t>
  </si>
  <si>
    <t>User_409</t>
  </si>
  <si>
    <t>User_410</t>
  </si>
  <si>
    <t>User_411</t>
  </si>
  <si>
    <t>User_412</t>
  </si>
  <si>
    <t>User_413</t>
  </si>
  <si>
    <t>Station_122</t>
  </si>
  <si>
    <t>User_414</t>
  </si>
  <si>
    <t>User_415</t>
  </si>
  <si>
    <t>User_416</t>
  </si>
  <si>
    <t>User_417</t>
  </si>
  <si>
    <t>Station_446</t>
  </si>
  <si>
    <t>User_418</t>
  </si>
  <si>
    <t>User_419</t>
  </si>
  <si>
    <t>Station_371</t>
  </si>
  <si>
    <t>User_420</t>
  </si>
  <si>
    <t>Station_257</t>
  </si>
  <si>
    <t>User_421</t>
  </si>
  <si>
    <t>User_422</t>
  </si>
  <si>
    <t>Station_359</t>
  </si>
  <si>
    <t>User_423</t>
  </si>
  <si>
    <t>Station_4</t>
  </si>
  <si>
    <t>User_424</t>
  </si>
  <si>
    <t>Station_426</t>
  </si>
  <si>
    <t>User_425</t>
  </si>
  <si>
    <t>Station_397</t>
  </si>
  <si>
    <t>User_426</t>
  </si>
  <si>
    <t>Station_354</t>
  </si>
  <si>
    <t>User_427</t>
  </si>
  <si>
    <t>User_428</t>
  </si>
  <si>
    <t>Station_85</t>
  </si>
  <si>
    <t>User_429</t>
  </si>
  <si>
    <t>Station_214</t>
  </si>
  <si>
    <t>User_430</t>
  </si>
  <si>
    <t>User_431</t>
  </si>
  <si>
    <t>User_432</t>
  </si>
  <si>
    <t>User_433</t>
  </si>
  <si>
    <t>Station_197</t>
  </si>
  <si>
    <t>User_434</t>
  </si>
  <si>
    <t>User_435</t>
  </si>
  <si>
    <t>User_436</t>
  </si>
  <si>
    <t>User_437</t>
  </si>
  <si>
    <t>User_438</t>
  </si>
  <si>
    <t>Station_330</t>
  </si>
  <si>
    <t>User_439</t>
  </si>
  <si>
    <t>User_440</t>
  </si>
  <si>
    <t>User_441</t>
  </si>
  <si>
    <t>Station_392</t>
  </si>
  <si>
    <t>User_442</t>
  </si>
  <si>
    <t>User_443</t>
  </si>
  <si>
    <t>User_444</t>
  </si>
  <si>
    <t>User_445</t>
  </si>
  <si>
    <t>User_446</t>
  </si>
  <si>
    <t>Station_441</t>
  </si>
  <si>
    <t>User_447</t>
  </si>
  <si>
    <t>Station_383</t>
  </si>
  <si>
    <t>User_448</t>
  </si>
  <si>
    <t>User_449</t>
  </si>
  <si>
    <t>Station_329</t>
  </si>
  <si>
    <t>User_450</t>
  </si>
  <si>
    <t>User_451</t>
  </si>
  <si>
    <t>Station_8</t>
  </si>
  <si>
    <t>User_452</t>
  </si>
  <si>
    <t>Station_250</t>
  </si>
  <si>
    <t>User_453</t>
  </si>
  <si>
    <t>Station_139</t>
  </si>
  <si>
    <t>User_454</t>
  </si>
  <si>
    <t>Station_124</t>
  </si>
  <si>
    <t>User_455</t>
  </si>
  <si>
    <t>Station_309</t>
  </si>
  <si>
    <t>User_456</t>
  </si>
  <si>
    <t>User_457</t>
  </si>
  <si>
    <t>User_458</t>
  </si>
  <si>
    <t>Station_469</t>
  </si>
  <si>
    <t>User_459</t>
  </si>
  <si>
    <t>User_460</t>
  </si>
  <si>
    <t>Station_112</t>
  </si>
  <si>
    <t>User_461</t>
  </si>
  <si>
    <t>User_462</t>
  </si>
  <si>
    <t>User_463</t>
  </si>
  <si>
    <t>Station_477</t>
  </si>
  <si>
    <t>User_464</t>
  </si>
  <si>
    <t>Station_362</t>
  </si>
  <si>
    <t>User_465</t>
  </si>
  <si>
    <t>Station_460</t>
  </si>
  <si>
    <t>User_466</t>
  </si>
  <si>
    <t>User_467</t>
  </si>
  <si>
    <t>User_468</t>
  </si>
  <si>
    <t>Station_240</t>
  </si>
  <si>
    <t>User_469</t>
  </si>
  <si>
    <t>User_470</t>
  </si>
  <si>
    <t>Station_242</t>
  </si>
  <si>
    <t>User_471</t>
  </si>
  <si>
    <t>User_472</t>
  </si>
  <si>
    <t>Station_342</t>
  </si>
  <si>
    <t>User_473</t>
  </si>
  <si>
    <t>User_474</t>
  </si>
  <si>
    <t>User_475</t>
  </si>
  <si>
    <t>User_476</t>
  </si>
  <si>
    <t>Station_478</t>
  </si>
  <si>
    <t>User_477</t>
  </si>
  <si>
    <t>Station_167</t>
  </si>
  <si>
    <t>User_478</t>
  </si>
  <si>
    <t>Station_20</t>
  </si>
  <si>
    <t>User_479</t>
  </si>
  <si>
    <t>User_480</t>
  </si>
  <si>
    <t>User_481</t>
  </si>
  <si>
    <t>User_482</t>
  </si>
  <si>
    <t>Station_393</t>
  </si>
  <si>
    <t>User_483</t>
  </si>
  <si>
    <t>User_484</t>
  </si>
  <si>
    <t>User_485</t>
  </si>
  <si>
    <t>User_486</t>
  </si>
  <si>
    <t>User_487</t>
  </si>
  <si>
    <t>User_488</t>
  </si>
  <si>
    <t>User_489</t>
  </si>
  <si>
    <t>User_490</t>
  </si>
  <si>
    <t>Station_86</t>
  </si>
  <si>
    <t>User_491</t>
  </si>
  <si>
    <t>User_492</t>
  </si>
  <si>
    <t>User_493</t>
  </si>
  <si>
    <t>Station_375</t>
  </si>
  <si>
    <t>User_494</t>
  </si>
  <si>
    <t>User_495</t>
  </si>
  <si>
    <t>User_496</t>
  </si>
  <si>
    <t>User_497</t>
  </si>
  <si>
    <t>User_498</t>
  </si>
  <si>
    <t>User_499</t>
  </si>
  <si>
    <t>User_500</t>
  </si>
  <si>
    <t>User_501</t>
  </si>
  <si>
    <t>User_502</t>
  </si>
  <si>
    <t>User_503</t>
  </si>
  <si>
    <t>User_504</t>
  </si>
  <si>
    <t>User_505</t>
  </si>
  <si>
    <t>User_506</t>
  </si>
  <si>
    <t>User_507</t>
  </si>
  <si>
    <t>Station_248</t>
  </si>
  <si>
    <t>User_508</t>
  </si>
  <si>
    <t>Station_70</t>
  </si>
  <si>
    <t>User_509</t>
  </si>
  <si>
    <t>User_510</t>
  </si>
  <si>
    <t>Station_57</t>
  </si>
  <si>
    <t>User_511</t>
  </si>
  <si>
    <t>User_512</t>
  </si>
  <si>
    <t>Station_39</t>
  </si>
  <si>
    <t>User_513</t>
  </si>
  <si>
    <t>User_514</t>
  </si>
  <si>
    <t>Station_289</t>
  </si>
  <si>
    <t>User_515</t>
  </si>
  <si>
    <t>User_516</t>
  </si>
  <si>
    <t>User_517</t>
  </si>
  <si>
    <t>Station_440</t>
  </si>
  <si>
    <t>User_518</t>
  </si>
  <si>
    <t>Station_220</t>
  </si>
  <si>
    <t>User_519</t>
  </si>
  <si>
    <t>User_520</t>
  </si>
  <si>
    <t>Station_244</t>
  </si>
  <si>
    <t>User_521</t>
  </si>
  <si>
    <t>User_522</t>
  </si>
  <si>
    <t>User_523</t>
  </si>
  <si>
    <t>User_524</t>
  </si>
  <si>
    <t>User_525</t>
  </si>
  <si>
    <t>Station_283</t>
  </si>
  <si>
    <t>User_526</t>
  </si>
  <si>
    <t>User_527</t>
  </si>
  <si>
    <t>Station_110</t>
  </si>
  <si>
    <t>User_528</t>
  </si>
  <si>
    <t>User_529</t>
  </si>
  <si>
    <t>User_530</t>
  </si>
  <si>
    <t>User_531</t>
  </si>
  <si>
    <t>User_532</t>
  </si>
  <si>
    <t>User_533</t>
  </si>
  <si>
    <t>User_534</t>
  </si>
  <si>
    <t>Station_331</t>
  </si>
  <si>
    <t>User_535</t>
  </si>
  <si>
    <t>User_536</t>
  </si>
  <si>
    <t>User_537</t>
  </si>
  <si>
    <t>User_538</t>
  </si>
  <si>
    <t>User_539</t>
  </si>
  <si>
    <t>Station_232</t>
  </si>
  <si>
    <t>User_540</t>
  </si>
  <si>
    <t>User_541</t>
  </si>
  <si>
    <t>User_542</t>
  </si>
  <si>
    <t>User_543</t>
  </si>
  <si>
    <t>User_544</t>
  </si>
  <si>
    <t>Station_64</t>
  </si>
  <si>
    <t>User_545</t>
  </si>
  <si>
    <t>Station_455</t>
  </si>
  <si>
    <t>User_546</t>
  </si>
  <si>
    <t>User_547</t>
  </si>
  <si>
    <t>User_548</t>
  </si>
  <si>
    <t>Station_213</t>
  </si>
  <si>
    <t>User_549</t>
  </si>
  <si>
    <t>Station_258</t>
  </si>
  <si>
    <t>User_550</t>
  </si>
  <si>
    <t>User_551</t>
  </si>
  <si>
    <t>Station_175</t>
  </si>
  <si>
    <t>User_552</t>
  </si>
  <si>
    <t>User_553</t>
  </si>
  <si>
    <t>User_554</t>
  </si>
  <si>
    <t>User_555</t>
  </si>
  <si>
    <t>User_556</t>
  </si>
  <si>
    <t>Station_291</t>
  </si>
  <si>
    <t>User_557</t>
  </si>
  <si>
    <t>Station_435</t>
  </si>
  <si>
    <t>User_558</t>
  </si>
  <si>
    <t>Station_370</t>
  </si>
  <si>
    <t>User_559</t>
  </si>
  <si>
    <t>User_560</t>
  </si>
  <si>
    <t>User_561</t>
  </si>
  <si>
    <t>User_562</t>
  </si>
  <si>
    <t>User_563</t>
  </si>
  <si>
    <t>Station_88</t>
  </si>
  <si>
    <t>User_564</t>
  </si>
  <si>
    <t>Station_72</t>
  </si>
  <si>
    <t>User_565</t>
  </si>
  <si>
    <t>User_566</t>
  </si>
  <si>
    <t>Station_30</t>
  </si>
  <si>
    <t>User_567</t>
  </si>
  <si>
    <t>Station_172</t>
  </si>
  <si>
    <t>User_568</t>
  </si>
  <si>
    <t>User_569</t>
  </si>
  <si>
    <t>Station_394</t>
  </si>
  <si>
    <t>User_570</t>
  </si>
  <si>
    <t>User_571</t>
  </si>
  <si>
    <t>User_572</t>
  </si>
  <si>
    <t>User_573</t>
  </si>
  <si>
    <t>User_574</t>
  </si>
  <si>
    <t>Station_194</t>
  </si>
  <si>
    <t>User_575</t>
  </si>
  <si>
    <t>Station_186</t>
  </si>
  <si>
    <t>User_576</t>
  </si>
  <si>
    <t>User_577</t>
  </si>
  <si>
    <t>Station_164</t>
  </si>
  <si>
    <t>User_578</t>
  </si>
  <si>
    <t>User_579</t>
  </si>
  <si>
    <t>Station_431</t>
  </si>
  <si>
    <t>User_580</t>
  </si>
  <si>
    <t>User_581</t>
  </si>
  <si>
    <t>User_582</t>
  </si>
  <si>
    <t>User_583</t>
  </si>
  <si>
    <t>User_584</t>
  </si>
  <si>
    <t>User_585</t>
  </si>
  <si>
    <t>Station_403</t>
  </si>
  <si>
    <t>User_586</t>
  </si>
  <si>
    <t>Station_210</t>
  </si>
  <si>
    <t>User_587</t>
  </si>
  <si>
    <t>User_588</t>
  </si>
  <si>
    <t>Station_350</t>
  </si>
  <si>
    <t>User_589</t>
  </si>
  <si>
    <t>User_590</t>
  </si>
  <si>
    <t>User_591</t>
  </si>
  <si>
    <t>User_592</t>
  </si>
  <si>
    <t>Station_251</t>
  </si>
  <si>
    <t>User_593</t>
  </si>
  <si>
    <t>User_594</t>
  </si>
  <si>
    <t>User_595</t>
  </si>
  <si>
    <t>Station_321</t>
  </si>
  <si>
    <t>User_596</t>
  </si>
  <si>
    <t>User_597</t>
  </si>
  <si>
    <t>Station_280</t>
  </si>
  <si>
    <t>User_598</t>
  </si>
  <si>
    <t>User_599</t>
  </si>
  <si>
    <t>User_600</t>
  </si>
  <si>
    <t>User_601</t>
  </si>
  <si>
    <t>User_602</t>
  </si>
  <si>
    <t>User_603</t>
  </si>
  <si>
    <t>User_604</t>
  </si>
  <si>
    <t>Station_5</t>
  </si>
  <si>
    <t>User_605</t>
  </si>
  <si>
    <t>User_606</t>
  </si>
  <si>
    <t>Station_414</t>
  </si>
  <si>
    <t>User_607</t>
  </si>
  <si>
    <t>Station_182</t>
  </si>
  <si>
    <t>User_608</t>
  </si>
  <si>
    <t>User_609</t>
  </si>
  <si>
    <t>User_610</t>
  </si>
  <si>
    <t>Station_285</t>
  </si>
  <si>
    <t>User_611</t>
  </si>
  <si>
    <t>Station_259</t>
  </si>
  <si>
    <t>User_612</t>
  </si>
  <si>
    <t>User_613</t>
  </si>
  <si>
    <t>Station_104</t>
  </si>
  <si>
    <t>User_614</t>
  </si>
  <si>
    <t>Station_379</t>
  </si>
  <si>
    <t>User_615</t>
  </si>
  <si>
    <t>User_616</t>
  </si>
  <si>
    <t>User_617</t>
  </si>
  <si>
    <t>Station_255</t>
  </si>
  <si>
    <t>User_618</t>
  </si>
  <si>
    <t>User_619</t>
  </si>
  <si>
    <t>Station_386</t>
  </si>
  <si>
    <t>User_620</t>
  </si>
  <si>
    <t>User_621</t>
  </si>
  <si>
    <t>User_622</t>
  </si>
  <si>
    <t>Station_156</t>
  </si>
  <si>
    <t>User_623</t>
  </si>
  <si>
    <t>User_624</t>
  </si>
  <si>
    <t>Station_77</t>
  </si>
  <si>
    <t>User_625</t>
  </si>
  <si>
    <t>User_626</t>
  </si>
  <si>
    <t>Station_470</t>
  </si>
  <si>
    <t>User_627</t>
  </si>
  <si>
    <t>User_628</t>
  </si>
  <si>
    <t>User_629</t>
  </si>
  <si>
    <t>User_630</t>
  </si>
  <si>
    <t>User_631</t>
  </si>
  <si>
    <t>User_632</t>
  </si>
  <si>
    <t>User_633</t>
  </si>
  <si>
    <t>User_634</t>
  </si>
  <si>
    <t>User_635</t>
  </si>
  <si>
    <t>User_636</t>
  </si>
  <si>
    <t>User_637</t>
  </si>
  <si>
    <t>User_638</t>
  </si>
  <si>
    <t>User_639</t>
  </si>
  <si>
    <t>User_640</t>
  </si>
  <si>
    <t>Station_188</t>
  </si>
  <si>
    <t>User_641</t>
  </si>
  <si>
    <t>User_642</t>
  </si>
  <si>
    <t>User_643</t>
  </si>
  <si>
    <t>User_644</t>
  </si>
  <si>
    <t>User_645</t>
  </si>
  <si>
    <t>User_646</t>
  </si>
  <si>
    <t>User_647</t>
  </si>
  <si>
    <t>User_648</t>
  </si>
  <si>
    <t>User_649</t>
  </si>
  <si>
    <t>User_650</t>
  </si>
  <si>
    <t>Station_333</t>
  </si>
  <si>
    <t>User_651</t>
  </si>
  <si>
    <t>User_652</t>
  </si>
  <si>
    <t>User_653</t>
  </si>
  <si>
    <t>User_654</t>
  </si>
  <si>
    <t>Station_178</t>
  </si>
  <si>
    <t>User_655</t>
  </si>
  <si>
    <t>User_656</t>
  </si>
  <si>
    <t>User_657</t>
  </si>
  <si>
    <t>User_658</t>
  </si>
  <si>
    <t>User_659</t>
  </si>
  <si>
    <t>User_660</t>
  </si>
  <si>
    <t>Station_40</t>
  </si>
  <si>
    <t>User_661</t>
  </si>
  <si>
    <t>User_662</t>
  </si>
  <si>
    <t>Station_416</t>
  </si>
  <si>
    <t>User_663</t>
  </si>
  <si>
    <t>User_664</t>
  </si>
  <si>
    <t>User_665</t>
  </si>
  <si>
    <t>User_666</t>
  </si>
  <si>
    <t>User_667</t>
  </si>
  <si>
    <t>User_668</t>
  </si>
  <si>
    <t>User_669</t>
  </si>
  <si>
    <t>User_670</t>
  </si>
  <si>
    <t>Station_65</t>
  </si>
  <si>
    <t>User_671</t>
  </si>
  <si>
    <t>Station_388</t>
  </si>
  <si>
    <t>User_672</t>
  </si>
  <si>
    <t>User_673</t>
  </si>
  <si>
    <t>User_674</t>
  </si>
  <si>
    <t>User_675</t>
  </si>
  <si>
    <t>Station_445</t>
  </si>
  <si>
    <t>User_676</t>
  </si>
  <si>
    <t>Station_421</t>
  </si>
  <si>
    <t>User_677</t>
  </si>
  <si>
    <t>User_678</t>
  </si>
  <si>
    <t>Station_221</t>
  </si>
  <si>
    <t>User_679</t>
  </si>
  <si>
    <t>User_680</t>
  </si>
  <si>
    <t>User_681</t>
  </si>
  <si>
    <t>Station_237</t>
  </si>
  <si>
    <t>User_682</t>
  </si>
  <si>
    <t>User_683</t>
  </si>
  <si>
    <t>Station_497</t>
  </si>
  <si>
    <t>User_684</t>
  </si>
  <si>
    <t>User_685</t>
  </si>
  <si>
    <t>User_686</t>
  </si>
  <si>
    <t>User_687</t>
  </si>
  <si>
    <t>User_688</t>
  </si>
  <si>
    <t>User_689</t>
  </si>
  <si>
    <t>User_690</t>
  </si>
  <si>
    <t>User_691</t>
  </si>
  <si>
    <t>User_692</t>
  </si>
  <si>
    <t>User_693</t>
  </si>
  <si>
    <t>User_694</t>
  </si>
  <si>
    <t>User_695</t>
  </si>
  <si>
    <t>User_696</t>
  </si>
  <si>
    <t>User_697</t>
  </si>
  <si>
    <t>Station_159</t>
  </si>
  <si>
    <t>User_698</t>
  </si>
  <si>
    <t>User_699</t>
  </si>
  <si>
    <t>User_700</t>
  </si>
  <si>
    <t>Station_409</t>
  </si>
  <si>
    <t>User_701</t>
  </si>
  <si>
    <t>Station_300</t>
  </si>
  <si>
    <t>User_702</t>
  </si>
  <si>
    <t>Station_396</t>
  </si>
  <si>
    <t>User_703</t>
  </si>
  <si>
    <t>User_704</t>
  </si>
  <si>
    <t>User_705</t>
  </si>
  <si>
    <t>Station_256</t>
  </si>
  <si>
    <t>User_706</t>
  </si>
  <si>
    <t>User_707</t>
  </si>
  <si>
    <t>Station_353</t>
  </si>
  <si>
    <t>User_708</t>
  </si>
  <si>
    <t>User_709</t>
  </si>
  <si>
    <t>User_710</t>
  </si>
  <si>
    <t>User_711</t>
  </si>
  <si>
    <t>Station_325</t>
  </si>
  <si>
    <t>User_712</t>
  </si>
  <si>
    <t>User_713</t>
  </si>
  <si>
    <t>User_714</t>
  </si>
  <si>
    <t>User_715</t>
  </si>
  <si>
    <t>User_716</t>
  </si>
  <si>
    <t>Station_312</t>
  </si>
  <si>
    <t>User_717</t>
  </si>
  <si>
    <t>Station_99</t>
  </si>
  <si>
    <t>User_718</t>
  </si>
  <si>
    <t>User_719</t>
  </si>
  <si>
    <t>Station_482</t>
  </si>
  <si>
    <t>User_720</t>
  </si>
  <si>
    <t>User_721</t>
  </si>
  <si>
    <t>User_722</t>
  </si>
  <si>
    <t>User_723</t>
  </si>
  <si>
    <t>User_724</t>
  </si>
  <si>
    <t>User_725</t>
  </si>
  <si>
    <t>User_726</t>
  </si>
  <si>
    <t>User_727</t>
  </si>
  <si>
    <t>User_728</t>
  </si>
  <si>
    <t>User_729</t>
  </si>
  <si>
    <t>Station_75</t>
  </si>
  <si>
    <t>User_730</t>
  </si>
  <si>
    <t>User_731</t>
  </si>
  <si>
    <t>User_732</t>
  </si>
  <si>
    <t>User_733</t>
  </si>
  <si>
    <t>User_734</t>
  </si>
  <si>
    <t>Station_33</t>
  </si>
  <si>
    <t>User_735</t>
  </si>
  <si>
    <t>User_736</t>
  </si>
  <si>
    <t>User_737</t>
  </si>
  <si>
    <t>User_738</t>
  </si>
  <si>
    <t>User_739</t>
  </si>
  <si>
    <t>User_740</t>
  </si>
  <si>
    <t>User_741</t>
  </si>
  <si>
    <t>User_742</t>
  </si>
  <si>
    <t>User_743</t>
  </si>
  <si>
    <t>Station_171</t>
  </si>
  <si>
    <t>User_744</t>
  </si>
  <si>
    <t>User_745</t>
  </si>
  <si>
    <t>User_746</t>
  </si>
  <si>
    <t>User_747</t>
  </si>
  <si>
    <t>Station_399</t>
  </si>
  <si>
    <t>User_748</t>
  </si>
  <si>
    <t>Station_261</t>
  </si>
  <si>
    <t>User_749</t>
  </si>
  <si>
    <t>User_750</t>
  </si>
  <si>
    <t>Station_83</t>
  </si>
  <si>
    <t>User_751</t>
  </si>
  <si>
    <t>User_752</t>
  </si>
  <si>
    <t>User_753</t>
  </si>
  <si>
    <t>User_754</t>
  </si>
  <si>
    <t>User_755</t>
  </si>
  <si>
    <t>User_756</t>
  </si>
  <si>
    <t>Station_351</t>
  </si>
  <si>
    <t>User_757</t>
  </si>
  <si>
    <t>User_758</t>
  </si>
  <si>
    <t>User_759</t>
  </si>
  <si>
    <t>User_760</t>
  </si>
  <si>
    <t>User_761</t>
  </si>
  <si>
    <t>Station_281</t>
  </si>
  <si>
    <t>User_762</t>
  </si>
  <si>
    <t>User_763</t>
  </si>
  <si>
    <t>User_764</t>
  </si>
  <si>
    <t>User_765</t>
  </si>
  <si>
    <t>Station_420</t>
  </si>
  <si>
    <t>User_766</t>
  </si>
  <si>
    <t>User_767</t>
  </si>
  <si>
    <t>User_768</t>
  </si>
  <si>
    <t>User_769</t>
  </si>
  <si>
    <t>User_770</t>
  </si>
  <si>
    <t>User_771</t>
  </si>
  <si>
    <t>Station_146</t>
  </si>
  <si>
    <t>User_772</t>
  </si>
  <si>
    <t>User_773</t>
  </si>
  <si>
    <t>Station_419</t>
  </si>
  <si>
    <t>User_774</t>
  </si>
  <si>
    <t>User_775</t>
  </si>
  <si>
    <t>User_776</t>
  </si>
  <si>
    <t>User_777</t>
  </si>
  <si>
    <t>User_778</t>
  </si>
  <si>
    <t>Station_462</t>
  </si>
  <si>
    <t>User_779</t>
  </si>
  <si>
    <t>Station_260</t>
  </si>
  <si>
    <t>User_780</t>
  </si>
  <si>
    <t>Station_349</t>
  </si>
  <si>
    <t>User_781</t>
  </si>
  <si>
    <t>Station_425</t>
  </si>
  <si>
    <t>User_782</t>
  </si>
  <si>
    <t>User_783</t>
  </si>
  <si>
    <t>User_784</t>
  </si>
  <si>
    <t>User_785</t>
  </si>
  <si>
    <t>Station_207</t>
  </si>
  <si>
    <t>User_786</t>
  </si>
  <si>
    <t>Station_28</t>
  </si>
  <si>
    <t>User_787</t>
  </si>
  <si>
    <t>User_788</t>
  </si>
  <si>
    <t>User_789</t>
  </si>
  <si>
    <t>User_790</t>
  </si>
  <si>
    <t>Station_116</t>
  </si>
  <si>
    <t>User_791</t>
  </si>
  <si>
    <t>User_792</t>
  </si>
  <si>
    <t>User_793</t>
  </si>
  <si>
    <t>User_794</t>
  </si>
  <si>
    <t>User_795</t>
  </si>
  <si>
    <t>User_796</t>
  </si>
  <si>
    <t>User_797</t>
  </si>
  <si>
    <t>User_798</t>
  </si>
  <si>
    <t>User_799</t>
  </si>
  <si>
    <t>User_800</t>
  </si>
  <si>
    <t>User_801</t>
  </si>
  <si>
    <t>Station_347</t>
  </si>
  <si>
    <t>User_802</t>
  </si>
  <si>
    <t>User_803</t>
  </si>
  <si>
    <t>User_804</t>
  </si>
  <si>
    <t>User_805</t>
  </si>
  <si>
    <t>User_806</t>
  </si>
  <si>
    <t>User_807</t>
  </si>
  <si>
    <t>Station_423</t>
  </si>
  <si>
    <t>User_808</t>
  </si>
  <si>
    <t>User_809</t>
  </si>
  <si>
    <t>User_810</t>
  </si>
  <si>
    <t>User_811</t>
  </si>
  <si>
    <t>User_812</t>
  </si>
  <si>
    <t>Station_407</t>
  </si>
  <si>
    <t>User_813</t>
  </si>
  <si>
    <t>User_814</t>
  </si>
  <si>
    <t>User_815</t>
  </si>
  <si>
    <t>User_816</t>
  </si>
  <si>
    <t>Station_59</t>
  </si>
  <si>
    <t>User_817</t>
  </si>
  <si>
    <t>User_818</t>
  </si>
  <si>
    <t>User_819</t>
  </si>
  <si>
    <t>User_820</t>
  </si>
  <si>
    <t>User_821</t>
  </si>
  <si>
    <t>User_822</t>
  </si>
  <si>
    <t>User_823</t>
  </si>
  <si>
    <t>User_824</t>
  </si>
  <si>
    <t>User_825</t>
  </si>
  <si>
    <t>User_826</t>
  </si>
  <si>
    <t>User_827</t>
  </si>
  <si>
    <t>Station_479</t>
  </si>
  <si>
    <t>User_828</t>
  </si>
  <si>
    <t>User_829</t>
  </si>
  <si>
    <t>Station_415</t>
  </si>
  <si>
    <t>User_830</t>
  </si>
  <si>
    <t>Station_367</t>
  </si>
  <si>
    <t>User_831</t>
  </si>
  <si>
    <t>User_832</t>
  </si>
  <si>
    <t>User_833</t>
  </si>
  <si>
    <t>User_834</t>
  </si>
  <si>
    <t>User_835</t>
  </si>
  <si>
    <t>User_836</t>
  </si>
  <si>
    <t>Station_439</t>
  </si>
  <si>
    <t>User_837</t>
  </si>
  <si>
    <t>User_838</t>
  </si>
  <si>
    <t>User_839</t>
  </si>
  <si>
    <t>User_840</t>
  </si>
  <si>
    <t>User_841</t>
  </si>
  <si>
    <t>Station_80</t>
  </si>
  <si>
    <t>User_842</t>
  </si>
  <si>
    <t>User_843</t>
  </si>
  <si>
    <t>User_844</t>
  </si>
  <si>
    <t>User_845</t>
  </si>
  <si>
    <t>User_846</t>
  </si>
  <si>
    <t>User_847</t>
  </si>
  <si>
    <t>User_848</t>
  </si>
  <si>
    <t>User_849</t>
  </si>
  <si>
    <t>User_850</t>
  </si>
  <si>
    <t>User_851</t>
  </si>
  <si>
    <t>User_852</t>
  </si>
  <si>
    <t>User_853</t>
  </si>
  <si>
    <t>User_854</t>
  </si>
  <si>
    <t>Station_195</t>
  </si>
  <si>
    <t>User_855</t>
  </si>
  <si>
    <t>User_856</t>
  </si>
  <si>
    <t>Station_369</t>
  </si>
  <si>
    <t>User_857</t>
  </si>
  <si>
    <t>User_858</t>
  </si>
  <si>
    <t>User_859</t>
  </si>
  <si>
    <t>User_860</t>
  </si>
  <si>
    <t>User_861</t>
  </si>
  <si>
    <t>Station_305</t>
  </si>
  <si>
    <t>User_862</t>
  </si>
  <si>
    <t>User_863</t>
  </si>
  <si>
    <t>Station_311</t>
  </si>
  <si>
    <t>User_864</t>
  </si>
  <si>
    <t>User_865</t>
  </si>
  <si>
    <t>User_866</t>
  </si>
  <si>
    <t>Station_196</t>
  </si>
  <si>
    <t>User_867</t>
  </si>
  <si>
    <t>User_868</t>
  </si>
  <si>
    <t>User_869</t>
  </si>
  <si>
    <t>User_870</t>
  </si>
  <si>
    <t>User_871</t>
  </si>
  <si>
    <t>User_872</t>
  </si>
  <si>
    <t>User_873</t>
  </si>
  <si>
    <t>Station_437</t>
  </si>
  <si>
    <t>User_874</t>
  </si>
  <si>
    <t>User_875</t>
  </si>
  <si>
    <t>User_876</t>
  </si>
  <si>
    <t>User_877</t>
  </si>
  <si>
    <t>User_878</t>
  </si>
  <si>
    <t>User_879</t>
  </si>
  <si>
    <t>Station_165</t>
  </si>
  <si>
    <t>User_880</t>
  </si>
  <si>
    <t>User_881</t>
  </si>
  <si>
    <t>User_882</t>
  </si>
  <si>
    <t>User_883</t>
  </si>
  <si>
    <t>User_884</t>
  </si>
  <si>
    <t>Station_37</t>
  </si>
  <si>
    <t>User_885</t>
  </si>
  <si>
    <t>User_886</t>
  </si>
  <si>
    <t>User_887</t>
  </si>
  <si>
    <t>User_888</t>
  </si>
  <si>
    <t>User_889</t>
  </si>
  <si>
    <t>User_890</t>
  </si>
  <si>
    <t>User_891</t>
  </si>
  <si>
    <t>User_892</t>
  </si>
  <si>
    <t>User_893</t>
  </si>
  <si>
    <t>User_894</t>
  </si>
  <si>
    <t>Station_468</t>
  </si>
  <si>
    <t>User_895</t>
  </si>
  <si>
    <t>User_896</t>
  </si>
  <si>
    <t>User_897</t>
  </si>
  <si>
    <t>User_898</t>
  </si>
  <si>
    <t>User_899</t>
  </si>
  <si>
    <t>Station_7</t>
  </si>
  <si>
    <t>User_900</t>
  </si>
  <si>
    <t>Station_249</t>
  </si>
  <si>
    <t>User_901</t>
  </si>
  <si>
    <t>User_902</t>
  </si>
  <si>
    <t>User_903</t>
  </si>
  <si>
    <t>User_904</t>
  </si>
  <si>
    <t>User_905</t>
  </si>
  <si>
    <t>User_906</t>
  </si>
  <si>
    <t>User_907</t>
  </si>
  <si>
    <t>User_908</t>
  </si>
  <si>
    <t>User_909</t>
  </si>
  <si>
    <t>User_910</t>
  </si>
  <si>
    <t>User_911</t>
  </si>
  <si>
    <t>Station_297</t>
  </si>
  <si>
    <t>User_912</t>
  </si>
  <si>
    <t>User_913</t>
  </si>
  <si>
    <t>Station_231</t>
  </si>
  <si>
    <t>User_914</t>
  </si>
  <si>
    <t>Station_453</t>
  </si>
  <si>
    <t>User_915</t>
  </si>
  <si>
    <t>User_916</t>
  </si>
  <si>
    <t>User_917</t>
  </si>
  <si>
    <t>User_918</t>
  </si>
  <si>
    <t>Station_358</t>
  </si>
  <si>
    <t>User_919</t>
  </si>
  <si>
    <t>Station_475</t>
  </si>
  <si>
    <t>User_920</t>
  </si>
  <si>
    <t>User_921</t>
  </si>
  <si>
    <t>Station_128</t>
  </si>
  <si>
    <t>User_922</t>
  </si>
  <si>
    <t>Station_179</t>
  </si>
  <si>
    <t>User_923</t>
  </si>
  <si>
    <t>User_924</t>
  </si>
  <si>
    <t>User_925</t>
  </si>
  <si>
    <t>Station_193</t>
  </si>
  <si>
    <t>User_926</t>
  </si>
  <si>
    <t>User_927</t>
  </si>
  <si>
    <t>User_928</t>
  </si>
  <si>
    <t>User_929</t>
  </si>
  <si>
    <t>User_930</t>
  </si>
  <si>
    <t>User_931</t>
  </si>
  <si>
    <t>User_932</t>
  </si>
  <si>
    <t>User_933</t>
  </si>
  <si>
    <t>User_934</t>
  </si>
  <si>
    <t>User_935</t>
  </si>
  <si>
    <t>User_936</t>
  </si>
  <si>
    <t>User_937</t>
  </si>
  <si>
    <t>User_938</t>
  </si>
  <si>
    <t>User_939</t>
  </si>
  <si>
    <t>User_940</t>
  </si>
  <si>
    <t>User_941</t>
  </si>
  <si>
    <t>User_942</t>
  </si>
  <si>
    <t>User_943</t>
  </si>
  <si>
    <t>User_944</t>
  </si>
  <si>
    <t>User_945</t>
  </si>
  <si>
    <t>User_946</t>
  </si>
  <si>
    <t>User_947</t>
  </si>
  <si>
    <t>User_948</t>
  </si>
  <si>
    <t>User_949</t>
  </si>
  <si>
    <t>User_950</t>
  </si>
  <si>
    <t>User_951</t>
  </si>
  <si>
    <t>Station_141</t>
  </si>
  <si>
    <t>User_952</t>
  </si>
  <si>
    <t>User_953</t>
  </si>
  <si>
    <t>User_954</t>
  </si>
  <si>
    <t>User_955</t>
  </si>
  <si>
    <t>User_956</t>
  </si>
  <si>
    <t>User_957</t>
  </si>
  <si>
    <t>User_958</t>
  </si>
  <si>
    <t>User_959</t>
  </si>
  <si>
    <t>User_960</t>
  </si>
  <si>
    <t>User_961</t>
  </si>
  <si>
    <t>User_962</t>
  </si>
  <si>
    <t>Station_95</t>
  </si>
  <si>
    <t>User_963</t>
  </si>
  <si>
    <t>User_964</t>
  </si>
  <si>
    <t>User_965</t>
  </si>
  <si>
    <t>Station_385</t>
  </si>
  <si>
    <t>User_966</t>
  </si>
  <si>
    <t>User_967</t>
  </si>
  <si>
    <t>User_968</t>
  </si>
  <si>
    <t>User_969</t>
  </si>
  <si>
    <t>Station_21</t>
  </si>
  <si>
    <t>User_970</t>
  </si>
  <si>
    <t>User_971</t>
  </si>
  <si>
    <t>User_972</t>
  </si>
  <si>
    <t>User_973</t>
  </si>
  <si>
    <t>User_974</t>
  </si>
  <si>
    <t>User_975</t>
  </si>
  <si>
    <t>Station_471</t>
  </si>
  <si>
    <t>User_976</t>
  </si>
  <si>
    <t>Station_372</t>
  </si>
  <si>
    <t>User_977</t>
  </si>
  <si>
    <t>User_978</t>
  </si>
  <si>
    <t>Station_486</t>
  </si>
  <si>
    <t>User_979</t>
  </si>
  <si>
    <t>User_980</t>
  </si>
  <si>
    <t>User_981</t>
  </si>
  <si>
    <t>User_982</t>
  </si>
  <si>
    <t>User_983</t>
  </si>
  <si>
    <t>User_984</t>
  </si>
  <si>
    <t>Station_277</t>
  </si>
  <si>
    <t>User_985</t>
  </si>
  <si>
    <t>User_986</t>
  </si>
  <si>
    <t>User_987</t>
  </si>
  <si>
    <t>User_988</t>
  </si>
  <si>
    <t>User_989</t>
  </si>
  <si>
    <t>User_990</t>
  </si>
  <si>
    <t>User_991</t>
  </si>
  <si>
    <t>Station_384</t>
  </si>
  <si>
    <t>User_992</t>
  </si>
  <si>
    <t>User_993</t>
  </si>
  <si>
    <t>User_994</t>
  </si>
  <si>
    <t>User_995</t>
  </si>
  <si>
    <t>User_996</t>
  </si>
  <si>
    <t>User_997</t>
  </si>
  <si>
    <t>User_998</t>
  </si>
  <si>
    <t>Station_227</t>
  </si>
  <si>
    <t>User_999</t>
  </si>
  <si>
    <t>User_1000</t>
  </si>
  <si>
    <t>User_1001</t>
  </si>
  <si>
    <t>Station_323</t>
  </si>
  <si>
    <t>User_1002</t>
  </si>
  <si>
    <t>Station_153</t>
  </si>
  <si>
    <t>User_1003</t>
  </si>
  <si>
    <t>User_1004</t>
  </si>
  <si>
    <t>User_1005</t>
  </si>
  <si>
    <t>User_1006</t>
  </si>
  <si>
    <t>User_1007</t>
  </si>
  <si>
    <t>User_1008</t>
  </si>
  <si>
    <t>User_1009</t>
  </si>
  <si>
    <t>User_1010</t>
  </si>
  <si>
    <t>User_1011</t>
  </si>
  <si>
    <t>User_1012</t>
  </si>
  <si>
    <t>User_1013</t>
  </si>
  <si>
    <t>User_1014</t>
  </si>
  <si>
    <t>User_1015</t>
  </si>
  <si>
    <t>User_1016</t>
  </si>
  <si>
    <t>User_1017</t>
  </si>
  <si>
    <t>User_1018</t>
  </si>
  <si>
    <t>User_1019</t>
  </si>
  <si>
    <t>User_1020</t>
  </si>
  <si>
    <t>User_1021</t>
  </si>
  <si>
    <t>User_1022</t>
  </si>
  <si>
    <t>User_1023</t>
  </si>
  <si>
    <t>User_1024</t>
  </si>
  <si>
    <t>Station_201</t>
  </si>
  <si>
    <t>User_1025</t>
  </si>
  <si>
    <t>User_1026</t>
  </si>
  <si>
    <t>User_1027</t>
  </si>
  <si>
    <t>User_1028</t>
  </si>
  <si>
    <t>User_1029</t>
  </si>
  <si>
    <t>User_1030</t>
  </si>
  <si>
    <t>User_1031</t>
  </si>
  <si>
    <t>User_1032</t>
  </si>
  <si>
    <t>User_1033</t>
  </si>
  <si>
    <t>User_1034</t>
  </si>
  <si>
    <t>Station_315</t>
  </si>
  <si>
    <t>User_1035</t>
  </si>
  <si>
    <t>User_1036</t>
  </si>
  <si>
    <t>User_1037</t>
  </si>
  <si>
    <t>User_1038</t>
  </si>
  <si>
    <t>User_1039</t>
  </si>
  <si>
    <t>User_1040</t>
  </si>
  <si>
    <t>User_1041</t>
  </si>
  <si>
    <t>User_1042</t>
  </si>
  <si>
    <t>User_1043</t>
  </si>
  <si>
    <t>User_1044</t>
  </si>
  <si>
    <t>User_1045</t>
  </si>
  <si>
    <t>User_1046</t>
  </si>
  <si>
    <t>User_1047</t>
  </si>
  <si>
    <t>User_1048</t>
  </si>
  <si>
    <t>Station_466</t>
  </si>
  <si>
    <t>User_1049</t>
  </si>
  <si>
    <t>User_1050</t>
  </si>
  <si>
    <t>User_1051</t>
  </si>
  <si>
    <t>User_1052</t>
  </si>
  <si>
    <t>User_1053</t>
  </si>
  <si>
    <t>User_1054</t>
  </si>
  <si>
    <t>User_1055</t>
  </si>
  <si>
    <t>User_1056</t>
  </si>
  <si>
    <t>User_1057</t>
  </si>
  <si>
    <t>User_1058</t>
  </si>
  <si>
    <t>User_1059</t>
  </si>
  <si>
    <t>User_1060</t>
  </si>
  <si>
    <t>User_1061</t>
  </si>
  <si>
    <t>User_1062</t>
  </si>
  <si>
    <t>User_1063</t>
  </si>
  <si>
    <t>User_1064</t>
  </si>
  <si>
    <t>User_1065</t>
  </si>
  <si>
    <t>User_1066</t>
  </si>
  <si>
    <t>User_1067</t>
  </si>
  <si>
    <t>User_1068</t>
  </si>
  <si>
    <t>User_1069</t>
  </si>
  <si>
    <t>User_1070</t>
  </si>
  <si>
    <t>User_1071</t>
  </si>
  <si>
    <t>User_1072</t>
  </si>
  <si>
    <t>User_1073</t>
  </si>
  <si>
    <t>User_1074</t>
  </si>
  <si>
    <t>User_1075</t>
  </si>
  <si>
    <t>User_1076</t>
  </si>
  <si>
    <t>User_1077</t>
  </si>
  <si>
    <t>User_1078</t>
  </si>
  <si>
    <t>User_1079</t>
  </si>
  <si>
    <t>User_1080</t>
  </si>
  <si>
    <t>User_1081</t>
  </si>
  <si>
    <t>User_1082</t>
  </si>
  <si>
    <t>User_1083</t>
  </si>
  <si>
    <t>User_1084</t>
  </si>
  <si>
    <t>User_1085</t>
  </si>
  <si>
    <t>User_1086</t>
  </si>
  <si>
    <t>User_1087</t>
  </si>
  <si>
    <t>User_1088</t>
  </si>
  <si>
    <t>User_1089</t>
  </si>
  <si>
    <t>Station_252</t>
  </si>
  <si>
    <t>User_1090</t>
  </si>
  <si>
    <t>User_1091</t>
  </si>
  <si>
    <t>User_1092</t>
  </si>
  <si>
    <t>User_1093</t>
  </si>
  <si>
    <t>User_1094</t>
  </si>
  <si>
    <t>User_1095</t>
  </si>
  <si>
    <t>User_1096</t>
  </si>
  <si>
    <t>User_1097</t>
  </si>
  <si>
    <t>User_1098</t>
  </si>
  <si>
    <t>User_1099</t>
  </si>
  <si>
    <t>User_1100</t>
  </si>
  <si>
    <t>User_1101</t>
  </si>
  <si>
    <t>User_1102</t>
  </si>
  <si>
    <t>User_1103</t>
  </si>
  <si>
    <t>User_1104</t>
  </si>
  <si>
    <t>User_1105</t>
  </si>
  <si>
    <t>User_1106</t>
  </si>
  <si>
    <t>User_1107</t>
  </si>
  <si>
    <t>User_1108</t>
  </si>
  <si>
    <t>User_1109</t>
  </si>
  <si>
    <t>User_1110</t>
  </si>
  <si>
    <t>User_1111</t>
  </si>
  <si>
    <t>User_1112</t>
  </si>
  <si>
    <t>User_1113</t>
  </si>
  <si>
    <t>User_1114</t>
  </si>
  <si>
    <t>User_1115</t>
  </si>
  <si>
    <t>User_1116</t>
  </si>
  <si>
    <t>User_1117</t>
  </si>
  <si>
    <t>User_1118</t>
  </si>
  <si>
    <t>Station_430</t>
  </si>
  <si>
    <t>User_1119</t>
  </si>
  <si>
    <t>User_1120</t>
  </si>
  <si>
    <t>User_1121</t>
  </si>
  <si>
    <t>User_1122</t>
  </si>
  <si>
    <t>User_1123</t>
  </si>
  <si>
    <t>User_1124</t>
  </si>
  <si>
    <t>User_1125</t>
  </si>
  <si>
    <t>User_1126</t>
  </si>
  <si>
    <t>User_1127</t>
  </si>
  <si>
    <t>User_1128</t>
  </si>
  <si>
    <t>User_1129</t>
  </si>
  <si>
    <t>User_1130</t>
  </si>
  <si>
    <t>User_1131</t>
  </si>
  <si>
    <t>User_1132</t>
  </si>
  <si>
    <t>User_1133</t>
  </si>
  <si>
    <t>User_1134</t>
  </si>
  <si>
    <t>User_1135</t>
  </si>
  <si>
    <t>User_1136</t>
  </si>
  <si>
    <t>Station_38</t>
  </si>
  <si>
    <t>User_1137</t>
  </si>
  <si>
    <t>User_1138</t>
  </si>
  <si>
    <t>User_1139</t>
  </si>
  <si>
    <t>User_1140</t>
  </si>
  <si>
    <t>User_1141</t>
  </si>
  <si>
    <t>User_1142</t>
  </si>
  <si>
    <t>User_1143</t>
  </si>
  <si>
    <t>User_1144</t>
  </si>
  <si>
    <t>User_1145</t>
  </si>
  <si>
    <t>User_1146</t>
  </si>
  <si>
    <t>Station_389</t>
  </si>
  <si>
    <t>User_1147</t>
  </si>
  <si>
    <t>User_1148</t>
  </si>
  <si>
    <t>User_1149</t>
  </si>
  <si>
    <t>User_1150</t>
  </si>
  <si>
    <t>User_1151</t>
  </si>
  <si>
    <t>User_1152</t>
  </si>
  <si>
    <t>User_1153</t>
  </si>
  <si>
    <t>User_1154</t>
  </si>
  <si>
    <t>User_1155</t>
  </si>
  <si>
    <t>User_1156</t>
  </si>
  <si>
    <t>User_1157</t>
  </si>
  <si>
    <t>User_1158</t>
  </si>
  <si>
    <t>Station_235</t>
  </si>
  <si>
    <t>User_1159</t>
  </si>
  <si>
    <t>User_1160</t>
  </si>
  <si>
    <t>User_1161</t>
  </si>
  <si>
    <t>User_1162</t>
  </si>
  <si>
    <t>User_1163</t>
  </si>
  <si>
    <t>User_1164</t>
  </si>
  <si>
    <t>User_1165</t>
  </si>
  <si>
    <t>User_1166</t>
  </si>
  <si>
    <t>User_1167</t>
  </si>
  <si>
    <t>User_1168</t>
  </si>
  <si>
    <t>User_1169</t>
  </si>
  <si>
    <t>User_1170</t>
  </si>
  <si>
    <t>User_1171</t>
  </si>
  <si>
    <t>User_1172</t>
  </si>
  <si>
    <t>User_1173</t>
  </si>
  <si>
    <t>User_1174</t>
  </si>
  <si>
    <t>User_1175</t>
  </si>
  <si>
    <t>User_1176</t>
  </si>
  <si>
    <t>User_1177</t>
  </si>
  <si>
    <t>User_1178</t>
  </si>
  <si>
    <t>Station_133</t>
  </si>
  <si>
    <t>User_1179</t>
  </si>
  <si>
    <t>User_1180</t>
  </si>
  <si>
    <t>User_1181</t>
  </si>
  <si>
    <t>User_1182</t>
  </si>
  <si>
    <t>User_1183</t>
  </si>
  <si>
    <t>User_1184</t>
  </si>
  <si>
    <t>User_1185</t>
  </si>
  <si>
    <t>User_1186</t>
  </si>
  <si>
    <t>User_1187</t>
  </si>
  <si>
    <t>User_1188</t>
  </si>
  <si>
    <t>User_1189</t>
  </si>
  <si>
    <t>User_1190</t>
  </si>
  <si>
    <t>User_1191</t>
  </si>
  <si>
    <t>User_1192</t>
  </si>
  <si>
    <t>User_1193</t>
  </si>
  <si>
    <t>User_1194</t>
  </si>
  <si>
    <t>User_1195</t>
  </si>
  <si>
    <t>User_1196</t>
  </si>
  <si>
    <t>User_1197</t>
  </si>
  <si>
    <t>User_1198</t>
  </si>
  <si>
    <t>User_1199</t>
  </si>
  <si>
    <t>Station_499</t>
  </si>
  <si>
    <t>User_1200</t>
  </si>
  <si>
    <t>User_1201</t>
  </si>
  <si>
    <t>User_1202</t>
  </si>
  <si>
    <t>User_1203</t>
  </si>
  <si>
    <t>User_1204</t>
  </si>
  <si>
    <t>User_1205</t>
  </si>
  <si>
    <t>User_1206</t>
  </si>
  <si>
    <t>User_1207</t>
  </si>
  <si>
    <t>User_1208</t>
  </si>
  <si>
    <t>User_1209</t>
  </si>
  <si>
    <t>User_1210</t>
  </si>
  <si>
    <t>User_1211</t>
  </si>
  <si>
    <t>Station_418</t>
  </si>
  <si>
    <t>User_1212</t>
  </si>
  <si>
    <t>User_1213</t>
  </si>
  <si>
    <t>User_1214</t>
  </si>
  <si>
    <t>User_1215</t>
  </si>
  <si>
    <t>User_1216</t>
  </si>
  <si>
    <t>User_1217</t>
  </si>
  <si>
    <t>User_1218</t>
  </si>
  <si>
    <t>User_1219</t>
  </si>
  <si>
    <t>User_1220</t>
  </si>
  <si>
    <t>User_1221</t>
  </si>
  <si>
    <t>User_1222</t>
  </si>
  <si>
    <t>User_1223</t>
  </si>
  <si>
    <t>User_1224</t>
  </si>
  <si>
    <t>User_1225</t>
  </si>
  <si>
    <t>User_1226</t>
  </si>
  <si>
    <t>User_1227</t>
  </si>
  <si>
    <t>Station_332</t>
  </si>
  <si>
    <t>User_1228</t>
  </si>
  <si>
    <t>User_1229</t>
  </si>
  <si>
    <t>User_1230</t>
  </si>
  <si>
    <t>User_1231</t>
  </si>
  <si>
    <t>User_1232</t>
  </si>
  <si>
    <t>User_1233</t>
  </si>
  <si>
    <t>User_1234</t>
  </si>
  <si>
    <t>User_1235</t>
  </si>
  <si>
    <t>User_1236</t>
  </si>
  <si>
    <t>Station_138</t>
  </si>
  <si>
    <t>User_1237</t>
  </si>
  <si>
    <t>User_1238</t>
  </si>
  <si>
    <t>User_1239</t>
  </si>
  <si>
    <t>User_1240</t>
  </si>
  <si>
    <t>Station_52</t>
  </si>
  <si>
    <t>User_1241</t>
  </si>
  <si>
    <t>User_1242</t>
  </si>
  <si>
    <t>User_1243</t>
  </si>
  <si>
    <t>User_1244</t>
  </si>
  <si>
    <t>User_1245</t>
  </si>
  <si>
    <t>Station_458</t>
  </si>
  <si>
    <t>User_1246</t>
  </si>
  <si>
    <t>User_1247</t>
  </si>
  <si>
    <t>User_1248</t>
  </si>
  <si>
    <t>User_1249</t>
  </si>
  <si>
    <t>User_1250</t>
  </si>
  <si>
    <t>User_1251</t>
  </si>
  <si>
    <t>Station_24</t>
  </si>
  <si>
    <t>User_1252</t>
  </si>
  <si>
    <t>User_1253</t>
  </si>
  <si>
    <t>User_1254</t>
  </si>
  <si>
    <t>User_1255</t>
  </si>
  <si>
    <t>User_1256</t>
  </si>
  <si>
    <t>Station_483</t>
  </si>
  <si>
    <t>User_1257</t>
  </si>
  <si>
    <t>User_1258</t>
  </si>
  <si>
    <t>User_1259</t>
  </si>
  <si>
    <t>User_1260</t>
  </si>
  <si>
    <t>User_1261</t>
  </si>
  <si>
    <t>User_1262</t>
  </si>
  <si>
    <t>User_1263</t>
  </si>
  <si>
    <t>User_1264</t>
  </si>
  <si>
    <t>User_1265</t>
  </si>
  <si>
    <t>User_1266</t>
  </si>
  <si>
    <t>User_1267</t>
  </si>
  <si>
    <t>Station_473</t>
  </si>
  <si>
    <t>User_1268</t>
  </si>
  <si>
    <t>User_1269</t>
  </si>
  <si>
    <t>User_1270</t>
  </si>
  <si>
    <t>User_1271</t>
  </si>
  <si>
    <t>User_1272</t>
  </si>
  <si>
    <t>User_1273</t>
  </si>
  <si>
    <t>User_1274</t>
  </si>
  <si>
    <t>User_1275</t>
  </si>
  <si>
    <t>User_1276</t>
  </si>
  <si>
    <t>User_1277</t>
  </si>
  <si>
    <t>User_1278</t>
  </si>
  <si>
    <t>User_1279</t>
  </si>
  <si>
    <t>Station_241</t>
  </si>
  <si>
    <t>User_1280</t>
  </si>
  <si>
    <t>User_1281</t>
  </si>
  <si>
    <t>User_1282</t>
  </si>
  <si>
    <t>Station_489</t>
  </si>
  <si>
    <t>User_1283</t>
  </si>
  <si>
    <t>User_1284</t>
  </si>
  <si>
    <t>User_1285</t>
  </si>
  <si>
    <t>User_1286</t>
  </si>
  <si>
    <t>User_1287</t>
  </si>
  <si>
    <t>User_1288</t>
  </si>
  <si>
    <t>User_1289</t>
  </si>
  <si>
    <t>User_1290</t>
  </si>
  <si>
    <t>User_1291</t>
  </si>
  <si>
    <t>User_1292</t>
  </si>
  <si>
    <t>Station_22</t>
  </si>
  <si>
    <t>User_1293</t>
  </si>
  <si>
    <t>User_1294</t>
  </si>
  <si>
    <t>User_1295</t>
  </si>
  <si>
    <t>User_1296</t>
  </si>
  <si>
    <t>User_1297</t>
  </si>
  <si>
    <t>User_1298</t>
  </si>
  <si>
    <t>User_1299</t>
  </si>
  <si>
    <t>User_1300</t>
  </si>
  <si>
    <t>User_1301</t>
  </si>
  <si>
    <t>User_1302</t>
  </si>
  <si>
    <t>User_1303</t>
  </si>
  <si>
    <t>User_1304</t>
  </si>
  <si>
    <t>User_1305</t>
  </si>
  <si>
    <t>User_1306</t>
  </si>
  <si>
    <t>User_1307</t>
  </si>
  <si>
    <t>User_1308</t>
  </si>
  <si>
    <t>User_1309</t>
  </si>
  <si>
    <t>User_1310</t>
  </si>
  <si>
    <t>User_1311</t>
  </si>
  <si>
    <t>User_1312</t>
  </si>
  <si>
    <t>User_1313</t>
  </si>
  <si>
    <t>User_1314</t>
  </si>
  <si>
    <t>User_1315</t>
  </si>
  <si>
    <t>User_1316</t>
  </si>
  <si>
    <t>User_1317</t>
  </si>
  <si>
    <t>User_1318</t>
  </si>
  <si>
    <t>Station_374</t>
  </si>
  <si>
    <t>User_1319</t>
  </si>
  <si>
    <t>User_1320</t>
  </si>
  <si>
    <t>Grand Total</t>
  </si>
  <si>
    <t>Day_of_Week</t>
  </si>
  <si>
    <t>Charger_Type</t>
  </si>
  <si>
    <t>User_Type</t>
  </si>
  <si>
    <t>Hour_of_Day</t>
  </si>
  <si>
    <t>=HOUR(EVData[@[Charging_Start_Time]])</t>
  </si>
  <si>
    <t>Time_Slot_of_Day</t>
  </si>
  <si>
    <t>Early Morning</t>
  </si>
  <si>
    <t>No. of users</t>
  </si>
  <si>
    <t>(All)</t>
  </si>
  <si>
    <t>Top 10 busy charging stations based on time slot of the day</t>
  </si>
  <si>
    <t>=CHOOSE(MATCH([@[Hour_of_Day]],{0,6,12,18,24}),"Early Morning","Morning","Afternoon","Evening")</t>
  </si>
  <si>
    <t>Average monthly utilization</t>
  </si>
  <si>
    <t>Time-of-Day Utilization</t>
  </si>
  <si>
    <t>Station Id</t>
  </si>
  <si>
    <t>Time slot of the day</t>
  </si>
  <si>
    <t>Charging Time (Hour of the day)</t>
  </si>
  <si>
    <t>0-2</t>
  </si>
  <si>
    <t>3-5</t>
  </si>
  <si>
    <t>6-8</t>
  </si>
  <si>
    <t>9-11</t>
  </si>
  <si>
    <t>12-14</t>
  </si>
  <si>
    <t>15-17</t>
  </si>
  <si>
    <t>18-20</t>
  </si>
  <si>
    <t>21-23</t>
  </si>
  <si>
    <t>Row Labels</t>
  </si>
  <si>
    <t>Geographic utilization</t>
  </si>
  <si>
    <t>EV Charging Station Utilization and Cost Forecast Model</t>
  </si>
  <si>
    <t>Charging Cost Sensitivity and Battery Efficiency Model</t>
  </si>
  <si>
    <t>Impact of fluctuating energy prices on cost and charging efficiency</t>
  </si>
  <si>
    <t>Impact of temperature on cost and charging efficiency</t>
  </si>
  <si>
    <t>EV Driver Behavior Profiling and Charging Pattern Analysis</t>
  </si>
  <si>
    <t>Automotive_Brand</t>
  </si>
  <si>
    <t>=INDEX(TEXTSPLIT([@[Vehicle_Model]]," "),1)</t>
  </si>
  <si>
    <t>Charging patterns based on vehicle brands</t>
  </si>
  <si>
    <t>Charging patterns based on user type</t>
  </si>
  <si>
    <t>Vehicles owned by specific user types</t>
  </si>
  <si>
    <t>Seasonal Charging Behavior Analysis</t>
  </si>
  <si>
    <t>Month_of_Charging</t>
  </si>
  <si>
    <t>Year_of_Charging</t>
  </si>
  <si>
    <t>Season</t>
  </si>
  <si>
    <t>=MONTH([@[Charging_Start_Time]])</t>
  </si>
  <si>
    <t>=YEAR([@[Charging_Start_Time]])</t>
  </si>
  <si>
    <t>=CHOOSE(MONTH([@[Charging_Start_Time]]),
"Winter","Winter","Spring","Spring","Spring",
"Summer","Summer","Summer",
"Fall","Fall","Fall","Winter")</t>
  </si>
  <si>
    <t>Winter</t>
  </si>
  <si>
    <t>Summer</t>
  </si>
  <si>
    <t>User_ID</t>
  </si>
  <si>
    <t>Vehicle_Model</t>
  </si>
  <si>
    <t>Battery_Capacity_kWh</t>
  </si>
  <si>
    <t>Charging_Station_ID</t>
  </si>
  <si>
    <t>Charging_Station_Location</t>
  </si>
  <si>
    <t>Charging_Start_Time</t>
  </si>
  <si>
    <t>Charging_End_Time</t>
  </si>
  <si>
    <t>Energy_Consumed_kWh</t>
  </si>
  <si>
    <t>Charging_Duration_hours</t>
  </si>
  <si>
    <t>Charging_Rate_kW</t>
  </si>
  <si>
    <t>Charging_Cost_USD</t>
  </si>
  <si>
    <t>Time_of_Day</t>
  </si>
  <si>
    <t>State_of_Charge_Start_Percent</t>
  </si>
  <si>
    <t>State_of_Charge_End_Percent</t>
  </si>
  <si>
    <t>Distance_Driven_since_last_charge_km</t>
  </si>
  <si>
    <t>Temperature_C</t>
  </si>
  <si>
    <t>Vehicle_Age_years</t>
  </si>
  <si>
    <t>User_1321</t>
  </si>
  <si>
    <t>User_1322</t>
  </si>
  <si>
    <t>User_1323</t>
  </si>
  <si>
    <t>User_1324</t>
  </si>
  <si>
    <t>User_1325</t>
  </si>
  <si>
    <t>User_1326</t>
  </si>
  <si>
    <t>User_1327</t>
  </si>
  <si>
    <t>User_1328</t>
  </si>
  <si>
    <t>User_1329</t>
  </si>
  <si>
    <t>User_1330</t>
  </si>
  <si>
    <t>User_1331</t>
  </si>
  <si>
    <t>User_1332</t>
  </si>
  <si>
    <t>User_1333</t>
  </si>
  <si>
    <t>User_1334</t>
  </si>
  <si>
    <t>User_1335</t>
  </si>
  <si>
    <t>User_1336</t>
  </si>
  <si>
    <t>User_1337</t>
  </si>
  <si>
    <t>User_1338</t>
  </si>
  <si>
    <t>User_1339</t>
  </si>
  <si>
    <t>User_1340</t>
  </si>
  <si>
    <t>User_1341</t>
  </si>
  <si>
    <t>User_1342</t>
  </si>
  <si>
    <t>User_1343</t>
  </si>
  <si>
    <t>User_1344</t>
  </si>
  <si>
    <t>User_1345</t>
  </si>
  <si>
    <t>User_1346</t>
  </si>
  <si>
    <t>User_1347</t>
  </si>
  <si>
    <t>User_1348</t>
  </si>
  <si>
    <t>User_1349</t>
  </si>
  <si>
    <t>User_1350</t>
  </si>
  <si>
    <t>User_1351</t>
  </si>
  <si>
    <t>User_1352</t>
  </si>
  <si>
    <t>User_1353</t>
  </si>
  <si>
    <t>User_1354</t>
  </si>
  <si>
    <t>User_1355</t>
  </si>
  <si>
    <t>User_1356</t>
  </si>
  <si>
    <t>User_1357</t>
  </si>
  <si>
    <t>User_1358</t>
  </si>
  <si>
    <t>User_1359</t>
  </si>
  <si>
    <t>User_1360</t>
  </si>
  <si>
    <t>User_1361</t>
  </si>
  <si>
    <t>User_1362</t>
  </si>
  <si>
    <t>User_1363</t>
  </si>
  <si>
    <t>User_1364</t>
  </si>
  <si>
    <t>User_1365</t>
  </si>
  <si>
    <t>User_1366</t>
  </si>
  <si>
    <t>User_1367</t>
  </si>
  <si>
    <t>User_1368</t>
  </si>
  <si>
    <t>User_1369</t>
  </si>
  <si>
    <t>User_1370</t>
  </si>
  <si>
    <t>User_1371</t>
  </si>
  <si>
    <t>User_1372</t>
  </si>
  <si>
    <t>User_1373</t>
  </si>
  <si>
    <t>User_1374</t>
  </si>
  <si>
    <t>User_1375</t>
  </si>
  <si>
    <t>User_1376</t>
  </si>
  <si>
    <t>User_1377</t>
  </si>
  <si>
    <t>User_1378</t>
  </si>
  <si>
    <t>User_1379</t>
  </si>
  <si>
    <t>User_1380</t>
  </si>
  <si>
    <t>User_1381</t>
  </si>
  <si>
    <t>User_1382</t>
  </si>
  <si>
    <t>User_1383</t>
  </si>
  <si>
    <t>User_1384</t>
  </si>
  <si>
    <t>User_1385</t>
  </si>
  <si>
    <t>User_1386</t>
  </si>
  <si>
    <t>User_1387</t>
  </si>
  <si>
    <t>User_1388</t>
  </si>
  <si>
    <t>User_1389</t>
  </si>
  <si>
    <t>User_1390</t>
  </si>
  <si>
    <t>User_1391</t>
  </si>
  <si>
    <t>User_1392</t>
  </si>
  <si>
    <t>User_1393</t>
  </si>
  <si>
    <t>User_1394</t>
  </si>
  <si>
    <t>User_1395</t>
  </si>
  <si>
    <t>User_1396</t>
  </si>
  <si>
    <t>User_1397</t>
  </si>
  <si>
    <t>User_1398</t>
  </si>
  <si>
    <t>User_1399</t>
  </si>
  <si>
    <t>User_1400</t>
  </si>
  <si>
    <t>User_1401</t>
  </si>
  <si>
    <t>User_1402</t>
  </si>
  <si>
    <t>User_1403</t>
  </si>
  <si>
    <t>User_1404</t>
  </si>
  <si>
    <t>User_1405</t>
  </si>
  <si>
    <t>User_1406</t>
  </si>
  <si>
    <t>User_1407</t>
  </si>
  <si>
    <t>User_1408</t>
  </si>
  <si>
    <t>User_1409</t>
  </si>
  <si>
    <t>User_1410</t>
  </si>
  <si>
    <t>User_1411</t>
  </si>
  <si>
    <t>User_1412</t>
  </si>
  <si>
    <t>User_1413</t>
  </si>
  <si>
    <t>User_1414</t>
  </si>
  <si>
    <t>User_1415</t>
  </si>
  <si>
    <t>User_1416</t>
  </si>
  <si>
    <t>User_1417</t>
  </si>
  <si>
    <t>User_1418</t>
  </si>
  <si>
    <t>User_1419</t>
  </si>
  <si>
    <t>User_1420</t>
  </si>
  <si>
    <t>User_1421</t>
  </si>
  <si>
    <t>User_1422</t>
  </si>
  <si>
    <t>User_1423</t>
  </si>
  <si>
    <t>User_1424</t>
  </si>
  <si>
    <t>User_1425</t>
  </si>
  <si>
    <t>User_1426</t>
  </si>
  <si>
    <t>User_1427</t>
  </si>
  <si>
    <t>User_1428</t>
  </si>
  <si>
    <t>User_1429</t>
  </si>
  <si>
    <t>User_1430</t>
  </si>
  <si>
    <t>User_1431</t>
  </si>
  <si>
    <t>User_1432</t>
  </si>
  <si>
    <t>User_1433</t>
  </si>
  <si>
    <t>User_1434</t>
  </si>
  <si>
    <t>User_1435</t>
  </si>
  <si>
    <t>User_1436</t>
  </si>
  <si>
    <t>User_1437</t>
  </si>
  <si>
    <t>User_1438</t>
  </si>
  <si>
    <t>User_1439</t>
  </si>
  <si>
    <t>User_1440</t>
  </si>
  <si>
    <t>User_1441</t>
  </si>
  <si>
    <t>User_1442</t>
  </si>
  <si>
    <t>User_1443</t>
  </si>
  <si>
    <t>User_1444</t>
  </si>
  <si>
    <t>User_1445</t>
  </si>
  <si>
    <t>User_1446</t>
  </si>
  <si>
    <t>User_1447</t>
  </si>
  <si>
    <t>User_1448</t>
  </si>
  <si>
    <t>User_1449</t>
  </si>
  <si>
    <t>User_1450</t>
  </si>
  <si>
    <t>User_1451</t>
  </si>
  <si>
    <t>User_1452</t>
  </si>
  <si>
    <t>User_1453</t>
  </si>
  <si>
    <t>User_1454</t>
  </si>
  <si>
    <t>User_1455</t>
  </si>
  <si>
    <t>User_1456</t>
  </si>
  <si>
    <t>User_1457</t>
  </si>
  <si>
    <t>User_1458</t>
  </si>
  <si>
    <t>User_1459</t>
  </si>
  <si>
    <t>User_1460</t>
  </si>
  <si>
    <t>User_1461</t>
  </si>
  <si>
    <t>User_1462</t>
  </si>
  <si>
    <t>User_1463</t>
  </si>
  <si>
    <t>User_1464</t>
  </si>
  <si>
    <t>User_1465</t>
  </si>
  <si>
    <t>User_1466</t>
  </si>
  <si>
    <t>User_1467</t>
  </si>
  <si>
    <t>User_1468</t>
  </si>
  <si>
    <t>User_1469</t>
  </si>
  <si>
    <t>User_1470</t>
  </si>
  <si>
    <t>User_1471</t>
  </si>
  <si>
    <t>User_1472</t>
  </si>
  <si>
    <t>User_1473</t>
  </si>
  <si>
    <t>User_1474</t>
  </si>
  <si>
    <t>User_1475</t>
  </si>
  <si>
    <t>User_1476</t>
  </si>
  <si>
    <t>User_1477</t>
  </si>
  <si>
    <t>User_1478</t>
  </si>
  <si>
    <t>User_1479</t>
  </si>
  <si>
    <t>User_1480</t>
  </si>
  <si>
    <t>User_1481</t>
  </si>
  <si>
    <t>User_1482</t>
  </si>
  <si>
    <t>User_1483</t>
  </si>
  <si>
    <t>User_1484</t>
  </si>
  <si>
    <t>User_1485</t>
  </si>
  <si>
    <t>User_1486</t>
  </si>
  <si>
    <t>User_1487</t>
  </si>
  <si>
    <t>User_1488</t>
  </si>
  <si>
    <t>User_1489</t>
  </si>
  <si>
    <t>User_1490</t>
  </si>
  <si>
    <t>User_1491</t>
  </si>
  <si>
    <t>User_1492</t>
  </si>
  <si>
    <t>User_1493</t>
  </si>
  <si>
    <t>User_1494</t>
  </si>
  <si>
    <t>User_1495</t>
  </si>
  <si>
    <t>User_1496</t>
  </si>
  <si>
    <t>User_1497</t>
  </si>
  <si>
    <t>User_1498</t>
  </si>
  <si>
    <t>User_1499</t>
  </si>
  <si>
    <t>User_1500</t>
  </si>
  <si>
    <t>User_1501</t>
  </si>
  <si>
    <t>User_1502</t>
  </si>
  <si>
    <t>User_1503</t>
  </si>
  <si>
    <t>User_1504</t>
  </si>
  <si>
    <t>User_1505</t>
  </si>
  <si>
    <t>User_1506</t>
  </si>
  <si>
    <t>User_1507</t>
  </si>
  <si>
    <t>User_1508</t>
  </si>
  <si>
    <t>User_1509</t>
  </si>
  <si>
    <t>User_1510</t>
  </si>
  <si>
    <t>User_1511</t>
  </si>
  <si>
    <t>User_1512</t>
  </si>
  <si>
    <t>User_1513</t>
  </si>
  <si>
    <t>User_1514</t>
  </si>
  <si>
    <t>User_1515</t>
  </si>
  <si>
    <t>User_1516</t>
  </si>
  <si>
    <t>User_1517</t>
  </si>
  <si>
    <t>User_1518</t>
  </si>
  <si>
    <t>User_1519</t>
  </si>
  <si>
    <t>User_1520</t>
  </si>
  <si>
    <t>User_1521</t>
  </si>
  <si>
    <t>User_1522</t>
  </si>
  <si>
    <t>User_1523</t>
  </si>
  <si>
    <t>User_1524</t>
  </si>
  <si>
    <t>User_1525</t>
  </si>
  <si>
    <t>User_1526</t>
  </si>
  <si>
    <t>User_1527</t>
  </si>
  <si>
    <t>User_1528</t>
  </si>
  <si>
    <t>User_1529</t>
  </si>
  <si>
    <t>User_1530</t>
  </si>
  <si>
    <t>User_1531</t>
  </si>
  <si>
    <t>User_1532</t>
  </si>
  <si>
    <t>User_1533</t>
  </si>
  <si>
    <t>User_1534</t>
  </si>
  <si>
    <t>User_1535</t>
  </si>
  <si>
    <t>User_1536</t>
  </si>
  <si>
    <t>User_1537</t>
  </si>
  <si>
    <t>User_1538</t>
  </si>
  <si>
    <t>User_1539</t>
  </si>
  <si>
    <t>User_1540</t>
  </si>
  <si>
    <t>User_1541</t>
  </si>
  <si>
    <t>User_1542</t>
  </si>
  <si>
    <t>User_1543</t>
  </si>
  <si>
    <t>User_1544</t>
  </si>
  <si>
    <t>User_1545</t>
  </si>
  <si>
    <t>User_1546</t>
  </si>
  <si>
    <t>User_1547</t>
  </si>
  <si>
    <t>User_1548</t>
  </si>
  <si>
    <t>User_1549</t>
  </si>
  <si>
    <t>User_1550</t>
  </si>
  <si>
    <t>User_1551</t>
  </si>
  <si>
    <t>User_1552</t>
  </si>
  <si>
    <t>User_1553</t>
  </si>
  <si>
    <t>User_1554</t>
  </si>
  <si>
    <t>User_1555</t>
  </si>
  <si>
    <t>User_1556</t>
  </si>
  <si>
    <t>User_1557</t>
  </si>
  <si>
    <t>User_1558</t>
  </si>
  <si>
    <t>User_1559</t>
  </si>
  <si>
    <t>User_1560</t>
  </si>
  <si>
    <t>User_1561</t>
  </si>
  <si>
    <t>User_1562</t>
  </si>
  <si>
    <t>User_1563</t>
  </si>
  <si>
    <t>User_1564</t>
  </si>
  <si>
    <t>User_1565</t>
  </si>
  <si>
    <t>User_1566</t>
  </si>
  <si>
    <t>User_1567</t>
  </si>
  <si>
    <t>User_1568</t>
  </si>
  <si>
    <t>User_1569</t>
  </si>
  <si>
    <t>User_1570</t>
  </si>
  <si>
    <t>User_1571</t>
  </si>
  <si>
    <t>User_1572</t>
  </si>
  <si>
    <t>User_1573</t>
  </si>
  <si>
    <t>User_1574</t>
  </si>
  <si>
    <t>User_1575</t>
  </si>
  <si>
    <t>User_1576</t>
  </si>
  <si>
    <t>User_1577</t>
  </si>
  <si>
    <t>User_1578</t>
  </si>
  <si>
    <t>User_1579</t>
  </si>
  <si>
    <t>User_1580</t>
  </si>
  <si>
    <t>User_1581</t>
  </si>
  <si>
    <t>User_1582</t>
  </si>
  <si>
    <t>User_1583</t>
  </si>
  <si>
    <t>User_1584</t>
  </si>
  <si>
    <t>User_1585</t>
  </si>
  <si>
    <t>User_1586</t>
  </si>
  <si>
    <t>User_1587</t>
  </si>
  <si>
    <t>User_1588</t>
  </si>
  <si>
    <t>User_1589</t>
  </si>
  <si>
    <t>User_1590</t>
  </si>
  <si>
    <t>User_1591</t>
  </si>
  <si>
    <t>User_1592</t>
  </si>
  <si>
    <t>User_1593</t>
  </si>
  <si>
    <t>User_1594</t>
  </si>
  <si>
    <t>User_1595</t>
  </si>
  <si>
    <t>User_1596</t>
  </si>
  <si>
    <t>User_1597</t>
  </si>
  <si>
    <t>User_1598</t>
  </si>
  <si>
    <t>User_1599</t>
  </si>
  <si>
    <t>User_1600</t>
  </si>
  <si>
    <t>User_1601</t>
  </si>
  <si>
    <t>User_1602</t>
  </si>
  <si>
    <t>User_1603</t>
  </si>
  <si>
    <t>User_1604</t>
  </si>
  <si>
    <t>User_1605</t>
  </si>
  <si>
    <t>User_1606</t>
  </si>
  <si>
    <t>User_1607</t>
  </si>
  <si>
    <t>User_1608</t>
  </si>
  <si>
    <t>User_1609</t>
  </si>
  <si>
    <t>User_1610</t>
  </si>
  <si>
    <t>User_1611</t>
  </si>
  <si>
    <t>User_1612</t>
  </si>
  <si>
    <t>User_1613</t>
  </si>
  <si>
    <t>User_1614</t>
  </si>
  <si>
    <t>User_1615</t>
  </si>
  <si>
    <t>User_1616</t>
  </si>
  <si>
    <t>User_1617</t>
  </si>
  <si>
    <t>User_1618</t>
  </si>
  <si>
    <t>User_1619</t>
  </si>
  <si>
    <t>User_1620</t>
  </si>
  <si>
    <t>User_1621</t>
  </si>
  <si>
    <t>User_1622</t>
  </si>
  <si>
    <t>User_1623</t>
  </si>
  <si>
    <t>User_1624</t>
  </si>
  <si>
    <t>User_1625</t>
  </si>
  <si>
    <t>User_1626</t>
  </si>
  <si>
    <t>User_1627</t>
  </si>
  <si>
    <t>User_1628</t>
  </si>
  <si>
    <t>User_1629</t>
  </si>
  <si>
    <t>User_1630</t>
  </si>
  <si>
    <t>User_1631</t>
  </si>
  <si>
    <t>User_1632</t>
  </si>
  <si>
    <t>User_1633</t>
  </si>
  <si>
    <t>User_1634</t>
  </si>
  <si>
    <t>User_1635</t>
  </si>
  <si>
    <t>User_1636</t>
  </si>
  <si>
    <t>User_1637</t>
  </si>
  <si>
    <t>User_1638</t>
  </si>
  <si>
    <t>User_1639</t>
  </si>
  <si>
    <t>User_1640</t>
  </si>
  <si>
    <t>User_1641</t>
  </si>
  <si>
    <t>User_1642</t>
  </si>
  <si>
    <t>User_1643</t>
  </si>
  <si>
    <t>User_1644</t>
  </si>
  <si>
    <t>User_1645</t>
  </si>
  <si>
    <t>User_1646</t>
  </si>
  <si>
    <t>User_1647</t>
  </si>
  <si>
    <t>User_1648</t>
  </si>
  <si>
    <t>User_1649</t>
  </si>
  <si>
    <t>User_1650</t>
  </si>
  <si>
    <t>User_1651</t>
  </si>
  <si>
    <t>User_1652</t>
  </si>
  <si>
    <t>User_1653</t>
  </si>
  <si>
    <t>User_1654</t>
  </si>
  <si>
    <t>User_1655</t>
  </si>
  <si>
    <t>User_1656</t>
  </si>
  <si>
    <t>User_1657</t>
  </si>
  <si>
    <t>User_1658</t>
  </si>
  <si>
    <t>User_1659</t>
  </si>
  <si>
    <t>User_1660</t>
  </si>
  <si>
    <t>User_1661</t>
  </si>
  <si>
    <t>User_1662</t>
  </si>
  <si>
    <t>User_1663</t>
  </si>
  <si>
    <t>User_1664</t>
  </si>
  <si>
    <t>User_1665</t>
  </si>
  <si>
    <t>User_1666</t>
  </si>
  <si>
    <t>User_1667</t>
  </si>
  <si>
    <t>User_1668</t>
  </si>
  <si>
    <t>User_1669</t>
  </si>
  <si>
    <t>User_1670</t>
  </si>
  <si>
    <t>User_1671</t>
  </si>
  <si>
    <t>User_1672</t>
  </si>
  <si>
    <t>User_1673</t>
  </si>
  <si>
    <t>User_1674</t>
  </si>
  <si>
    <t>User_1675</t>
  </si>
  <si>
    <t>User_1676</t>
  </si>
  <si>
    <t>User_1677</t>
  </si>
  <si>
    <t>User_1678</t>
  </si>
  <si>
    <t>User_1679</t>
  </si>
  <si>
    <t>User_1680</t>
  </si>
  <si>
    <t>User_1681</t>
  </si>
  <si>
    <t>User_1682</t>
  </si>
  <si>
    <t>User_1683</t>
  </si>
  <si>
    <t>User_1684</t>
  </si>
  <si>
    <t>User_1685</t>
  </si>
  <si>
    <t>User_1686</t>
  </si>
  <si>
    <t>User_1687</t>
  </si>
  <si>
    <t>User_1688</t>
  </si>
  <si>
    <t>User_1689</t>
  </si>
  <si>
    <t>User_1690</t>
  </si>
  <si>
    <t>User_1691</t>
  </si>
  <si>
    <t>User_1692</t>
  </si>
  <si>
    <t>User_1693</t>
  </si>
  <si>
    <t>User_1694</t>
  </si>
  <si>
    <t>User_1695</t>
  </si>
  <si>
    <t>User_1696</t>
  </si>
  <si>
    <t>User_1697</t>
  </si>
  <si>
    <t>User_1698</t>
  </si>
  <si>
    <t>User_1699</t>
  </si>
  <si>
    <t>User_1700</t>
  </si>
  <si>
    <t>User_1701</t>
  </si>
  <si>
    <t>User_1702</t>
  </si>
  <si>
    <t>User_1703</t>
  </si>
  <si>
    <t>User_1704</t>
  </si>
  <si>
    <t>User_1705</t>
  </si>
  <si>
    <t>User_1706</t>
  </si>
  <si>
    <t>User_1707</t>
  </si>
  <si>
    <t>User_1708</t>
  </si>
  <si>
    <t>User_1709</t>
  </si>
  <si>
    <t>User_1710</t>
  </si>
  <si>
    <t>User_1711</t>
  </si>
  <si>
    <t>User_1712</t>
  </si>
  <si>
    <t>User_1713</t>
  </si>
  <si>
    <t>User_1714</t>
  </si>
  <si>
    <t>User_1715</t>
  </si>
  <si>
    <t>User_1716</t>
  </si>
  <si>
    <t>User_1717</t>
  </si>
  <si>
    <t>User_1718</t>
  </si>
  <si>
    <t>User_1719</t>
  </si>
  <si>
    <t>User_1720</t>
  </si>
  <si>
    <t>User_1721</t>
  </si>
  <si>
    <t>User_1722</t>
  </si>
  <si>
    <t>User_1723</t>
  </si>
  <si>
    <t>User_1724</t>
  </si>
  <si>
    <t>User_1725</t>
  </si>
  <si>
    <t>User_1726</t>
  </si>
  <si>
    <t>User_1727</t>
  </si>
  <si>
    <t>User_1728</t>
  </si>
  <si>
    <t>User_1729</t>
  </si>
  <si>
    <t>User_1730</t>
  </si>
  <si>
    <t>User_1731</t>
  </si>
  <si>
    <t>User_1732</t>
  </si>
  <si>
    <t>User_1733</t>
  </si>
  <si>
    <t>User_1734</t>
  </si>
  <si>
    <t>User_1735</t>
  </si>
  <si>
    <t>User_1736</t>
  </si>
  <si>
    <t>User_1737</t>
  </si>
  <si>
    <t>User_1738</t>
  </si>
  <si>
    <t>User_1739</t>
  </si>
  <si>
    <t>User_1740</t>
  </si>
  <si>
    <t>User_1741</t>
  </si>
  <si>
    <t>User_1742</t>
  </si>
  <si>
    <t>User_1743</t>
  </si>
  <si>
    <t>User_1744</t>
  </si>
  <si>
    <t>User_1745</t>
  </si>
  <si>
    <t>User_1746</t>
  </si>
  <si>
    <t>User_1747</t>
  </si>
  <si>
    <t>User_1748</t>
  </si>
  <si>
    <t>User_1749</t>
  </si>
  <si>
    <t>User_1750</t>
  </si>
  <si>
    <t>User_1751</t>
  </si>
  <si>
    <t>User_1752</t>
  </si>
  <si>
    <t>User_1753</t>
  </si>
  <si>
    <t>User_1754</t>
  </si>
  <si>
    <t>User_1755</t>
  </si>
  <si>
    <t>User_1756</t>
  </si>
  <si>
    <t>User_1757</t>
  </si>
  <si>
    <t>User_1758</t>
  </si>
  <si>
    <t>User_1759</t>
  </si>
  <si>
    <t>User_1760</t>
  </si>
  <si>
    <t>User_1761</t>
  </si>
  <si>
    <t>User_1762</t>
  </si>
  <si>
    <t>User_1763</t>
  </si>
  <si>
    <t>User_1764</t>
  </si>
  <si>
    <t>User_1765</t>
  </si>
  <si>
    <t>User_1766</t>
  </si>
  <si>
    <t>User_1767</t>
  </si>
  <si>
    <t>User_1768</t>
  </si>
  <si>
    <t>User_1769</t>
  </si>
  <si>
    <t>User_1770</t>
  </si>
  <si>
    <t>User_1771</t>
  </si>
  <si>
    <t>User_1772</t>
  </si>
  <si>
    <t>User_1773</t>
  </si>
  <si>
    <t>User_1774</t>
  </si>
  <si>
    <t>User_1775</t>
  </si>
  <si>
    <t>User_1776</t>
  </si>
  <si>
    <t>User_1777</t>
  </si>
  <si>
    <t>User_1778</t>
  </si>
  <si>
    <t>User_1779</t>
  </si>
  <si>
    <t>User_1780</t>
  </si>
  <si>
    <t>User_1781</t>
  </si>
  <si>
    <t>User_1782</t>
  </si>
  <si>
    <t>User_1783</t>
  </si>
  <si>
    <t>User_1784</t>
  </si>
  <si>
    <t>User_1785</t>
  </si>
  <si>
    <t>User_1786</t>
  </si>
  <si>
    <t>User_1787</t>
  </si>
  <si>
    <t>User_1788</t>
  </si>
  <si>
    <t>User_1789</t>
  </si>
  <si>
    <t>User_1790</t>
  </si>
  <si>
    <t>User_1791</t>
  </si>
  <si>
    <t>User_1792</t>
  </si>
  <si>
    <t>User_1793</t>
  </si>
  <si>
    <t>User_1794</t>
  </si>
  <si>
    <t>User_1795</t>
  </si>
  <si>
    <t>User_1796</t>
  </si>
  <si>
    <t>User_1797</t>
  </si>
  <si>
    <t>User_1798</t>
  </si>
  <si>
    <t>User_1799</t>
  </si>
  <si>
    <t>User_1800</t>
  </si>
  <si>
    <t>User_1801</t>
  </si>
  <si>
    <t>User_1802</t>
  </si>
  <si>
    <t>User_1803</t>
  </si>
  <si>
    <t>User_1804</t>
  </si>
  <si>
    <t>User_1805</t>
  </si>
  <si>
    <t>User_1806</t>
  </si>
  <si>
    <t>User_1807</t>
  </si>
  <si>
    <t>User_1808</t>
  </si>
  <si>
    <t>User_1809</t>
  </si>
  <si>
    <t>User_1810</t>
  </si>
  <si>
    <t>User_1811</t>
  </si>
  <si>
    <t>User_1812</t>
  </si>
  <si>
    <t>User_1813</t>
  </si>
  <si>
    <t>User_1814</t>
  </si>
  <si>
    <t>User_1815</t>
  </si>
  <si>
    <t>User_1816</t>
  </si>
  <si>
    <t>User_1817</t>
  </si>
  <si>
    <t>User_1818</t>
  </si>
  <si>
    <t>User_1819</t>
  </si>
  <si>
    <t>User_1820</t>
  </si>
  <si>
    <t>User_1821</t>
  </si>
  <si>
    <t>User_1822</t>
  </si>
  <si>
    <t>User_1823</t>
  </si>
  <si>
    <t>User_1824</t>
  </si>
  <si>
    <t>User_1825</t>
  </si>
  <si>
    <t>User_1826</t>
  </si>
  <si>
    <t>User_1827</t>
  </si>
  <si>
    <t>User_1828</t>
  </si>
  <si>
    <t>User_1829</t>
  </si>
  <si>
    <t>User_1830</t>
  </si>
  <si>
    <t>User_1831</t>
  </si>
  <si>
    <t>User_1832</t>
  </si>
  <si>
    <t>User_1833</t>
  </si>
  <si>
    <t>User_1834</t>
  </si>
  <si>
    <t>User_1835</t>
  </si>
  <si>
    <t>User_1836</t>
  </si>
  <si>
    <t>User_1837</t>
  </si>
  <si>
    <t>User_1838</t>
  </si>
  <si>
    <t>User_1839</t>
  </si>
  <si>
    <t>User_1840</t>
  </si>
  <si>
    <t>User_1841</t>
  </si>
  <si>
    <t>User_1842</t>
  </si>
  <si>
    <t>User_1843</t>
  </si>
  <si>
    <t>User_1844</t>
  </si>
  <si>
    <t>User_1845</t>
  </si>
  <si>
    <t>User_1846</t>
  </si>
  <si>
    <t>User_1847</t>
  </si>
  <si>
    <t>User_1848</t>
  </si>
  <si>
    <t>User_1849</t>
  </si>
  <si>
    <t>User_1850</t>
  </si>
  <si>
    <t>User_1851</t>
  </si>
  <si>
    <t>User_1852</t>
  </si>
  <si>
    <t>User_1853</t>
  </si>
  <si>
    <t>User_1854</t>
  </si>
  <si>
    <t>User_1855</t>
  </si>
  <si>
    <t>User_1856</t>
  </si>
  <si>
    <t>User_1857</t>
  </si>
  <si>
    <t>User_1858</t>
  </si>
  <si>
    <t>User_1859</t>
  </si>
  <si>
    <t>User_1860</t>
  </si>
  <si>
    <t>User_1861</t>
  </si>
  <si>
    <t>User_1862</t>
  </si>
  <si>
    <t>User_1863</t>
  </si>
  <si>
    <t>User_1864</t>
  </si>
  <si>
    <t>User_1865</t>
  </si>
  <si>
    <t>User_1866</t>
  </si>
  <si>
    <t>User_1867</t>
  </si>
  <si>
    <t>User_1868</t>
  </si>
  <si>
    <t>User_1869</t>
  </si>
  <si>
    <t>User_1870</t>
  </si>
  <si>
    <t>User_1871</t>
  </si>
  <si>
    <t>User_1872</t>
  </si>
  <si>
    <t>User_1873</t>
  </si>
  <si>
    <t>User_1874</t>
  </si>
  <si>
    <t>User_1875</t>
  </si>
  <si>
    <t>User_1876</t>
  </si>
  <si>
    <t>User_1877</t>
  </si>
  <si>
    <t>User_1878</t>
  </si>
  <si>
    <t>User_1879</t>
  </si>
  <si>
    <t>User_1880</t>
  </si>
  <si>
    <t>User_1881</t>
  </si>
  <si>
    <t>User_1882</t>
  </si>
  <si>
    <t>User_1883</t>
  </si>
  <si>
    <t>User_1884</t>
  </si>
  <si>
    <t>User_1885</t>
  </si>
  <si>
    <t>User_1886</t>
  </si>
  <si>
    <t>User_1887</t>
  </si>
  <si>
    <t>User_1888</t>
  </si>
  <si>
    <t>User_1889</t>
  </si>
  <si>
    <t>User_1890</t>
  </si>
  <si>
    <t>User_1891</t>
  </si>
  <si>
    <t>User_1892</t>
  </si>
  <si>
    <t>User_1893</t>
  </si>
  <si>
    <t>User_1894</t>
  </si>
  <si>
    <t>User_1895</t>
  </si>
  <si>
    <t>User_1896</t>
  </si>
  <si>
    <t>User_1897</t>
  </si>
  <si>
    <t>User_1898</t>
  </si>
  <si>
    <t>User_1899</t>
  </si>
  <si>
    <t>User_1900</t>
  </si>
  <si>
    <t>Tesla Model Y</t>
  </si>
  <si>
    <t>Tesla Model S</t>
  </si>
  <si>
    <t>Tesla Model X</t>
  </si>
  <si>
    <t>Chevy Bolt EV</t>
  </si>
  <si>
    <t>Chevy Bolt EUV</t>
  </si>
  <si>
    <t>Hyundai Kona Electric</t>
  </si>
  <si>
    <t>Hyundai Ioniq 5</t>
  </si>
  <si>
    <t>Hyundai Ioniq 6</t>
  </si>
  <si>
    <t>Kia EV6</t>
  </si>
  <si>
    <t>Kia Niro EV</t>
  </si>
  <si>
    <t>Ford Mustang Mach-E</t>
  </si>
  <si>
    <t>Ford F-150 Lightning</t>
  </si>
  <si>
    <t>Volkswagen ID.4</t>
  </si>
  <si>
    <t>BMW i4</t>
  </si>
  <si>
    <t>BMW iX</t>
  </si>
  <si>
    <t>Audi e-tron</t>
  </si>
  <si>
    <t>Audi Q4 e-tron</t>
  </si>
  <si>
    <t>Mercedes EQS</t>
  </si>
  <si>
    <t>Mercedes EQE</t>
  </si>
  <si>
    <t>Mercedes EQB</t>
  </si>
  <si>
    <t>Porsche Taycan</t>
  </si>
  <si>
    <t>Volvo XC40 Recharge</t>
  </si>
  <si>
    <t>Volvo C40 Recharge</t>
  </si>
  <si>
    <t>Rivian R1T</t>
  </si>
  <si>
    <t>Rivian R1S</t>
  </si>
  <si>
    <t>Lucid Air</t>
  </si>
  <si>
    <t>Polestar 2</t>
  </si>
  <si>
    <t>Polestar 3</t>
  </si>
  <si>
    <t>Mini Cooper SE</t>
  </si>
  <si>
    <t>Toyota bZ4X</t>
  </si>
  <si>
    <t>Subaru Solterra</t>
  </si>
  <si>
    <t>Honda Prologue</t>
  </si>
  <si>
    <t>Genesis GV60</t>
  </si>
  <si>
    <t>Genesis GV70 Electric</t>
  </si>
  <si>
    <t>Fiat 500e</t>
  </si>
  <si>
    <t>Mazda MX-30</t>
  </si>
  <si>
    <t>Jaguar I-PACE</t>
  </si>
  <si>
    <t>Spring</t>
  </si>
  <si>
    <t>Fall</t>
  </si>
  <si>
    <t>Charging Date</t>
  </si>
  <si>
    <t>Average Charging Duration</t>
  </si>
  <si>
    <t>Average Energy Consumed</t>
  </si>
  <si>
    <t>&lt;01/01/2024</t>
  </si>
  <si>
    <t>2024</t>
  </si>
  <si>
    <t>Jan</t>
  </si>
  <si>
    <t>Feb</t>
  </si>
  <si>
    <t>Mar</t>
  </si>
  <si>
    <t>Apr</t>
  </si>
  <si>
    <t>May</t>
  </si>
  <si>
    <t>Jun</t>
  </si>
  <si>
    <t>Jul</t>
  </si>
  <si>
    <t>Aug</t>
  </si>
  <si>
    <t>Sep</t>
  </si>
  <si>
    <t>Oct</t>
  </si>
  <si>
    <t>Nov</t>
  </si>
  <si>
    <t>Dec</t>
  </si>
  <si>
    <t>2025</t>
  </si>
  <si>
    <t>&gt;03/25/2025</t>
  </si>
  <si>
    <t>Day of the week</t>
  </si>
  <si>
    <t>Count of User_ID</t>
  </si>
  <si>
    <t>Count of Charging_Station_ID</t>
  </si>
  <si>
    <t>Average of Charging_Duration_hours</t>
  </si>
  <si>
    <t>Average of Charging_Cost_USD</t>
  </si>
  <si>
    <t>&lt;1 or (blank)</t>
  </si>
  <si>
    <t>1-11</t>
  </si>
  <si>
    <t>11-21</t>
  </si>
  <si>
    <t>21-31</t>
  </si>
  <si>
    <t>31-41</t>
  </si>
  <si>
    <t>41-51</t>
  </si>
  <si>
    <t>51-61</t>
  </si>
  <si>
    <t>61-71</t>
  </si>
  <si>
    <t>71-81</t>
  </si>
  <si>
    <t>91-101</t>
  </si>
  <si>
    <t>81-91</t>
  </si>
  <si>
    <t>&gt;101</t>
  </si>
  <si>
    <t>Average Charging Cost_USD</t>
  </si>
  <si>
    <t>&lt;0</t>
  </si>
  <si>
    <t>0-10</t>
  </si>
  <si>
    <t>10-20</t>
  </si>
  <si>
    <t>20-30</t>
  </si>
  <si>
    <t>30-40</t>
  </si>
  <si>
    <t>40-50</t>
  </si>
  <si>
    <t>50-60</t>
  </si>
  <si>
    <t>60-70</t>
  </si>
  <si>
    <t>70-80</t>
  </si>
  <si>
    <t>Average of Battery_Capacity_kWh</t>
  </si>
  <si>
    <t>Average of Energy_Consumed_kWh</t>
  </si>
  <si>
    <t>Column Labels</t>
  </si>
  <si>
    <t>No.of users</t>
  </si>
  <si>
    <t>Average Charging duration</t>
  </si>
  <si>
    <t>Average Charging cost</t>
  </si>
  <si>
    <t>Revenue</t>
  </si>
  <si>
    <t>Inputs</t>
  </si>
  <si>
    <t>Profit Model</t>
  </si>
  <si>
    <t>Total Cost</t>
  </si>
  <si>
    <t>Profit</t>
  </si>
  <si>
    <t>MyProfit</t>
  </si>
  <si>
    <t>Charging duration hrs</t>
  </si>
  <si>
    <t>Session Fee (Fixed Cost)</t>
  </si>
  <si>
    <t>Selling Price per kWh</t>
  </si>
  <si>
    <t>Idle Charge (per hr &gt; 3hrs)</t>
  </si>
  <si>
    <t>Utility Cost per kWh</t>
  </si>
  <si>
    <t>Energy Bill (User)</t>
  </si>
  <si>
    <t>Idle Time Fees</t>
  </si>
  <si>
    <t>Break even analysis model of a station per session</t>
  </si>
  <si>
    <t>Break Even Selling Price per kWh</t>
  </si>
  <si>
    <t>Tthe profit if the utility cost changes:</t>
  </si>
  <si>
    <t>City</t>
  </si>
  <si>
    <t>No. of stations</t>
  </si>
  <si>
    <t>Average Charging_Duration_hours</t>
  </si>
  <si>
    <t>Average Charging_Cost_USD</t>
  </si>
  <si>
    <t>Count of user</t>
  </si>
  <si>
    <t>Data set for bubble chart</t>
  </si>
  <si>
    <t>Audi</t>
  </si>
  <si>
    <t>BMW</t>
  </si>
  <si>
    <t>Chevy</t>
  </si>
  <si>
    <t>Fiat</t>
  </si>
  <si>
    <t>Ford</t>
  </si>
  <si>
    <t>Genesis</t>
  </si>
  <si>
    <t>Honda</t>
  </si>
  <si>
    <t>Hyundai</t>
  </si>
  <si>
    <t>Jaguar</t>
  </si>
  <si>
    <t>Kia</t>
  </si>
  <si>
    <t>Lucid</t>
  </si>
  <si>
    <t>Mazda</t>
  </si>
  <si>
    <t>Mercedes</t>
  </si>
  <si>
    <t>Mini</t>
  </si>
  <si>
    <t>Nissan</t>
  </si>
  <si>
    <t>Polestar</t>
  </si>
  <si>
    <t>Porsche</t>
  </si>
  <si>
    <t>Rivian</t>
  </si>
  <si>
    <t>Subaru</t>
  </si>
  <si>
    <t>Tesla</t>
  </si>
  <si>
    <t>Toyota</t>
  </si>
  <si>
    <t>Volkswagen</t>
  </si>
  <si>
    <t>Volvo</t>
  </si>
  <si>
    <t>Seasonal Charging Behavior</t>
  </si>
  <si>
    <t>Decision variable</t>
  </si>
  <si>
    <t>Demand distribution - triangular</t>
  </si>
  <si>
    <t>Minimum</t>
  </si>
  <si>
    <t>Most likely</t>
  </si>
  <si>
    <t>Maximum</t>
  </si>
  <si>
    <t>No of users</t>
  </si>
  <si>
    <t>Simulated quantities</t>
  </si>
  <si>
    <t>Demand</t>
  </si>
  <si>
    <t>Cost</t>
  </si>
  <si>
    <t>Summary measures of profit from @Risk - based on 1000 iterations</t>
  </si>
  <si>
    <t>Average</t>
  </si>
  <si>
    <t>Standard deviation</t>
  </si>
  <si>
    <t>95th Percentile</t>
  </si>
  <si>
    <t>Mean</t>
  </si>
  <si>
    <t>5th Percentile</t>
  </si>
  <si>
    <t>95% lower Conf Limit</t>
  </si>
  <si>
    <t>95% upper Conf Limit</t>
  </si>
  <si>
    <t>Written By Version</t>
  </si>
  <si>
    <t>8.12.0</t>
  </si>
  <si>
    <t>Serialization Major Version</t>
  </si>
  <si>
    <t>Serialization Minor Version</t>
  </si>
  <si>
    <t>Distribution Record</t>
  </si>
  <si>
    <t>Reserved</t>
  </si>
  <si>
    <t>Record Count</t>
  </si>
  <si>
    <t>1_x0001_35_x0001_0_x0001_RiskTriang(E5,E6,E7,RiskStatic(10))</t>
  </si>
  <si>
    <t>GF1_rK0qDwEAEwCyAAwjACcANgBCAFYAVwBlAHMAjACuAKgAKwD//wAAAAAAAAEEAAAAAAEwAAAAAQZEZW1hbmQBAAEBEAACAAEKU3RhdGlzdGljcwMBAQD/AQEBAQEAAQEBAAQAAAABAQEBAQABAQEABAAAAAF3AAATAAZUcmlhbmcAAAD/AAD/AQAAAgCUAJ4AAQEDAZqZmZmZmak/AABmZmZmZmbuPwAABQABAQEAAQEBAA==</t>
  </si>
  <si>
    <t>Sim#</t>
  </si>
  <si>
    <t>P(Profit &lt;= 100)</t>
  </si>
  <si>
    <t>P(Profit &gt; 100)</t>
  </si>
  <si>
    <t>Browse Record</t>
  </si>
  <si>
    <t>Display Mode</t>
  </si>
  <si>
    <t>Sens Graph Type</t>
  </si>
  <si>
    <t>Cond Sens Settings</t>
  </si>
  <si>
    <t>Scenario Settings</t>
  </si>
  <si>
    <t>Selected Scenario</t>
  </si>
  <si>
    <t>Distribution Options</t>
  </si>
  <si>
    <t>Distribution GS</t>
  </si>
  <si>
    <t>Distribution Curves</t>
  </si>
  <si>
    <t>Sens Tornado Options</t>
  </si>
  <si>
    <t>Sens Tornado GS</t>
  </si>
  <si>
    <t>Sens Tornado Curves</t>
  </si>
  <si>
    <t>Scen Tornado Options</t>
  </si>
  <si>
    <t>Scen Tornado GS</t>
  </si>
  <si>
    <t>Scen Tornado Curves</t>
  </si>
  <si>
    <t>Sens Spider Option</t>
  </si>
  <si>
    <t>Sens Spider GS</t>
  </si>
  <si>
    <t>Sens Spider Curves</t>
  </si>
  <si>
    <t>GF1_rK0qDwEAEwDGAAwjACcAQwBUAGgAaQB3AIUAoADCALwAKwD//wAAAAAAAAEEAAAAAA4kIywjIzA7LSQjLCMjMAAAAAEGUHJvZml0AQVTaW0gMwEBEAACAAEKU3RhdGlzdGljcwMBAQD/AQEBAQEAAQEBAAQAAAABAQEBAQABAQEABAAAAAGJAAITAAZQcm9maXQAAAD/3BQ8AQAAAgACAKgAsgABAQMBmpmZmZmZqT8AAGZmZmZmZu4/AAAFAAEBAQABAQEA</t>
  </si>
  <si>
    <t>GF1_rK0qDwEAEwDGAAwjACcAQwBUAGgAaQB3AIUAoADCALwAKwD//wAAAAAAAAEEAAAAAA4kIywjIzA7LSQjLCMjMAAAAAEGUHJvZml0AQVTaW0gMgEBEAACAAEKU3RhdGlzdGljcwMBAQD/AQEBAQEAAQEBAAQAAAABAQEBAQABAQEABAAAAAGJAAITAAZQcm9maXQAAAD/3BQ8AQAAAgACAKgAsgABAQMBmpmZmZmZqT8AAGZmZmZmZu4/AAAFAAEBAQABAQEA</t>
  </si>
  <si>
    <t>GF1_rK0qDwEAEwDGAAwjACcAQwBUAGgAaQB3AIUAoADCALwAKwD//wAAAAAAAAEEAAAAAA4kIywjIzA7LSQjLCMjMAAAAAEGUHJvZml0AQVTaW0gNQEBEAACAAEKU3RhdGlzdGljcwMBAQD/AQEBAQEAAQEBAAQAAAABAQEBAQABAQEABAAAAAGJAAITAAZQcm9maXQAAAD/3BQ8AQAAAgACAKgAsgABAQMBmpmZmZmZqT8AAGZmZmZmZu4/AAAFAAEBAQABAQEA</t>
  </si>
  <si>
    <t>GF1_rK0qDwEAEwDGAAwjACcAQwBUAGgAaQB3AIUAoADCALwAKwD//wAAAAAAAAEEAAAAAA4kIywjIzA7LSQjLCMjMAAAAAEGUHJvZml0AQVTaW0gNAEBEAACAAEKU3RhdGlzdGljcwMBAQD/AQEBAQEAAQEBAAQAAAABAQEBAQABAQEABAAAAAGJAAITAAZQcm9maXQAAAD/3BQ8AQAAAgACAKgAsgABAQMBmpmZmZmZqT8AAGZmZmZmZu4/AAAFAAEBAQABAQEA</t>
  </si>
  <si>
    <t>1cefb5eefcdc4919b366beba4ff66270_x0001__x0002__x0001__x0001__x0001__x0001__x0001__x0001_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@_x0001__x0001__x0001__x0001__x0001__x0002__x0001__x0001_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@_x0001__x0002__x0001__x0001__x0001__x0001__x0001__x0001_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@_x0001__x0001__x0001__x0001__x0001__x0002__x0001__x0001_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@_x0001__x0002__x0001__x0001__x0001__x0001__x0001__x0001_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@_x0001__x0001__x0001__x0001__x0001__x0002__x0001__x0001_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@_x0001__x0002__x0001__x0001__x0001__x0001__x0001__x0001_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@_x0001__x0001__x0001__x0001__x0001__x0002__x0001__x0001_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0003__x0002__x0002_$@_x0002__x0002__x0002__x0002__x0002__x0002_$@_x0002__x0002__x0002__x0002__x0002__x0002_$@_x0002__x0002__x0002__x0002__x0002__x0002_$@_x0002__x0002__x0002__x0002__x0002__x0002_$@d_x0010_­®.#@°7Å_x0003__x0005_¬_x001B_@DöX&amp;ß_x0012_@ýÄÈ _x0006__x0008__x001D_@ýÒxµ!!@¾!nÊÎ"@D?Hà$@1,_x0017_VÃ¥"@îQÂò^!@N¼éLì_x0017_@rUØ_x0013_h&amp;@e_x0003_t[câ"@zµu1§_x0018_%@&lt;Ö_x0013_s_x0007_$_x000E_@z³?*Ú$@3.R}7_x001F_@ù_x000B_Ó×_x000F_!@Fðq_x000D_¥_x0018__x001C_@ZöÞóÙ\$@Dy_x0005_Q~#@_x0019__x0003__x0001__x0015_y#@|³Egvä#@Úa_x0018_Zñ_x001F_@/3_x0014_Màb_x001B_@x	%å©æ_x0014_@j-þ3_x0017_½"@ÿP_x0005_ëµo_x001A_@_x0001__x0003_Æ_x0019_¾C_x0010_@¬	UX´_x0015_@Bþb¹Ëö"@±(_x0005__x001F_@¤U_x0013_%ø_x001E_@;Z_x000F_e_x0018_!@CÆ/;_x0008_Ö @(|hE³!@Ô)OéC_x0015_@ÎÏ-_x0019__x0013_$@¦S&gt;'^_x0016_@TÐwZ-_x0019__x001D_@é}Çiõ=#@_x001B_óQú "@Idßö!_x001D_@_x0013_÷ïä-_x001D_%@_x0018__x001D_¸ÿ¦R&amp;@+|.ÇÍ_x001A_"@$_x0015_Cdý%@7_x0004_YòÅ!@µ\ò½_x0010_k_x0019_@ó1Y/!@_x001D__x0018_Îc_x000D_"@}-_x0002_£ü @ôeC{b_x001D_@©E·»_x001C_"@-V_x0017_[Ã%@m·³Ç'@SMS_x001F_ä_x000D__x0015_@_x000E_ÊñD½î"@¾ìõQZ#@ëë ×_x0001__x0003_¹%@_x0002_Ì+·_x0014_@¹C3² _x000B_@w'_x001D_Ô¡À_x0019_@¯pzË_x000E_!@HKq_x0018_ðq$@7%Xõaç_x001A_@_x000C_¼N¾p&amp;@rÓYäeÅ	@_x0008__x001F_ÂÇD_x0019_@l3&gt;_x0010__x000B_H_x001E_@0wÀ?Qv#@®_x0011_ÛK7_x0015_@»Ànuv_x0014_@&lt;_x0014__x001F_àº_x0013_@Qú_x0019_h×_x001A_#@³t­_x0004__x0008_@A}_x001F_^Ëa&amp;@®õ»Ä!_x0018_@~_x0001_»¸m#@hð³£!@ lfÝ$@èa 1ï @S	V×_x0017_M$@¶¢+½ñ_x0002__x0003_@BøP&lt;¦y @ ØçÐï}!@ä2`V²_x000B_'@&gt;²ý¹þ_x000E__x001E_@_x0003_M_x0010_q#@6þh"j_x001A_@~Ý9ÒËÃ_x001D_@_x0002__x0004_*ÊT¼ãf_x0018_@.&amp;¯&gt;:_x0011_@ämm±&gt;_x000C_$@_x0002__x001A_PÈ_x0007_N"@Þ Ü %@_x0014_+1xG0_x0011_@¢]?%¸#@Î­´Éª%@_x001A_©wíQ_x0019_@_x000C_dTåñð%@_x000E_»í_x001E_´X!@Z÷Ä_x000D_T"@.QÒB|x @^×?åÓB!@Cî8LBs%@_x000C_îR I&amp;@¡_x0007__x0019_þX·_x0014_@»­t¸ @²ÑMÝæ%@Ê¢üãÄ_x0008_@ÅlÐ_x0003_Õ_x001C_@ø&lt;i_x0018_$@s´çz¢Ï%@¤ß_x0006_ywÏ$@å_x0011_(·?%@N$_x0006_í8!@Ù-u_x000C_²_x001F__x001B_@ÌJ'ïØ!@&amp;²Ô_x0012_ëÇ!@8_x0001_c(}_x0003_$@BÐ_x0012__x0012_%@E_x0011_í¥_x0001__x0003_ÚX_x0017_@ä\ÜÊ þ!@_x0017__x0003_mN	1_x001F_@_x0007_ê_x0014_[%@NYZfî¢&amp;@~w¢_x0001_B&amp;@r¡XÕ6$@l%U_x0010_I-"@Xhÿ_x0011_!@±ÈGÄ_x001D_¢$@^ë|ú"ò"@4Pù»R_x001C_@_x0005_çpIû_x0002_ @d^_x001D_aî_x001E_@a_x000C_«Ú'_x001C_@9&lt;¤w_x001F_@\ªdÔ6º"@ØAéÔ^_x001F_@¢åMlóù#@_x000C_ö3ß÷9%@_x0006_,8_x0001_õ_x001A_@_x0012_¥ãÉ$@_x0010_}"_x0005_$@r%Yx_x001C_Q#@ã*½ Å´#@vÃ_x000E_½)5 @W_x000D__x0012__x0008_X_x0011_@÷X_x0005_z_x0018__x0012_@_x001C_ãK-?_x0017_@h;®-UÖ$@úB_x001F_cã!@¨¢3_x0016_9 @_x0001__x0002_·eÙø_x0018_@HÙË9_x001D_þ_x001B_@D]¾°O%@îSPñôé_x0013_@&lt;ê_x0013_UÓ¤ @¥Ç&lt;_x0011_S_x0018_@dÕ+]%$@«V_x0016_59_x000C_"@¾3}Ú¨l_x0013_@O_x001D_JóH[ @_x001A_¦³_x0002_û!@hnòÐw"@Îäzíø#@Ùò=ä @ÂN±_x0002_@õ{¿¹$@_x0016_^5ßê @_x0015_[å8ìù%@¤/i^öw$@óýU{Éo"@6M=_x001C_Ð!@pè¹6çM_x000D_@PzB_x000B_TM#@O{ÉZÃ#_x001A_@_x000F_t»_x0019_¯_x001C_@_x0015_$ ¢å_x001F_@r5A~ '@î_x0015_@d\V_x0014__x0010_*!@£Ú4×E"@HEzù @§}NT_x0001__x0002_*_x0015_@ÿ]_x0017_Î_x000B_@Ô»DØÆW#@k`[_x0013_©_x001D_@òQ{ÛÀÇ"@ú_x0014_¾{ð_x0017_@ c3³_x0006_w!@9y_x0015_?2à_x0017_@$ªUr¢Q_x001A_@µ_x0017_²·_x0017_ @ x_x0008_¢Á @¢°æàlü#@ÜþBiØO_x000C_@Ák_x0003_O*w$@N,ap}#@$à8þ+(!@R8vÊ0_x0002_$@Ö_x0003_Kí_x000F__x0011_#@bR{E²é%@ni_x0018_+?}_x001A_@±À,ùBl_x001F_@_x001B__x0005_:@¿="@_x0001__x0001_T)Ó"@Ð_x0013__x001A_Åï_x001C_@_x0017_ã{¥Ø_x001E_@MBö«·("@_x001F_I_x0004__x0012_@_x001F_²f_x0010__x0008__x0011_@_x000D_Y?y_x000B__x0014_@èiþÄ#@o_x0008__x0002_Õu#@ï°-Þn_x001F_@_x0001__x000B_¥Ù°uÞP @*_x000F_§ê±_x001E_@Ìò_x001F__x0004_kÆ_x000D_@"Bb$x®_x0014_@Êt_x0017_×ÙH_x0007_@Bg'Oî_x0003_@ßß7_x0004_1%@tÃ¹_x0002_e%@,Æ¬F~5_x0016_@ ?v73÷!@È_x0015_¿_x001A_'@vz©2#@\¶_x0019_ñ¦_x001E_@m»Æ;æ_x0016_@«-»_x0006_Ï $@¼(§o»_x0013__x001A_@ðNð_x001B_@¼Â¹Ègy_x001A_@MÏ¦_x0016__x0010__x001C_@_x0016__g+_x0004_]_x001D_@lº_x000C_¼Í @_x0008_@n5_x000C_@ÒñV_x001B__x000C_%@T8ÃÎì @ÊõÊð²¥$@ëWÜ"@_x0010_4"ô_x0010_"@Ï9°q_x001E_ë_x0006_@A_x0005_·ûW÷_x001B_@_x0018_õ_x000D_/úi%@	¿t%Ë_x0019_@ã8a_x0004__x0008_î¥%@r_x0011_å_x0012_Ö^$@I_x0017__x001D_÷__x0014__x0019_@_x0014_º'-Á_x0018_@_x0015_²äô_x0016_@V&gt;f,_x0002__x001F_@ß+âuËd_x0017_@=C*D_x0019_@_x0007_Þ?_x0003_Hä_x001C_@9sÈ¿ _x001D__x0019_@8þC`A @	S_x0005_D7½_x0016_@ò_x0016_ù­}'@ÉxïÊ!@×_x0013_YA_x001F_%@PÎ_x0019_&gt;â_x000C_@Z¾ö±Sl_x0011_@a,	îë_x001D_@Î@òýÛ©_x0016_@Zî'ß«#@üyr°`:"@Î&gt;mmZ @)ÉÚ·A_x001D_@_x001B_±`dñH#@Ö_x0006_Î_x001C_,_x0019_ @jÖ¼_x0002_¿_x0006_@øø£±&lt;_x001C_@JÒ_x0001__x0011_5Ê_x0018_@ÃÕÄ'¦ò @´¨Lñ. @C_x0011_ñ_x000C_¾_x001B_@_x0006_à_x0003_5¯"@_x0001__x0003_èùÁtIÄ_x0014_@ù¨_x0006_½ @r­\¤¥_x0008_@9ÓzâÊ"@HO_¹c%@_x001C_=rø-_x0005_@_x000B_­+_x000D_$@¸_x0004_|®i"@)Z=÷!@_x0002_«d!@îICòE=_x001D_@$§ZÝÌ_x0017_@ûCÛ@_x001B_@_x0013__x001B_E¬_x0017_f_x001F_@Sa¡å&amp;_x001D_@ªkÊ¾ü­#@_x0008_u³_x0019_þC#@j_x001A_=Õ_x0018_@(ÐøÁ_x0017_@F2_x0019_J;ø_x001D_@ðøÆÙ²_x0013_@_x000C_~mÿ#@§B._x001F_²8_x0019_@A³Ë8©m%@¬!pB2P!@XmÁ¶_x0014_U$@æ%Ä9×%@_x000C_`&lt;_x001F_&lt;^ @±&amp;ÏÄ¶¬&amp;@JZE_x001A__x0018_@¸ýJÝö¾_x001E_@:½áq_x0002__x0004_ßF#@R_x0011_«ó´Z"@î¨_x0012_öH:_x0018_@Ë#Çp#@"!ò¼Ò!@°HB©7:#@Jô¸CÖV_x001F_@ØY z_x0010_@_x0014_Çû)Û¯_x0017_@&lt;_x001D_x;_x001B_@1§-ã&lt;%@e¹f_x0018__x0008_!@_x0004_õú¢_x0001__x0015_@*2¿_x0013__x0014_à_x0011_@ë»3ô_x000D_L_x001A_@8iQÜ×Â_x0013_@ü5Æ@}u_x0013_@êÎ&lt;ú_x0004__x000F__x0017_@_x001F_K@_x001F_'_x000F_@_x0015_bÞ_x0017_%_x0017_@åvöðc#@!)G!@BÑPÁ,#@äÎ`_x0008__x0017_@5_x0016_Ï@C_x000B_@Jõ_x001A_!\!@]Çòþ#@·w¢æ9þ&amp;@PóÕ1È_x0003_@KgcÙ $@_x000E_«Ý_x0018_ÅÛ @:äm@ÙÍ#@_x0007_	_x0004_qÄº½#@¤¨Ü_x0014__x0002_"@J¯Â0_x0015_ð"@ö§sFÉ#@z¨BÀ_x0019_@%(¿)Þ_x0018_@n¼Òâð$@_x0005__x0013_Û1(_x001B_@&gt;´)wE_x001B_@ÿ×M¥x^_x001C_@LÐ_x0013_µ×_x001F_@_x001A_ú¨\_x000F_+_x001F_@«LV²"@pt_óO: @È_x0001_kã¥,"@N6=Ë_x001A_À_x001F_@È³_x0006_ @R ¹àý_x0014_@í_x0008__x000E__x0003_«J%@½Ô_x0018_}	ª#@_x0010_K¶Þ @¸=k_x0008_÷P_x0011_@²£p=2Ü%@ä¤æ­îÆ_x0017_@P~Ôtò_x0019_@ä'ÞW_x0019_!@HVq_x0010_w""@¯I_x0015___x0006_@ª -DDù_x0011_@m¾:Sªì%@6&amp;|ñ;$@²el_x0001__x0002_.º_x001F_@*÷&amp;TE_x0011_$@¸³0ô_x001C__x0015_@Í_x000E_Úï_x000B_%@ö(_x0007_­:$@òýë%¶"@"øÔß_x0019_ @qS¼ú_&amp;@_x001D_&lt;e®û_x0013_@z7î_x001D_$_x0002_@îÞ_x0016_"²p!@cãl3 @à1kæØë"@å_x0004_Jþ^Ï_x001E_@©tø+_x0017_@pý_x0001_%Ý_x0016_@é&amp;Õ/_x0019_@b¯)&amp;@&lt;7³_x0004_Ñ&amp;@FðáÒ_x001D_@LbÏ¬_x0014_"@i8e«í#@z¼Fük_x001D_@_x0013_fÍ&amp;Då"@^âhhj_x0015_$@Mb_x0006_2!@*êÒå.$@8_x0011_+Gô1_x0017_@_x000D_^_x0001_t%%@¤4þúø%@Á.ü?õ!@':Jo*_x0019_@_x0003__x0004_ÃÐR%y_x0018__x001F_@ÉÈÙBô_x001C_@¼]_x001D_g_x0016_@_x0013_öºìÆ_x0015_@XoÝÂØç"@wÉ_x001C_cw_x0002__x001A_@_x001A_¬_x0006__x0002_Â!_x0019_@`fþLÑ_x001D_@®_x001A_­0_x0010_@NUçÉm_x000B_#@bW_x001D_Jg"@Â_x000D_&amp;a±Ô_x0015_@²_x001E_Öù×$@¿Hg_x0017_+ @a´_¿| @¯¤__x000F_EÐ_x001C_@|º(ëÀj$@kmkIö_x001E__x001F_@vâ_x0006_¡6¥_x0015_@Ëëö~_x001B_@âS_x001F_ì¨"@_x001A_@¢JáF_x0014_@Í_x0002__x0002_Ó¬ö&amp;@¡)&amp;Ö_x0019_^"@Ü_x0015__x001A_e5J"@¹F½_x0010_? @¶¦6®VÁ!@.´¦ø_x0015_#@r`×¤%@Vn¹Þÿ*'@l¬_x0001_ÅÔú_x0017_@¸5"n_x0002__x0004_¢:_x0013_@_x0019_/Náî¬_x000F_@¼4p_x001C_ÅÖ_x0010_@=Nc" "@Ðá©ÌS_x0017_@Tb*L§×_x001C_@ÐD5_x0006_k @dþkê_x0013__x000C_@_x0018_jþ/_x001D_@_x000E_|©_x000D__x001F_@ªæÄãÑB @RKûÐ¬_x001D_@&gt;W_x0017_	ÂL!@_x001A_qÝ³P_x001D_@_x0018__x000B_ûT%@t}_x001D_Hß_x0003_&amp;@U_x0011_?&lt;Ýò_x001D_@vW_x0007_¦¤_x0010_@®ÁòM=_x000C_@T_x0004_e\H_x0017_@xXi«¿Ã&amp;@¥ªÌáþ_x001F_@Î% vèÅ#@&gt;úXlI_x0001_!@ò¡y¤¾_x001D_@H`¡w]@#@è6gWø_x001F_@Y_x0014__x0018_ø @3Ð&lt;ÚX_x001A_@MM{"_x001F_@^?çS_x0004_N_x001B_@À_x0002_ë`Y&amp;@_x0001__x0002_X¿N")ª"@HÁ_x001F_Ô#@_x0016_*ðéáQ_x0012_@_x000C_W¹I7ø#@Ø?¸oO¼#@_x0007_9_x001F_v©_x0018_@F*&lt;²æ_x001E_@/_x0017_s¯"@u_x001F_9Àåù_x0015_@îYÓº`ö_x0013_@R×ÍÍ_x0015__x001E_@Ûwfèn!@È_x0017_Ç[¦Y$@/_x000D_o_x0016__u%@"Jªý|_x0011_@rnî_x001E_)ý_x001C_@_x001E_Àê%4 @È®&lt;·.ÿ$@_x0005_aiW_x0012_Ý$@2_x0019_Åx¸_x001A_@Ç*÷±&lt;!@ï_x001D_ÍA"@6'ÃÏù_x0012_@Å hi_x0019_@M;Ç=!@,¼y	_x0010_/_x0012_@ºß_x0006_Ù_x0005_&amp;@»?P&gt;_x000F__x001B_@_x000B_Ø_x0007_§i¸_x001C_@·º«Ýª&amp;@_x001E_m§·­"@Ê¸Ù_x0001__x0004_MÐ#@¾V@Jü_x0007_%@_x0016__x0008_·1#@8päÝ¯_x0018_@Ìs_x000B_ÜK_x001C_@_x0008_L_x0002_)Ìù"@_x0004_\/9r_x001F_@v_x000C__x0006_w|_x0012_!@Æü×_x000D_¬ã_x0014_@04¸A²_x001C_@ºÑJTUê!@!;É_x0012_§_x0008_"@bú×_x0018_k$@fPp	@_x000C_ÄpÎ§}"@{`4©_x0010__x0019_&amp;@@0#_x0014_£X_x0019_@îØ&amp;´lô_x001E_@ÿ.n_x000C_x_x0012_@¨çåmëk_x0014_@Äì»£/p$@°S_x0003_`_x0019_p @.&lt;~Ó_x000C_&amp;@ó$«¿ò!@N_x0007_,µË_x001C_@æï_x0015_Së_x001F_@DvQ_x0004__x0012_Å%@ÁIÏ}_x001D__x0011_@_x0018_¢â;û"@_x0010__x0014_¸Ò_x000E_O#@à×d¯Ü!@VÝ.R_x0010_@_x0002__x0003_v_x000D__x0017_2Ód$@ô_x0001__x001B_Nó	!@Ú¥·&lt;o_x001B_@._x000F_FÕ_x0007_ß_x001E_@R£&gt;þ$@3q_x001B_GE$@¤&gt;h:g @ÎÏÛÝ @Ì_x000D_6P$@_x001C_ÜàoÒ$@J9*BV#_x0014_@w¥_x0017__x0003_XÏ!@ç²ZjO_x0015_@vÝþÐ2c$@_x0004_ô	_x001D_?&amp;@Ø?¹^t¹!@~_x0019_õÊ_x0002_ï!@_x0018_¨_x0015_Ói#@Þd_x001F__x001A_â @|°$Õ©#@ÎîD|_x001C_@e-;º¦!@¢øá%_x0006_é!@g _x001B_å$@ÛàRe_x0014_@AàP¼EG_x001F_@©H_x0007_½!@ÓûqLÝ_x0001__x0018_@TMû_x000E_Q0_x0008_@"_x0015_ï*v_x0003_@g¢bd©!@jAú_x0001__x0006__x0017_¯%@Zøù_x000F_ @v_x000C_â@Z_x001A_@výoÿ._x001D_@RYgC­!@_x0018_·õ²_x0011_@Ñ^_x000B__x000B_#@Æ _x0008_¬_x0015_#@R@ffÙE @_x0017_íàú¢"@îBcf&gt;_x0003_#@Fó(Uý"@]{FÑæ_x0015_@JõÂ_x001E_Ü#@Q ¤OL_x0019_@¯Î__x001E_@òÛ_x0019_+k($@bà_x0014_¤J#@ï¯¿M2H_x0013_@àA$ÁÜ_x001D_@¦ &amp;ÎE9$@"®ÎØ"@FÃ_x0005_­¨_x0012_@_x0006_ËCY' @y¸¿_x0008_Äk_x000B_@_x0010_a.ïá*#@ò'_x0002__x0012_ø{$@õ9¸µ$@¾ã|kx!@xÇaåy_x0004_!@YzÊ_x001F_n_x001B_@ª:RH%@_x0002__x0003__x001B_t²"@_x0006_/*Yç×_x0011_@Aü_x001B_º_x0017_@§þ"_x0012_"@6uÅwë_x0015_@¶!W$@Jt¤(¥0"@Ì[_x0014_!R!@_x0011_Ü&gt;B_x001E_@èFx_x0019_4]'@JrÆt`&lt;'@.ð¬Æ_x0016_@ÜÞ­ÿiS_x001D_@ÛS_x0008_Ú?"@6gñ7eM'@½z¼L_x0001__x0016_@_x0006__x0017__x0005_ý&gt;Æ_x001F_@®ÌãèÅ×#@&amp;y¨_x0008___x001E_@¨åSÊ)T%@sÁ6#*$@/tô{¦¿"@5¬;ÔO&amp;@ÀiMíV_x001E__x0017_@©_x000D_ú:Ø©!@¿yMqú_x0001_@@_x0017_&gt;_x0001_h¼_x0015_@çpø$@Â_x0012_F0_x0008_Ú"@_x0008_ÔÖÿG$@_x0010_n4%©_x001C_@Z¥1_x0001__x0002_@%@_x000F_1Qf	 @©~_x0018_f÷$@¡ªøx&lt;_x001B_@Ât_x0016_Dw_x0017_@]±e?$@wø¾^_x001B_¿!@|_x0008_"aàá!@¡6ª×þy_x001C_@°_x0015_Uè$@C¬±_x001C_r¢#@ÇB)x_x0015_a!@)&lt;/À_x001D__x001E_@[ÑÁ¦®_x0019_@j_x0006_i _x0007__x001B_@°=i)Ã!@Ú&gt;w\¢_x0007_@½»£t° @¡Ñ¥_x0011_p_x0016_@)ñß_x0010_¤P$@ã_x0015_P¨_%@qâ_x001C_|_x0013_À#@ûyT_x0007__x000E_$@j.ÿyS!@§Æ´S_x0013_@\_x000C_×¤_x001D_@X=À?/&amp;@²½ô*m_x001E_@Æ_x000B_ÌuA"@ËLÙ÷P"@Nã4_x0001_Y_x0014_@¢_x0004_C5Ö_x001B_@_x0003__x0006_æ'_x0006_Á²%@U¸ûºÀ×!@â$v¬ @_x0014_Ò»ß¿º%@(ë_x0004_±=_x0016_@Ò_x0007_HSþ£_x0011_@Wß_x001F_aÎ_x0005__x0019_@um¢	¶_x0012_@%%,'N¯ @ÌÓB|O_x001E_@§Úíä_x001B_@Vaµ @@ 0juÔ"@ÈÌï_x0019_"@þHÖ²	f_x001C_@|)ùAÉ%@_x0015_CªÂá¸&amp;@o_x0010__x0003_¨_b#@Â_x0001_¨®¤#@lYín}³_x0004_@_x001E_ã­!Y @ÌÞìcA_x0016__x0010_@MØº_x0002_$@4êÀµ%@ÂS_x0002_7¼Ò_x001A_@®BÖSi¥#@_x000B_vDU2X$@L¶â_x001A_ò~&amp;@ÌFj8ª^_x0015_@_x0014_ÙÍ4²_x0011_@E9ZÝx&amp;@{_x0013_"G_x0001__x0004_%1$@º_x001B_½ÛÓ_x001F_@*þÕ_x000C__x001E_2_x001C_@öL_x0012__x0013_%@N_x0011_JÈ_x000B__x001E__x000E_@hÖ³ù_x001A_@ Å_x0007_ô»$@ Ø_x0001_K_x001C_@_x001E_T;(_x001B_@n»ô¤Îx%@½ó%Gc @+_x001C_a_x0016_À$@ß§b?ê_x001C_@ëbï3_x0013_ @ 9®Îd'@Ì_x000E_17£_x001B_@8¸Ë^Ê_x0016_@à_x001C_O§¹3_x001E_@þhW%@_x001C_àöæv§$@ó} f_x0008_3&amp;@3×k&gt;4_x0010_@_x001D_"Ëz_x0006_ã_x001A_@Eëè_x001A_@¾/_x0013_&amp;@gEw©_x001F__x0004__x001A_@ª9É±ê_x0016_"@¾uc Þ%#@Fï_x0003_±_x001A_$@_x0002_Ñã_x001B__x001E_@:_x001B_]Ññ_x0012_@­q5ä7&amp;@_x0001__x0005__x000E_¸_x0002_¯Ç$@»_x0011_¶o_x0003_%@;sX¾%O$@5òy_x001A__x001F_/_x0018_@Ç_x0014_:Ö¤N_x0016_@BÑPbºj_x0012_@6~s0ã_x0017_@6Wö&amp;õ @sùó_x000F_(z_x0019_@=ï»=E½_x000E_@¸v_x0019_¥0±$@)_x0003_(_x0010_kK	@_x0010_5ï_x0018_Xí_x0018_@ký_x000E__x001C_pä_x0005_@HO_x0015_zB_x000F_@Ú&gt;x`vþ!@}Jæ_x0008_D_x001A_@¨;r_x001D_¸_x001D_@t+º @¦R(#À_x001C_@É.2sÏ_x0014_@~òïö@·#@=æI R_x0017_@_x0012_,"ÌD%@_x0019_¿iÊ¿_x001A_@ÁUí_x000F_Ï¥_x0017_@¿kux_x000D__x0018_@P«r_x0004_12 @UÂ°]"@|{_x000B_)&amp;@P7ïÔ_x0011_å!@$Áß_x0010__x0001__x0002_oç_x001E_@B2db$ @®áÁi_x0008_Ä#@_x000B_Mb¶	_x001E_@²pO_x0003_*"@_x000E_A_x001F__x0015_¡v_x0016_@´5Ä_x000F_Ë¢_x0019_@)Áæ|Î_x0014_@.ú#_x001E_¹$@_x0010_;°Ë_x0007_Î%@Ï_x0011_,kÉ_x001E_@À&lt;_x001E_K&amp;·!@NoQE	_x000D_@4_x0018_¬ë¨_x000D_@_x0010_Ed¬á× @¼µ¾ñS#@_x0005_uë_x0019_@_x0003__x0004_?xd_x0018_@êücYÆ$@Ç¡æJD|"@Y_x001A_û©"_x000D_@¾(3qÀ$@¾_x001D__x001D_ôðX_x001C_@Pü8KZh#@W{$Ë-$@æ²!Øô#@´2_x000B__x000D_ @ð_x0013_ë)÷¹ @üt¿¨n"@Èuj_x000D__â#@øâC«¿A$@FÊtØ¥`_x0016_@_x0001__x0002_Hðf_x0002_#@__x0006__x001B_V*,!@X_x001B__x000B_5·*_x0012_@ÞÒÿ°Ô!@/ê_x001E__x0014__x001E_#@G9WJG"@ü0}hÿ¿_x0012_@¤¶»?_x001E_@Ðé,6p_x001D_@mëtèB_x0018_@x~Phá%@!Î]ùÞ"@æÙuÄS_x000F_#@xB¸_x0018_®_x001B_@_x0006_rF«`7!@|ûÉ9û_x0019_@ZVU_ãÓ%@0´´d8§_x001F_@ë_x001F_"ßî#@©?_x0004_Hú_x001C_$@kÙ_x000B_$@o_x0015_J_x0012_@º¡êêÅE!@¢BrÙ]_x0018__x0016_@¸Júþ_x000F_@ìyå_x000C_pÎ_x001B_@N_x0002_ºiÐ_x0006_"@®©Ð%@Ñ(aìÐ @í_x0010__x000D_Nf©&amp;@§ìäZl$@6Åá@_x0002__x0005_?!@%ÈÒBWó_x0018_@ëäÕu_x0008_ @6^í»d"@H}Ra.%@=èýýÎ¿%@(°s_x000C_×_x0012_@_x001A_YO§2ß#@X])ÝµD$@°`[_x001E_ @d|ªÊ @_x0017_Ú2C*_x001E_@@_x000D_ö?Ó#@×x»_x0007_ó_x0010_@ßÄÞ1V_x001B_@c_x0007_OT-_x001A_@V¾×µ_x000C__x001D_@2­á_x0005_Ì$@Æ^2üPU!@î_x0015_ò`Ò)%@uÀ«YÃ"@&gt;\µ)Y#@­Þ_x000D_7"@°_x0005_æ"@_x0003_.­}é_x0001_#@àYft @²ôÚí}_x0006__x0014_@w8_x000B_`´_x0012__x0016_@nÄ×B_x0016_#@_x0017_ª(_x0004_°_x0018_@S=ê_x000B_Ú&amp;@úûà&amp;@_x0003__x0004_7Z:L5%@"e¢ì"#@º©çxÌ#@lwÕc¯$@_x0014_\{Ñë$@ðòÁë&amp;@_x0010_ãÞ$"@_x0016_}hr_x001E_@ È	Á_x0014_t_x001C_@Aþycú_x0016_@±eJÀ	_x000F__x001F_@B)¦2Ç"@_x0015_ø_x000F_û®P"@ÐLºD_x001C_@_x0016_Ø?_x000B__x000E_@×ÇÊÕh$@DÈ´ç_x0018_@bÊ0±%_x0015_@t$ã_x000D_«_x0019_@8IÅBD$$@ëùª_x0005_P¢_x001F_@³_x0013_¾7_x001B_@Ø¡ð¹[æ_x001D_@&gt;l¢-Å_x000F_@_x0002_w´q{{_x001E_@_x001A_±^_x001E_!@_x0016__x0002_ f_x0010_@;,³_x001E_4$@E_x0006__x0001_º$&amp;@J¯ß@lr @]_x001F_9­BÃ @_x0008_{0Ð_x0003__x0005_×_x001B_#@óûä_x0011__x0010_@&lt;+òAP_x0014_@_x001A_,b_x001C_&amp;@_x001C_ôqÐ#!@ä'í_x001E_»,_x001B_@v_x001B_ö	M_x0018_@$C_x0001__x0019__x001C_¯!@Ìÿ^ÆÌ_x0004__x001E_@ÆÒ¥ÖWÝ_x0013_@Ò_x0004__x001E_Â7#@Ã_x0012_G²ä_x0005__x001C_@ð¦&lt;ÌÛk @ _x001A_Ëþ\#@_x001C_ËS¶Ì_x001F_@&amp;a®_x001D_Uî$@B_x0006_nP0b"@ªx_x0011_¯ð#@0]A_x001F_@E_x0007_v-#@-ÔËV}_x0013_@¬ÛS_x000E_qÛ#@D0_x0002__x000C__x001C_@¨s&lt;És_x0018_@Iû}|Û!%@àý¼]¾°#@vK_x001C__x0008__x0017__x001B_@dPßâ_x0019_@Bñ«7½!@µÕÇÓð_x001A_@ÄÊúYÅB_x001F_@Ó©_x001C_Å_x001D_O @_x0004__x0008_\9ß_x000F_Ìs"@&amp;_x0010__x0001_ÕÈ @ò©_x000C_&amp;HÒ_x0002_@üÝùø·_x0015__x0013_@ÿL¥Æ8W @À_x001B__x0011_ë#@2Þ³Ì±_x0016_@_x001A_Ç*Ýý_x0013_@èO_x000C_÷M_x0012_@_x000F_fd¬ó½_x0018_@$W++_x0014_!@Jx_x000C_»ôç @6ÓÚ`¿Á"@d¿\b_x001D_@heÕY¨B#@dU'_x000C_ Î_x0015_@`èÊ$Aõ#@þ_x001F_P._x0006_#@VÙAAëR_x001E_@Æ¼_x0019_d8_x001B__x0014_@ÑÒY__x000F_@ú¡³þF @Êâr_x000B_Å&amp;@c¶¯ÂÃ¬_x001E_@_x000D_ryýx_x0018_@_x000C__x0011_0ì @Ï_x0005_B_x0003_"K @N:¥Ax1!@NØiÊçr_x001E_@|èÆ_x000E_q_x0015_@!_x0007_á³_x001F_@ÀÙë=_x0001__x0003_¨Ï_x0016_@ßì70Ê_#@_x0002_à_x0006_á!@ÉîèEÌ"@_x0003_¤ÿ\¥#_x0016_@§_x0012_ü)s¨'@|Û6ôøQ_x0016_@¬_x0007__x000F_4"@÷FðÈ'@k_x0011_¿3#@_x001A_Iû½1â_x001B_@_x0019_Ü_x000D_?¸_x001E_@æU_x0016_MQ|_x001D_@¢=æô:´_x001B_@7VKt´Ë_x0011_@¬0þ_x0018_ì_x000E_@ó_x001B_gf9"@)_x001C_NªFÉ_x0010_@Fvg\É_x001F_@ÎåQ£v"@¯ª3_x0015_#@F.Û_x0006__x001F__x001C_@e~P:»_x0005_@]B_ãçc_x0015_@¥üU"@\:M;"_x001A_@`bXkÒÈ_x001B_@ÊÖ¦ç*5_x001D_@YÀÍS­®_x001A_@ UZõÅE&amp;@üá_x001C__x0012_º_x0010_@8«?+¦_x001A_@_x0002__x0003_&amp;_x0015_ÿ)ø×_x0019_@_x0016__x0003_·æf!@_x0003_#Nñ_##@4è~_x000C__x001D_t!@^Nc á_x001F_@èAûýT¹_x0019_@âÅ±y|1_x001E_@eï}_x001D_@ª^VLæ#@_x000E_{_x0001_¢"@_x0014__x001C_¯µoª$@ÝaÈy_x001E_@h×EMM_x001F_@vIÁUÛ_x001D__x0013_@DvJ	Þ_x001B_ @¤Ø	"{_x0018_@Ràò¹O/_x0013_@	ÈÞ¡Õ_x001A_@_x0005_ýWU¬_x001D_@b·ã%®¡!@ÈÏ¬8_x0010_;_x0014_@Õ#q¶z_x0012_@HµS_x000E_@lrÐô_x0014_© @£_x0011_&amp;&gt;k!@DÎkÇ_x001A_@ëcw_x0002_p&amp;$@ü:F¬·;_x001A_@d_x0010_­®.#@°7Å_x0003__x0005_¬_x001B_@DöX&amp;ß_x0012_@ýÄÈ _x0002__x0003__x0006__x0008__x001D_@ýÒxµ!!@¾!nÊÎ"@D?Hà$@1,_x0017_VÃ¥"@îQÂò^!@N¼éLì_x0017_@rUØ_x0013_h&amp;@e_x0003_t[câ"@zµu1§_x0018_%@&lt;Ö_x0013_s_x0007_$_x000E_@z³?*Ú$@3.R}7_x001F_@ù_x000B_Ó×_x000F_!@Fðq_x000D_¥_x0018__x001C_@ZöÞóÙ\$@Dy_x0005_Q~#@_x0019__x0003__x0001__x0015_y#@|³Egvä#@Úa_x0018_Zñ_x001F_@/3_x0014_Màb_x001B_@x	%å©æ_x0014_@j-þ3_x0017_½"@ÿP_x0005_ëµo_x001A_@Æ_x0019_¾C_x0010_@¬	UX´_x0015_@Bþb¹Ëö"@±(_x0005__x001F_@¤U_x0013_%ø_x001E_@;Z_x000F_e_x0018_!@CÆ/;_x0008_Ö @(|hE³!@_x0001__x0003_Ô)OéC_x0015_@ÎÏ-_x0019__x0013_$@¦S&gt;'^_x0016_@TÐwZ-_x0019__x001D_@é}Çiõ=#@_x001B_óQú "@Idßö!_x001D_@_x0013_÷ïä-_x001D_%@_x0018__x001D_¸ÿ¦R&amp;@+|.ÇÍ_x001A_"@$_x0015_Cdý%@7_x0004_YòÅ!@µ\ò½_x0010_k_x0019_@ó1Y/!@_x001D__x0018_Îc_x000D_"@}-_x0002_£ü @ôeC{b_x001D_@©E·»_x001C_"@-V_x0017_[Ã%@m·³Ç'@SMS_x001F_ä_x000D__x0015_@_x000E_ÊñD½î"@¾ìõQZ#@ëë ×¹%@_x0002_Ì+·_x0014_@¹C3² _x000B_@w'_x001D_Ô¡À_x0019_@¯pzË_x000E_!@HKq_x0018_ðq$@7%Xõaç_x001A_@_x000C_¼N¾p&amp;@rÓYä_x0001__x0003_eÅ	@_x0008__x001F_ÂÇD_x0019_@l3&gt;_x0010__x000B_H_x001E_@0wÀ?Qv#@®_x0011_ÛK7_x0015_@»Ànuv_x0014_@&lt;_x0014__x001F_àº_x0013_@Qú_x0019_h×_x001A_#@³t­_x0004__x0008_@A}_x001F_^Ëa&amp;@®õ»Ä!_x0018_@~_x0001_»¸m#@hð³£!@ lfÝ$@èa 1ï @S	V×_x0017_M$@¶¢+½ñ_x0002__x0003_@BøP&lt;¦y @ ØçÐï}!@ä2`V²_x000B_'@&gt;²ý¹þ_x000E__x001E_@_x0003_M_x0010_q#@6þh"j_x001A_@~Ý9ÒËÃ_x001D_@*ÊT¼ãf_x0018_@.&amp;¯&gt;:_x0011_@ämm±&gt;_x000C_$@_x0001__x001A_PÈ_x0007_N"@Þ Ü %@_x0014_+1xG0_x0011_@¢]?%¸#@Î­´Éª%@_x0002__x0004__x001A_©wíQ_x0019_@_x000C_dTåñð%@_x000E_»í_x001E_´X!@Z÷Ä_x000D_T"@.QÒB|x @^×?åÓB!@Cî8LBs%@_x000C_îR I&amp;@¡_x0007__x0019_þX·_x0014_@»­t¸ @²ÑMÝæ%@Ê¢üãÄ_x0008_@ÅlÐ_x0003_Õ_x001C_@ø&lt;i_x0018_$@s´çz¢Ï%@¤ß_x0006_ywÏ$@å_x0011_(·?%@N$_x0006_í8!@Ù-u_x000C_²_x001F__x001B_@ÌJ'ïØ!@&amp;²Ô_x0012_ëÇ!@8_x0001_c(}_x0003_$@BÐ_x0012__x0012_%@E_x0011_í¥ÚX_x0017_@ä\ÜÊ þ!@_x0017__x0004_mN	1_x001F_@_x0007_ê_x0014_[%@NYZfî¢&amp;@~w¢_x0002_B&amp;@r¡XÕ6$@l%U_x0010_I-"@Xhÿ_x0001__x0003__x0011_!@±ÈGÄ_x001D_¢$@^ë|ú"ò"@4Pù»R_x001C_@_x0005_çpIû_x0002_ @d^_x001D_aî_x001E_@a_x000C_«Ú'_x001C_@9&lt;¤w_x001F_@\ªdÔ6º"@ØAéÔ^_x001F_@¢åMlóù#@_x000C_ö3ß÷9%@_x0006_,8_x0001_õ_x001A_@_x0012_¥ãÉ$@_x0010_}"_x0005_$@r%Yx_x001C_Q#@ã*½ Å´#@vÃ_x000E_½)5 @W_x000D__x0012__x0008_X_x0011_@÷X_x0005_z_x0018__x0012_@_x001C_ãK-?_x0017_@h;®-UÖ$@úB_x001F_cã!@¨¢3_x0016_9 @·eÙø_x0018_@HÙË9_x001D_þ_x001B_@D]¾°O%@îSPñôé_x0013_@&lt;ê_x0013_UÓ¤ @¥Ç&lt;_x0011_S_x0018_@dÕ+]%$@«V_x0016_59_x000C_"@_x0001__x0002_¾3}Ú¨l_x0013_@O_x001D_JóH[ @_x001A_¦³_x0002_û!@hnòÐw"@Îäzíø#@Ùò=ä @ÂN±_x0002_@õ{¿¹$@_x0016_^5ßê @_x0015_[å8ìù%@¤/i^öw$@óýU{Éo"@6M=_x001C_Ð!@pè¹6çM_x000D_@PzB_x000B_TM#@O{ÉZÃ#_x001A_@_x000F_t»_x0019_¯_x001C_@_x0015_$ ¢å_x001F_@r5A~ '@î_x0015_@d\V_x0014__x0010_*!@£Ú4×E"@HEzù @§}NT*_x0015_@ÿ]_x0017_Î_x000B_@Ô»DØÆW#@k`[_x0013_©_x001D_@òQ{ÛÀÇ"@ú_x0014_¾{ð_x0017_@ c3³_x0006_w!@9y_x0015_?2à_x0017_@$ªUr_x0001__x0006_¢Q_x001A_@µ_x0017_²·_x0017_ @ x_x0008_¢Á @¢°æàlü#@ÜþBiØO_x000C_@Ák_x0003_O*w$@N,ap}#@$à8þ+(!@R8vÊ0_x0006_$@Ö_x0003_Kí_x000F__x0011_#@bR{E²é%@ni_x0018_+?}_x001A_@±À,ùBl_x001F_@_x001B__x0005_:@¿="@_x0001__x0001_T)Ó"@Ð_x0013__x001A_Åï_x001C_@_x0017_ã{¥Ø_x001E_@MBö«·("@_x001F_I_x0004__x0012_@_x001F_²f_x0010__x0008__x0011_@_x000D_Y?y_x000B__x0014_@èiþÄ#@o_x0008__x0006_Õu#@ï°-Þn_x001F_@¥Ù°uÞP @*_x000F_§ê±_x001E_@Ìò_x001F__x0004_kÆ_x000D_@"Bb$x®_x0014_@Êt_x0017_×ÙH_x0007_@Bg'Oî_x0003_@ßß7_x0004_1%@tÃ¹_x0002_e%@_x0001__x000B_,Æ¬F~5_x0016_@ ?v73÷!@È_x0015_¿_x001A_'@vz©2#@\¶_x0019_ñ¦_x001E_@m»Æ;æ_x0016_@«-»_x0006_Ï $@¼(§o»_x0013__x001A_@ðNð_x001B_@¼Â¹Ègy_x001A_@MÏ¦_x0016__x0010__x001C_@_x0016__g+_x0004_]_x001D_@lº_x000C_¼Í @_x0008_@n5_x000C_@ÒñV_x001B__x000C_%@T8ÃÎì @ÊõÊð²¥$@ëWÜ"@_x0010_4"ô_x0010_"@Ï9°q_x001E_ë_x0006_@A_x0005_·ûW÷_x001B_@_x0018_õ_x000D_/úi%@	¿t%Ë_x0019_@ã8aî¥%@r_x0011_å_x0012_Ö^$@I_x0017__x001D_÷__x0014__x0019_@_x0014_º'-Á_x0018_@_x0015_²äô_x0016_@V&gt;f,_x0002__x001F_@ß+âuËd_x0017_@=C*D_x0019_@_x0007_Þ?_x0003__x0007__x000E_Hä_x001C_@9sÈ¿ _x001D__x0019_@8þC`A @	S_x0005_D7½_x0016_@ò_x0016_ù­}'@ÉxïÊ!@×_x0013_YA_x001F_%@PÎ_x0019_&gt;â_x000C_@Z¾ö±Sl_x0011_@a,	îë_x001D_@Î@òýÛ©_x0016_@Zî'ß«#@üyr°`:"@Î&gt;mmZ @)ÉÚ·A_x001D_@_x001B_±`dñH#@Ö_x0006_Î_x001C_,_x0019_ @jÖ¼_x0002_¿_x0006_@øø£±&lt;_x001C_@JÒ_x0001__x0011_5Ê_x0018_@ÃÕÄ'¦ò @´¨Lñ. @C_x0011_ñ_x000C_¾_x001B_@_x0006_à_x0003_5¯"@èùÁtIÄ_x0014_@ù¨_x0006_½ @r­\¤¥_x0008_@9ÓzâÊ"@HO_¹c%@_x001C_=rø-_x0005_@_x000B_­+_x000D_$@¸_x0004_|®i"@_x0001__x0003_)Z=÷!@_x0002_«d!@îICòE=_x001D_@$§ZÝÌ_x0017_@ûCÛ@_x001B_@_x0013__x001B_E¬_x0017_f_x001F_@Sa¡å&amp;_x001D_@ªkÊ¾ü­#@_x0008_u³_x0019_þC#@j_x001A_=Õ_x0018_@(ÐøÁ_x0017_@F2_x0019_J;ø_x001D_@ðøÆÙ²_x0013_@_x000C_~mÿ#@§B._x001F_²8_x0019_@A³Ë8©m%@¬!pB2P!@XmÁ¶_x0014_U$@æ%Ä9×%@_x000C_`&lt;_x001F_&lt;^ @±&amp;ÏÄ¶¬&amp;@JZE_x001A__x0018_@¸ýJÝö¾_x001E_@:½áqßF#@R_x0011_«ó´Z"@î¨_x0012_öH:_x0018_@Ë#Çp#@"!ò¼Ò!@°HB©7:#@Jô¸CÖV_x001F_@ØY z_x0010_@_x0014_Çû)_x0006__x0007_Û¯_x0017_@&lt;_x001D_x;_x001B_@1§-ã&lt;%@e¹f_x0018__x0008_!@_x0007_õú¢_x0001__x0015_@*2¿_x0013__x0014_à_x0011_@ë»3ô_x000D_L_x001A_@8iQÜ×Â_x0013_@ü5Æ@}u_x0013_@êÎ&lt;ú_x0007__x000F__x0017_@_x001F_K@_x001F_'_x000F_@_x0015_bÞ_x0017_%_x0017_@åvöðc#@!)G!@BÑPÁ,#@äÎ`_x0008__x0017_@5_x0016_Ï@C_x000B_@Jõ_x001A_!\!@]Çòþ#@·w¢æ9þ&amp;@PóÕ1È_x0003_@KgcÙ $@_x000E_«Ý_x0018_ÅÛ @:äm@ÙÍ#@_x0004_qÄº½#@¤¨Ü_x0014__x0002_"@J¯Â0_x0015_ð"@ö§sFÉ#@z¨BÀ_x0019_@%(¿)Þ_x0018_@n¼Òâð$@_x0005__x0013_Û1(_x001B_@_x0002__x0004_&gt;´)wE_x001B_@ÿ×M¥x^_x001C_@LÐ_x0013_µ×_x001F_@_x001A_ú¨\_x000F_+_x001F_@«LV²"@pt_óO: @È_x0001_kã¥,"@N6=Ë_x001A_À_x001F_@È³_x0006_ @R ¹àý_x0014_@í_x0008__x000E__x0003_«J%@½Ô_x0018_}_x0004_ª#@_x0010_K¶Þ @¸=k_x0008_÷P_x0011_@²£p=2Ü%@ä¤æ­îÆ_x0017_@P~Ôtò_x0019_@ä'ÞW_x0019_!@HVq_x0010_w""@¯I_x0015___x0006_@ª -DDù_x0011_@m¾:Sªì%@6&amp;|ñ;$@²el.º_x001F_@*÷&amp;TE_x0011_$@¸³0ô_x001C__x0015_@Í_x000E_Úï_x000B_%@ö(_x0007_­:$@òýë%¶"@"øÔß_x0019_ @qS¼ú_&amp;@_x001D_&lt;e®_x0001__x0003_û_x0013_@z7î_x001D_$_x0003_@îÞ_x0016_"²p!@cãl3 @à1kæØë"@å_x0004_Jþ^Ï_x001E_@©tø+_x0017_@pý_x0001_%Ý_x0016_@é&amp;Õ/_x0019_@b¯)&amp;@&lt;7³_x0004_Ñ&amp;@FðáÒ_x001D_@LbÏ¬_x0014_"@i8e«í#@z¼Fük_x001D_@_x0013_fÍ&amp;Då"@^âhhj_x0015_$@Mb_x0006_2!@*êÒå.$@8_x0011_+Gô1_x0017_@_x000D_^_x0001_t%%@¤4þúø%@Á.ü?õ!@':Jo*_x0019_@ÃÐR%y_x0018__x001F_@ÉÈÙBô_x001C_@¼]_x001D_g_x0016_@_x0013_öºìÆ_x0015_@XoÝÂØç"@wÉ_x001C_cw_x0002__x001A_@_x001A_¬_x0006__x0002_Â!_x0019_@`fþLÑ_x001D_@_x0003__x0004_®_x001A_­0_x0010_@NUçÉm_x000B_#@bW_x001D_Jg"@Â_x000D_&amp;a±Ô_x0015_@²_x001E_Öù×$@¿Hg_x0017_+ @a´_¿| @¯¤__x000F_EÐ_x001C_@|º(ëÀj$@kmkIö_x001E__x001F_@vâ_x0006_¡6¥_x0015_@Ëëö~_x001B_@âS_x001F_ì¨"@_x001A_@¢JáF_x0014_@Í_x0002__x0002_Ó¬ö&amp;@¡)&amp;Ö_x0019_^"@Ü_x0015__x001A_e5J"@¹F½_x0010_? @¶¦6®VÁ!@.´¦ø_x0015_#@r`×¤%@Vn¹Þÿ*'@l¬_x0001_ÅÔú_x0017_@¸5"n¢:_x0013_@_x0019_/Náî¬_x000F_@¼4p_x001C_ÅÖ_x0010_@=Nc" "@Ðá©ÌS_x0017_@Tb*L§×_x001C_@ÐD5_x0006_k @dþkê_x0013__x000C_@_x0018_jþ_x0002__x0004_/_x001D_@_x000E_|©_x000D__x001F_@ªæÄãÑB @RKûÐ¬_x001D_@&gt;W_x0017_	ÂL!@_x001A_qÝ³P_x001D_@_x0018__x000B_ûT%@t}_x001D_Hß_x0003_&amp;@U_x0011_?&lt;Ýò_x001D_@vW_x0007_¦¤_x0010_@®ÁòM=_x000C_@T_x0004_e\H_x0017_@xXi«¿Ã&amp;@¥ªÌáþ_x001F_@Î% vèÅ#@&gt;úXlI_x0001_!@ò¡y¤¾_x001D_@H`¡w]@#@è6gWø_x001F_@Y_x0014__x0018_ø @3Ð&lt;ÚX_x001A_@MM{"_x001F_@^?çS_x0004_N_x001B_@À_x0002_ë`Y&amp;@X¿N")ª"@HÁ_x001F_Ô#@_x0016_*ðéáQ_x0012_@_x000C_W¹I7ø#@Ø?¸oO¼#@_x0007_9_x001F_v©_x0018_@F*&lt;²æ_x001E_@/_x0017_s¯"@_x0001__x0003_u_x001F_9Àåù_x0015_@îYÓº`ö_x0013_@R×ÍÍ_x0015__x001E_@Ûwfèn!@È_x0017_Ç[¦Y$@/_x000D_o_x0016__u%@"Jªý|_x0011_@rnî_x001E_)ý_x001C_@_x001E_Àê%4 @È®&lt;·.ÿ$@_x0005_aiW_x0012_Ý$@2_x0019_Åx¸_x001A_@Ç*÷±&lt;!@ï_x001D_ÍA"@6'ÃÏù_x0012_@Å hi_x0019_@M;Ç=!@,¼y	_x0010_/_x0012_@ºß_x0006_Ù_x0005_&amp;@»?P&gt;_x000F__x001B_@_x000B_Ø_x0007_§i¸_x001C_@·º«Ýª&amp;@_x001E_m§·­"@Ê¸ÙMÐ#@¾V@Jü_x0007_%@_x0016__x0008_·1#@8päÝ¯_x0018_@Ìs_x000B_ÜK_x001C_@_x0008_L_x0002_)Ìù"@_x0003_\/9r_x001F_@v_x000C__x0006_w|_x0012_!@Æü×_x000D__x0002__x0004_¬ã_x0014_@04¸A²_x001C_@ºÑJTUê!@!;É_x0012_§_x0008_"@bú×_x0018_k$@fPp	@_x000C_ÄpÎ§}"@{`4©_x0010__x0019_&amp;@@0#_x0014_£X_x0019_@îØ&amp;´lô_x001E_@ÿ.n_x000C_x_x0012_@¨çåmëk_x0014_@Äì»£/p$@°S_x0003_`_x0019_p @.&lt;~Ó_x000C_&amp;@ó$«¿ò!@N_x0007_,µË_x001C_@æï_x0015_Së_x001F_@DvQ_x0004__x0012_Å%@ÁIÏ}_x001D__x0011_@_x0018_¢â;û"@_x0010__x0014_¸Ò_x000E_O#@à×d¯Ü!@VÝ.R_x0010_@v_x000D__x0017_2Ód$@ô_x0001__x001B_Nó	!@Ú¥·&lt;o_x001B_@._x000F_FÕ_x0007_ß_x001E_@R£&gt;þ$@3q_x001B_GE$@¤&gt;h:g @ÎÏÛÝ @_x0002__x0003_Ì_x000D_6P$@_x001C_ÜàoÒ$@J9*BV#_x0014_@w¥_x0017__x0003_XÏ!@ç²ZjO_x0015_@vÝþÐ2c$@_x0004_ô	_x001D_?&amp;@Ø?¹^t¹!@~_x0019_õÊ_x0002_ï!@_x0018_¨_x0015_Ói#@Þd_x001F__x001A_â @|°$Õ©#@ÎîD|_x001C_@e-;º¦!@¢øá%_x0006_é!@g _x001B_å$@ÛàRe_x0014_@AàP¼EG_x001F_@©H_x0007_½!@ÓûqLÝ_x0001__x0018_@TMû_x000E_Q0_x0008_@"_x0015_ï*v_x0003_@g¢bd©!@jAú_x0017_¯%@Zøù_x000F_ @v_x000C_â@Z_x001A_@výoÿ._x001D_@RYgC­!@_x0018_·õ²_x0011_@Ñ^_x000B__x000B_#@Æ _x0008_¬_x0015_#@R@ff_x0001__x0007_ÙE @_x0017_íàú¢"@îBcf&gt;_x0003_#@Fó(Uý"@]{FÑæ_x0015_@JõÂ_x001E_Ü#@Q ¤OL_x0019_@¯Î__x001E_@òÛ_x0019_+k($@bà_x0014_¤J#@ï¯¿M2H_x0013_@àA$ÁÜ_x001D_@¦ &amp;ÎE9$@"®ÎØ"@FÃ_x0005_­¨_x0012_@_x0007_ËCY' @y¸¿_x0008_Äk_x000B_@_x0010_a.ïá*#@ò'_x0002__x0012_ø{$@õ9¸µ$@¾ã|kx!@xÇaåy_x0004_!@YzÊ_x001F_n_x001B_@ª:RH%@_x001B_t²"@_x0006_/*Yç×_x0011_@Aü_x001B_º_x0017_@§þ"_x0012_"@6uÅwë_x0015_@¶!W$@Jt¤(¥0"@Ì[_x0014_!R!@_x0002__x0003__x0011_Ü&gt;B_x001E_@èFx_x0019_4]'@JrÆt`&lt;'@.ð¬Æ_x0016_@ÜÞ­ÿiS_x001D_@ÛS_x0008_Ú?"@6gñ7eM'@½z¼L_x0001__x0016_@_x0006__x0017__x0005_ý&gt;Æ_x001F_@®ÌãèÅ×#@&amp;y¨_x0008___x001E_@¨åSÊ)T%@sÁ6#*$@/tô{¦¿"@5¬;ÔO&amp;@ÀiMíV_x001E__x0017_@©_x000D_ú:Ø©!@¿yMqú_x0001_@@_x0017_&gt;_x0001_h¼_x0015_@çpø$@Â_x0012_F0_x0008_Ú"@_x0008_ÔÖÿG$@_x0010_n4%©_x001C_@Z¥1@%@_x000F_1Qf	 @©~_x0018_f÷$@¡ªøx&lt;_x001B_@Ât_x0016_Dw_x0017_@]±e?$@wø¾^_x001B_¿!@|_x0008_"aàá!@¡6ª×_x0001__x0002_þy_x001C_@°_x0015_Uè$@C¬±_x001C_r¢#@ÇB)x_x0015_a!@)&lt;/À_x001D__x001E_@[ÑÁ¦®_x0019_@j_x0006_i _x0007__x001B_@°=i)Ã!@Ú&gt;w\¢_x0007_@½»£t° @¡Ñ¥_x0011_p_x0016_@)ñß_x0010_¤P$@ã_x0015_P¨_%@qâ_x001C_|_x0013_À#@ûyT_x0007__x000E_$@j.ÿyS!@§Æ´S_x0013_@\_x000C_×¤_x001D_@X=À?/&amp;@²½ô*m_x001E_@Æ_x000B_ÌuA"@ËLÙ÷P"@Nã4_x0001_Y_x0014_@¢_x0004_C5Ö_x001B_@æ'_x0002_Á²%@U¸ûºÀ×!@â$v¬ @_x0014_Ò»ß¿º%@(ë_x0004_±=_x0016_@Ò_x0007_HSþ£_x0011_@Wß_x001F_aÎ_x0005__x0019_@um¢	¶_x0012_@_x0003__x0005_%%,'N¯ @ÌÓB|O_x001E_@§Úíä_x001B_@Vaµ @@ 0juÔ"@ÈÌï_x0019_"@þHÖ²	f_x001C_@|)ùAÉ%@_x0015_CªÂá¸&amp;@o_x0010__x0003_¨_b#@Â_x0001_¨®¤#@lYín}³_x0004_@_x001E_ã­!Y @ÌÞìcA_x0016__x0010_@MØº_x0002_$@4êÀµ%@ÂS_x0002_7¼Ò_x001A_@®BÖSi¥#@_x000B_vDU2X$@L¶â_x001A_ò~&amp;@ÌFj8ª^_x0015_@_x0014_ÙÍ4²_x0011_@E9ZÝx&amp;@{_x0013_"G%1$@º_x001B_½ÛÓ_x001F_@*þÕ_x000C__x001E_2_x001C_@öL_x0012__x0013_%@N_x0011_JÈ_x000B__x001E__x000E_@hÖ³ù_x001A_@ Å_x0007_ô»$@ Ø_x0003_K_x001C_@_x001E_T;_x0001__x0004_(_x001B_@n»ô¤Îx%@½ó%Gc @+_x001C_a_x0016_À$@ß§b?ê_x001C_@ëbï3_x0013_ @ 9®Îd'@Ì_x000E_17£_x001B_@8¸Ë^Ê_x0016_@à_x001C_O§¹3_x001E_@þhW%@_x001C_àöæv§$@ó} f_x0008_3&amp;@3×k&gt;4_x0010_@_x001D_"Ëz_x0006_ã_x001A_@Eëè_x001A_@¾/_x0013_&amp;@gEw©_x001F__x0004__x001A_@ª9É±ê_x0016_"@¾uc Þ%#@Fï_x0003_±_x001A_$@_x0002_Ñã_x001B__x001E_@:_x001B_]Ññ_x0012_@­q5ä7&amp;@_x000E_¸_x0002_¯Ç$@»_x0011_¶o_x0003_%@;sX¾%O$@5òy_x001A__x001F_/_x0018_@Ç_x0014_:Ö¤N_x0016_@BÑPbºj_x0012_@6~s0ã_x0017_@6Wö&amp;õ @_x0001__x0002_sùó_x000F_(z_x0019_@=ï»=E½_x000E_@¸v_x0019_¥0±$@)_x0003_(_x0010_kK	@_x0010_5ï_x0018_Xí_x0018_@ký_x000E__x001C_pä_x0002_@HO_x0015_zB_x000F_@Ú&gt;x`vþ!@}Jæ_x0008_D_x001A_@¨;r_x001D_¸_x001D_@t+º @¦R(#À_x001C_@É.2sÏ_x0014_@~òïö@·#@=æI R_x0017_@_x0012_,"ÌD%@_x0019_¿iÊ¿_x001A_@ÁUí_x000F_Ï¥_x0017_@¿kux_x000D__x0018_@P«r_x0004_12 @UÂ°]"@|{_x000B_)&amp;@P7ïÔ_x0011_å!@$Áß_x0010_oç_x001E_@B2db$ @®áÁi_x0008_Ä#@_x000B_Mb¶	_x001E_@²pO_x0003_*"@_x000E_A_x001F__x0015_¡v_x0016_@´5Ä_x000F_Ë¢_x0019_@)Áæ|Î_x0014_@.ú#_x001E__x0001__x0002_¹$@_x0010_;°Ë_x0007_Î%@Ï_x0011_,kÉ_x001E_@À&lt;_x001E_K&amp;·!@NoQE	_x000D_@4_x0018_¬ë¨_x000D_@_x0010_Ed¬á× @¼µ¾ñS#@_x0005_uë_x0019_@_x0003__x0004_?xd_x0018_@êücYÆ$@Ç¡æJD|"@Y_x001A_û©"_x000D_@¾(3qÀ$@¾_x001D__x001D_ôðX_x001C_@Pü8KZh#@W{$Ë-$@æ²!Øô#@´2_x000B__x000D_ @ð_x0013_ë)÷¹ @üt¿¨n"@Èuj_x000D__â#@øâC«¿A$@FÊtØ¥`_x0016_@Hðf_x0002_#@__x0006__x001B_V*,!@X_x001B__x000B_5·*_x0012_@ÞÒÿ°Ô!@/ê_x001E__x0014__x001E_#@G9WJG"@ü0}hÿ¿_x0012_@¤¶»?_x001E_@_x0001__x0002_Ðé,6p_x001D_@mëtèB_x0018_@x~Phá%@!Î]ùÞ"@æÙuÄS_x000F_#@xB¸_x0018_®_x001B_@_x0006_rF«`7!@|ûÉ9û_x0019_@ZVU_ãÓ%@0´´d8§_x001F_@ë_x001F_"ßî#@©?_x0004_Hú_x001C_$@kÙ_x000B_$@o_x0015_J_x0012_@º¡êêÅE!@¢BrÙ]_x0018__x0016_@¸Júþ_x000F_@ìyå_x000C_pÎ_x001B_@N_x0002_ºiÐ_x0006_"@®©Ð%@Ñ(aìÐ @í_x0010__x000D_Nf©&amp;@§ìäZl$@6Åá@?!@%ÈÒBWó_x0018_@ëäÕu_x0008_ @6^í»d"@H}Ra.%@=èýýÎ¿%@(°s_x000C_×_x0012_@_x001A_YO§2ß#@X])Ý_x0002__x0005_µD$@°`[_x001E_ @d|ªÊ @_x0017_Ú2C*_x001E_@@_x000D_ö?Ó#@×x»_x0007_ó_x0010_@ßÄÞ1V_x001B_@c_x0007_OT-_x001A_@V¾×µ_x000C__x001D_@2­á_x0005_Ì$@Æ^2üPU!@î_x0015_ò`Ò)%@uÀ«YÃ"@&gt;\µ)Y#@­Þ_x000D_7"@°_x0005_æ"@_x0003_.­}é_x0001_#@àYft @²ôÚí}_x0006__x0014_@w8_x000B_`´_x0012__x0016_@nÄ×B_x0016_#@_x0017_ª(_x0004_°_x0018_@S=ê_x000B_Ú&amp;@úûà&amp;@7Z:L5%@"e¢ì"#@º©çxÌ#@lwÕc¯$@_x0014_\{Ñë$@ðòÁë&amp;@_x0010_ãÞ$"@_x0016_}hr_x001E_@_x0003__x0004_ È	Á_x0014_t_x001C_@Aþycú_x0016_@±eJÀ	_x000F__x001F_@B)¦2Ç"@_x0015_ø_x000F_û®P"@ÐLºD_x001C_@_x0016_Ø?_x000B__x000E_@×ÇÊÕh$@DÈ´ç_x0018_@bÊ0±%_x0015_@t$ã_x000D_«_x0019_@8IÅBD$$@ëùª_x0005_P¢_x001F_@³_x0013_¾7_x001B_@Ø¡ð¹[æ_x001D_@&gt;l¢-Å_x000F_@_x0002_w´q{{_x001E_@_x001A_±^_x001E_!@_x0016__x0002_ f_x0010_@;,³_x001E_4$@E_x0006__x0001_º$&amp;@J¯ß@lr @]_x001F_9­BÃ @_x0008_{0Ð×_x001B_#@óûä_x0011__x0010_@&lt;+òAP_x0014_@_x001A_,b_x001C_&amp;@_x001C_ôqÐ#!@ä'í_x001E_»,_x001B_@v_x001B_ö	M_x0018_@$C_x0001__x0019__x001C_¯!@Ìÿ^Æ_x0003__x0005_Ì_x0004__x001E_@ÆÒ¥ÖWÝ_x0013_@Ò_x0004__x001E_Â7#@Ã_x0012_G²ä_x0005__x001C_@ð¦&lt;ÌÛk @ _x001A_Ëþ\#@_x001C_ËS¶Ì_x001F_@&amp;a®_x001D_Uî$@B_x0006_nP0b"@ªx_x0011_¯ð#@0]A_x001F_@E_x0007_v-#@-ÔËV}_x0013_@¬ÛS_x000E_qÛ#@D0_x0002__x000C__x001C_@¨s&lt;És_x0018_@Iû}|Û!%@àý¼]¾°#@vK_x001C__x0008__x0017__x001B_@dPßâ_x0019_@Bñ«7½!@µÕÇÓð_x001A_@ÄÊúYÅB_x001F_@Ó©_x001C_Å_x001D_O @\9ß_x000F_Ìs"@&amp;_x0010__x0001_ÕÈ @ò©_x000C_&amp;HÒ_x0002_@üÝùø·_x0015__x0013_@ÿL¥Æ8W @À_x001B__x0011_ë#@2Þ³Ì±_x0016_@_x001A_Ç*Ýý_x0013_@_x0001__x0004_èO_x000C_÷M_x0012_@_x000F_fd¬ó½_x0018_@$W++_x0014_!@Jx_x000C_»ôç @6ÓÚ`¿Á"@d¿\b_x001D_@heÕY¨B#@dU'_x000C_ Î_x0015_@`èÊ$Aõ#@þ_x001F_P._x0006_#@VÙAAëR_x001E_@Æ¼_x0019_d8_x001B__x0014_@ÑÒY__x000F_@ú¡³þF @Êâr_x000B_Å&amp;@c¶¯ÂÃ¬_x001E_@_x000D_ryýx_x0018_@_x000C__x0011_0ì @Ï_x0005_B_x0003_"K @N:¥Ax1!@NØiÊçr_x001E_@|èÆ_x000E_q_x0015_@!_x0007_á³_x001F_@ÀÙë=¨Ï_x0016_@ßì70Ê_#@_x0002_à_x0006_á!@ÉîèEÌ"@_x0004_¤ÿ\¥#_x0016_@§_x0012_ü)s¨'@|Û6ôøQ_x0016_@¬_x0007__x000F_4"@÷Fð_x0001__x0002_È'@k_x0011_¿3#@_x001A_Iû½1â_x001B_@_x0019_Ü_x000D_?¸_x001E_@æU_x0016_MQ|_x001D_@¢=æô:´_x001B_@7VKt´Ë_x0011_@¬0þ_x0018_ì_x000E_@ó_x001B_gf9"@)_x001C_NªFÉ_x0010_@Fvg\É_x001F_@ÎåQ£v"@¯ª3_x0015_#@F.Û_x0006__x001F__x001C_@e~P:»_x0005_@]B_ãçc_x0015_@¥üU"@\:M;"_x001A_@`bXkÒÈ_x001B_@ÊÖ¦ç*5_x001D_@YÀÍS­®_x001A_@ UZõÅE&amp;@üá_x001C__x0012_º_x0010_@8«?+¦_x001A_@&amp;_x0015_ÿ)ø×_x0019_@_x0016__x0002_·æf!@_x0002_#Nñ_##@4è~_x000C__x001D_t!@^Nc á_x001F_@èAûýT¹_x0019_@âÅ±y|1_x001E_@eï}_x001D_@_x0002__x0003_ª^VLæ#@_x000E_{_x0001_¢"@_x0014__x001C_¯µoª$@ÝaÈy_x001E_@h×EMM_x001F_@vIÁUÛ_x001D__x0013_@DvJ	Þ_x001B_ @¤Ø	"{_x0018_@Ràò¹O/_x0013_@	ÈÞ¡Õ_x001A_@_x0005_ýWU¬_x001D_@b·ã%®¡!@ÈÏ¬8_x0010_;_x0014_@Õ#q¶z_x0012_@HµS_x000E_@lrÐô_x0014_© @£_x0011_&amp;&gt;k!@DÎkÇ_x001A_@ëcw_x0002_p&amp;$@ü:F¬·;_x001A_@d_x0010_­®.#@°7Å_x0003__x0005_¬_x001B_@DöX&amp;ß_x0012_@ýÄÈ _x0006__x0008__x001D_@ýÒxµ!!@¾!nÊÎ"@D?Hà$@1,_x0017_VÃ¥"@îQÂò^!@N¼éLì_x0017_@rUØ_x0013_h&amp;@e_x0003_t[_x0002__x0003_câ"@zµu1§_x0018_%@&lt;Ö_x0013_s_x0007_$_x000E_@z³?*Ú$@3.R}7_x001F_@ù_x000B_Ó×_x000F_!@Fðq_x000D_¥_x0018__x001C_@ZöÞóÙ\$@Dy_x0005_Q~#@_x0019__x0003__x0001__x0015_y#@|³Egvä#@Úa_x0018_Zñ_x001F_@/3_x0014_Màb_x001B_@x	%å©æ_x0014_@j-þ3_x0017_½"@ÿP_x0005_ëµo_x001A_@Æ_x0019_¾C_x0010_@¬	UX´_x0015_@Bþb¹Ëö"@±(_x0005__x001F_@_x0002__x0002__x0002__x0002__x0002__x0002__x0002__x0002__x0002__x0002__x0002__x0002_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0001__x0002__x0001__x0001__x0001__x0001__x0001__x0001__x0001__x0001__x0001__x0001__x0001__x0001__x0001__x0001__x0001__x0001__x0001__x0001__x0001__x0001__x0001_ _x0001__x0001__x0001_¡_x0001__x0001__x0001_¢_x0001__x0001__x0001_£_x0001__x0001__x0001_¤_x0001__x0001__x0001_¥_x0001__x0001__x0001_¦_x0001__x0001__x0001_§_x0001__x0001__x0001_¨_x0001__x0001__x0001_©_x0001__x0001__x0001_ª_x0001__x0001__x0001_«_x0001__x0001__x0001_¬_x0001__x0001__x0001_­_x0001__x0001__x0001_®_x0001__x0001__x0001_¯_x0001__x0001__x0001_°_x0001__x0001__x0001_±_x0001__x0001__x0001_²_x0001__x0001__x0001_³_x0001__x0001__x0001_´_x0001__x0001__x0001_µ_x0001__x0001__x0001_¶_x0001__x0001__x0001_·_x0001__x0001__x0001_¸_x0001__x0001__x0001_¹_x0001__x0001__x0001_º_x0001__x0001__x0001_»_x0001__x0001__x0001_¼_x0001__x0001__x0001_½_x0001__x0001__x0001_¾_x0001__x0001__x0001_¿_x0001__x0001__x0001_À_x0001__x0001__x0001_Á_x0001__x0001__x0001_Â_x0001__x0001__x0001_Ã_x0001__x0001__x0001_Ä_x0001__x0001__x0001_Å_x0001__x0001__x0001_Æ_x0001__x0001__x0001_Ç_x0001__x0001__x0001_È_x0001__x0001__x0001_É_x0001__x0001__x0001_Ê_x0001__x0001__x0001_Ë_x0001__x0001__x0001_Ì_x0001__x0001__x0001_Í_x0001__x0001__x0001_Î_x0001__x0001__x0001_Ï_x0001__x0001__x0001_Ð_x0001__x0001__x0001_Ñ_x0001__x0001__x0001_Ò_x0001__x0001__x0001_Ó_x0001__x0001__x0001_Ô_x0001__x0001__x0001_Õ_x0001__x0001__x0001_Ö_x0001__x0001__x0001_×_x0001__x0001__x0001__x0002__x0003_Ø_x0002__x0002__x0002_Ù_x0002__x0002__x0002_Ú_x0002__x0002__x0002_Û_x0002__x0002__x0002_Ü_x0002__x0002__x0002_Ý_x0002__x0002__x0002_Þ_x0002__x0002__x0002_ß_x0002__x0002__x0002_à_x0002__x0002__x0002_á_x0002__x0002__x0002_â_x0002__x0002__x0002_ã_x0002__x0002__x0002_ä_x0002__x0002__x0002_å_x0002__x0002__x0002_æ_x0002__x0002__x0002_ç_x0002__x0002__x0002_è_x0002__x0002__x0002_é_x0002__x0002__x0002_ê_x0002__x0002__x0002_ë_x0002__x0002__x0002_ì_x0002__x0002__x0002_í_x0002__x0002__x0002_î_x0002__x0002__x0002_ï_x0002__x0002__x0002_ð_x0002__x0002__x0002_ñ_x0002__x0002__x0002_ò_x0002__x0002__x0002_ó_x0002__x0002__x0002_ô_x0002__x0002__x0002_õ_x0002__x0002__x0002_ö_x0002__x0002__x0002_÷_x0002__x0002__x0002_ø_x0002__x0002__x0002_ù_x0002__x0002__x0002_ú_x0002__x0002__x0002_û_x0002__x0002__x0002_ü_x0002__x0002__x0002_ý_x0002__x0002__x0002_þ_x0002__x0002__x0002__x0002__x0001__x0002__x0002_ýÿÿÿ¤U_x0013_%ø_x001E_@;Z_x000F_e_x0018_!@CÆ/;_x0008_Ö @(|hE³!@Ô)OéC_x0015_@ÎÏ-_x0019__x0013_$@¦S&gt;'^_x0016_@TÐwZ-_x0019__x001D_@é}Çiõ=#@_x001B_óQú "@Idßö!_x001D_@_x0001__x0003__x0013_÷ïä-_x001D_%@_x0018__x001D_¸ÿ¦R&amp;@+|.ÇÍ_x001A_"@$_x0015_Cdý%@7_x0004_YòÅ!@µ\ò½_x0010_k_x0019_@ó1Y/!@_x001D__x0018_Îc_x000D_"@}-_x0002_£ü @ôeC{b_x001D_@©E·»_x001C_"@-V_x0017_[Ã%@m·³Ç'@SMS_x001F_ä_x000D__x0015_@_x000E_ÊñD½î"@¾ìõQZ#@ëë ×¹%@_x0002_Ì+·_x0014_@¹C3² _x000B_@w'_x001D_Ô¡À_x0019_@¯pzË_x000E_!@HKq_x0018_ðq$@7%Xõaç_x001A_@_x000C_¼N¾p&amp;@rÓYäeÅ	@_x0008__x001F_ÂÇD_x0019_@l3&gt;_x0010__x000B_H_x001E_@0wÀ?Qv#@®_x0011_ÛK7_x0015_@»Ànuv_x0014_@&lt;_x0014__x001F_àº_x0013_@Qú_x0019_h_x0001__x0003_×_x001A_#@³t­_x0004__x0008_@A}_x001F_^Ëa&amp;@®õ»Ä!_x0018_@~_x0001_»¸m#@hð³£!@ lfÝ$@èa 1ï @S	V×_x0017_M$@¶¢+½ñ_x0002__x0003_@BøP&lt;¦y @ ØçÐï}!@ä2`V²_x000B_'@&gt;²ý¹þ_x000E__x001E_@_x0003_M_x0010_q#@6þh"j_x001A_@~Ý9ÒËÃ_x001D_@*ÊT¼ãf_x0018_@.&amp;¯&gt;:_x0011_@ämm±&gt;_x000C_$@_x0001__x001A_PÈ_x0007_N"@Þ Ü %@_x0014_+1xG0_x0011_@¢]?%¸#@Î­´Éª%@_x001A_©wíQ_x0019_@_x000C_dTåñð%@_x000E_»í_x001E_´X!@Z÷Ä_x000D_T"@.QÒB|x @^×?åÓB!@Cî8LBs%@_x0004__x000B__x000C_îR I&amp;@¡_x0007__x0019_þX·_x0014_@»­t¸ @²ÑMÝæ%@Ê¢üãÄ_x0008_@ÅlÐ_x0003_Õ_x001C_@ø&lt;i_x0018_$@s´çz¢Ï%@¤ß_x0006_ywÏ$@å_x0011_(·?%@N$_x0006_í8!@Ù-u_x000C_²_x001F__x001B_@ÌJ'ïØ!@&amp;²Ô_x0012_ëÇ!@8_x0001_c(}_x0003_$@BÐ_x0012__x0012_%@E_x0011_í¥ÚX_x0017_@ä\ÜÊ þ!@_x0017__x000B_mN	1_x001F_@_x0007_ê_x0014_[%@NYZfî¢&amp;@~w¢_x0004_B&amp;@r¡XÕ6$@l%U_x0010_I-"@Xhÿ_x0011_!@±ÈGÄ_x001D_¢$@^ë|ú"ò"@4Pù»R_x001C_@_x0005_çpIû_x0002_ @d^_x001D_aî_x001E_@a_x000C_«Ú'_x001C_@9&lt;_x0001__x0002_¤w_x001F_@\ªdÔ6º"@ØAéÔ^_x001F_@¢åMlóù#@_x000C_ö3ß÷9%@_x0006_,8_x0001_õ_x001A_@_x0012_¥ãÉ$@_x0010_}"_x0005_$@r%Yx_x001C_Q#@ã*½ Å´#@vÃ_x000E_½)5 @W_x000D__x0012__x0008_X_x0011_@÷X_x0005_z_x0018__x0012_@_x001C_ãK-?_x0017_@h;®-UÖ$@úB_x001F_cã!@¨¢3_x0016_9 @·eÙø_x0018_@HÙË9_x001D_þ_x001B_@D]¾°O%@îSPñôé_x0013_@&lt;ê_x0013_UÓ¤ @¥Ç&lt;_x0011_S_x0018_@dÕ+]%$@«V_x0016_59_x000C_"@¾3}Ú¨l_x0013_@O_x001D_JóH[ @_x001A_¦³_x0002_û!@hnòÐw"@Îäzíø#@Ùò=ä @ÂN±_x0002_@_x0001__x0002_õ{¿¹$@_x0016_^5ßê @_x0015_[å8ìù%@¤/i^öw$@óýU{Éo"@6M=_x001C_Ð!@pè¹6çM_x000D_@PzB_x000B_TM#@O{ÉZÃ#_x001A_@_x000F_t»_x0019_¯_x001C_@_x0015_$ ¢å_x001F_@r5A~ '@î_x0015_@d\V_x0014__x0010_*!@£Ú4×E"@HEzù @§}NT*_x0015_@ÿ]_x0017_Î_x000B_@Ô»DØÆW#@k`[_x0013_©_x001D_@òQ{ÛÀÇ"@ú_x0014_¾{ð_x0017_@ c3³_x0006_w!@9y_x0015_?2à_x0017_@$ªUr¢Q_x001A_@µ_x0017_²·_x0017_ @ x_x0008_¢Á @¢°æàlü#@ÜþBiØO_x000C_@Ák_x0003_O*w$@N,ap}#@$à8þ_x0001_	+(!@R8vÊ0	$@Ö_x0003_Kí_x000F__x0011_#@bR{E²é%@ni_x0018_+?}_x001A_@±À,ùBl_x001F_@_x001B__x0005_:@¿="@_x0001__x0001_T)Ó"@Ð_x0013__x001A_Åï_x001C_@_x0017_ã{¥Ø_x001E_@MBö«·("@_x001F_I_x0004__x0012_@_x001F_²f_x0010__x0008__x0011_@_x000D_Y?y_x000B__x0014_@èiþÄ#@o_x0008_	Õu#@ï°-Þn_x001F_@¥Ù°uÞP @*_x000F_§ê±_x001E_@Ìò_x001F__x0004_kÆ_x000D_@"Bb$x®_x0014_@Êt_x0017_×ÙH_x0007_@Bg'Oî_x0003_@ßß7_x0004_1%@tÃ¹_x0002_e%@,Æ¬F~5_x0016_@ ?v73÷!@È_x0015_¿_x001A_'@vz©2#@\¶_x0019_ñ¦_x001E_@m»Æ;æ_x0016_@«-»_x0006_Ï $@_x0001__x000B_¼(§o»_x0013__x001A_@ðNð_x001B_@¼Â¹Ègy_x001A_@MÏ¦_x0016__x0010__x001C_@_x0016__g+_x0004_]_x001D_@lº_x000C_¼Í @_x0008_@n5_x000C_@ÒñV_x001B__x000C_%@T8ÃÎì @ÊõÊð²¥$@ëWÜ"@_x0010_4"ô_x0010_"@Ï9°q_x001E_ë_x0006_@A_x0005_·ûW÷_x001B_@_x0018_õ_x000D_/úi%@	¿t%Ë_x0019_@ã8aî¥%@r_x0011_å_x0012_Ö^$@I_x0017__x001D_÷__x0014__x0019_@_x0014_º'-Á_x0018_@_x0015_²äô_x0016_@V&gt;f,_x0002__x001F_@ß+âuËd_x0017_@=C*D_x0019_@_x0007_Þ?_x0003_Hä_x001C_@9sÈ¿ _x001D__x0019_@8þC`A @	S_x0005_D7½_x0016_@ò_x0016_ù­}'@ÉxïÊ!@×_x0013_YA_x001F_%@PÎ_x0019_&gt;_x0007__x000E_â_x000C_@Z¾ö±Sl_x0011_@a,	îë_x001D_@Î@òýÛ©_x0016_@Zî'ß«#@üyr°`:"@Î&gt;mmZ @)ÉÚ·A_x001D_@_x001B_±`dñH#@Ö_x0006_Î_x001C_,_x0019_ @jÖ¼_x0002_¿_x0006_@øø£±&lt;_x001C_@JÒ_x0001__x0011_5Ê_x0018_@ÃÕÄ'¦ò @´¨Lñ. @C_x0011_ñ_x000C_¾_x001B_@_x0006_à_x0003_5¯"@èùÁtIÄ_x0014_@ù¨_x0006_½ @r­\¤¥_x0008_@9ÓzâÊ"@HO_¹c%@_x001C_=rø-_x0005_@_x000B_­+_x000D_$@¸_x0004_|®i"@)Z=÷!@_x0002_«d!@îICòE=_x001D_@$§ZÝÌ_x0017_@ûCÛ@_x001B_@_x0013__x001B_E¬_x0017_f_x001F_@Sa¡å&amp;_x001D_@_x0002__x0003_ªkÊ¾ü­#@_x0008_u³_x0019_þC#@j_x001A_=Õ_x0018_@(ÐøÁ_x0017_@F2_x0019_J;ø_x001D_@ðøÆÙ²_x0013_@_x000C_~mÿ#@§B._x001F_²8_x0019_@A³Ë8©m%@¬!pB2P!@XmÁ¶_x0014_U$@æ%Ä9×%@_x000C_`&lt;_x001F_&lt;^ @±&amp;ÏÄ¶¬&amp;@JZE_x001A__x0018_@¸ýJÝö¾_x001E_@:½áqßF#@R_x0011_«ó´Z"@î¨_x0012_öH:_x0018_@Ë#Çp#@"!ò¼Ò!@°HB©7:#@Jô¸CÖV_x001F_@ØY z_x0010_@_x0014_Çû)Û¯_x0017_@&lt;_x001D_x;_x001B_@1§-ã&lt;%@e¹f_x0018__x0008_!@_x0003_õú¢_x0001__x0015_@*2¿_x0013__x0014_à_x0011_@ë»3ô_x000D_L_x001A_@8iQÜ_x0006__x0007_×Â_x0013_@ü5Æ@}u_x0013_@êÎ&lt;ú_x0007__x000F__x0017_@_x001F_K@_x001F_'_x000F_@_x0015_bÞ_x0017_%_x0017_@åvöðc#@!)G!@BÑPÁ,#@äÎ`_x0008__x0017_@5_x0016_Ï@C_x000B_@Jõ_x001A_!\!@]Çòþ#@·w¢æ9þ&amp;@PóÕ1È_x0003_@KgcÙ $@_x000E_«Ý_x0018_ÅÛ @:äm@ÙÍ#@_x0004_qÄº½#@¤¨Ü_x0014__x0002_"@J¯Â0_x0015_ð"@ö§sFÉ#@z¨BÀ_x0019_@%(¿)Þ_x0018_@n¼Òâð$@_x0005__x0013_Û1(_x001B_@&gt;´)wE_x001B_@ÿ×M¥x^_x001C_@LÐ_x0013_µ×_x001F_@_x001A_ú¨\_x000F_+_x001F_@«LV²"@pt_óO: @È_x0001_kã¥,"@_x0001__x0002_N6=Ë_x001A_À_x001F_@È³_x0006_ @R ¹àý_x0014_@í_x0008__x000E__x0003_«J%@½Ô_x0018_}_x0002_ª#@_x0010_K¶Þ @¸=k_x0008_÷P_x0011_@²£p=2Ü%@ä¤æ­îÆ_x0017_@P~Ôtò_x0019_@ä'ÞW_x0019_!@HVq_x0010_w""@¯I_x0015___x0006_@ª -DDù_x0011_@m¾:Sªì%@6&amp;|ñ;$@²el.º_x001F_@*÷&amp;TE_x0011_$@¸³0ô_x001C__x0015_@Í_x000E_Úï_x000B_%@ö(_x0007_­:$@òýë%¶"@"øÔß_x0019_ @qS¼ú_&amp;@_x001D_&lt;e®û_x0013_@z7î_x001D_$_x0002_@îÞ_x0016_"²p!@cãl3 @à1kæØë"@å_x0004_Jþ^Ï_x001E_@©tø+_x0017_@pý_x0001__x0001__x0003_%Ý_x0016_@é&amp;Õ/_x0019_@b¯)&amp;@&lt;7³_x0004_Ñ&amp;@FðáÒ_x001D_@LbÏ¬_x0014_"@i8e«í#@z¼Fük_x001D_@_x0013_fÍ&amp;Då"@^âhhj_x0015_$@Mb_x0006_2!@*êÒå.$@8_x0011_+Gô1_x0017_@_x000D_^_x0001_t%%@¤4þúø%@Á.ü?õ!@':Jo*_x0019_@ÃÐR%y_x0018__x001F_@ÉÈÙBô_x001C_@¼]_x001D_g_x0016_@_x0013_öºìÆ_x0015_@XoÝÂØç"@wÉ_x001C_cw_x0002__x001A_@_x001A_¬_x0006__x0002_Â!_x0019_@`fþLÑ_x001D_@®_x001A_­0_x0010_@NUçÉm_x000B_#@bW_x001D_Jg"@Â_x000D_&amp;a±Ô_x0015_@²_x001E_Öù×$@¿Hg_x0017_+ @a´_¿| @_x0003__x0004_¯¤__x000F_EÐ_x001C_@|º(ëÀj$@kmkIö_x001E__x001F_@vâ_x0006_¡6¥_x0015_@Ëëö~_x001B_@âS_x001F_ì¨"@_x001A_@¢JáF_x0014_@Í_x0002__x0002_Ó¬ö&amp;@¡)&amp;Ö_x0019_^"@Ü_x0015__x001A_e5J"@¹F½_x0010_? @¶¦6®VÁ!@.´¦ø_x0015_#@r`×¤%@Vn¹Þÿ*'@l¬_x0001_ÅÔú_x0017_@¸5"n¢:_x0013_@_x0019_/Náî¬_x000F_@¼4p_x001C_ÅÖ_x0010_@=Nc" "@Ðá©ÌS_x0017_@Tb*L§×_x001C_@ÐD5_x0006_k @dþkê_x0013__x000C_@_x0018_jþ/_x001D_@_x000E_|©_x000D__x001F_@ªæÄãÑB @RKûÐ¬_x001D_@&gt;W_x0017_	ÂL!@_x001A_qÝ³P_x001D_@_x0018__x000B_ûT%@t}_x001D_H_x0002__x0004_ß_x0003_&amp;@U_x0011_?&lt;Ýò_x001D_@vW_x0007_¦¤_x0010_@®ÁòM=_x000C_@T_x0004_e\H_x0017_@xXi«¿Ã&amp;@¥ªÌáþ_x001F_@Î% vèÅ#@&gt;úXlI_x0001_!@ò¡y¤¾_x001D_@H`¡w]@#@è6gWø_x001F_@Y_x0014__x0018_ø @3Ð&lt;ÚX_x001A_@MM{"_x001F_@^?çS_x0004_N_x001B_@À_x0002_ë`Y&amp;@X¿N")ª"@HÁ_x001F_Ô#@_x0016_*ðéáQ_x0012_@_x000C_W¹I7ø#@Ø?¸oO¼#@_x0007_9_x001F_v©_x0018_@F*&lt;²æ_x001E_@/_x0017_s¯"@u_x001F_9Àåù_x0015_@îYÓº`ö_x0013_@R×ÍÍ_x0015__x001E_@Ûwfèn!@È_x0017_Ç[¦Y$@/_x000D_o_x0016__u%@"Jªý|_x0011_@_x0001__x0003_rnî_x001E_)ý_x001C_@_x001E_Àê%4 @È®&lt;·.ÿ$@_x0005_aiW_x0012_Ý$@2_x0019_Åx¸_x001A_@Ç*÷±&lt;!@ï_x001D_ÍA"@6'ÃÏù_x0012_@Å hi_x0019_@M;Ç=!@,¼y	_x0010_/_x0012_@ºß_x0006_Ù_x0005_&amp;@»?P&gt;_x000F__x001B_@_x000B_Ø_x0007_§i¸_x001C_@·º«Ýª&amp;@_x001E_m§·­"@Ê¸ÙMÐ#@¾V@Jü_x0007_%@_x0016__x0008_·1#@8päÝ¯_x0018_@Ìs_x000B_ÜK_x001C_@_x0008_L_x0002_)Ìù"@_x0003_\/9r_x001F_@v_x000C__x0006_w|_x0012_!@Æü×_x000D_¬ã_x0014_@04¸A²_x001C_@ºÑJTUê!@!;É_x0012_§_x0008_"@bú×_x0018_k$@fPp	@_x000C_ÄpÎ§}"@{`4©_x0002__x0005__x0010__x0019_&amp;@@0#_x0014_£X_x0019_@îØ&amp;´lô_x001E_@ÿ.n_x000C_x_x0012_@¨çåmëk_x0014_@Äì»£/p$@°S_x0003_`_x0019_p @.&lt;~Ó_x000C_&amp;@ó$«¿ò!@N_x0007_,µË_x001C_@æï_x0015_Së_x001F_@DvQ_x0005__x0012_Å%@ÁIÏ}_x001D__x0011_@_x0018_¢â;û"@_x0010__x0014_¸Ò_x000E_O#@à×d¯Ü!@VÝ.R_x0010_@v_x000D__x0017_2Ód$@ô_x0001__x001B_Nó	!@Ú¥·&lt;o_x001B_@._x000F_FÕ_x0007_ß_x001E_@R£&gt;þ$@3q_x001B_GE$@¤&gt;h:g @ÎÏÛÝ @Ì_x000D_6P$@_x001C_ÜàoÒ$@J9*BV#_x0014_@w¥_x0017__x0005_XÏ!@ç²ZjO_x0015_@vÝþÐ2c$@_x0004_ô	_x001D_?&amp;@_x0002__x0004_Ø?¹^t¹!@~_x0019_õÊ_x0002_ï!@_x0018_¨_x0015_Ói#@Þd_x001F__x001A_â @|°$Õ©#@ÎîD|_x001C_@e-;º¦!@¢øá%_x0006_é!@g _x001B_å$@ÛàRe_x0014_@AàP¼EG_x001F_@©H_x0007_½!@ÓûqLÝ_x0001__x0018_@TMû_x000E_Q0_x0008_@"_x0015_ï*v_x0004_@g¢bd©!@jAú_x0017_¯%@Zøù_x000F_ @v_x000C_â@Z_x001A_@výoÿ._x001D_@RYgC­!@_x0018_·õ²_x0011_@Ñ^_x000B__x000B_#@Æ _x0008_¬_x0015_#@R@ffÙE @_x0017_íàú¢"@îBcf&gt;_x0003_#@Fó(Uý"@]{FÑæ_x0015_@JõÂ_x001E_Ü#@Q ¤OL_x0019_@¯_x0001__x0003_Î__x001E_@òÛ_x0019_+k($@bà_x0014_¤J#@ï¯¿M2H_x0013_@àA$ÁÜ_x001D_@¦ &amp;ÎE9$@"®ÎØ"@FÃ_x0005_­¨_x0012_@_x0003_ËCY' @y¸¿_x0008_Äk_x000B_@_x0010_a.ïá*#@ò'_x0002__x0012_ø{$@õ9¸µ$@¾ã|kx!@xÇaåy_x0004_!@YzÊ_x001F_n_x001B_@ª:RH%@_x001B_t²"@_x0006_/*Yç×_x0011_@Aü_x001B_º_x0017_@§þ"_x0012_"@6uÅwë_x0015_@¶!W$@Jt¤(¥0"@Ì[_x0014_!R!@_x0011_Ü&gt;B_x001E_@èFx_x0019_4]'@JrÆt`&lt;'@.ð¬Æ_x0016_@ÜÞ­ÿiS_x001D_@ÛS_x0008_Ú?"@6gñ7eM'@_x0002__x0003_½z¼L_x0001__x0016_@_x0006__x0017__x0005_ý&gt;Æ_x001F_@®ÌãèÅ×#@&amp;y¨_x0008___x001E_@¨åSÊ)T%@sÁ6#*$@/tô{¦¿"@5¬;ÔO&amp;@ÀiMíV_x001E__x0017_@©_x000D_ú:Ø©!@¿yMqú_x0001_@@_x0017_&gt;_x0001_h¼_x0015_@çpø$@Â_x0012_F0_x0008_Ú"@_x0008_ÔÖÿG$@_x0010_n4%©_x001C_@Z¥1@%@_x000F_1Qf	 @©~_x0018_f÷$@¡ªøx&lt;_x001B_@Ât_x0016_Dw_x0017_@]±e?$@wø¾^_x001B_¿!@|_x0008_"aàá!@¡6ª×þy_x001C_@°_x0015_Uè$@C¬±_x001C_r¢#@ÇB)x_x0015_a!@)&lt;/À_x001D__x001E_@[ÑÁ¦®_x0019_@j_x0006_i _x0007__x001B_@°=i)_x0001__x0002_Ã!@Ú&gt;w\¢_x0007_@½»£t° @¡Ñ¥_x0011_p_x0016_@)ñß_x0010_¤P$@ã_x0015_P¨_%@qâ_x001C_|_x0013_À#@ûyT_x0007__x000E_$@j.ÿyS!@§Æ´S_x0013_@\_x000C_×¤_x001D_@X=À?/&amp;@²½ô*m_x001E_@Æ_x000B_ÌuA"@ËLÙ÷P"@Nã4_x0001_Y_x0014_@¢_x0004_C5Ö_x001B_@æ'_x0002_Á²%@U¸ûºÀ×!@â$v¬ @_x0014_Ò»ß¿º%@(ë_x0004_±=_x0016_@Ò_x0007_HSþ£_x0011_@Wß_x001F_aÎ_x0005__x0019_@um¢	¶_x0012_@%%,'N¯ @ÌÓB|O_x001E_@§Úíä_x001B_@Vaµ @@ 0juÔ"@ÈÌï_x0019_"@þHÖ²	f_x001C_@_x0003__x0005_|)ùAÉ%@_x0015_CªÂá¸&amp;@o_x0010__x0003_¨_b#@Â_x0001_¨®¤#@lYín}³_x0004_@_x001E_ã­!Y @ÌÞìcA_x0016__x0010_@MØº_x0002_$@4êÀµ%@ÂS_x0002_7¼Ò_x001A_@®BÖSi¥#@_x000B_vDU2X$@L¶â_x001A_ò~&amp;@ÌFj8ª^_x0015_@_x0014_ÙÍ4²_x0011_@E9ZÝx&amp;@{_x0013_"G%1$@º_x001B_½ÛÓ_x001F_@*þÕ_x000C__x001E_2_x001C_@öL_x0012__x0013_%@N_x0011_JÈ_x000B__x001E__x000E_@hÖ³ù_x001A_@ Å_x0007_ô»$@ Ø_x0003_K_x001C_@_x001E_T;(_x001B_@n»ô¤Îx%@½ó%Gc @+_x001C_a_x0016_À$@ß§b?ê_x001C_@ëbï3_x0013_ @ 9®Îd'@Ì_x000E_1_x0001__x0004_7£_x001B_@8¸Ë^Ê_x0016_@à_x001C_O§¹3_x001E_@þhW%@_x001C_àöæv§$@ó} f_x0008_3&amp;@3×k&gt;4_x0010_@_x001D_"Ëz_x0006_ã_x001A_@Eëè_x001A_@¾/_x0013_&amp;@gEw©_x001F__x0004__x001A_@ª9É±ê_x0016_"@¾uc Þ%#@Fï_x0003_±_x001A_$@_x0002_Ñã_x001B__x001E_@:_x001B_]Ññ_x0012_@­q5ä7&amp;@_x000E_¸_x0002_¯Ç$@»_x0011_¶o_x0003_%@;sX¾%O$@5òy_x001A__x001F_/_x0018_@Ç_x0014_:Ö¤N_x0016_@BÑPbºj_x0012_@6~s0ã_x0017_@6Wö&amp;õ @sùó_x000F_(z_x0019_@=ï»=E½_x000E_@¸v_x0019_¥0±$@)_x0003_(_x0010_kK	@_x0010_5ï_x0018_Xí_x0018_@ký_x000E__x001C_pä_x0004_@HO_x0015_zB_x000F_@</t>
  </si>
  <si>
    <t>738bf8d4e7bf198f753e067a2cd0b6dc_x0001__x0002_Ú&gt;x`vþ!@}Jæ_x0008_D_x001A_@¨;r_x001D_¸_x001D_@t+º @¦R(#À_x001C_@É.2sÏ_x0014_@~òïö@·#@=æI R_x0017_@_x0012_,"ÌD%@_x0019_¿iÊ¿_x001A_@ÁUí_x000F_Ï¥_x0017_@¿kux_x000D__x0018_@P«r_x0004_12 @UÂ°]"@|{_x000B_)&amp;@P7ïÔ_x0011_å!@$Áß_x0010_oç_x001E_@B2db$ @®áÁi_x0008_Ä#@_x000B_Mb¶	_x001E_@²pO_x0003_*"@_x000E_A_x001F__x0015_¡v_x0016_@´5Ä_x000F_Ë¢_x0019_@)Áæ|Î_x0014_@.ú#_x001E_¹$@_x0010_;°Ë_x0007_Î%@Ï_x0011_,kÉ_x001E_@À&lt;_x001E_K&amp;·!@NoQE	_x000D_@4_x0018_¬ë¨_x000D_@_x0010_Ed¬á× @¼µ¾_x0001__x0002_ñS#@_x0005_uë_x0019_@_x0003__x0004_?xd_x0018_@êücYÆ$@Ç¡æJD|"@Y_x001A_û©"_x000D_@¾(3qÀ$@¾_x001D__x001D_ôðX_x001C_@Pü8KZh#@W{$Ë-$@æ²!Øô#@´2_x000B__x000D_ @ð_x0013_ë)÷¹ @üt¿¨n"@Èuj_x000D__â#@øâC«¿A$@FÊtØ¥`_x0016_@Hðf_x0002_#@__x0006__x001B_V*,!@X_x001B__x000B_5·*_x0012_@ÞÒÿ°Ô!@/ê_x001E__x0014__x001E_#@G9WJG"@ü0}hÿ¿_x0012_@¤¶»?_x001E_@Ðé,6p_x001D_@mëtèB_x0018_@x~Phá%@!Î]ùÞ"@æÙuÄS_x000F_#@xB¸_x0018_®_x001B_@_x0006_rF«`7!@_x0001__x0002_|ûÉ9û_x0019_@ZVU_ãÓ%@0´´d8§_x001F_@ë_x001F_"ßî#@©?_x0004_Hú_x001C_$@kÙ_x000B_$@o_x0015_J_x0012_@º¡êêÅE!@¢BrÙ]_x0018__x0016_@¸Júþ_x000F_@ìyå_x000C_pÎ_x001B_@N_x0002_ºiÐ_x0006_"@®©Ð%@Ñ(aìÐ @í_x0010__x000D_Nf©&amp;@§ìäZl$@6Åá@?!@%ÈÒBWó_x0018_@ëäÕu_x0008_ @6^í»d"@H}Ra.%@=èýýÎ¿%@(°s_x000C_×_x0012_@_x001A_YO§2ß#@X])ÝµD$@°`[_x001E_ @d|ªÊ @_x0017_Ú2C*_x001E_@@_x000D_ö?Ó#@×x»_x0007_ó_x0010_@ßÄÞ1V_x001B_@c_x0007_O_x0002__x0005_T-_x001A_@V¾×µ_x000C__x001D_@2­á_x0005_Ì$@Æ^2üPU!@î_x0015_ò`Ò)%@uÀ«YÃ"@&gt;\µ)Y#@­Þ_x000D_7"@°_x0005_æ"@_x0003_.­}é_x0001_#@àYft @²ôÚí}_x0006__x0014_@w8_x000B_`´_x0012__x0016_@nÄ×B_x0016_#@_x0017_ª(_x0004_°_x0018_@S=ê_x000B_Ú&amp;@úûà&amp;@7Z:L5%@"e¢ì"#@º©çxÌ#@lwÕc¯$@_x0014_\{Ñë$@ðòÁë&amp;@_x0010_ãÞ$"@_x0016_}hr_x001E_@ È	Á_x0014_t_x001C_@Aþycú_x0016_@±eJÀ	_x000F__x001F_@B)¦2Ç"@_x0015_ø_x000F_û®P"@ÐLºD_x001C_@_x0016_Ø?_x000B__x000E_@_x0003__x0007_×ÇÊÕh$@DÈ´ç_x0018_@bÊ0±%_x0015_@t$ã_x000D_«_x0019_@8IÅBD$$@ëùª_x0005_P¢_x001F_@³_x0013_¾7_x001B_@Ø¡ð¹[æ_x001D_@&gt;l¢-Å_x000F_@_x0002_w´q{{_x001E_@_x001A_±^_x001E_!@_x0016__x0002_ f_x0010_@;,³_x001E_4$@E_x0006__x0001_º$&amp;@J¯ß@lr @]_x001F_9­BÃ @_x0008_{0Ð×_x001B_#@óûä_x0011__x0010_@&lt;+òAP_x0014_@_x001A_,b_x001C_&amp;@_x001C_ôqÐ#!@ä'í_x001E_»,_x001B_@v_x001B_ö	M_x0018_@$C_x0001__x0019__x001C_¯!@Ìÿ^ÆÌ_x0004__x001E_@ÆÒ¥ÖWÝ_x0013_@Ò_x0004__x001E_Â7#@Ã_x0012_G²ä_x0007__x001C_@ð¦&lt;ÌÛk @ _x001A_Ëþ\#@_x001C_ËS¶Ì_x001F_@&amp;a®_x001D__x0003__x0004_Uî$@B_x0006_nP0b"@ªx_x0011_¯ð#@0]A_x001F_@E_x0007_v-#@-ÔËV}_x0013_@¬ÛS_x000E_qÛ#@D0_x0002__x000C__x001C_@¨s&lt;És_x0018_@Iû}|Û!%@àý¼]¾°#@vK_x001C__x0008__x0017__x001B_@dPßâ_x0019_@Bñ«7½!@µÕÇÓð_x001A_@ÄÊúYÅB_x001F_@Ó©_x001C_Å_x001D_O @\9ß_x000F_Ìs"@&amp;_x0010__x0001_ÕÈ @ò©_x000C_&amp;HÒ_x0002_@üÝùø·_x0015__x0013_@ÿL¥Æ8W @À_x001B__x0011_ë#@2Þ³Ì±_x0016_@_x001A_Ç*Ýý_x0013_@èO_x000C_÷M_x0012_@_x000F_fd¬ó½_x0018_@$W++_x0014_!@Jx_x000C_»ôç @6ÓÚ`¿Á"@d¿\b_x001D_@heÕY¨B#@_x0001__x0004_dU'_x000C_ Î_x0015_@`èÊ$Aõ#@þ_x001F_P._x0006_#@VÙAAëR_x001E_@Æ¼_x0019_d8_x001B__x0014_@ÑÒY__x000F_@ú¡³þF @Êâr_x000B_Å&amp;@c¶¯ÂÃ¬_x001E_@_x000D_ryýx_x0018_@_x000C__x0011_0ì @Ï_x0005_B_x0003_"K @N:¥Ax1!@NØiÊçr_x001E_@|èÆ_x000E_q_x0015_@!_x0007_á³_x001F_@ÀÙë=¨Ï_x0016_@ßì70Ê_#@_x0002_à_x0006_á!@ÉîèEÌ"@_x0004_¤ÿ\¥#_x0016_@§_x0012_ü)s¨'@|Û6ôøQ_x0016_@¬_x0007__x000F_4"@÷FðÈ'@k_x0011_¿3#@_x001A_Iû½1â_x001B_@_x0019_Ü_x000D_?¸_x001E_@æU_x0016_MQ|_x001D_@¢=æô:´_x001B_@7VKt´Ë_x0011_@¬0þ_x0002__x0003__x0018_ì_x000E_@ó_x001B_gf9"@)_x001C_NªFÉ_x0010_@Fvg\É_x001F_@ÎåQ£v"@¯ª3_x0015_#@F.Û_x0006__x001F__x001C_@e~P:»_x0005_@]B_ãçc_x0015_@¥üU"@\:M;"_x001A_@`bXkÒÈ_x001B_@ÊÖ¦ç*5_x001D_@YÀÍS­®_x001A_@ UZõÅE&amp;@üá_x001C__x0012_º_x0010_@8«?+¦_x001A_@&amp;_x0015_ÿ)ø×_x0019_@_x0016__x0003_·æf!@_x0003_#Nñ_##@4è~_x000C__x001D_t!@^Nc á_x001F_@èAûýT¹_x0019_@âÅ±y|1_x001E_@eï}_x001D_@ª^VLæ#@_x000E_{_x0001_¢"@_x0014__x001C_¯µoª$@ÝaÈy_x001E_@h×EMM_x001F_@vIÁUÛ_x001D__x0013_@DvJ	Þ_x001B_ @_x0001__x0002_¤Ø	"{_x0018_@Ràò¹O/_x0013_@	ÈÞ¡Õ_x001A_@_x0005_ýWU¬_x001D_@b·ã%®¡!@ÈÏ¬8_x0010_;_x0014_@Õ#q¶z_x0012_@HµS_x000E_@lrÐô_x0014_© @£_x0011_&amp;&gt;k!@DÎkÇ_x001A_@ëcw_x0001_p&amp;$@ü:F¬·;_x001A_@d_x0010_­®.#@°7Å_x0002__x0005_¬_x001B_@DöX&amp;ß_x0012_@ýÄÈ _x0006__x0008__x001D_@ýÒxµ!!@¾!nÊÎ"@D?Hà$@1,_x0017_VÃ¥"@îQÂò^!@N¼éLì_x0017_@rUØ_x0013_h&amp;@e_x0002_t[câ"@zµu1§_x0018_%@&lt;Ö_x0013_s_x0007_$_x000E_@z³?*Ú$@3.R}7_x001F_@ù_x000B_Ó×_x000F_!@Fðq_x000D_¥_x0018__x001C_@ZöÞó_x0002__x0003_Ù\$@Dy_x0005_Q~#@_x0019__x0003__x0001__x0015_y#@|³Egvä#@Úa_x0018_Zñ_x001F_@/3_x0014_Màb_x001B_@x	%å©æ_x0014_@j-þ3_x0017_½"@ÿP_x0005_ëµo_x001A_@Æ_x0019_¾C_x0010_@¬	UX´_x0015_@Bþb¹Ëö"@±(_x0005__x001F_@¤U_x0013_%ø_x001E_@;Z_x000F_e_x0018_!@CÆ/;_x0008_Ö @(|hE³!@Ô)OéC_x0015_@ÎÏ-_x0019__x0013_$@¦S&gt;'^_x0016_@TÐwZ-_x0019__x001D_@é}Çiõ=#@_x001B_óQú "@Idßö!_x001D_@_x0013_÷ïä-_x001D_%@_x0018__x001D_¸ÿ¦R&amp;@+|.ÇÍ_x001A_"@$_x0015_Cdý%@7_x0004_YòÅ!@µ\ò½_x0010_k_x0019_@ó1Y/!@_x001D__x0018_Îc_x000D_"@_x0001__x0003_}-_x0002_£ü @ôeC{b_x001D_@©E·»_x001C_"@-V_x0017_[Ã%@m·³Ç'@SMS_x001F_ä_x000D__x0015_@_x000E_ÊñD½î"@¾ìõQZ#@ëë ×¹%@_x0002_Ì+·_x0014_@¹C3² _x000B_@w'_x001D_Ô¡À_x0019_@¯pzË_x000E_!@HKq_x0018_ðq$@7%Xõaç_x001A_@_x000C_¼N¾p&amp;@rÓYäeÅ	@_x0008__x001F_ÂÇD_x0019_@l3&gt;_x0010__x000B_H_x001E_@0wÀ?Qv#@®_x0011_ÛK7_x0015_@»Ànuv_x0014_@&lt;_x0014__x001F_àº_x0013_@Qú_x0019_h×_x001A_#@³t­_x0004__x0008_@A}_x001F_^Ëa&amp;@®õ»Ä!_x0018_@~_x0001_»¸m#@hð³£!@ lfÝ$@èa 1ï @S	V×_x0001__x0004__x0017_M$@¶¢+½ñ_x0002__x0004_@BøP&lt;¦y @ ØçÐï}!@ä2`V²_x000B_'@&gt;²ý¹þ_x000E__x001E_@_x0004_M_x0010_q#@6þh"j_x001A_@~Ý9ÒËÃ_x001D_@*ÊT¼ãf_x0018_@.&amp;¯&gt;:_x0011_@ämm±&gt;_x000C_$@_x0001__x001A_PÈ_x0007_N"@Þ Ü %@_x0014_+1xG0_x0011_@¢]?%¸#@Î­´Éª%@_x001A_©wíQ_x0019_@_x000C_dTåñð%@_x000E_»í_x001E_´X!@Z÷Ä_x000D_T"@.QÒB|x @^×?åÓB!@Cî8LBs%@_x000C_îR I&amp;@¡_x0007__x0019_þX·_x0014_@»­t¸ @²ÑMÝæ%@Ê¢üãÄ_x0008_@ÅlÐ_x0003_Õ_x001C_@ø&lt;i_x0018_$@s´çz¢Ï%@_x0004__x0008_¤ß_x0006_ywÏ$@å_x0011_(·?%@N$_x0006_í8!@Ù-u_x000C_²_x001F__x001B_@ÌJ'ïØ!@&amp;²Ô_x0012_ëÇ!@8_x0001_c(}_x0003_$@BÐ_x0012__x0012_%@E_x0011_í¥ÚX_x0017_@ä\ÜÊ þ!@_x0017__x0008_mN	1_x001F_@_x0007_ê_x0014_[%@NYZfî¢&amp;@~w¢_x0004_B&amp;@r¡XÕ6$@l%U_x0010_I-"@Xhÿ_x0011_!@±ÈGÄ_x001D_¢$@^ë|ú"ò"@4Pù»R_x001C_@_x0005_çpIû_x0002_ @d^_x001D_aî_x001E_@a_x000C_«Ú'_x001C_@9&lt;¤w_x001F_@\ªdÔ6º"@ØAéÔ^_x001F_@¢åMlóù#@_x000C_ö3ß÷9%@_x0006_,8_x0004_õ_x001A_@_x0012_¥ãÉ$@_x0010_}"_x0005_$@r%Yx_x0001__x0002__x001C_Q#@ã*½ Å´#@vÃ_x000E_½)5 @W_x000D__x0012__x0008_X_x0011_@÷X_x0005_z_x0018__x0012_@_x001C_ãK-?_x0017_@h;®-UÖ$@úB_x001F_cã!@¨¢3_x0016_9 @·eÙø_x0018_@HÙË9_x001D_þ_x001B_@D]¾°O%@îSPñôé_x0013_@&lt;ê_x0013_UÓ¤ @¥Ç&lt;_x0011_S_x0018_@dÕ+]%$@«V_x0016_59_x000C_"@¾3}Ú¨l_x0013_@O_x001D_JóH[ @_x001A_¦³_x0002_û!@hnòÐw"@Îäzíø#@Ùò=ä @ÂN±_x0002_@õ{¿¹$@_x0016_^5ßê @_x0015_[å8ìù%@¤/i^öw$@óýU{Éo"@6M=_x001C_Ð!@pè¹6çM_x000D_@PzB_x000B_TM#@_x0001__x0002_O{ÉZÃ#_x001A_@_x000F_t»_x0019_¯_x001C_@_x0015_$ ¢å_x001F_@r5A~ '@î_x0015_@d\V_x0014__x0010_*!@£Ú4×E"@HEzù @§}NT*_x0015_@ÿ]_x0017_Î_x000B_@Ô»DØÆW#@k`[_x0013_©_x001D_@òQ{ÛÀÇ"@ú_x0014_¾{ð_x0017_@ c3³_x0006_w!@9y_x0015_?2à_x0017_@$ªUr¢Q_x001A_@µ_x0017_²·_x0017_ @ x_x0008_¢Á @¢°æàlü#@ÜþBiØO_x000C_@Ák_x0003_O*w$@N,ap}#@$à8þ+(!@R8vÊ0_x0002_$@Ö_x0003_Kí_x000F__x0011_#@bR{E²é%@ni_x0018_+?}_x001A_@±À,ùBl_x001F_@_x001B__x0005_:@¿="@_x0001__x0001_T)Ó"@Ð_x0013__x001A__x0001__x0005_Åï_x001C_@_x0017_ã{¥Ø_x001E_@MBö«·("@_x001F_I_x0004__x0012_@_x001F_²f_x0010__x0008__x0011_@_x000D_Y?y_x000B__x0014_@èiþÄ#@o_x0008__x0005_Õu#@ï°-Þn_x001F_@¥Ù°uÞP @*_x000F_§ê±_x001E_@Ìò_x001F__x0004_kÆ_x000D_@"Bb$x®_x0014_@Êt_x0017_×ÙH_x0007_@Bg'Oî_x0003_@ßß7_x0004_1%@tÃ¹_x0002_e%@,Æ¬F~5_x0016_@ ?v73÷!@È_x0015_¿_x001A_'@vz©2#@\¶_x0019_ñ¦_x001E_@m»Æ;æ_x0016_@«-»_x0006_Ï $@¼(§o»_x0013__x001A_@ðNð_x001B_@¼Â¹Ègy_x001A_@MÏ¦_x0016__x0010__x001C_@_x0016__g+_x0004_]_x001D_@lº_x000C_¼Í @_x0008_@n5_x000C_@ÒñV_x001B__x000C_%@_x0001__x0004_T8ÃÎì @ÊõÊð²¥$@ëWÜ"@_x0010_4"ô_x0010_"@Ï9°q_x001E_ë_x0006_@A_x0005_·ûW÷_x001B_@_x0018_õ_x000D_/úi%@	¿t%Ë_x0019_@ã8aî¥%@r_x0011_å_x0012_Ö^$@I_x0017__x001D_÷__x0014__x0019_@_x0014_º'-Á_x0018_@_x0015_²äô_x0016_@V&gt;f,_x0002__x001F_@ß+âuËd_x0017_@=C*D_x0019_@_x0007_Þ?_x0003_Hä_x001C_@9sÈ¿ _x001D__x0019_@8þC`A @	S_x0005_D7½_x0016_@ò_x0016_ù­}'@ÉxïÊ!@×_x0013_YA_x001F_%@PÎ_x0019_&gt;â_x000C_@Z¾ö±Sl_x0011_@a,	îë_x001D_@Î@òýÛ©_x0016_@Zî'ß«#@üyr°`:"@Î&gt;mmZ @)ÉÚ·A_x001D_@_x001B_±`d_x0007_	ñH#@Ö_x0006_Î_x001C_,_x0019_ @jÖ¼_x0002_¿_x0006_@øø£±&lt;_x001C_@JÒ_x0001__x0011_5Ê_x0018_@ÃÕÄ'¦ò @´¨Lñ. @C_x0011_ñ_x000C_¾_x001B_@_x0006_à_x0003_5¯"@èùÁtIÄ_x0014_@ù¨_x0006_½ @r­\¤¥_x0008_@9ÓzâÊ"@HO_¹c%@_x001C_=rø-_x0005_@_x000B_­+_x000D_$@¸_x0004_|®i"@)Z=÷!@_x0002_«d!@îICòE=_x001D_@$§ZÝÌ_x0017_@ûCÛ@_x001B_@_x0013__x001B_E¬_x0017_f_x001F_@Sa¡å&amp;_x001D_@ªkÊ¾ü­#@_x0008_u³_x0019_þC#@j_x001A_=Õ_x0018_@(ÐøÁ_x0017_@F2_x0019_J;ø_x001D_@ðøÆÙ²_x0013_@_x000C_~mÿ#@§B._x001F_²8_x0019_@_x0002__x0003_A³Ë8©m%@¬!pB2P!@XmÁ¶_x0014_U$@æ%Ä9×%@_x000C_`&lt;_x001F_&lt;^ @±&amp;ÏÄ¶¬&amp;@JZE_x001A__x0018_@¸ýJÝö¾_x001E_@:½áqßF#@R_x0011_«ó´Z"@î¨_x0012_öH:_x0018_@Ë#Çp#@"!ò¼Ò!@°HB©7:#@Jô¸CÖV_x001F_@ØY z_x0010_@_x0014_Çû)Û¯_x0017_@&lt;_x001D_x;_x001B_@1§-ã&lt;%@e¹f_x0018__x0008_!@_x0003_õú¢_x0001__x0015_@*2¿_x0013__x0014_à_x0011_@ë»3ô_x000D_L_x001A_@8iQÜ×Â_x0013_@ü5Æ@}u_x0013_@êÎ&lt;ú_x0003__x000F__x0017_@_x001F_K@_x001F_'_x000F_@_x0015_bÞ_x0017_%_x0017_@åvöðc#@!)G!@BÑPÁ,#@äÎ_x0007_	`_x0008__x0017_@5_x0016_Ï@C_x000B_@Jõ_x001A_!\!@]Çòþ#@·w¢æ9þ&amp;@PóÕ1È_x0003_@KgcÙ $@_x000E_«Ý_x0018_ÅÛ @:äm@ÙÍ#@_x0004_qÄº½#@¤¨Ü_x0014__x0002_"@J¯Â0_x0015_ð"@ö§sFÉ#@z¨BÀ_x0019_@%(¿)Þ_x0018_@n¼Òâð$@_x0005__x0013_Û1(_x001B_@&gt;´)wE_x001B_@ÿ×M¥x^_x001C_@LÐ_x0013_µ×_x001F_@_x001A_ú¨\_x000F_+_x001F_@«LV²"@pt_óO: @È_x0001_kã¥,"@N6=Ë_x001A_À_x001F_@È³_x0006_ @R ¹àý_x0014_@í_x0008__x000E__x0003_«J%@½Ô_x0018_}	ª#@_x0010_K¶Þ @¸=k_x0008_÷P_x0011_@²£p=2Ü%@_x0001__x0002_ä¤æ­îÆ_x0017_@P~Ôtò_x0019_@ä'ÞW_x0019_!@HVq_x0010_w""@¯I_x0015___x0006_@ª -DDù_x0011_@m¾:Sªì%@6&amp;|ñ;$@²el.º_x001F_@*÷&amp;TE_x0011_$@¸³0ô_x001C__x0015_@Í_x000E_Úï_x000B_%@ö(_x0007_­:$@òýë%¶"@"øÔß_x0019_ @qS¼ú_&amp;@_x001D_&lt;e®û_x0013_@z7î_x001D_$_x0002_@îÞ_x0016_"²p!@cãl3 @à1kæØë"@å_x0004_Jþ^Ï_x001E_@©tø+_x0017_@pý_x0001_%Ý_x0016_@é&amp;Õ/_x0019_@b¯)&amp;@&lt;7³_x0004_Ñ&amp;@FðáÒ_x001D_@LbÏ¬_x0014_"@i8e«í#@z¼Fük_x001D_@_x0013_fÍ&amp;_x0001__x0003_Då"@^âhhj_x0015_$@Mb_x0006_2!@*êÒå.$@8_x0011_+Gô1_x0017_@_x000D_^_x0001_t%%@¤4þúø%@Á.ü?õ!@':Jo*_x0019_@ÃÐR%y_x0018__x001F_@ÉÈÙBô_x001C_@¼]_x001D_g_x0016_@_x0013_öºìÆ_x0015_@XoÝÂØç"@wÉ_x001C_cw_x0002__x001A_@_x001A_¬_x0006__x0002_Â!_x0019_@`fþLÑ_x001D_@®_x001A_­0_x0010_@NUçÉm_x000B_#@bW_x001D_Jg"@Â_x000D_&amp;a±Ô_x0015_@²_x001E_Öù×$@¿Hg_x0017_+ @a´_¿| @¯¤__x000F_EÐ_x001C_@|º(ëÀj$@kmkIö_x001E__x001F_@vâ_x0006_¡6¥_x0015_@Ëëö~_x001B_@âS_x001F_ì¨"@_x001A_@¢JáF_x0014_@Í_x0002__x0002_Ó¬ö&amp;@_x0002__x0004_¡)&amp;Ö_x0019_^"@Ü_x0015__x001A_e5J"@¹F½_x0010_? @¶¦6®VÁ!@.´¦ø_x0015_#@r`×¤%@Vn¹Þÿ*'@l¬_x0001_ÅÔú_x0017_@¸5"n¢:_x0013_@_x0019_/Náî¬_x000F_@¼4p_x001C_ÅÖ_x0010_@=Nc" "@Ðá©ÌS_x0017_@Tb*L§×_x001C_@ÐD5_x0006_k @dþkê_x0013__x000C_@_x0018_jþ/_x001D_@_x000E_|©_x000D__x001F_@ªæÄãÑB @RKûÐ¬_x001D_@&gt;W_x0017_	ÂL!@_x001A_qÝ³P_x001D_@_x0018__x000B_ûT%@t}_x001D_Hß_x0003_&amp;@U_x0011_?&lt;Ýò_x001D_@vW_x0007_¦¤_x0010_@®ÁòM=_x000C_@T_x0004_e\H_x0017_@xXi«¿Ã&amp;@¥ªÌáþ_x001F_@Î% vèÅ#@&gt;úXl_x0002__x0003_I_x0001_!@ò¡y¤¾_x001D_@H`¡w]@#@è6gWø_x001F_@Y_x0014__x0018_ø @3Ð&lt;ÚX_x001A_@MM{"_x001F_@^?çS_x0003_N_x001B_@À_x0002_ë`Y&amp;@X¿N")ª"@HÁ_x001F_Ô#@_x0016_*ðéáQ_x0012_@_x000C_W¹I7ø#@Ø?¸oO¼#@_x0007_9_x001F_v©_x0018_@F*&lt;²æ_x001E_@/_x0017_s¯"@u_x001F_9Àåù_x0015_@îYÓº`ö_x0013_@R×ÍÍ_x0015__x001E_@Ûwfèn!@È_x0017_Ç[¦Y$@/_x000D_o_x0016__u%@"Jªý|_x0011_@rnî_x001E_)ý_x001C_@_x001E_Àê%4 @È®&lt;·.ÿ$@_x0005_aiW_x0012_Ý$@2_x0019_Åx¸_x001A_@Ç*÷±&lt;!@ï_x001D_ÍA"@6'ÃÏù_x0012_@_x0001__x0004_Å hi_x0019_@M;Ç=!@,¼y	_x0010_/_x0012_@ºß_x0006_Ù_x0005_&amp;@»?P&gt;_x000F__x001B_@_x000B_Ø_x0007_§i¸_x001C_@·º«Ýª&amp;@_x001E_m§·­"@Ê¸ÙMÐ#@¾V@Jü_x0007_%@_x0016__x0008_·1#@8päÝ¯_x0018_@Ìs_x000B_ÜK_x001C_@_x0008_L_x0002_)Ìù"@_x0004_\/9r_x001F_@v_x000C__x0006_w|_x0012_!@Æü×_x000D_¬ã_x0014_@04¸A²_x001C_@ºÑJTUê!@!;É_x0012_§_x0008_"@bú×_x0018_k$@fPp	@_x000C_ÄpÎ§}"@{`4©_x0010__x0019_&amp;@@0#_x0014_£X_x0019_@îØ&amp;´lô_x001E_@ÿ.n_x000C_x_x0012_@¨çåmëk_x0014_@Äì»£/p$@°S_x0003_`_x0019_p @.&lt;~Ó_x000C_&amp;@ó$«¿_x0002__x0003_ò!@N_x0007_,µË_x001C_@æï_x0015_Së_x001F_@DvQ_x0003__x0012_Å%@ÁIÏ}_x001D__x0011_@_x0018_¢â;û"@_x0010__x0014_¸Ò_x000E_O#@à×d¯Ü!@VÝ.R_x0010_@v_x000D__x0017_2Ód$@ô_x0001__x001B_Nó	!@Ú¥·&lt;o_x001B_@._x000F_FÕ_x0007_ß_x001E_@R£&gt;þ$@3q_x001B_GE$@¤&gt;h:g @ÎÏÛÝ @Ì_x000D_6P$@_x001C_ÜàoÒ$@J9*BV#_x0014_@w¥_x0017__x0003_XÏ!@ç²ZjO_x0015_@vÝþÐ2c$@_x0004_ô	_x001D_?&amp;@Ø?¹^t¹!@~_x0019_õÊ_x0002_ï!@_x0018_¨_x0015_Ói#@Þd_x001F__x001A_â @|°$Õ©#@ÎîD|_x001C_@e-;º¦!@¢øá%_x0006_é!@_x0002__x0004_g _x001B_å$@ÛàRe_x0014_@AàP¼EG_x001F_@©H_x0007_½!@ÓûqLÝ_x0001__x0018_@TMû_x000E_Q0_x0008_@"_x0015_ï*v_x0004_@g¢bd©!@jAú_x0017_¯%@Zøù_x000F_ @v_x000C_â@Z_x001A_@výoÿ._x001D_@RYgC­!@_x0018_·õ²_x0011_@Ñ^_x000B__x000B_#@Æ _x0008_¬_x0015_#@R@ffÙE @_x0017_íàú¢"@îBcf&gt;_x0003_#@Fó(Uý"@]{FÑæ_x0015_@JõÂ_x001E_Ü#@Q ¤OL_x0019_@¯Î__x001E_@òÛ_x0019_+k($@bà_x0014_¤J#@ï¯¿M2H_x0013_@àA$ÁÜ_x001D_@¦ &amp;ÎE9$@"®ÎØ"@FÃ_x0005_­¨_x0012_@_x0004_ËC_x0003__x0007_Y' @y¸¿_x0008_Äk_x000B_@_x0010_a.ïá*#@ò'_x0002__x0012_ø{$@õ9¸µ$@¾ã|kx!@xÇaåy_x0004_!@YzÊ_x001F_n_x001B_@ª:RH%@_x001B_t²"@_x0006_/*Yç×_x0011_@Aü_x001B_º_x0017_@§þ"_x0012_"@6uÅwë_x0015_@¶!W$@Jt¤(¥0"@Ì[_x0014_!R!@_x0011_Ü&gt;B_x001E_@èFx_x0019_4]'@JrÆt`&lt;'@.ð¬Æ_x0016_@ÜÞ­ÿiS_x001D_@ÛS_x0008_Ú?"@6gñ7eM'@½z¼L_x0001__x0016_@_x0006__x0017__x0005_ý&gt;Æ_x001F_@®ÌãèÅ×#@&amp;y¨_x0008___x001E_@¨åSÊ)T%@sÁ6#*$@/tô{¦¿"@5¬;ÔO&amp;@_x0002__x0003_ÀiMíV_x001E__x0017_@©_x000D_ú:Ø©!@¿yMqú_x0001_@@_x0017_&gt;_x0001_h¼_x0015_@çpø$@Â_x0012_F0_x0008_Ú"@_x0008_ÔÖÿG$@_x0010_n4%©_x001C_@Z¥1@%@_x000F_1Qf	 @©~_x0018_f÷$@¡ªøx&lt;_x001B_@Ât_x0016_Dw_x0017_@]±e?$@wø¾^_x001B_¿!@|_x0008_"aàá!@¡6ª×þy_x001C_@°_x0015_Uè$@C¬±_x001C_r¢#@ÇB)x_x0015_a!@)&lt;/À_x001D__x001E_@[ÑÁ¦®_x0019_@j_x0006_i _x0007__x001B_@°=i)Ã!@Ú&gt;w\¢_x0007_@½»£t° @¡Ñ¥_x0011_p_x0016_@)ñß_x0010_¤P$@ã_x0015_P¨_%@qâ_x001C_|_x0013_À#@ûyT_x0007__x000E_$@j.ÿ_x0003__x0006_yS!@§Æ´S_x0013_@\_x000C_×¤_x001D_@X=À?/&amp;@²½ô*m_x001E_@Æ_x000B_ÌuA"@ËLÙ÷P"@Nã4_x0003_Y_x0014_@¢_x0004_C5Ö_x001B_@æ'_x0006_Á²%@U¸ûºÀ×!@â$v¬ @_x0014_Ò»ß¿º%@(ë_x0004_±=_x0016_@Ò_x0007_HSþ£_x0011_@Wß_x001F_aÎ_x0005__x0019_@um¢	¶_x0012_@%%,'N¯ @ÌÓB|O_x001E_@§Úíä_x001B_@Vaµ @@ 0juÔ"@ÈÌï_x0019_"@þHÖ²	f_x001C_@|)ùAÉ%@_x0015_CªÂá¸&amp;@o_x0010__x0003_¨_b#@Â_x0001_¨®¤#@lYín}³_x0004_@_x001E_ã­!Y @ÌÞìcA_x0016__x0010_@MØº_x0002_$@_x0001__x0003_4êÀµ%@ÂS_x0002_7¼Ò_x001A_@®BÖSi¥#@_x000B_vDU2X$@L¶â_x001A_ò~&amp;@ÌFj8ª^_x0015_@_x0014_ÙÍ4²_x0011_@E9ZÝx&amp;@{_x0013_"G%1$@º_x001B_½ÛÓ_x001F_@*þÕ_x000C__x001E_2_x001C_@öL_x0012__x0013_%@N_x0011_JÈ_x000B__x001E__x000E_@hÖ³ù_x001A_@ Å_x0007_ô»$@ Ø_x0001_K_x001C_@_x001E_T;(_x001B_@n»ô¤Îx%@½ó%Gc @+_x001C_a_x0016_À$@ß§b?ê_x001C_@ëbï3_x0013_ @ 9®Îd'@Ì_x000E_17£_x001B_@8¸Ë^Ê_x0016_@à_x001C_O§¹3_x001E_@þhW%@_x001C_àöæv§$@ó} f_x0008_3&amp;@3×k&gt;4_x0010_@_x001D_"Ëz_x0006_ã_x001A_@Eë_x0001__x0004_è_x001A_@¾/_x0013_&amp;@gEw©_x001F__x0004__x001A_@ª9É±ê_x0016_"@¾uc Þ%#@Fï_x0003_±_x001A_$@_x0002_Ñã_x001B__x001E_@:_x001B_]Ññ_x0012_@­q5ä7&amp;@_x000E_¸_x0002_¯Ç$@»_x0011_¶o_x0003_%@;sX¾%O$@5òy_x001A__x001F_/_x0018_@Ç_x0014_:Ö¤N_x0016_@BÑPbºj_x0012_@6~s0ã_x0017_@6Wö&amp;õ @sùó_x000F_(z_x0019_@=ï»=E½_x000E_@¸v_x0019_¥0±$@)_x0003_(_x0010_kK	@_x0010_5ï_x0018_Xí_x0018_@ký_x000E__x001C_pä_x0004_@HO_x0015_zB_x000F_@Ú&gt;x`vþ!@}Jæ_x0008_D_x001A_@¨;r_x001D_¸_x001D_@t+º @¦R(#À_x001C_@É.2sÏ_x0014_@~òïö@·#@=æI R_x0017_@_x0001__x0002__x0012_,"ÌD%@_x0019_¿iÊ¿_x001A_@ÁUí_x000F_Ï¥_x0017_@¿kux_x000D__x0018_@P«r_x0004_12 @UÂ°]"@|{_x000B_)&amp;@P7ïÔ_x0011_å!@$Áß_x0010_oç_x001E_@B2db$ @®áÁi_x0008_Ä#@_x000B_Mb¶	_x001E_@²pO_x0003_*"@_x000E_A_x001F__x0015_¡v_x0016_@´5Ä_x000F_Ë¢_x0019_@)Áæ|Î_x0014_@.ú#_x001E_¹$@_x0010_;°Ë_x0007_Î%@Ï_x0011_,kÉ_x001E_@À&lt;_x001E_K&amp;·!@NoQE	_x000D_@4_x0018_¬ë¨_x000D_@_x0010_Ed¬á× @¼µ¾ñS#@_x0005_uë_x0019_@_x0003__x0004_?xd_x0018_@êücYÆ$@Ç¡æJD|"@Y_x001A_û©"_x000D_@¾(3qÀ$@¾_x001D__x001D_ôðX_x001C_@Pü8K_x0001__x0002_Zh#@W{$Ë-$@æ²!Øô#@´2_x000B__x000D_ @ð_x0013_ë)÷¹ @üt¿¨n"@Èuj_x000D__â#@øâC«¿A$@FÊtØ¥`_x0016_@Hðf_x0002_#@__x0006__x001B_V*,!@X_x001B__x000B_5·*_x0012_@ÞÒÿ°Ô!@/ê_x001E__x0014__x001E_#@G9WJG"@ü0}hÿ¿_x0012_@¤¶»?_x001E_@Ðé,6p_x001D_@mëtèB_x0018_@x~Phá%@!Î]ùÞ"@æÙuÄS_x000F_#@xB¸_x0018_®_x001B_@_x0006_rF«`7!@|ûÉ9û_x0019_@ZVU_ãÓ%@0´´d8§_x001F_@ë_x001F_"ßî#@©?_x0004_Hú_x001C_$@kÙ_x000B_$@o_x0015_J_x0012_@º¡êêÅE!@_x0001__x0002_¢BrÙ]_x0018__x0016_@¸Júþ_x000F_@ìyå_x000C_pÎ_x001B_@N_x0002_ºiÐ_x0006_"@®©Ð%@Ñ(aìÐ @í_x0010__x000D_Nf©&amp;@§ìäZl$@6Åá@?!@%ÈÒBWó_x0018_@ëäÕu_x0008_ @6^í»d"@H}Ra.%@=èýýÎ¿%@(°s_x000C_×_x0012_@_x001A_YO§2ß#@X])ÝµD$@°`[_x001E_ @d|ªÊ @_x0017_Ú2C*_x001E_@@_x000D_ö?Ó#@×x»_x0007_ó_x0010_@ßÄÞ1V_x001B_@c_x0007_OT-_x001A_@V¾×µ_x000C__x001D_@2­á_x0002_Ì$@Æ^2üPU!@î_x0015_ò`Ò)%@uÀ«YÃ"@&gt;\µ)Y#@­Þ_x000D_7"@°_x0002__x0002__x0007_æ"@_x0003_.­}é_x0001_#@àYft @²ôÚí}_x0006__x0014_@w8_x000B_`´_x0012__x0016_@nÄ×B_x0016_#@_x0017_ª(_x0004_°_x0018_@S=ê_x000B_Ú&amp;@úûà&amp;@7Z:L5%@"e¢ì"#@º©çxÌ#@lwÕc¯$@_x0014_\{Ñë$@ðòÁë&amp;@_x0010_ãÞ$"@_x0016_}hr_x001E_@ È	Á_x0014_t_x001C_@Aþycú_x0016_@±eJÀ	_x000F__x001F_@B)¦2Ç"@_x0015_ø_x000F_û®P"@ÐLºD_x001C_@_x0016_Ø?_x000B__x000E_@×ÇÊÕh$@DÈ´ç_x0018_@bÊ0±%_x0015_@t$ã_x000D_«_x0019_@8IÅBD$$@ëùª_x0005_P¢_x001F_@³_x0013_¾7_x001B_@Ø¡ð¹[æ_x001D_@_x0003__x0005_&gt;l¢-Å_x000F_@_x0002_w´q{{_x001E_@_x001A_±^_x001E_!@_x0016__x0002_ f_x0010_@;,³_x001E_4$@E_x0006__x0001_º$&amp;@J¯ß@lr @]_x001F_9­BÃ @_x0008_{0Ð×_x001B_#@óûä_x0011__x0010_@&lt;+òAP_x0014_@_x001A_,b_x001C_&amp;@_x001C_ôqÐ#!@ä'í_x001E_»,_x001B_@v_x001B_ö	M_x0018_@$C_x0001__x0019__x001C_¯!@Ìÿ^ÆÌ_x0004__x001E_@ÆÒ¥ÖWÝ_x0013_@Ò_x0004__x001E_Â7#@Ã_x0012_G²ä_x0005__x001C_@ð¦&lt;ÌÛk @ _x001A_Ëþ\#@_x001C_ËS¶Ì_x001F_@&amp;a®_x001D_Uî$@B_x0006_nP0b"@ªx_x0011_¯ð#@0]A_x001F_@E_x0007_v-#@-ÔËV}_x0013_@¬ÛS_x000E_qÛ#@D0_x0002__x000C__x001C_@¨s&lt;É_x0003__x0004_s_x0018_@Iû}|Û!%@àý¼]¾°#@vK_x001C__x0008__x0017__x001B_@dPßâ_x0019_@Bñ«7½!@µÕÇÓð_x001A_@ÄÊúYÅB_x001F_@Ó©_x001C_Å_x001D_O @\9ß_x000F_Ìs"@&amp;_x0010__x0001_ÕÈ @ò©_x000C_&amp;HÒ_x0002_@üÝùø·_x0015__x0013_@ÿL¥Æ8W @À_x001B__x0011_ë#@2Þ³Ì±_x0016_@_x001A_Ç*Ýý_x0013_@èO_x000C_÷M_x0012_@_x000F_fd¬ó½_x0018_@$W++_x0014_!@Jx_x000C_»ôç @6ÓÚ`¿Á"@d¿\b_x001D_@heÕY¨B#@dU'_x000C_ Î_x0015_@`èÊ$Aõ#@þ_x001F_P._x0006_#@VÙAAëR_x001E_@Æ¼_x0019_d8_x001B__x0014_@ÑÒY__x000F_@ú¡³þF @Êâr_x000B_Å&amp;@_x0001__x0004_c¶¯ÂÃ¬_x001E_@_x000D_ryýx_x0018_@_x000C__x0011_0ì @Ï_x0005_B_x0003_"K @N:¥Ax1!@NØiÊçr_x001E_@|èÆ_x000E_q_x0015_@!_x0007_á³_x001F_@ÀÙë=¨Ï_x0016_@ßì70Ê_#@_x0002_à_x0006_á!@ÉîèEÌ"@_x0004_¤ÿ\¥#_x0016_@§_x0012_ü)s¨'@|Û6ôøQ_x0016_@¬_x0007__x000F_4"@÷FðÈ'@k_x0011_¿3#@_x001A_Iû½1â_x001B_@_x0019_Ü_x000D_?¸_x001E_@æU_x0016_MQ|_x001D_@¢=æô:´_x001B_@7VKt´Ë_x0011_@¬0þ_x0018_ì_x000E_@ó_x001B_gf9"@)_x001C_NªFÉ_x0010_@Fvg\É_x001F_@ÎåQ£v"@¯ª3_x0015_#@F.Û_x0006__x001F__x001C_@e~P:»_x0005_@]B_ã_x0002__x0003_çc_x0015_@¥üU"@\:M;"_x001A_@`bXkÒÈ_x001B_@ÊÖ¦ç*5_x001D_@YÀÍS­®_x001A_@ UZõÅE&amp;@üá_x001C__x0012_º_x0010_@8«?+¦_x001A_@&amp;_x0015_ÿ)ø×_x0019_@_x0016__x0003_·æf!@_x0003_#Nñ_##@4è~_x000C__x001D_t!@^Nc á_x001F_@èAûýT¹_x0019_@âÅ±y|1_x001E_@eï}_x001D_@ª^VLæ#@_x000E_{_x0001_¢"@_x0014__x001C_¯µoª$@ÝaÈy_x001E_@h×EMM_x001F_@vIÁUÛ_x001D__x0013_@DvJ	Þ_x001B_ @¤Ø	"{_x0018_@Ràò¹O/_x0013_@	ÈÞ¡Õ_x001A_@_x0005_ýWU¬_x001D_@b·ã%®¡!@ÈÏ¬8_x0010_;_x0014_@Õ#q¶z_x0012_@HµS_x000E_@_x0002__x0003_lrÐô_x0014_© @£_x0011_&amp;&gt;k!@DÎkÇ_x001A_@ëcw_x0002_p&amp;$@ü:F¬·;_x001A_@d_x0010_­®.#@°7Å_x0003__x0005_¬_x001B_@DöX&amp;ß_x0012_@ýÄÈ _x0006__x0008__x001D_@ýÒxµ!!@¾!nÊÎ"@D?Hà$@1,_x0017_VÃ¥"@îQÂò^!@N¼éLì_x0017_@rUØ_x0013_h&amp;@e_x0003_t[câ"@zµu1§_x0018_%@&lt;Ö_x0013_s_x0007_$_x000E_@z³?*Ú$@3.R}7_x001F_@ù_x000B_Ó×_x000F_!@Fðq_x000D_¥_x0018__x001C_@ZöÞóÙ\$@Dy_x0005_Q~#@_x0019__x0003__x0001__x0015_y#@|³Egvä#@Úa_x0018_Zñ_x001F_@/3_x0014_Màb_x001B_@x	%å©æ_x0014_@j-þ3_x0017_½"@ÿP_x0005_ë_x0001__x0003_µo_x001A_@Æ_x0019_¾C_x0010_@¬	UX´_x0015_@Bþb¹Ëö"@±(_x0005__x001F_@¤U_x0013_%ø_x001E_@;Z_x000F_e_x0018_!@CÆ/;_x0008_Ö @(|hE³!@Ô)OéC_x0015_@ÎÏ-_x0019__x0013_$@¦S&gt;'^_x0016_@TÐwZ-_x0019__x001D_@é}Çiõ=#@_x001B_óQú "@Idßö!_x001D_@_x0013_÷ïä-_x001D_%@_x0018__x001D_¸ÿ¦R&amp;@+|.ÇÍ_x001A_"@$_x0015_Cdý%@7_x0004_YòÅ!@µ\ò½_x0010_k_x0019_@ó1Y/!@_x001D__x0018_Îc_x000D_"@}-_x0002_£ü @ôeC{b_x001D_@©E·»_x001C_"@-V_x0017_[Ã%@m·³Ç'@SMS_x001F_ä_x000D__x0015_@_x000E_ÊñD½î"@¾ìõQZ#@_x0001__x0003_ëë ×¹%@_x0002_Ì+·_x0014_@¹C3² _x000B_@w'_x001D_Ô¡À_x0019_@¯pzË_x000E_!@HKq_x0018_ðq$@7%Xõaç_x001A_@_x000C_¼N¾p&amp;@rÓYäeÅ	@_x0008__x001F_ÂÇD_x0019_@l3&gt;_x0010__x000B_H_x001E_@0wÀ?Qv#@®_x0011_ÛK7_x0015_@»Ànuv_x0014_@&lt;_x0014__x001F_àº_x0013_@Qú_x0019_h×_x001A_#@³t­_x0004__x0008_@A}_x001F_^Ëa&amp;@®õ»Ä!_x0018_@~_x0001_»¸m#@hð³£!@ lfÝ$@èa 1ï @S	V×_x0017_M$@¶¢+½ñ_x0002__x0003_@BøP&lt;¦y @ ØçÐï}!@ä2`V²_x000B_'@&gt;²ý¹þ_x000E__x001E_@_x0003_M_x0010_q#@6þh"j_x001A_@~Ý9Ò_x0002__x0004_ËÃ_x001D_@*ÊT¼ãf_x0018_@.&amp;¯&gt;:_x0011_@ämm±&gt;_x000C_$@_x0002__x001A_PÈ_x0007_N"@Þ Ü %@_x0014_+1xG0_x0011_@¢]?%¸#@Î­´Éª%@_x001A_©wíQ_x0019_@_x000C_dTåñð%@_x000E_»í_x001E_´X!@Z÷Ä_x000D_T"@.QÒB|x @^×?åÓB!@Cî8LBs%@_x000C_îR I&amp;@¡_x0007__x0019_þX·_x0014_@»­t¸ @²ÑMÝæ%@Ê¢üãÄ_x0008_@ÅlÐ_x0003_Õ_x001C_@ø&lt;i_x0018_$@s´çz¢Ï%@¤ß_x0006_ywÏ$@å_x0011_(·?%@N$_x0006_í8!@Ù-u_x000C_²_x001F__x001B_@ÌJ'ïØ!@&amp;²Ô_x0012_ëÇ!@8_x0001_c(}_x0003_$@BÐ_x0012__x0012_%@_x0001__x0003_E_x0011_í¥ÚX_x0017_@ä\ÜÊ þ!@_x0017__x0003_mN	1_x001F_@_x0007_ê_x0014_[%@NYZfî¢&amp;@~w¢_x0001_B&amp;@r¡XÕ6$@l%U_x0010_I-"@Xhÿ_x0011_!@±ÈGÄ_x001D_¢$@^ë|ú"ò"@4Pù»R_x001C_@_x0005_çpIû_x0002_ @d^_x001D_aî_x001E_@a_x000C_«Ú'_x001C_@9&lt;¤w_x001F_@\ªdÔ6º"@ØAéÔ^_x001F_@¢åMlóù#@_x000C_ö3ß÷9%@_x0006_,8_x0001_õ_x001A_@_x0012_¥ãÉ$@_x0010_}"_x0005_$@r%Yx_x001C_Q#@ã*½ Å´#@vÃ_x000E_½)5 @W_x000D__x0012__x0008_X_x0011_@÷X_x0005_z_x0018__x0012_@_x001C_ãK-?_x0017_@h;®-UÖ$@úB_x001F_cã!@¨¢3_x0001__x0002__x0016_9 @·eÙø_x0018_@HÙË9_x001D_þ_x001B_@D]¾°O%@îSPñôé_x0013_@&lt;ê_x0013_UÓ¤ @¥Ç&lt;_x0011_S_x0018_@dÕ+]%$@«V_x0016_59_x000C_"@¾3}Ú¨l_x0013_@O_x001D_JóH[ @_x001A_¦³_x0002_û!@hnòÐw"@Îäzíø#@Ùò=ä @ÂN±_x0002_@õ{¿¹$@_x0016_^5ßê @_x0015_[å8ìù%@¤/i^öw$@óýU{Éo"@6M=_x001C_Ð!@pè¹6çM_x000D_@PzB_x000B_TM#@O{ÉZÃ#_x001A_@_x000F_t»_x0019_¯_x001C_@_x0015_$ ¢å_x001F_@r5A~ '@î_x0015_@d\V_x0014__x0010_*!@£Ú4×E"@HEzù @_x0001__x0002_§}NT*_x0015_@ÿ]_x0017_Î_x000B_@Ô»DØÆW#@k`[_x0013_©_x001D_@òQ{ÛÀÇ"@ú_x0014_¾{ð_x0017_@ c3³_x0006_w!@9y_x0015_?2à_x0017_@$ªUr¢Q_x001A_@µ_x0017_²·_x0017_ @ x_x0008_¢Á @¢°æàlü#@ÜþBiØO_x000C_@Ák_x0003_O*w$@N,ap}#@$à8þ+(!@R8vÊ0_x0002_$@Ö_x0003_Kí_x000F__x0011_#@bR{E²é%@ni_x0018_+?}_x001A_@±À,ùBl_x001F_@_x001B__x0005_:@¿="@_x0001__x0001_T)Ó"@Ð_x0013__x001A_Åï_x001C_@_x0017_ã{¥Ø_x001E_@MBö«·("@_x001F_I_x0004__x0012_@_x001F_²f_x0010__x0008__x0011_@_x000D_Y?y_x000B__x0014_@èiþÄ#@o_x0008__x0002_Õu#@ï°-Þ_x0001__x000B_n_x001F_@¥Ù°uÞP @*_x000F_§ê±_x001E_@Ìò_x001F__x0004_kÆ_x000D_@"Bb$x®_x0014_@Êt_x0017_×ÙH_x0007_@Bg'Oî_x0003_@ßß7_x0004_1%@tÃ¹_x0002_e%@,Æ¬F~5_x0016_@ ?v73÷!@È_x0015_¿_x001A_'@vz©2#@\¶_x0019_ñ¦_x001E_@m»Æ;æ_x0016_@«-»_x0006_Ï $@¼(§o»_x0013__x001A_@ðNð_x001B_@¼Â¹Ègy_x001A_@MÏ¦_x0016__x0010__x001C_@_x0016__g+_x0004_]_x001D_@lº_x000C_¼Í @_x0008_@n5_x000C_@ÒñV_x001B__x000C_%@T8ÃÎì @ÊõÊð²¥$@ëWÜ"@_x0010_4"ô_x0010_"@Ï9°q_x001E_ë_x0006_@A_x0005_·ûW÷_x001B_@_x0018_õ_x000D_/úi%@	¿t%Ë_x0019_@_x0004__x0008_ã8aî¥%@r_x0011_å_x0012_Ö^$@I_x0017__x001D_÷__x0014__x0019_@_x0014_º'-Á_x0018_@_x0015_²äô_x0016_@V&gt;f,_x0002__x001F_@ß+âuËd_x0017_@=C*D_x0019_@_x0007_Þ?_x0003_Hä_x001C_@9sÈ¿ _x001D__x0019_@8þC`A @	S_x0005_D7½_x0016_@ò_x0016_ù­}'@ÉxïÊ!@×_x0013_YA_x001F_%@PÎ_x0019_&gt;â_x000C_@Z¾ö±Sl_x0011_@a,	îë_x001D_@Î@òýÛ©_x0016_@Zî'ß«#@üyr°`:"@Î&gt;mmZ @)ÉÚ·A_x001D_@_x001B_±`dñH#@Ö_x0006_Î_x001C_,_x0019_ @jÖ¼_x0002_¿_x0006_@øø£±&lt;_x001C_@JÒ_x0001__x0011_5Ê_x0018_@ÃÕÄ'¦ò @´¨Lñ. @C_x0011_ñ_x000C_¾_x001B_@_x0006_à_x0003__x0001__x0003_5¯"@èùÁtIÄ_x0014_@ù¨_x0006_½ @r­\¤¥_x0008_@9ÓzâÊ"@HO_¹c%@_x001C_=rø-_x0005_@_x000B_­+_x000D_$@¸_x0004_|®i"@)Z=÷!@_x0002_«d!@îICòE=_x001D_@$§ZÝÌ_x0017_@ûCÛ@_x001B_@_x0013__x001B_E¬_x0017_f_x001F_@Sa¡å&amp;_x001D_@ªkÊ¾ü­#@_x0008_u³_x0019_þC#@j_x001A_=Õ_x0018_@(ÐøÁ_x0017_@F2_x0019_J;ø_x001D_@ðøÆÙ²_x0013_@_x000C_~mÿ#@§B._x001F_²8_x0019_@A³Ë8©m%@¬!pB2P!@XmÁ¶_x0014_U$@æ%Ä9×%@_x000C_`&lt;_x001F_&lt;^ @±&amp;ÏÄ¶¬&amp;@JZE_x001A__x0018_@¸ýJÝö¾_x001E_@_x0002__x0004_:½áqßF#@R_x0011_«ó´Z"@î¨_x0012_öH:_x0018_@Ë#Çp#@"!ò¼Ò!@°HB©7:#@Jô¸CÖV_x001F_@ØY z_x0010_@_x0014_Çû)Û¯_x0017_@&lt;_x001D_x;_x001B_@1§-ã&lt;%@e¹f_x0018__x0008_!@_x0004_õú¢_x0001__x0015_@*2¿_x0013__x0014_à_x0011_@ë»3ô_x000D_L_x001A_@8iQÜ×Â_x0013_@ü5Æ@}u_x0013_@êÎ&lt;ú_x0004__x000F__x0017_@_x001F_K@_x001F_'_x000F_@_x0015_bÞ_x0017_%_x0017_@åvöðc#@!)G!@BÑPÁ,#@äÎ`_x0008__x0017_@5_x0016_Ï@C_x000B_@Jõ_x001A_!\!@]Çòþ#@·w¢æ9þ&amp;@PóÕ1È_x0003_@KgcÙ $@_x000E_«Ý_x0018_ÅÛ @:äm@_x0007_	ÙÍ#@_x0004_qÄº½#@¤¨Ü_x0014__x0002_"@J¯Â0_x0015_ð"@ö§sFÉ#@z¨BÀ_x0019_@%(¿)Þ_x0018_@n¼Òâð$@_x0005__x0013_Û1(_x001B_@&gt;´)wE_x001B_@ÿ×M¥x^_x001C_@LÐ_x0013_µ×_x001F_@_x001A_ú¨\_x000F_+_x001F_@«LV²"@pt_óO: @È_x0001_kã¥,"@N6=Ë_x001A_À_x001F_@È³_x0006_ @R ¹àý_x0014_@í_x0008__x000E__x0003_«J%@½Ô_x0018_}	ª#@_x0010_K¶Þ @¸=k_x0008_÷P_x0011_@²£p=2Ü%@ä¤æ­îÆ_x0017_@P~Ôtò_x0019_@ä'ÞW_x0019_!@HVq_x0010_w""@¯I_x0015___x0006_@ª -DDù_x0011_@m¾:Sªì%@6&amp;|ñ;$@_x0001__x0002_²el.º_x001F_@*÷&amp;TE_x0011_$@¸³0ô_x001C__x0015_@Í_x000E_Úï_x000B_%@ö(_x0007_­:$@òýë%¶"@"øÔß_x0019_ @qS¼ú_&amp;@_x001D_&lt;e®û_x0013_@z7î_x001D_$_x0002_@îÞ_x0016_"²p!@cãl3 @à1kæØë"@å_x0004_Jþ^Ï_x001E_@©tø+_x0017_@pý_x0001_%Ý_x0016_@é&amp;Õ/_x0019_@b¯)&amp;@&lt;7³_x0004_Ñ&amp;@FðáÒ_x001D_@LbÏ¬_x0014_"@i8e«í#@z¼Fük_x001D_@_x0013_fÍ&amp;Då"@^âhhj_x0015_$@Mb_x0006_2!@*êÒå.$@8_x0011_+Gô1_x0017_@_x000D_^_x0001_t%%@¤4þúø%@Á.ü?õ!@':J_x0003__x0004_o*_x0019_@ÃÐR%y_x0018__x001F_@ÉÈÙBô_x001C_@¼]_x001D_g_x0016_@_x0013_öºìÆ_x0015_@XoÝÂØç"@wÉ_x001C_cw_x0002__x001A_@_x001A_¬_x0006__x0002_Â!_x0019_@`fþLÑ_x001D_@®_x001A_­0_x0010_@NUçÉm_x000B_#@bW_x001D_Jg"@Â_x000D_&amp;a±Ô_x0015_@²_x001E_Öù×$@¿Hg_x0017_+ @a´_¿| @¯¤__x000F_EÐ_x001C_@|º(ëÀj$@kmkIö_x001E__x001F_@vâ_x0006_¡6¥_x0015_@Ëëö~_x001B_@âS_x001F_ì¨"@_x001A_@¢JáF_x0014_@Í_x0002__x0002_Ó¬ö&amp;@¡)&amp;Ö_x0019_^"@Ü_x0015__x001A_e5J"@¹F½_x0010_? @¶¦6®VÁ!@.´¦ø_x0015_#@r`×¤%@Vn¹Þÿ*'@l¬_x0001_ÅÔú_x0017_@_x0002__x0004_¸5"n¢:_x0013_@_x0019_/Náî¬_x000F_@¼4p_x001C_ÅÖ_x0010_@=Nc" "@Ðá©ÌS_x0017_@Tb*L§×_x001C_@ÐD5_x0006_k @dþkê_x0013__x000C_@_x0018_jþ/_x001D_@_x000E_|©_x000D__x001F_@ªæÄãÑB @RKûÐ¬_x001D_@&gt;W_x0017_	ÂL!@_x001A_qÝ³P_x001D_@_x0018__x000B_ûT%@t}_x001D_Hß_x0003_&amp;@U_x0011_?&lt;Ýò_x001D_@vW_x0007_¦¤_x0010_@®ÁòM=_x000C_@T_x0004_e\H_x0017_@xXi«¿Ã&amp;@¥ªÌáþ_x001F_@Î% vèÅ#@&gt;úXlI_x0001_!@ò¡y¤¾_x001D_@H`¡w]@#@è6gWø_x001F_@Y_x0014__x0018_ø @3Ð&lt;ÚX_x001A_@MM{"_x001F_@^?çS_x0004_N_x001B_@À_x0002_ë_x0001__x0002_`Y&amp;@X¿N")ª"@HÁ_x001F_Ô#@_x0016_*ðéáQ_x0012_@_x000C_W¹I7ø#@Ø?¸oO¼#@_x0007_9_x001F_v©_x0018_@F*&lt;²æ_x001E_@/_x0017_s¯"@u_x001F_9Àåù_x0015_@îYÓº`ö_x0013_@R×ÍÍ_x0015__x001E_@Ûwfèn!@È_x0017_Ç[¦Y$@/_x000D_o_x0016__u%@"Jªý|_x0011_@rnî_x001E_)ý_x001C_@_x001E_Àê%4 @È®&lt;·.ÿ$@_x0005_aiW_x0012_Ý$@2_x0019_Åx¸_x001A_@Ç*÷±&lt;!@ï_x001D_ÍA"@6'ÃÏù_x0012_@Å hi_x0019_@M;Ç=!@,¼y	_x0010_/_x0012_@ºß_x0006_Ù_x0005_&amp;@»?P&gt;_x000F__x001B_@_x000B_Ø_x0007_§i¸_x001C_@·º«Ýª&amp;@_x001E_m§·­"@_x0001__x0004_Ê¸ÙMÐ#@¾V@Jü_x0007_%@_x0016__x0008_·1#@8päÝ¯_x0018_@Ìs_x000B_ÜK_x001C_@_x0008_L_x0002_)Ìù"@_x0004_\/9r_x001F_@v_x000C__x0006_w|_x0012_!@Æü×_x000D_¬ã_x0014_@04¸A²_x001C_@ºÑJTUê!@!;É_x0012_§_x0008_"@bú×_x0018_k$@fPp	@_x000C_ÄpÎ§}"@{`4©_x0010__x0019_&amp;@@0#_x0014_£X_x0019_@îØ&amp;´lô_x001E_@ÿ.n_x000C_x_x0012_@¨çåmëk_x0014_@Äì»£/p$@°S_x0003_`_x0019_p @.&lt;~Ó_x000C_&amp;@ó$«¿ò!@N_x0007_,µË_x001C_@æï_x0015_Së_x001F_@DvQ_x0004__x0012_Å%@ÁIÏ}_x001D__x0011_@_x0018_¢â;û"@_x0010__x0014_¸Ò_x000E_O#@à×d¯Ü!@VÝ._x0002__x0003_R_x0010_@v_x000D__x0017_2Ód$@ô_x0001__x001B_Nó	!@Ú¥·&lt;o_x001B_@._x000F_FÕ_x0007_ß_x001E_@R£&gt;þ$@3q_x001B_GE$@¤&gt;h:g @ÎÏÛÝ @Ì_x000D_6P$@_x001C_ÜàoÒ$@J9*BV#_x0014_@w¥_x0017__x0003_XÏ!@ç²ZjO_x0015_@vÝþÐ2c$@_x0004_ô	_x001D_?&amp;@Ø?¹^t¹!@~_x0019_õÊ_x0002_ï!@_x0018_¨_x0015_Ói#@Þd_x001F__x001A_â @|°$Õ©#@ÎîD|_x001C_@e-;º¦!@¢øá%_x0006_é!@g _x001B_å$@ÛàRe_x0014_@AàP¼EG_x001F_@©H_x0007_½!@ÓûqLÝ_x0001__x0018_@TMû_x000E_Q0_x0008_@"_x0015_ï*v_x0003_@g¢bd©!@_x0001__x0006_jAú_x0017_¯%@Zøù_x000F_ @v_x000C_â@Z_x001A_@výoÿ._x001D_@RYgC­!@_x0018_·õ²_x0011_@Ñ^_x000B__x000B_#@Æ _x0008_¬_x0015_#@R@ffÙE @_x0017_íàú¢"@îBcf&gt;_x0003_#@Fó(Uý"@]{FÑæ_x0015_@JõÂ_x001E_Ü#@Q ¤OL_x0019_@¯Î__x001E_@òÛ_x0019_+k($@bà_x0014_¤J#@ï¯¿M2H_x0013_@àA$ÁÜ_x001D_@¦ &amp;ÎE9$@"®ÎØ"@FÃ_x0005_­¨_x0012_@_x0006_ËCY' @y¸¿_x0008_Äk_x000B_@_x0010_a.ïá*#@ò'_x0002__x0012_ø{$@õ9¸µ$@¾ã|kx!@xÇaåy_x0004_!@YzÊ_x001F_n_x001B_@ª:R_x0002__x0003_H%@_x001B_t²"@_x0006_/*Yç×_x0011_@Aü_x001B_º_x0017_@§þ"_x0012_"@6uÅwë_x0015_@¶!W$@Jt¤(¥0"@Ì[_x0014_!R!@_x0011_Ü&gt;B_x001E_@èFx_x0019_4]'@JrÆt`&lt;'@.ð¬Æ_x0016_@ÜÞ­ÿiS_x001D_@ÛS_x0008_Ú?"@6gñ7eM'@½z¼L_x0001__x0016_@_x0006__x0017__x0005_ý&gt;Æ_x001F_@®ÌãèÅ×#@&amp;y¨_x0008___x001E_@¨åSÊ)T%@sÁ6#*$@/tô{¦¿"@5¬;ÔO&amp;@ÀiMíV_x001E__x0017_@©_x000D_ú:Ø©!@¿yMqú_x0001_@@_x0017_&gt;_x0001_h¼_x0015_@çpø$@Â_x0012_F0_x0008_Ú"@_x0008_ÔÖÿG$@_x0010_n4%©_x001C_@_x0001__x0002_Z¥1@%@_x000F_1Qf	 @©~_x0018_f÷$@¡ªøx&lt;_x001B_@Ât_x0016_Dw_x0017_@]±e?$@wø¾^_x001B_¿!@|_x0008_"aàá!@¡6ª×þy_x001C_@°_x0015_Uè$@C¬±_x001C_r¢#@ÇB)x_x0015_a!@)&lt;/À_x001D__x001E_@[ÑÁ¦®_x0019_@j_x0006_i _x0007__x001B_@°=i)Ã!@Ú&gt;w\¢_x0007_@½»£t° @¡Ñ¥_x0011_p_x0016_@)ñß_x0010_¤P$@ã_x0015_P¨_%@qâ_x001C_|_x0013_À#@ûyT_x0007__x000E_$@j.ÿyS!@§Æ´S_x0013_@\_x000C_×¤_x001D_@X=À?/&amp;@²½ô*m_x001E_@Æ_x000B_ÌuA"@ËLÙ÷P"@Nã4_x0001_Y_x0014_@¢_x0004_C_x0003__x0006_5Ö_x001B_@æ'_x0006_Á²%@U¸ûºÀ×!@â$v¬ @_x0014_Ò»ß¿º%@(ë_x0004_±=_x0016_@Ò_x0007_HSþ£_x0011_@Wß_x001F_aÎ_x0005__x0019_@um¢	¶_x0012_@%%,'N¯ @ÌÓB|O_x001E_@§Úíä_x001B_@Vaµ @@ 0juÔ"@ÈÌï_x0019_"@þHÖ²	f_x001C_@|)ùAÉ%@_x0015_CªÂá¸&amp;@o_x0010__x0003_¨_b#@Â_x0001_¨®¤#@lYín}³_x0004_@_x001E_ã­!Y @ÌÞìcA_x0016__x0010_@MØº_x0002_$@4êÀµ%@ÂS_x0002_7¼Ò_x001A_@®BÖSi¥#@_x000B_vDU2X$@L¶â_x001A_ò~&amp;@ÌFj8ª^_x0015_@_x0014_ÙÍ4²_x0011_@E9ZÝx&amp;@_x0001__x0004_{_x0013_"G%1$@º_x001B_½ÛÓ_x001F_@*þÕ_x000C__x001E_2_x001C_@öL_x0012__x0013_%@N_x0011_JÈ_x000B__x001E__x000E_@hÖ³ù_x001A_@ Å_x0007_ô»$@ Ø_x0001_K_x001C_@_x001E_T;(_x001B_@n»ô¤Îx%@½ó%Gc @+_x001C_a_x0016_À$@ß§b?ê_x001C_@ëbï3_x0013_ @ 9®Îd'@Ì_x000E_17£_x001B_@8¸Ë^Ê_x0016_@à_x001C_O§¹3_x001E_@þhW%@_x001C_àöæv§$@ó} f_x0008_3&amp;@3×k&gt;4_x0010_@_x001D_"Ëz_x0006_ã_x001A_@Eëè_x001A_@¾/_x0013_&amp;@gEw©_x001F__x0004__x001A_@ª9É±ê_x0016_"@¾uc Þ%#@Fï_x0003_±_x001A_$@_x0002_Ñã_x001B__x001E_@:_x001B_]Ññ_x0012_@­q5_x0001__x0005_ä7&amp;@_x000E_¸_x0002_¯Ç$@»_x0011_¶o_x0003_%@;sX¾%O$@5òy_x001A__x001F_/_x0018_@Ç_x0014_:Ö¤N_x0016_@BÑPbºj_x0012_@6~s0ã_x0017_@6Wö&amp;õ @sùó_x000F_(z_x0019_@=ï»=E½_x000E_@¸v_x0019_¥0±$@)_x0003_(_x0010_kK	@_x0010_5ï_x0018_Xí_x0018_@ký_x000E__x001C_pä_x0005_@HO_x0015_zB_x000F_@Ú&gt;x`vþ!@}Jæ_x0008_D_x001A_@¨;r_x001D_¸_x001D_@t+º @¦R(#À_x001C_@É.2sÏ_x0014_@~òïö@·#@=æI R_x0017_@_x0012_,"ÌD%@_x0019_¿iÊ¿_x001A_@ÁUí_x000F_Ï¥_x0017_@¿kux_x000D__x0018_@P«r_x0004_12 @UÂ°]"@|{_x000B_)&amp;@P7ïÔ_x0011_å!@_x0001__x0002_$Áß_x0010_oç_x001E_@B2db$ @®áÁi_x0008_Ä#@_x000B_Mb¶	_x001E_@²pO_x0003_*"@_x000E_A_x001F__x0015_¡v_x0016_@´5Ä_x000F_Ë¢_x0019_@)Áæ|Î_x0014_@.ú#_x001E_¹$@_x0010_;°Ë_x0007_Î%@Ï_x0011_,kÉ_x001E_@À&lt;_x001E_K&amp;·!@NoQE	_x000D_@4_x0018_¬ë¨_x000D_@_x0010_Ed¬á× @¼µ¾ñS#@_x0005_uë_x0019_@_x0003__x0004_?xd_x0018_@êücYÆ$@Ç¡æJD|"@Y_x001A_û©"_x000D_@¾(3qÀ$@¾_x001D__x001D_ôðX_x001C_@Pü8KZh#@W{$Ë-$@æ²!Øô#@´2_x000B__x000D_ @ð_x0013_ë)÷¹ @üt¿¨n"@Èuj_x000D__â#@øâC«¿A$@FÊtØ_x0001__x0002_¥`_x0016_@Hðf_x0002_#@__x0006__x001B_V*,!@X_x001B__x000B_5·*_x0012_@ÞÒÿ°Ô!@/ê_x001E__x0014__x001E_#@G9WJG"@ü0}hÿ¿_x0012_@¤¶»?_x001E_@Ðé,6p_x001D_@mëtèB_x0018_@x~Phá%@!Î]ùÞ"@æÙuÄS_x000F_#@xB¸_x0018_®_x001B_@_x0006_rF«`7!@|ûÉ9û_x0019_@ZVU_ãÓ%@0´´d8§_x001F_@ë_x001F_"ßî#@©?_x0004_Hú_x001C_$@kÙ_x000B_$@o_x0015_J_x0012_@º¡êêÅE!@¢BrÙ]_x0018__x0016_@¸Júþ_x000F_@ìyå_x000C_pÎ_x001B_@N_x0002_ºiÐ_x0006_"@®©Ð%@Ñ(aìÐ @í_x0010__x000D_Nf©&amp;@§ìäZl$@_x0002__x0005_6Åá@?!@%ÈÒBWó_x0018_@ëäÕu_x0008_ @6^í»d"@H}Ra.%@=èýýÎ¿%@(°s_x000C_×_x0012_@_x001A_YO§2ß#@X])ÝµD$@°`[_x001E_ @d|ªÊ @_x0017_Ú2C*_x001E_@@_x000D_ö?Ó#@×x»_x0007_ó_x0010_@ßÄÞ1V_x001B_@c_x0007_OT-_x001A_@V¾×µ_x000C__x001D_@2­á_x0005_Ì$@Æ^2üPU!@î_x0015_ò`Ò)%@uÀ«YÃ"@&gt;\µ)Y#@­Þ_x000D_7"@°_x0005_æ"@_x0003_.­}é_x0001_#@àYft @²ôÚí}_x0006__x0014_@w8_x000B_`´_x0012__x0016_@nÄ×B_x0016_#@_x0017_ª(_x0004_°_x0018_@S=ê_x000B_Ú&amp;@úû_x0003__x0004_à&amp;@7Z:L5%@"e¢ì"#@º©çxÌ#@lwÕc¯$@_x0014_\{Ñë$@ðòÁë&amp;@_x0010_ãÞ$"@_x0016_}hr_x001E_@ È	Á_x0014_t_x001C_@Aþycú_x0016_@±eJÀ	_x000F__x001F_@B)¦2Ç"@_x0015_ø_x000F_û®P"@ÐLºD_x001C_@_x0016_Ø?_x000B__x000E_@×ÇÊÕh$@DÈ´ç_x0018_@bÊ0±%_x0015_@t$ã_x000D_«_x0019_@8IÅBD$$@ëùª_x0005_P¢_x001F_@³_x0013_¾7_x001B_@Ø¡ð¹[æ_x001D_@&gt;l¢-Å_x000F_@_x0002_w´q{{_x001E_@_x001A_±^_x001E_!@_x0016__x0002_ f_x0010_@;,³_x001E_4$@E_x0006__x0001_º$&amp;@J¯ß@lr @]_x001F_9­BÃ @_x0003__x0005__x0008_{0Ð×_x001B_#@óûä_x0011__x0010_@&lt;+òAP_x0014_@_x001A_,b_x001C_&amp;@_x001C_ôqÐ#!@ä'í_x001E_»,_x001B_@v_x001B_ö	M_x0018_@$C_x0001__x0019__x001C_¯!@Ìÿ^ÆÌ_x0004__x001E_@ÆÒ¥ÖWÝ_x0013_@Ò_x0004__x001E_Â7#@Ã_x0012_G²ä_x0005__x001C_@ð¦&lt;ÌÛk @ _x001A_Ëþ\#@_x001C_ËS¶Ì_x001F_@&amp;a®_x001D_Uî$@B_x0006_nP0b"@ªx_x0011_¯ð#@0]A_x001F_@E_x0007_v-#@-ÔËV}_x0013_@¬ÛS_x000E_qÛ#@D0_x0002__x000C__x001C_@¨s&lt;És_x0018_@Iû}|Û!%@àý¼]¾°#@vK_x001C__x0008__x0017__x001B_@dPßâ_x0019_@Bñ«7½!@µÕÇÓð_x001A_@ÄÊúYÅB_x001F_@Ó©_x001C_Å_x0004__x0008__x001D_O @\9ß_x000F_Ìs"@&amp;_x0010__x0001_ÕÈ @ò©_x000C_&amp;HÒ_x0002_@üÝùø·_x0015__x0013_@ÿL¥Æ8W @À_x001B__x0011_ë#@2Þ³Ì±_x0016_@_x001A_Ç*Ýý_x0013_@èO_x000C_÷M_x0012_@_x000F_fd¬ó½_x0018_@$W++_x0014_!@Jx_x000C_»ôç @6ÓÚ`¿Á"@d¿\b_x001D_@heÕY¨B#@dU'_x000C_ Î_x0015_@`èÊ$Aõ#@þ_x001F_P._x0006_#@VÙAAëR_x001E_@Æ¼_x0019_d8_x001B__x0014_@ÑÒY__x000F_@ú¡³þF @Êâr_x000B_Å&amp;@c¶¯ÂÃ¬_x001E_@_x000D_ryýx_x0018_@_x000C__x0011_0ì @Ï_x0005_B_x0003_"K @N:¥Ax1!@NØiÊçr_x001E_@|èÆ_x000E_q_x0015_@!_x0007_á³_x001F_@_x0001__x0003_ÀÙë=¨Ï_x0016_@ßì70Ê_#@_x0002_à_x0006_á!@ÉîèEÌ"@_x0003_¤ÿ\¥#_x0016_@§_x0012_ü)s¨'@|Û6ôøQ_x0016_@¬_x0007__x000F_4"@÷FðÈ'@k_x0011_¿3#@_x001A_Iû½1â_x001B_@_x0019_Ü_x000D_?¸_x001E_@æU_x0016_MQ|_x001D_@¢=æô:´_x001B_@7VKt´Ë_x0011_@¬0þ_x0018_ì_x000E_@ó_x001B_gf9"@)_x001C_NªFÉ_x0010_@Fvg\É_x001F_@ÎåQ£v"@¯ª3_x0015_#@F.Û_x0006__x001F__x001C_@e~P:»_x0005_@]B_ãçc_x0015_@¥üU"@\:M;"_x001A_@`bXkÒÈ_x001B_@ÊÖ¦ç*5_x001D_@YÀÍS­®_x001A_@ UZõÅE&amp;@üá_x001C__x0012_º_x0010_@8«?+_x0002__x0003_¦_x001A_@&amp;_x0015_ÿ)ø×_x0019_@_x0016__x0003_·æf!@_x0003_#Nñ_##@4è~_x000C__x001D_t!@^Nc á_x001F_@èAûýT¹_x0019_@âÅ±y|1_x001E_@eï}_x001D_@ª^VLæ#@_x000E_{_x0001_¢"@_x0014__x001C_¯µoª$@ÝaÈy_x001E_@h×EMM_x001F_@vIÁUÛ_x001D__x0013_@DvJ	Þ_x001B_ @¤Ø	"{_x0018_@Ràò¹O/_x0013_@	ÈÞ¡Õ_x001A_@_x0005_ýWU¬_x001D_@b·ã%®¡!@ÈÏ¬8_x0010_;_x0014_@Õ#q¶z_x0012_@HµS_x000E_@lrÐô_x0014_© @£_x0011_&amp;&gt;k!@DÎkÇ_x001A_@ëcw_x0002_p&amp;$@ü:F¬·;_x001A_@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S@Év¾_x001A_¯S@Év¾_x001A_¯S@Év¾_x001A_¯S@Év¾_x001A_¯S@Év¾_x001A_¯S@Év¾_x001A_¯S@Év¾_x001A_¯S@Év¾_x001A_¯S@Év¾_x001A_¯S@Év¾_x001A_¯S@_x0001__x0002_Év¾_x001A_¯S@Év¾_x001A_¯S@£3+tØDR@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0001__x0002__x001A_¯S@Év¾_x001A_¯S@Év¾_x001A_¯S@Év¾_x001A_¯S@Év¾_x001A_¯S@Év¾_x001A_¯S@Év¾_x001A_¯S@Év¾_x001A_¯S@Év¾_x001A_¯S@Év¾_x001A_¯S@Év¾_x001A_¯S@Év¾_x001A_¯S@Év¾_x001A_¯S@Év¾_x001A_¯S@Év¾_x001A_¯S@Év¾_x001A_¯S@Év¾_x001A_¯S@Év¾_x001A_¯S@_x000C_öãÈRP@Év¾_x001A_¯S@Év¾_x001A_¯S@Év¾_x001A_¯S@Év¾_x001A_¯S@Év¾_x001A_¯S@_x0012_.)¿ìâM@Év¾_x001A_¯S@Év¾_x001A_¯S@Év¾_x001A_¯S@Év¾_x001A_¯S@Év¾_x001A_¯S@Év¾_x001A_¯S@Év¾_x001A_¯S@_x0001__x0002_È²£¤½7K@Év¾_x001A_¯S@Év¾_x001A_¯S@Év¾_x001A_¯S@Év¾_x001A_¯S@Év¾_x001A_¯S@Év¾_x001A_¯S@Év¾_x001A_¯S@^Ô_x0019_@N@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0001__x0002__x001A_¯S@Év¾_x001A_¯S@Év¾_x001A_¯S@Év¾_x001A_¯S@Øm_x0014_íx\L@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_x0001__x0002_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ðn%ª_x0005_JO@Év¾_x0001__x0002__x001A_¯S@Év¾_x001A_¯S@Év¾_x001A_¯S@Év¾_x001A_¯S@Év¾_x001A_¯S@Év¾_x001A_¯S@§·Ë(à¡Q@Év¾_x001A_¯S@Év¾_x001A_¯S@Év¾_x001A_¯S@Év¾_x001A_¯S@Év¾_x001A_¯S@Év¾_x001A_¯S@Év¾_x001A_¯S@Év¾_x001A_¯S@Év¾_x001A_¯S@Év¾_x001A_¯S@+èT?Â}P@Év¾_x001A_¯S@Év¾_x001A_¯S@Év¾_x001A_¯S@Év¾_x001A_¯S@Év¾_x001A_¯S@Év¾_x001A_¯S@Év¾_x001A_¯S@Év¾_x001A_¯S@Év¾_x001A_¯S@Év¾_x001A_¯S@p~àP@Év¾_x001A_¯S@Év¾_x001A_¯S@Év¾_x001A_¯S@_x0001__x0002_Év¾_x001A_¯S@Év¾_x001A_¯S@Év¾_x001A_¯S@Év¾_x001A_¯S@Év¾_x001A_¯S@Év¾_x001A_¯S@Év¾_x001A_¯S@Év¾_x001A_¯S@Év¾_x001A_¯S@Év¾_x001A_¯S@Év¾_x001A_¯S@Év¾_x001A_¯S@Év¾_x001A_¯S@Év¾_x001A_¯S@Év¾_x001A_¯S@Év¾_x001A_¯S@Év¾_x001A_¯S@Év¾_x001A_¯S@¨öEýQ@Év¾_x001A_¯S@0Õå_x0014_û_x0019_J@D_x0008_F_x001E_ÿD@Év¾_x001A_¯S@Év¾_x001A_¯S@Év¾_x001A_¯S@Év¾_x001A_¯S@Év¾_x001A_¯S@Év¾_x001A_¯S@Év¾_x001A_¯S@Év¾_x001A_¯S@Év¾_x001A_¯S@Év¾_x0001__x0002__x001A_¯S@Év¾_x001A_¯S@Év¾_x001A_¯S@Év¾_x001A_¯S@Év¾_x001A_¯S@Év¾_x001A_¯S@§^§Q_x0016_Q@Év¾_x001A_¯S@Év¾_x001A_¯S@Év¾_x001A_¯S@Év¾_x001A_¯S@Év¾_x001A_¯S@°jñMI@Év¾_x001A_¯S@Év¾_x001A_¯S@Év¾_x001A_¯S@Év¾_x001A_¯S@Év¾_x001A_¯S@Év¾_x001A_¯S@Év¾_x001A_¯S@Év¾_x001A_¯S@Év¾_x001A_¯S@Év¾_x001A_¯S@Év¾_x001A_¯S@Év¾_x001A_¯S@Év¾_x001A_¯S@Év¾_x001A_¯S@Év¾_x001A_¯S@Év¾_x001A_¯S@Év¾_x001A_¯S@Év¾_x001A_¯S@@X^,PQ@_x0001__x0002_Év¾_x001A_¯S@Év¾_x001A_¯S@Év¾_x001A_¯S@Év¾_x001A_¯S@Év¾_x001A_¯S@Év¾_x001A_¯S@Év¾_x001A_¯S@Év¾_x001A_¯S@Év¾_x001A_¯S@Z"ÞJ)HI@Év¾_x001A_¯S@Év¾_x001A_¯S@Év¾_x001A_¯S@Év¾_x001A_¯S@Év¾_x001A_¯S@Év¾_x001A_¯S@Év¾_x001A_¯S@Év¾_x001A_¯S@Épÿç,L@Év¾_x001A_¯S@Év¾_x001A_¯S@&gt;Ô&amp;´åF@Év¾_x001A_¯S@Év¾_x001A_¯S@Év¾_x001A_¯S@Év¾_x001A_¯S@Év¾_x001A_¯S@Év¾_x001A_¯S@Év¾_x001A_¯S@Év¾_x001A_¯S@Év¾_x001A_¯S@Év¾_x0001__x0002_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_x0001__x0002_Év¾_x001A_¯S@Év¾_x001A_¯S@\Ö^\_x0002__x0002_S@Év¾_x001A_¯S@Év¾_x001A_¯S@Év¾_x001A_¯S@Év¾_x001A_¯S@Év¾_x001A_¯S@?[Ý_x0016__x0014_P@Év¾_x001A_¯S@Év¾_x001A_¯S@Év¾_x001A_¯S@_x000E_Í¡_x0010__x001A_ÅD@Év¾_x001A_¯S@Év¾_x001A_¯S@Év¾_x001A_¯S@Év¾_x001A_¯S@Év¾_x001A_¯S@Év¾_x001A_¯S@Év¾_x001A_¯S@Év¾_x001A_¯S@Év¾_x001A_¯S@Év¾_x001A_¯S@Év¾_x001A_¯S@Év¾_x001A_¯S@Év¾_x001A_¯S@Év¾_x001A_¯S@Év¾_x001A_¯S@Év¾_x001A_¯S@Év¾_x001A_¯S@Év¾_x001A_¯S@Év¾_x0001__x0002__x001A_¯S@Év¾_x001A_¯S@Év¾_x001A_¯S@Év¾_x001A_¯S@Év¾_x001A_¯S@Év¾_x001A_¯S@Év¾_x001A_¯S@Év¾_x001A_¯S@Év¾_x001A_¯S@Év¾_x001A_¯S@Év¾_x001A_¯S@Év¾_x001A_¯S@Ì¦ÅË¶H@Év¾_x001A_¯S@Év¾_x001A_¯S@Év¾_x001A_¯S@Év¾_x001A_¯S@Év¾_x001A_¯S@Év¾_x001A_¯S@Év¾_x001A_¯S@Év¾_x001A_¯S@Év¾_x001A_¯S@Év¾_x001A_¯S@Év¾_x001A_¯S@Év¾_x001A_¯S@¨rO³sN@Év¾_x001A_¯S@Év¾_x001A_¯S@Év¾_x001A_¯S@Év¾_x001A_¯S@Év¾_x001A_¯S@Év¾_x001A_¯S@_x0001__x0002_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0001__x0002__x001A_¯S@Év¾_x001A_¯S@Év¾_x001A_¯S@Év¾_x001A_¯S@Év¾_x001A_¯S@Év¾_x001A_¯S@Év¾_x001A_¯S@Év¾_x001A_¯S@Év¾_x001A_¯S@Év¾_x001A_¯S@Év¾_x001A_¯S@Év¾_x001A_¯S@Év¾_x001A_¯S@Év¾_x001A_¯S@Év¾_x001A_¯S@Év¾_x001A_¯S@Év¾_x001A_¯S@PTÈßáoS@Év¾_x001A_¯S@Év¾_x001A_¯S@Év¾_x001A_¯S@Év¾_x001A_¯S@Év¾_x001A_¯S@ìU÷Öæ²P@Év¾_x001A_¯S@Év¾_x001A_¯S@Év¾_x001A_¯S@Év¾_x001A_¯S@Év¾_x001A_¯S@Év¾_x001A_¯S@Év¾_x001A_¯S@Év¾_x001A_¯S@_x0001__x0002_Év¾_x001A_¯S@Év¾_x001A_¯S@'«×-_x001C_Q@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0001__x0002_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Ø°¾2ÀaM@Év¾_x001A_¯S@Év¾_x001A_¯S@_x0001__x0002_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0001__x0002__x001A_¯S@Év¾_x001A_¯S@Év¾_x001A_¯S@Év¾_x001A_¯S@Év¾_x001A_¯S@Év¾_x001A_¯S@Év¾_x001A_¯S@Év¾_x001A_¯S@Év¾_x001A_¯S@Év¾_x001A_¯S@Év¾_x001A_¯S@Év¾_x001A_¯S@Év¾_x001A_¯S@öt_¢PzK@Ü$O]_x0001_ðN@Év¾_x001A_¯S@Év¾_x001A_¯S@Év¾_x001A_¯S@Év¾_x001A_¯S@Év¾_x001A_¯S@Év¾_x001A_¯S@Év¾_x001A_¯S@Év¾_x001A_¯S@Év¾_x001A_¯S@Év¾_x001A_¯S@Év¾_x001A_¯S@Év¾_x001A_¯S@Év¾_x001A_¯S@Év¾_x001A_¯S@Év¾_x001A_¯S@Év¾_x001A_¯S@Év¾_x001A_¯S@_x0001__x0002_Év¾_x001A_¯S@Év¾_x001A_¯S@Év¾_x001A_¯S@Év¾_x001A_¯S@Év¾_x001A_¯S@Év¾_x001A_¯S@Év¾_x001A_¯S@Év¾_x001A_¯S@Þk_x001F_ì2P@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0001__x0002__x001A_¯S@Év¾_x001A_¯S@Év¾_x001A_¯S@Év¾_x001A_¯S@Év¾_x001A_¯S@Év¾_x001A_¯S@Év¾_x001A_¯S@Év¾_x001A_¯S@Év¾_x001A_¯S@Év¾_x001A_¯S@6_x0005_eñ:_x0006_B@Év¾_x001A_¯S@Év¾_x001A_¯S@Év¾_x001A_¯S@Év¾_x001A_¯S@Év¾_x001A_¯S@Év¾_x001A_¯S@Év¾_x001A_¯S@Év¾_x001A_¯S@Év¾_x001A_¯S@Év¾_x001A_¯S@Év¾_x001A_¯S@Év¾_x001A_¯S@Év¾_x001A_¯S@Év¾_x001A_¯S@Év¾_x001A_¯S@Év¾_x001A_¯S@Év¾_x001A_¯S@Év¾_x001A_¯S@Év¾_x001A_¯S@Év¾_x001A_¯S@Év¾_x001A_¯S@_x0001__x0002__x000C_¹3p;¢J@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0001__x0002__x001A_¯S@Év¾_x001A_¯S@Év¾_x001A_¯S@Év¾_x001A_¯S@Î`æðC+F@Év¾_x001A_¯S@Év¾_x001A_¯S@Év¾_x001A_¯S@Év¾_x001A_¯S@Év¾_x001A_¯S@Év¾_x001A_¯S@Év¾_x001A_¯S@Év¾_x001A_¯S@Év¾_x001A_¯S@Év¾_x001A_¯S@Év¾_x001A_¯S@Év¾_x001A_¯S@Év¾_x001A_¯S@Év¾_x001A_¯S@Év¾_x001A_¯S@­$¶J@R@Év¾_x001A_¯S@Év¾_x001A_¯S@Év¾_x001A_¯S@Év¾_x001A_¯S@Év¾_x001A_¯S@Év¾_x001A_¯S@Év¾_x001A_¯S@Év¾_x001A_¯S@Év¾_x001A_¯S@Év¾_x001A_¯S@Év¾_x001A_¯S@_x0001__x0002_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ÔúÄ_x0001_z¹R@Év¾_x001A_¯S@B_x001D_{¨?)M@Év¾_x001A_¯S@Ìç·uÚO@Ø\Ü¾í_x001E_S@Év¾_x0001__x0002_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ÒRÒ£áÎQ@SWþ%çQ@Év¾_x001A_¯S@Év¾_x001A_¯S@</t>
  </si>
  <si>
    <t>ea24fd3d80f6454ab8fee6e21bcc706c_x0001__x0002_Év¾_x001A_¯S@Év¾_x001A_¯S@Év¾_x001A_¯S@Év¾_x001A_¯S@jõto÷Q@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0001__x0003__x001A_¯S@Év¾_x001A_¯S@Év¾_x001A_¯S@Év¾_x001A_¯S@Év¾_x001A_¯S@Év¾_x001A_¯S@Év¾_x001A_¯S@Év¾_x001A_¯S@Év¾_x001A_¯S@_x0002_Æê S®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_x0001__x0002_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uoX÷R@Év¾_x0001__x0002__x001A_¯S@Év¾_x001A_¯S@Év¾_x001A_¯S@Év¾_x001A_¯S@Év¾_x001A_¯S@Év¾_x001A_¯S@Év¾_x001A_¯S@Év¾_x001A_¯S@dÍËU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_x0001__x0002_Év¾_x001A_¯S@Év¾_x001A_¯S@Év¾_x001A_¯S@Év¾_x001A_¯S@Év¾_x001A_¯S@Év¾_x001A_¯S@Év¾_x001A_¯S@Év¾_x001A_¯S@Év¾_x001A_¯S@Év¾_x001A_¯S@Év¾_x001A_¯S@Év¾_x001A_¯S@Év¾_x001A_¯S@Év¾_x001A_¯S@Év¾_x001A_¯S@Év¾_x001A_¯S@Év¾_x001A_¯S@Év¾_x001A_¯S@æHrÀÆNC@Év¾_x001A_¯S@Év¾_x001A_¯S@Év¾_x001A_¯S@Év¾_x001A_¯S@Év¾_x001A_¯S@Év¾_x001A_¯S@Év¾_x001A_¯S@Év¾_x001A_¯S@Év¾_x001A_¯S@Év¾_x001A_¯S@Év¾_x001A_¯S@Év¾_x001A_¯S@Év¾_x0001__x0002__x001A_¯S@Év¾_x001A_¯S@Év¾_x001A_¯S@Év¾_x001A_¯S@Év¾_x001A_¯S@³4#Õ4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uSÎ_x001D_ÝR@_x0001__x0002_Év¾_x001A_¯S@Év¾_x001A_¯S@Év¾_x001A_¯S@Év¾_x001A_¯S@Év¾_x001A_¯S@Év¾_x001A_¯S@Î±_x000D_Ù,½G@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0001__x0002__x001A_¯S@Év¾_x001A_¯S@Év¾_x001A_¯S@Év¾_x001A_¯S@Év¾_x001A_¯S@Év¾_x001A_¯S@Év¾_x001A_¯S@ñ$_x001E_ÊþhR@Év¾_x001A_¯S@Év¾_x001A_¯S@Év¾_x001A_¯S@Év¾_x001A_¯S@Év¾_x001A_¯S@,²ï§]@,²ï§]@z&lt;w@¸U@,²ï§]@,²ï§]@,²ï§]@,²ï§]@,²ï§]@,²ï§]@_x000B_,3þh]@,²ï§]@,²ï§]@,²ï§]@Éf@êÝO@,²ï§]@,²ï§]@,²ï§]@,²ï§]@,²ï§]@_x0001__x0002_,²ï§]@,²ï§]@,²ï§]@,²ï§]@,²ï§]@x1Ñ _x000C_ÏX@,²ï§]@,²ï§]@_x0016_'÷UÀQ@_x0005_Ü"_x0008_Z@,²ï§]@,²ï§]@,²ï§]@,²ï§]@,²ï§]@,²ï§]@âÀ_x0003_fý\Y@,²ï§]@_x000C_KöP[@,²ï§]@,²ï§]@,²ï§]@,²ï§]@,²ï§]@,²ï§]@,²ï§]@,²ï§]@,²ï§]@,²ï§]@,²ï§]@,²ï§]@,²ï_x0001__x0002_§]@,²ï§]@,²ï§]@,²ï§]@,²ï§]@ÖjðÇÂ_x0002_Y@,²ï§]@,²ï§]@,²ï§]@6zH|^X@eN _x001F_ËùK@,²ï§]@,²ï§]@,²ï§]@,²ï§]@,²ï§]@_9_x0017_&amp;7I@,²ï§]@,²ï§]@,²ï§]@â×³ÉIY@:s_x0008_@$X@Ra¹+·_x0006_W@,²ï§]@_x0015__x0015_´üöF@,²ï§]@,²ï§]@,²ï§]@,²ï§]@,²ï§]@,²ï§]@,²ï§]@_x0001__x0002_«6ªqÕI@,²ï§]@,²ï§]@,²ï§]@,²ï§]@,²ï§]@,²ï§]@,²ï§]@,²ï§]@²´_x0012__x001E_ø7S@,²ï§]@,²ï§]@,²ï§]@_x0008_³TÎb(S@,²ï§]@,²ï§]@,²ï§]@,²ï§]@,²ï§]@,²ï§]@,²ï§]@,²ï§]@,²ï§]@,²ï§]@Dàõ_x0006_X@,²ï§]@,²ï§]@%Ð$E²°G@,²ï§]@,²ï§]@,²ï§]@,²ï_x0001__x0002_§]@,²ï§]@,²ï§]@,²ï§]@,²ï§]@,²ï§]@,²ï§]@,²ï§]@ ü:\@,²ï§]@,²ï§]@,²ï§]@,²ï§]@,²ï§]@,²ï§]@,²ï§]@,²ï§]@,²ï§]@,²ï§]@,²ï§]@,²ï§]@,²ï§]@,²ï§]@,²ï§]@,²ï§]@,²ï§]@,²ï§]@,²ï§]@,²ï§]@,²ï§]@,²ï§]@,²ï§]@_x0001__x0003_,²ï§]@,²ï§]@ì_x0008_ådS@&lt;ÁÕT@Âú½¤$a\@,²ï§]@,²ï§]@,²ï§]@,²ï§]@,²ï§]@,²ï§]@`Ï_x0019_ÓaNW@,²ï§]@,²ï§]@,²ï§]@,²ï§]@¨e­_x0001_¨V@,²ï§]@,²ï§]@,²ï§]@,²ï§]@,²ï§]@=Ñ5_x0002_?J@,²ï§]@,²ï§]@,²ï§]@,²ï§]@,²ï§]@,²ï§]@Ñ§©ùN@,²ï§]@,²ï_x0001__x0002_§]@,²ï§]@,²ï§]@,²ï§]@êaMîóÃY@,²ï§]@,²ï§]@,²ï§]@_x0014_Æ_x0006_L]6Y@£2ºÖ½OL@,²ï§]@,²ï§]@,²ï§]@ Á§_x0013_òÒ\@,²ï§]@ÜÜ_x0014_©&gt;V]@,²ï§]@,²ï§]@,²ï§]@,²ï§]@-__x000F_i@_x0015_M@,²ï§]@,²ï§]@,²ï§]@,²ï§]@,²ï§]@,²ï§]@,²ï§]@,²ï§]@,²ï§]@,²ï§]@,²ï§]@_x0001__x0002_,²ï§]@,²ï§]@2=)_x001A_kT@&gt;'_x0019_È+ëR@_x000B_¨fW@,²ï§]@,²ï§]@,²ï§]@,²ï§]@,²ï§]@ýãkOO@öWÐyX@}7öl4nE@jVáWS@@,²ï§]@,²ï§]@ò_x000C_(_x0008_¹ÌZ@,²ï§]@,²ï§]@,²ï§]@,²ï§]@_x0008_öj*ÁÙ[@,²ï§]@,²ï§]@,²ï§]@,²ï§]@,²ï§]@,²ï§]@,²ï§]@±Í¦ÜM@,²ï§]@,²ï_x0002__x0003_§]@,²ï§]@,²ï§]@,²ï§]@ýÌ_x0001_ïßD@,²ï§]@,²ï§]@,²ï§]@,²ï§]@,²ï§]@,²ï§]@,²ï§]@(E_x000D_Ñ_x0011_ð[@,²ï§]@(äg\@,²ï§]@,²ï§]@,²ï§]@,²ï§]@f·kQ[@,²ï§]@,²ï§]@,²ï§]@Í_x0012_ÍxôM@J÷:7ÊS@,²ï§]@æ^¦Ú}[@,²ï§]@,²ï§]@,²ï§]@,²ï§]@,²ï§]@_x0001__x0002_,²ï§]@§î¢bD@,²ï§]@,²ï§]@,²ï§]@,²ï§]@,²ï§]@,²ï§]@&gt;¾µ¸X@,²ï§]@Ý+W!G@,²ï§]@,²ï§]@Ï ä~í9B@,²ï§]@,²ï§]@,²ï§]@,²ï§]@,²ï§]@ZºÑ8]@,²ï§]@,²ï§]@,²ï§]@,²ï§]@,²ï§]@,²ï§]@ò¶®']@,²ï§]@ÞÌ=_x0012_úV@,²ï§]@,²ï§]@,²ï_x0001__x0003_§]@,²ï§]@,²ï§]@,²ï§]@,²ï§]@,²ï§]@,²ï§]@,²ï§]@,²ï§]@,²ï§]@,²ï§]@,²ï§]@,²ï§]@,²ï§]@,²ï§]@¸iË_x001D__x0013_R@_x0002_xöv©_x000C_]@,²ï§]@,²ï§]@,²ï§]@_x001A_Ðu_x001B_øX@²ÕAü3T@,²ï§]@#M	Ø_x0012_W@¬°,Á_x0018_V@¨`_x000B_Äß_x0017_\@_x0007_g_x0008_'´P@þöwõzâ\@,²ï§]@,²ï§]@,²ï§]@÷?º_x000D_\@_x0001__x0002_Ë_x0018__x001D__x0013_g|K@,²ï§]@,²ï§]@,²ï§]@\/²hS_x0019_@@,²ï§]@,²ï§]@,²ï§]@,²ï§]@,²ï§]@,²ï§]@,²ï§]@,²ï§]@,²ï§]@,²ï§]@,²ï§]@,²ï§]@,²ï§]@,²ï§]@,²ï§]@,²ï§]@,²ï§]@,²ï§]@,²ï§]@,²ï§]@ä»_x000C_ãöñX@,²ï§]@,²ï§]@,²ï§]@`nÎ#ZS@,²ï§]@Ï_x0001__x0002_É/]@,²ï§]@,²ï§]@,²ï§]@_x0019_	Öì_x0004__x000B_D@¼m1SZT@,²ï§]@,²ï§]@,²ï§]@,²ï§]@¨9xp°!Y@,²ï§]@,²ï§]@,²ï§]@,²ï§]@,²ï§]@â¶­\_x001D_°V@á_x0002_§ìÇI@,²ï§]@,²ï§]@,²ï§]@,²ï§]@ _x0017_aRC\@ôIcaëË[@,²ï§]@,²ï§]@,²ï§]@,²ï§]@,²ï§]@,²ï§]@,²ï§]@,²ï§]@_x0001__x0002_,²ï§]@,²ï§]@,²ï§]@D±N_x0003__x0004_M\@,²ï§]@,²ï§]@,²ï§]@,²ï§]@,²ï§]@,²ï§]@Ì?	-\F[@Ôâ{77áY@,²ï§]@,²ï§]@,²ï§]@,²ï§]@_x001C_yÚïZ?R@,²ï§]@,²ï§]@fÜ_Ü_9Z@,²ï§]@,²ï§]@,²ï§]@,²ï§]@,²ï§]@,²ï§]@"5_x000D__x001A_ñY@,²ï§]@,²ï§]@P_x0012_ç&amp;ÔÛW@,²ï§]@,²ï_x0001__x0002_§]@,²ï§]@,²ï§]@,²ï§]@,²ï§]@,²ï§]@,²ï§]@H-»É~]@Dø¨9CV@vÐþ_x0019_Q@|ù$Û" R@,²ï§]@:°n"äë\@,²ï§]@,²ï§]@%_x000E_ÿ_x0005__x0007_ºL@,²ï§]@,²ï§]@,²ï§]@,²ï§]@,²ï§]@,²ï§]@,²ï§]@,²ï§]@,²ï§]@LÅó×SR@dg_x0007_M@ò{Bu_x001F_o\@,²ï§]@,²ï§]@,²ï§]@,²ï§]@_x0002__x0003_,²ï§]@,²ï§]@,²ï§]@,²ï§]@,²ï§]@,²ï§]@,²ï§]@,²ï§]@,²ï§]@,²ï§]@®OPk7áT@,²ï§]@,²ï§]@,²ï§]@,²ï§]@,²ï§]@`hj½_x0001_rZ@@_x000E_JaW@,²ï§]@,²ï§]@,²ï§]@,²ï§]@L¾ÄÒ'S@,²ï§]@,²ï§]@,²ï§]@,²ï§]@,²ï§]@,²ï§]@,²ï§]@o0@yàU@,²ï_x0001__x0002_§]@,²ï§]@ø­ÌÓ6¬T@,²ï§]@,²ï§]@,²ï§]@,²ï§]@,²ï§]@,²ï§]@,²ï§]@,²ï§]@,²ï§]@,²ï§]@,²ï§]@,²ï§]@,²ï§]@bãß~ÊX@,²ï§]@,²ï§]@,²ï§]@,²ï§]@%_x0013_ÏùµH@,²ï§]@,²ï§]@,²ï§]@,²ï§]@úP7úO_x001B_U@_x0014_jW¾5_x0014_X@,²ï§]@,²ï§]@,²ï§]@,²ï§]@_x0001__x0003_,²ï§]@,²ï§]@,²ï§]@ìX.GÉ_x000B_S@,²ï§]@,²ï§]@,²ï§]@`"þ#ìÖQ@,²ï§]@,²ï§]@,²ï§]@,²ï§]@,²ï§]@,²ï§]@,²ï§]@,²ï§]@,²ï§]@,²ï§]@._x0002_±·¹¥W@,²ï§]@¼wt¦nY@,²ï§]@,²ï§]@,²ï§]@,²ï§]@,²ï§]@,²ï§]@,²ï§]@,²ï§]@,²ï§]@,²ï§]@,²ï_x0001__x0002_§]@iTúcDX@,²ï§]@,²ï§]@,²ï§]@C×oúÎF@)_µ9DJ@,²ï§]@,²ï§]@,²ï§]@,²ï§]@,²ï§]@,²ï§]@ë2%UÇS@,²ï§]@,²ï§]@,²ï§]@,²ï§]@,²ï§]@,²ï§]@zY_x0003_§öTZ@,²ï§]@,²ï§]@,²ï§]@,²ï§]@,²ï§]@úÿR_x0011_'XV@,²ï§]@,²ï§]@,²ï§]@_x0011_UWU@,²ï§]@_x0001__x0002_	:OZ_x0012_ºK@,²ï§]@,²ï§]@,²ï§]@,²ï§]@,²ï§]@,²ï§]@,²ï§]@,²ï§]@òB»'T@xt0""Æ\@,²ï§]@Ï_x0002_\Z@,²ï§]@,²ï§]@,²ï§]@,²ï§]@,²ï§]@,²ï§]@,ñ2Î`[@,²ï§]@,²ï§]@,²ï§]@·W_x0008_F}Z@,²ï§]@,²ï§]@,²ï§]@,²ï§]@,²ï§]@,²ï§]@,²ï§]@Þ_x0017_&lt;_x0001__x0002_(/\@,²ï§]@_x0006_Ïêè´:@TÏÓÙg_x0014_Z@,²ï§]@,²ï§]@,²ï§]@,²ï§]@,²ï§]@,²ï§]@,²ï§]@,²ï§]@Ú_x0013_k¶\@,²ï§]@,²ï§]@,²ï§]@,²ï§]@,²ï§]@,²ï§]@,²ï§]@,²ï§]@,²ï§]@,²ï§]@,²ï§]@Y_x001B_DÈtöE@,²ï§]@Ô©z^¬&amp;[@,²ï§]@,²ï§]@,²ï§]@,²ï§]@,²ï§]@_x0001__x0003_ªâ2Ù«iV@,²ï§]@,²ï§]@,²ï§]@,²ï§]@,²ï§]@Ð_x0014_û_x0008_j÷W@,²ï§]@,²ï§]@,²ï§]@,²ï§]@,²ï§]@_x0002_Ìµ3ÙZ@_x0014_.ÉXØS@,²ï§]@d.Õµ«yU@,²ï§]@,²ï§]@,²ï§]@,²ï§]@,²ï§]@,²ï§]@,²ï§]@,²ï§]@,²ï§]@,²ï§]@,²ï§]@_x001C_ÃöH}A@,²ï§]@_x0008_L×Ê_x0017_{Q@,²ï§]@,²ï_x0001__x0002_§]@,²ï§]@,²ï§]@,²ï§]@,²ï§]@ú +¹¶Y@Äþ_x0017_îS@,²ï§]@,²ï§]@,²ï§]@,²ï§]@,²ï§]@§YÄÎÔO@,²ï§]@,²ï§]@,²ï§]@,²ï§]@,²ï§]@,²ï§]@,²ï§]@,²ï§]@,²ï§]@,²ï§]@,²ï§]@_x0004_àÕnW¯[@,²ï§]@,²ï§]@,²ï§]@,²ï§]@é?¬½¨Q@,²ï§]@,²ï§]@_x0002__x0003_,²ï§]@,²ï§]@,²ï§]@,²ï§]@,²ï§]@,²ï§]@¢_x0007_«ÔU@,²ï§]@,²ï§]@,²ï§]@,²ï§]@,²ï§]@*mº_x0001_óZ@ÔÕY?	_x0007_U@¨|½÷ÌZ]@,²ï§]@,²ï§]@ú+Í¬cP@,²ï§]@_x0002_y}H@,²ï§]@_x0019_JÈÍ_x0013_ìJ@þäj_x0003_ÉP@,²ï§]@,²ï§]@,²ï§]@,²ï§]@,²ï§]@ô×¹¶«X@,²ï§]@lBòÃü}\@,²ï_x0001__x0002_§]@,²ï§]@X_x000B_W&gt;^ý\@,²ï§]@,²ï§]@,²ï§]@,²ï§]@,²ï§]@,²ï§]@,²ï§]@,²ï§]@,²ï§]@,²ï§]@Oº6ß/[@,²ï§]@H:æí}UX@,²ï§]@,²ï§]@,²ï§]@,²ï§]@ñ_x0007_µüñN@ó_x0010__x0011_U"O@,²ï§]@,²ï§]@,²ï§]@,²ï§]@,²ï§]@,²ï§]@!Mú6(VN@,²ï§]@,²ï§]@,²ï§]@_x0001__x0002_,²ï§]@,²ï§]@,²ï§]@,²ï§]@,²ï§]@,²ï§]@,²ï§]@Zß_x0005_i_x000E_[@,²ï§]@,²ï§]@¤)Gä¥T@,²ï§]@,²ï§]@,²ï§]@ÜÇw_x001D_ÕU@,²ï§]@,²ï§]@,²ï§]@,²ï§]@,²ï§]@,²ï§]@,²ï§]@,²ï§]@,²ï§]@,²ï§]@,²ï§]@,²ï§]@,²ï§]@,²ï§]@_x0001_ wö+EU@,²ï§]@®aÏó_x0001__x0002_b Z@(÷òLpXQ@,²ï§]@,²ï§]@,²ï§]@,²ï§]@,²ï§]@,²ï§]@,²ï§]@,²ï§]@,²ï§]@,²ï§]@,²ï§]@,²ï§]@Ä2ë«U@,²ï§]@,²ï§]@,²ï§]@,²ï§]@,²ï§]@,²ï§]@ÄõWN'ËR@,²ï§]@,²ï§]@,²ï§]@,²ï§]@,²ï§]@,²ï§]@,²ï§]@,²ï§]@,²ï§]@,²ï§]@_x0001__x0003_,²ï§]@,²ï§]@_x0002_&lt;bÑyW@öU±ÄZ@,²ï§]@,²ï§]@,²ï§]@,²ï§]@,²ï§]@,²ï§]@,²ï§]@,²ï§]@,²ï§]@,²ï§]@,²ï§]@,²ï§]@,²ï§]@¢ÀÎNoø[@,²ï§]@,²ï§]@,²ï§]@,²ï§]@ _x0004__x0014_;P@,²ï§]@,²ï§]@ÂqÚÞUÃY@,²ï§]@,²ï§]@,²ï§]@,²ï§]@,²ï§]@ÂÕw_x0001__x0003_r,Q@,²ï§]@,²ï§]@þJ­a«ôQ@,²ï§]@,²ï§]@,²ï§]@,²ï§]@,²ï§]@_x0002__x000D_ittQ@`ªìe_x001A_êW@,²ï§]@,²ï§]@,²ï§]@,²ï§]@,²ï§]@,²ï§]@,EÊ.;W@,²ï§]@,²ï§]@,²ï§]@,²ï§]@,²ï§]@,²ï§]@,²ï§]@,²ï§]@,²ï§]@,²ï§]@_x0006__x0018_IÃÊV@,²ï§]@,²ï§]@,²ï§]@_x0001__x0002_,²ï§]@,²ï§]@,²ï§]@,²ï§]@,²ï§]@,²ï§]@,²ï§]@,²ï§]@,²ï§]@,²ï§]@fV_x0005_1_x0001_F=@(_x0001_SÛP_x000B_V@,²ï§]@,²ï§]@^ªT»ð[@ÅgEÜV@¢mÞ@ÛT@,²ï§]@,²ï§]@,²ï§]@,²ï§]@,²ï§]@,²ï§]@àÄôe#0Z@,²ï§]@,²ï§]@,²ï§]@_x000C_ËNÐ^W@Úe+@òÞP@,²ï§]@,²ï§]@,²ï_x0001__x0002_§]@,²ï§]@,²ï§]@,²ï§]@,²ï§]@,²ï§]@_x000E__x0008_óKy¢Y@,²ï§]@9¶¡c·[@,²ï§]@,²ï§]@,²ï§]@_x0012_¡7J±Z@,²ï§]@F_x0014_Ï_x0012_øZ@,²ï§]@,²ï§]@,²ï§]@,²ï§]@,²ï§]@,²ï§]@,²ï§]@Æîê_x0019_ù_x0014_T@³[z:P@,²ï§]@ì;±R@,²ï§]@,²ï§]@,²ï§]@,²ï§]@_x001B__x0014__x001E_1f_x0011_C@_x001C_kGþ°Y@_x0001__x0002_,²ï§]@,²ï§]@,²ï§]@,²ï§]@,²ï§]@,²ï§]@*kXstR@,²ï§]@,²ï§]@,²ï§]@,²ï§]@,²ï§]@,²ï§]@,²ï§]@,²ï§]@,²ï§]@,²ï§]@,²ï§]@,²ï§]@,²ï§]@,²ï§]@FÁý_x001F_´_x0017_V@,²ï§]@,²ï§]@à­¾ÚE2V@,²ï§]@,²ï§]@,²ï§]@`èm×ÉW@_x0002_ÿ_x000B_°Á/U@_x0018_V&amp;v_x001B__x0013_P@,²ï_x0001__x0002_§]@,²ï§]@,²ï§]@,²ï§]@,²ï§]@Év¾_x001A_¯c@º&gt;Ò½Óc`@¢µD#]bS@'ÁD±la@Év¾_x001A_¯c@Év¾_x001A_¯c@Év¾_x001A_¯c@Év¾_x001A_¯c@Év¾_x001A_¯c@Ä&lt;4ß_x001A__x0013_[@Év¾_x001A_¯c@Év¾_x001A_¯c@Év¾_x001A_¯c@á+w#2K@Év¾_x001A_¯c@Þ*_x0016_c@Év¾_x001A_¯c@²³&gt;¶`@Év¾_x001A_¯c@Év¾_x001A_¯c@Év¾_x001A_¯c@Év¾_x001A_¯c@a._x0013_%¤c@MÌIu(,`@ bÙL)yV@Év¾_x001A_¯c@ðLP),æ^@_x0002__x0003_{°BGåÔN@¬6ä9?²W@Év¾_x001A_¯c@ýu^vðb@Àªú_x0014_Iæb@Év¾_x001A_¯c@Év¾_x001A_¯c@Év¾_x001A_¯c@_x0003_ò_x000B__x0012__x001A__x0007_W@Év¾_x001A_¯c@²=÷_x0012_ûX@È»­_x0005_¿ya@Év¾_x001A_¯c@Év¾_x001A_¯c@`_x0001__x001E_oa@Év¾_x001A_¯c@Év¾_x001A_¯c@Év¾_x001A_¯c@Év¾_x001A_¯c@Év¾_x001A_¯c@@Ù³îkY]@Év¾_x001A_¯c@Év¾_x001A_¯c@Év¾_x001A_¯c@ñ£AÚ±a@Év¾_x001A_¯c@Év¾_x001A_¯c@Év¾_x001A_¯c@þøsß´V@Év¾_x001A_¯c@Év¾_x001A_¯c@Év¾_x0001__x0002__x001A_¯c@^«P0_x0008_V@³°0w_x0004_NG@XØ«Û]@Év¾_x001A_¯c@Év¾_x001A_¯c@Ò_x000F_õU_@Év¾_x001A_¯c@­òIo_D@°1_x0011__x0001_%_x001F_]@¯_x0015_¿qA`b@Év¾_x001A_¯c@_x0002_	¼&lt;æóV@b¤_x0010_H]ÎU@zÁ×Ó°T@Év¾_x001A_¯c@cwÄT0àA@Év¾_x001A_¯c@´	_x0013__x0006_äc[@Év¾_x001A_¯c@Év¾_x001A_¯c@Év¾_x001A_¯c@Év¾_x001A_¯c@Év¾_x001A_¯c@ùºÉ_x000E_éD@Év¾_x001A_¯c@Év¾_x001A_¯c@Év¾_x001A_¯c@4½,Ö4b@Év¾_x001A_¯c@ ÌF9¯Ý^@&gt;Xnûa@_x0001__x0002_òé×bÍ[@Øå_x001A_Ê_x0014_âP@Év¾_x001A_¯c@Év¾_x001A_¯c@Év¾_x001A_¯c@.ä\zÒP@Év¾_x001A_¯c@Év¾_x001A_¯c@_x0018_F_x0010_[(3]@Év¾_x001A_¯c@Év¾_x001A_¯c@Év¾_x001A_¯c@Év¾_x001A_¯c@Év¾_x001A_¯c@Év¾_x001A_¯c@Év¾_x001A_¯c@l_x0011_þ0#1V@Év¾_x001A_¯c@Év¾_x001A_¯c@s25ë_x0004_C@_x000D__x000E_ãwÞ_x001B_a@Év¾_x001A_¯c@Év¾_x001A_¯c@Év¾_x001A_¯c@Év¾_x001A_¯c@Év¾_x001A_¯c@2-ó_x000D_ò_@Év¾_x001A_¯c@Év¾_x001A_¯c@Év¾_x001A_¯c@Év¾_x001A_¯c@È¿_x0004_1_x0001__x0003_W2Z@Év¾_x001A_¯c@9§¶Ó_x0011_c@Év¾_x001A_¯c@Év¾_x001A_¯c@Év¾_x001A_¯c@Év¾_x001A_¯c@Év¾_x001A_¯c@Év¾_x001A_¯c@Év¾_x001A_¯c@Év¾_x001A_¯c@P_x0011_åh¶â`@Év¾_x001A_¯c@_x0016_ï`ÚÞb@ÜØ¥¦_x0013_Â`@¶D_x001B_RGc@Év¾_x001A_¯c@Wf_x000F_p4c@Év¾_x001A_¯c@Év¾_x001A_¯c@X¶³_x0010_õ$_@Év¾_x001A_¯c@Év¾_x001A_¯c@Év¾_x001A_¯c@Év¾_x001A_¯c@Év¾_x001A_¯c@_x0012_Ç_x0010_-_x0002__x000F_Q@b¶É/ò3R@ê+ÆPA_x000B_Z@Év¾_x001A_¯c@Év¾_x001A_¯c@Év¾_x001A_¯c@_x0002__x0003_ª¯Gg«\@zi_x000D__x0007_O¢`@Év¾_x001A_¯c@_x0002_"~øT@Év¾_x001A_¯c@NI_x000F_Ó6¯[@Év¾_x001A_¯c@Év¾_x001A_¯c@Ðµ¬Ä9T@Év¾_x001A_¯c@Év¾_x001A_¯c@Év¾_x001A_¯c@Év¾_x001A_¯c@Év¾_x001A_¯c@3FZxòE@Év¾_x001A_¯c@Év¾_x001A_¯c@Év¾_x001A_¯c@Év¾_x001A_¯c@Év¾_x001A_¯c@Év¾_x001A_¯c@é3¸_x0001_3ìI@Év¾_x001A_¯c@Þð3ïr^@·_x000D_¦[)a@øõ¬	c@Év¾_x001A_¯c@_x0012_U_x0010_nW@Év¾_x001A_¯c@Év¾_x001A_¯c@Év¾_x001A_¯c@&lt;÷_x000E_ø_x0001__x0002_yàV@ñÊ.÷£G@Év¾_x001A_¯c@jf2Dça@Év¾_x001A_¯c@Èò¯¿_x000E_}Z@Év¾_x001A_¯c@_x0004__x000E__x001D_U[_x0001_[@ÖgI_x001F_d¸^@Év¾_x001A_¯c@Év¾_x001A_¯c@Év¾_x001A_¯c@{Á_x001F_ÁyiH@Év¾_x001A_¯c@Év¾_x001A_¯c@Év¾_x001A_¯c@Év¾_x001A_¯c@Év¾_x001A_¯c@Év¾_x001A_¯c@`_x0016__x000C_ìÆú^@_x0015_ÎèF©&gt;c@Év¾_x001A_¯c@Év¾_x001A_¯c@eÝ«&lt;;Za@_x0006_o_ìFÎb@Év¾_x001A_¯c@Z½EÕ6_x0015_R@fX!tHP@¸&lt;T+U@Év¾_x001A_¯c@Év¾_x001A_¯c@_x000C__x0002_¹bVc@_x0002__x0003_Év¾_x001A_¯c@I+cÑÕ°b@ë_x0001__x000E_&lt;¥£J@_x001E_¡|#V@Ë_x0006_ÅmÂ@@ÀÍr"O7@Év¾_x001A_¯c@Év¾_x001A_¯c@_x001A_&gt;0´ÕvX@Év¾_x001A_¯c@Év¾_x001A_¯c@Év¾_x001A_¯c@´_x0007_ê{{¨b@0'sÖÝY@Év¾_x001A_¯c@Ð§&gt;_x0002_*Z^@_x0002_ô×ÈÌ`@_x0008_»Þ_x0006_îô^@×ñ£$ý¯`@[k#Ì`­a@Év¾_x001A_¯c@Í_x0013_Þþ_x0015_ÕH@Év¾_x001A_¯c@Év¾_x001A_¯c@Év¾_x001A_¯c@Év¾_x001A_¯c@Év¾_x001A_¯c@K/_x0012_GÀ3@@ç(_x0015_Þ'`@Év¾_x001A_¯c@_x0003_pñ_x0019_Lì]@Év¾_x0001__x0002__x001A_¯c@Év¾_x001A_¯c@¼5{]vÕ\@)ÑV\@Pv_x0015_}.Y@£c\_x000E_ëíb@P_x0015_¦;DZ@lÉ½Iê]@ÙnÛÊ|Qa@*@#BÉâ\@Év¾_x001A_¯c@º¿_x0017_nEY@Év¾_x001A_¯c@Év¾_x001A_¯c@Év¾_x001A_¯c@_x001B_uÝÐËHI@p(Cãæ-Q@ÃC_x0012_&amp;_x001A_b@_x000E_®&lt;÷'Y@Év¾_x001A_¯c@Év¾_x001A_¯c@Év¾_x001A_¯c@rJ«_x0008_a@Év¾_x001A_¯c@Év¾_x001A_¯c@êÍýõ7á?@_x001F_©_x0010_ðÑ`@¬k¼¾d\@Év¾_x001A_¯c@Év¾_x001A_¯c@nì²ßq`@Év¾_x001A_¯c@_x0001__x0002_¦oÆaÕDV@Év¾_x001A_¯c@+¯ZÕB@Év¾_x001A_¯c@Év¾_x001A_¯c@:_x0006_ê­M_x001C_;@Év¾_x001A_¯c@Év¾_x001A_¯c@Év¾_x001A_¯c@Év¾_x001A_¯c@~	Ïú7a@ÉÂ0îâZ@fuóPD_x0012_`@þ_x0004_H÷9c@_x0002_½º10a@Év¾_x001A_¯c@Év¾_x001A_¯c@¨ZÏu\@_x001A_èZµÑZ@^\æò#b@_x0004_þE¾¤T@Év¾_x001A_¯c@b_x001C_ç¿_x000C_]@Év¾_x001A_¯c@Év¾_x001A_¯c@Év¾_x001A_¯c@Év¾_x001A_¯c@Év¾_x001A_¯c@Év¾_x001A_¯c@V_2Y[@@½í_x0007_Äºb@Év¾_x0001__x0002__x001A_¯c@Év¾_x001A_¯c@þ+Ñ_x001B_}[@Év¾_x001A_¯c@Év¾_x001A_¯c@Év¾_x001A_¯c@E?æZ.c@ÓãîtzO@*©þ"Æ¶Z@×ÙAU`@Év¾_x001A_¯c@Év¾_x001A_¯c@®KØ!8¢V@ØÍÝí_x0018_ÞQ@BÖ?°å¯^@°TUµô¼T@Òá4m5GT@Ð_x0013_püÁY@SqÞh¼L@&amp;(¡Z@Év¾_x001A_¯c@Év¾_x001A_¯c@Év¾_x001A_¯c@²¿ÿëÖ·Y@_x0019_{-k ÐF@Év¾_x001A_¯c@Év¾_x001A_¯c@Év¾_x001A_¯c@T#_x0019_Û6@Év¾_x001A_¯c@Év¾_x001A_¯c@Év¾_x001A_¯c@_x0002__x0003_Év¾_x001A_¯c@Év¾_x001A_¯c@Év¾_x001A_¯c@Év¾_x001A_¯c@.FÝî_x001C_z]@p²ì_x001D_ñ\@Év¾_x001A_¯c@_x0002_)Îýþ_@_x0003_m_x0001__x0014_Æ_x0015_`@_x000F_é'?¥ë`@GÍ	_x0002_pc@ÑÔXe	_x000D_c@Év¾_x001A_¯c@Év¾_x001A_¯c@Év¾_x001A_¯c@@µAy~c@Év¾_x001A_¯c@_x000C_í_x0014__x0013_V@Év¾_x001A_¯c@Év¾_x001A_¯c@Év¾_x001A_¯c@¬vz@_x0004_Q@Év¾_x001A_¯c@ÄÏ{æÙZ@_x0002_b_x000C_¾'^@Év¾_x001A_¯c@Év¾_x001A_¯c@ÎÖÌ|¾&gt;@ä9Hp_x0004_R@Év¾_x001A_¯c@Év¾_x001A_¯c@N]_x0016_8_x0001__x0002_÷yc@Év¾_x001A_¯c@Ðj_x001C_ÍËV@Év¾_x001A_¯c@Év¾_x001A_¯c@Év¾_x001A_¯c@Év¾_x001A_¯c@Év¾_x001A_¯c@_x0008_èµ_x0008_:ZT@/mÿ%_x001C_E@Év¾_x001A_¯c@Év¾_x001A_¯c@Év¾_x001A_¯c@1¸_x0002_¹@Çb@HÊ_x001F__x000D_oíY@_x001C_{k_x000D__x0008_vY@_x0014_ é¼_x0003_]@Év¾_x001A_¯c@Év¾_x001A_¯c@&gt;Ý_x0015__x0007_b@Év¾_x001A_¯c@Év¾_x001A_¯c@Þ8ÒcÅ¸a@Év¾_x001A_¯c@Év¾_x001A_¯c@Év¾_x001A_¯c@Év¾_x001A_¯c@lâV¯ ÷Y@Év¾_x001A_¯c@Év¾_x001A_¯c@Év¾_x001A_¯c@z¦ô¦_x0002_÷\@_x0001__x0002_þ»òãþb@Ã²U_x000C_¦]a@ôp_x0011_ÙxðX@ü_x0013_ãSW@Év¾_x001A_¯c@fDÛá?^@ü¤ÅqÕé\@Ò_x000B_ÝÈ_x001E__x0006_b@TÅ7ïÒO@Év¾_x001A_¯c@Év¾_x001A_¯c@_x000D_h|ãW@Év¾_x001A_¯c@Év¾_x001A_¯c@Év¾_x001A_¯c@_x000B_ÇÃ¾ABa@Év¾_x001A_¯c@v%9;Ô_x0003_c@Jº=¹6W@1¦¯1A`@Év¾_x001A_¯c@vCïÒðU@Év¾_x001A_¯c@Év¾_x001A_¯c@Év¾_x001A_¯c@Év¾_x001A_¯c@Év¾_x001A_¯c@Év¾_x001A_¯c@Év¾_x001A_¯c@Év¾_x001A_¯c@¶y5gæ([@l)±å_x0003__x0008_íS@;m±o6M@¤*-?JP@Év¾_x001A_¯c@bávÎ_x0003_Z@_x0010__x0015_¢dàGa@Év¾_x001A_¯c@sp_x000F_^@_x000E_H@»i_x0004_Ëa@{_x000F_±_x0005__x0002_Pc@Év¾_x001A_¯c@{£¶ÈÚa@Év¾_x001A_¯c@ü5@_x0001_¤a@Év¾_x001A_¯c@Év¾_x001A_¯c@åv2*m_x001F_b@åì÷mèûO@éÆw_ÎàH@_x001A_­J!&lt;_x0019_Z@Év¾_x001A_¯c@çr[Ì@®c@Év¾_x001A_¯c@Év¾_x001A_¯c@RzLW®÷a@Év¾_x001A_¯c@_x0007__x000F_mF©c@Év¾_x001A_¯c@^-íåH_x0013__@+½Å0_x0006_c@å_x001A_ìÍL_x001C_`@Év¾_x001A_¯c@_x0001__x0002_Év¾_x001A_¯c@Év¾_x001A_¯c@ÔX_x0017_TR@Év¾_x001A_¯c@Év¾_x001A_¯c@¨§q_x000B_¹2\@f_x0018__x001E_ Fb@Év¾_x001A_¯c@ri_x001E__x001C_X@¼qºf_x000B_U@?³«b@Év¾_x001A_¯c@Év¾_x001A_¯c@Év¾_x001A_¯c@tïÌ~DGQ@»âGlda@Év¾_x001A_¯c@Év¾_x001A_¯c@Év¾_x001A_¯c@ÄmÍã_x0017_U_@Év¾_x001A_¯c@Év¾_x001A_¯c@² 8ìS@6d7¯'W]@Év¾_x001A_¯c@_x001E_ßÔSVR@Év¾_x001A_¯c@ÈáÃ/_x0003_Ù_@`Pxo_x0019_0a@Év¾_x001A_¯c@Év¾_x001A_¯c@Év¾_x0001__x0003__x001A_¯c@Év¾_x001A_¯c@Év¾_x001A_¯c@U¦Y§ô[@¯¾LðzÝ`@Év¾_x001A_¯c@µ?,3Cc@Év¾_x001A_¯c@³ëtV@_x0011_©)Æd_x0013_a@Év¾_x001A_¯c@Év¾_x001A_¯c@Év¾_x001A_¯c@sußâ2_x0003_D@Év¾_x001A_¯c@Év¾_x001A_¯c@"6©Ã^=]@_x0002_;Û&lt;tãb@ ?¦lÅR@&lt;_jR¾U@Év¾_x001A_¯c@Év¾_x001A_¯c@Év¾_x001A_¯c@Év¾_x001A_¯c@ØYtßÈ&gt;a@¦_x0019_Ù]^c@Év¾_x001A_¯c@_x0014_6óåµP@Év¾_x001A_¯c@Év¾_x001A_¯c@Év¾_x001A_¯c@_x000F_§_x000C_ _x0011__x0002_O@_x0001__x0002_Év¾_x001A_¯c@Év¾_x001A_¯c@_x0002_(à5`@. bÓ+Ób@Év¾_x001A_¯c@Év¾_x001A_¯c@Év¾_x001A_¯c@Év¾_x001A_¯c@Év¾_x001A_¯c@Év¾_x001A_¯c@V3¹cÖOU@Év¾_x001A_¯c@äÉ Ã_x0018_W@Év¾_x001A_¯c@Év¾_x001A_¯c@Év¾_x001A_¯c@Év¾_x001A_¯c@Év¾_x001A_¯c@Év¾_x001A_¯c@Év¾_x001A_¯c@_x0019_+&gt;þÅ_x0004_a@Év¾_x001A_¯c@Év¾_x001A_¯c@Év¾_x001A_¯c@¸\¦îU@XL¡L"c@Év¾_x001A_¯c@;_%3[@9RÃ"B@wéo_x000D_sE@Év¾_x001A_¯c@Év¾_x0003__x0004__x001A_¯c@Év¾_x001A_¯c@_x0004_Ìj»Å^@ï²ôÀÖa@Év¾_x001A_¯c@¬_x001C_;ÑqqQ@Év¾_x001A_¯c@Év¾_x001A_¯c@Év¾_x001A_¯c@Év¾_x001A_¯c@Év¾_x001A_¯c@Év¾_x001A_¯c@¢_x000B_S_x0013_ÿW@Év¾_x001A_¯c@x_x001F_*]@DTfWrb@Év¾_x001A_¯c@Év¾_x001A_¯c@"1[½C_x0002_T@_x001F__x0016_¾M_x000E_b@Év¾_x001A_¯c@Év¾_x001A_¯c@°Ç_x0019__x0001_¸_x0001_S@Év¾_x001A_¯c@W_²K_x000E_G@Év¾_x001A_¯c@Év¾_x001A_¯c@Év¾_x001A_¯c@Év¾_x001A_¯c@Év¾_x001A_¯c@/+³ç_x0005_5`@Év¾_x001A_¯c@_x0001__x0003_Év¾_x001A_¯c@´#Kg§ÑQ@ ¥8Î&gt;pZ@Év¾_x001A_¯c@ÀÃ{'_x0006_X@Év¾_x001A_¯c@Év¾_x001A_¯c@Év¾_x001A_¯c@eìfïb@Év¾_x001A_¯c@Év¾_x001A_¯c@T"Þê_x0003_Y@¹Ë#æ_x0011_¦a@Év¾_x001A_¯c@Év¾_x001A_¯c@¸è_´b'X@ýj_x0013_Ø%c@Év¾_x001A_¯c@ç_x0007__x0002_ïÀqb@Év¾_x001A_¯c@Év¾_x001A_¯c@Év¾_x001A_¯c@Év¾_x001A_¯c@_x0006_ID?EÙY@Év¾_x001A_¯c@¢_x000B_C[]1@|_x0001_Ü¾W@Év¾_x001A_¯c@Év¾_x001A_¯c@Év¾_x001A_¯c@1&gt;«½z$a@Év¾_x0001__x0002__x001A_¯c@Év¾_x001A_¯c@Év¾_x001A_¯c@_x000D_gKTE`@¶_x000B__x001C__x0017_¢`Z@Év¾_x001A_¯c@Év¾_x001A_¯c@Év¾_x001A_¯c@g_x000D_ _x0010__x0001_a@Év¾_x001A_¯c@Év¾_x001A_¯c@Év¾_x001A_¯c@,_x0018_9æ?b@$Éô×LÀ]@ôÓFñ§Ì_@Év¾_x001A_¯c@§}T ®JA@Év¾_x001A_¯c@üÚ_x0002_ÉÐX@Év¾_x001A_¯c@Év¾_x001A_¯c@Év¾_x001A_¯c@Év¾_x001A_¯c@Év¾_x001A_¯c@Ò_x0013_;È_x0013_T@¡¸½ï_x0002_äa@Év¾_x001A_¯c@ì[ïÅ|b@Év¾_x001A_¯c@Év¾_x001A_¯c@øE_x0003_µ¡U@¶ýTíï`@_x0001__x0002_Év¾_x001A_¯c@Év¾_x001A_¯c@Év¾_x001A_¯c@Év¾_x001A_¯c@*´ÔaPX@&lt;_Ñ_x0004_£Q@²_x001F_s&lt;I¿\@_ÝaÈ#S@Év¾_x001A_¯c@Ó+?zëeb@cJ_x001F_ù#`@Év¾_x001A_¯c@Év¾_x001A_¯c@Év¾_x001A_¯c@³'gñ`@Év¾_x001A_¯c@Év¾_x001A_¯c@Év¾_x001A_¯c@Év¾_x001A_¯c@ÔJ_x000E_Bm§9@Év¾_x001A_¯c@_ú¾íhJN@Év¾_x001A_¯c@Év¾_x001A_¯c@0nû_x0010_è|_@Év¾_x001A_¯c@Év¾_x001A_¯c@Év¾_x001A_¯c@"Ò3eÓ/W@ì/ Ã¹Q@Év¾_x001A_¯c@Év¾_x0001__x0002__x001A_¯c@?ÿ6_x0011_c@EÚÀUãÉ`@Év¾_x001A_¯c@õõi_x001C__x0008_)K@9õU8¸_@Év¾_x001A_¯c@	_x0011_°Â_x000D_a@í'!|VL`@Év¾_x001A_¯c@Év¾_x001A_¯c@Év¾_x001A_¯c@x&amp;D_x0007_Va@Év¾_x001A_¯c@Év¾_x001A_¯c@LËY ]`@,_x0011_Þ_x001A_tYY@]·_x0002_¯ÊPb@Év¾_x001A_¯c@Év¾_x001A_¯c@Év¾_x001A_¯c@5°´¥N@BAÃý³_@NZj¢Q _@Év¾_x001A_¯c@¨frÃK^@Év¾_x001A_¯c@Év¾_x001A_¯c@Év¾_x001A_¯c@®dq&gt;b@¦Ó¥³Ç~S@Év¾_x001A_¯c@_x0001__x0002_Év¾_x001A_¯c@Év¾_x001A_¯c@Év¾_x001A_¯c@;Êé~x[@Rf_x001E_X@ú_x0006_bë%±R@Ð­Å£é_x0004_[@Év¾_x001A_¯c@R_x001A__¡dp]@Cºª±f_x001B_L@Év¾_x001A_¯c@ÝáX²ÑC@X gÞ_x000C_\@g¬Ø%M@F@K~Ù-NæL@Év¾_x001A_¯c@_x0018_Ë_x0008_°£^@+¡¯y¶òa@Év¾_x001A_¯c@+_x000B_Èú5a@¨%àeÓUV@Év¾_x001A_¯c@súo_x0019_(Z@Év¾_x001A_¯c@_x0016_Ç6Â_x0011_`_@&lt;_êz§Z@´°BÏEE[@Év¾_x001A_¯c@Év¾_x001A_¯c@Év¾_x001A_¯c@Év¾_x001A_¯c@¾3_x001D__x0001__x0002_Ùb@Év¾_x001A_¯c@Év¾_x001A_¯c@_x0014_N_x0007_Ñ0b@Év¾_x001A_¯c@¬ÂâûÙX@Ö¢ ò?®]@pkîÿU@Év¾_x001A_¯c@Év¾_x001A_¯c@Òìc&gt;¹Âb@Év¾_x001A_¯c@?jÅ÷5FJ@As!­¾vJ@Év¾_x001A_¯c@Év¾_x001A_¯c@f-ºeö_x001C_^@(J@_x001C_´É[@Év¾_x001A_¯c@Év¾_x001A_¯c@o¯_x0002_aªI@Év¾_x001A_¯c@M²Åoç`@Év¾_x001A_¯c@Év¾_x001A_¯c@Év¾_x001A_¯c@Év¾_x001A_¯c@Év¾_x001A_¯c@Év¾_x001A_¯c@Év¾_x001A_¯c@Év¾_x001A_¯c@_x0010__x000E_-¸X@_x0001__x0003_Év¾_x001A_¯c@Év¾_x001A_¯c@ÊZOµOR@Év¾_x001A_¯c@Év¾_x001A_¯c@Év¾_x001A_¯c@_x0002_ùÉñ2S@¹E­2îYb@^í_x000B_Ñü»a@Æ_x000F_%[@Év¾_x001A_¯c@Év¾_x001A_¯c@Év¾_x001A_¯c@"çehMQ`@Év¾_x001A_¯c@2ulUÜ4^@Év¾_x001A_¯c@hàÞÈkc@Év¾_x001A_¯c@Év¾_x001A_¯c@Év¾_x001A_¯c@(Q¢HïR@Év¾_x001A_¯c@Ö×JX@Pöñ_x0019__x0005_N@½ê­¾_x0005_~`@Év¾_x001A_¯c@Év¾_x001A_¯c@Év¾_x001A_¯c@Év¾_x001A_¯c@Év¾_x001A_¯c@Év¾_x0001__x0002__x001A_¯c@ª7÷¬-£\@Év¾_x001A_¯c@Év¾_x001A_¯c@Év¾_x001A_¯c@Év¾_x001A_¯c@ìº:H_x0008_VS@Év¾_x001A_¯c@Év¾_x001A_¯c@Év¾_x001A_¯c@Év¾_x001A_¯c@6h3Ib@Év¾_x001A_¯c@ì&amp;`úCuP@Ý"`@_x0004_N±$!^@_x0017_N¾_x000C_+pa@Év¾_x001A_¯c@Év¾_x001A_¯c@Év¾_x001A_¯c@Év¾_x001A_¯c@Év¾_x001A_¯c@Év¾_x001A_¯c@Év¾_x001A_¯c@Év¾_x001A_¯c@Év¾_x001A_¯c@(³D_x000E_î#U@_x001E_¹@áAX@Év¾_x001A_¯c@ÎÌX²&lt;\@Év¾_x001A_¯c@Év¾_x001A_¯c@_x0001__x0002_Év¾_x001A_¯c@Év¾_x001A_¯c@Év¾_x001A_¯c@Év¾_x001A_¯c@Év¾_x001A_¯c@Év¾_x001A_¯c@Év¾_x001A_¯c@TÊ¨~ b@©è$³_x0017_ü`@ÊñÖú¢Y@$ã_x0003_µ÷b@Év¾_x001A_¯c@Év¾_x001A_¯c@õ_x001A_ù__x000D_Ø`@£3aaÊK@Év¾_x001A_¯c@î¡mL_x000E_\@ê¢ârmW@_x0002_Ä»]@Év¾_x001A_¯c@ÖnÌgc@2¨VJT_x000B_`@_x0015_.è_x0015_b@cç»G_x001E_­M@qK_x000B_Ñgb@Év¾_x001A_¯c@Iøj_x001B_=O@Év¾_x001A_¯c@Év¾_x001A_¯c@Év¾_x001A_¯c@Év¾_x001A_¯c@Év¾_x0001__x0003__x001A_¯c@eg**"=N@Ûô_x0011_7U@Év¾_x001A_¯c@Év¾_x001A_¯c@w_x0001_ìÌò_x0002_`@Ý!	¦[@Év¾_x001A_¯c@ÊSÃÁ_x0013_-b@TvÒ1KåT@Év¾_x001A_¯c@bÖcì_x0008_¬`@Év¾_x001A_¯c@Év¾_x001A_¯c@*Q¶_x0011_c@Év¾_x001A_¯c@Év¾_x001A_¯c@Év¾_x001A_¯c@»iO6ìPc@Év¾_x001A_¯c@.Ë õßtT@Év¾_x001A_¯c@ö!	Î¿_x0019_a@ ÎKö!\@Év¾_x001A_¯c@Év¾_x001A_¯c@ÖZñå_@,KÊ_x000F_^@Év¾_x001A_¯c@ZyV¶ª_@Ya_x001B_:_x0015__x001F_c@Év¾_x001A_¯c@_x0005__x0006_Év¾_x001A_¯c@Év¾_x001A_¯c@_x0002__x001B_&amp;árî3@P1[mµS@Év¾_x001A_¯c@Év¾_x001A_¯c@Û\g_x000D_4Y@¸ö_x0013_bT@Ê ]R@hÕk_x000B_éQ\@Év¾_x001A_¯c@Év¾_x001A_¯c@Év¾_x001A_¯c@iUÄÍa@Év¾_x001A_¯c@_x0008_öü_x0011_@ÚW@Év¾_x001A_¯c@Év¾_x001A_¯c@ayhb@2üV|{CU@_x0001_.gØ_x001D__x0012_M@Év¾_x001A_¯c@Év¾_x001A_¯c@[_x001E__x0004_ê¬b@&amp;&amp;_x000B_ðè[@Év¾_x001A_¯c@Év¾_x001A_¯c@Év¾_x001A_¯c@_x0003_lë·àb@69û÷LW@_x0017_1ãtc@´j¾M_x0001__x0002_aY@Év¾_x001A_¯c@Év¾_x001A_¯c@Év¾_x001A_¯c@:Ò?öª[X@Év¾_x001A_¯c@nE{/¢X@Év¾_x001A_¯c@Év¾_x001A_¯c@Év¾_x001A_¯c@ÒyV_x001F__x000F_`@^³_x0017__x0018_§µb@ÍÒ±3Åa@úÚ~_x0013_j`@ì_x001F_óÅ_x0015_¿Q@ÉÇL®bL@Év¾_x001A_¯c@_x0012_m¹6µ5P@{À`c@Év¾_x001A_¯c@Év¾_x001A_¯c@já¸[»`@Òì\_x0012_?Ë&lt;@DOªÍ7W@Év¾_x001A_¯c@^_x0015_Öé»p^@_x000F_Ð¤¿y`@k»­_x000C_a@â£»ì_x0004_F_@Év¾_x001A_¯c@RÍs_x0004__x001E_P@(]3ì9_@_x0002__x0003_¸øä£1ÿ]@Év¾_x001A_¯c@Év¾_x001A_¯c@Év¾_x001A_¯c@¶UÚìc@øÉ§ÜÐ]@ô&gt;_x0001_q_x0016_Ob@LhmæÉa@Év¾_x001A_¯c@Év¾_x001A_¯c@Év¾_x001A_¯c@e_x0007_ï&amp;Ñb@}}k_x0013__x0019_'c@nò_x0005_ÌÐÁS@Év¾_x001A_¯c@$2©Ìmú[@_x0006_ßÆbÜS@ø8&gt;_x0001_Q_@_x0014_ßìñéa@Év¾_x001A_¯c@_x0019__x0019_ôsU@00_x0014_\ÞÙR@}_x000E_]DpzK@Év¾_x001A_¯c@Év¾_x001A_¯c@F6D0¯k_@Év¾_x001A_¯c@Ìx_x0002_y_x0007_^@ïÊ¢^B\g@®¬'Äq^@ÈæLÏy_x000C_Q@ºÅ_x0001__x0003_¿A`@HÖß|Ü&lt;d@£:3VKÊf@{_x0014_®Gáh@ß¨×f@(_x001C_|^d@êm&lt;7½X@{_x0014_®Gáh@M&lt;T_x0003_ èf@{_x0014_®Gáh@/ð\F@{_x0014_®Gáh@qëa@EäÃô!d@/)_x001D__x0017__@{_x0014_®Gáh@ÀÆÆ5zÕg@¸¥¾sÍg@Ù7áxöph@ôF_x0017_Ö3yb@ÀÉm_x0002_^@ÆáøE#T@5wõY¯f@_x0016_~XÕH\@É_x0012_S_x001E_)J@Ògìå[\U@O ¢0_x0007_g@,_x0016_z´Åa@SÃþjW»a@_x0007_sÅÜù.d@þÂi_x0002_õÉc@µ]¼i¹_x001A_e@_x0002__x0007_0#_x0014_¾6±T@{_x0014_®Gáh@Øn£/¥V@[Ô±[ÍN`@Ü$²&gt;sg@ùayè_x000C_Áe@ó¥_x0005_t}U`@{_x0014_®Gáh@{_x0014_®Gáh@hGd_x0008_R¸e@{_x0014_®Gáh@_x0004_.k_x0012_oõd@f_x0007_¼_x0003_[@Fän·Íßd@/_x001D_¿*¤e@SY_x0013_s¸_x0004_d@¼E0`@zùr®A»e@{_x0014_®Gáh@{_x0014_®Gáh@$Í_x0002_ ü^T@÷÷9_x0010_íúf@_x000C__x0006_\â×êg@{_x0014_®Gáh@ÜXÜµ²S@_x0001__x0013_AÏ=¢B@Àà@È[@¹ÆJ\ d@{_x0014_®Gáh@ø@¡rF]@{_x0014_®Gáh@ö©´_x0005__x0007_1¿?@Öb_x0019_¬AÉZ@B.ÃÇO5a@ò Ã_x001D_MÉg@0:Äè_x0002_T@Õ_x0018_ôyxS@ ÃÉðZR@¡$ñÄ_x000E_&gt;g@b³©YÓh:@{_x0014_®Gáh@Ú:_x001B_²_x0005__x000E_Y@O_x000D__x0013_.ÿ»g@ëbïK_x0006__x0003_e@{_x0014_®Gáh@dä¨§Lbc@{_x0014_®Gáh@GûÊ!H=@@ø!HU=c@_x0010_éÀ_x0015_Éd@{_x0014_®Gáh@Ç¯Áä	a@cÚç_x001B__x0017_Âg@FýNåË\@Ñ\Ä¨Ð`@_x0018__x001B_àKwY@ÿ-Fìb_x0018_M@{_x0014_®Gáh@å?¢_x0001_L_x0006_f@{_x0014_®Gáh@«*ÊL8ùL@×¿_x0004_-h@{_x0014_®Gáh@_x0001__x0002_&gt;w_x0018__x0007_EÝZ@{_x0014_®Gáh@ÆYÂ_x000E_Ýd@z_x0019_3w_x000F_f@!_x001A_eµ;c@ýåõvod@{_x0014_®Gáh@{_x0014_®Gáh@B_x0006_Ý?ÛS@Ç_Ð¯ïc@{_x0014_®Gáh@)êI²&lt;@@MÎÙá_@{_x0014_®Gáh@{_x0014_®Gáh@{_x0014_®Gáh@{_x0014_®Gáh@_x0014_õ:ê}`d@X^*]@ÙôGSe@VÃ/':e@{_x0014_®Gáh@{_x0014_®Gáh@îð_x000C_ÝsÜW@_x001E_ô&amp;ne@Ì¿º)¤æa@{_x0014_®Gáh@{_x0014_®Gáh@{_x0014_®Gáh@{_x0014_®Gáh@?ÒïsÔe@Êö§_x0001__x0002_´éd@{_x0014_®Gáh@ËY}ì_x0018__x0001_g@ÆSÒ}o_@A_x0019_dÓ²b@©_x0007_¢¶è³a@ÞâSùC._@I]_x001F_á`_x001C_b@ÌO_x000F_ùªf@ê~_x0013_í~	b@,8_x000E_¬h@{_x0014_®Gáh@~ç»¼_x0011_Ï\@{_x0014_®Gáh@{_x0014_®Gáh@_x0002_éªg@Ã_x001B_&lt;m^(h@ÙE©_x0015_Õb@sð1²=rM@_x0013_Ï£·_x001D_¼O@_x0010_]Îü]µW@{_x0014_®Gáh@Ow¤Ìd@?¾à_x000E_Ûb@ÐàO_x0013_­UZ@_x001A__x0004_#ººî^@{_x0014_®Gáh@®1*+¢R@:FÝ*_x000E_c@tz_x0017_SYY@{_x0014_®Gáh@÷®?\ ¢e@_x0003__x0006_öÇ½XáãQ@__x000E_Uâ_x001C__x000F_c@pð_x001D_»øe@8_x001A_ð_x0018_çEf@÷/¦Õ_x0006_Ûg@$Lßc@ÙV²±FA@{_x0014_®Gáh@ÄúZØ­éc@{_x0014_®Gáh@{_x0014_®Gáh@G7_x0005_K®9f@[;wFe@7ÈYl@E@9}èg@_x0004_"&lt;­_x001C_\@LTçÓü_@©ù_x0002__x0018_pb@{_x0014_®Gáh@8Ä]F-_x0018_U@ÿïo_x0013_ÞId@¯_þ-Õùe@Ö}=uúÿc@b(_x0017_¤T@?÷Ú0øB@;N_x0003__x0006_Ðg@_x001A_jR¼`@_x0018_ÖJ_x0001_¿f@î#¸k+'X@ãû(_x0005_¿d@*?%_x0001_xªX@üQË_x0003__x0004_b\@Ù_x0015_!8C¨b@M_x001C_AØçªc@ýE$Kph@É#0_x0019_³½C@{_x0014_®Gáh@3·SÔg@_x0010_`§4ýFd@{_x0014_®Gáh@)èö_x0003_,/g@{_x0014_®Gáh@G_x0014_ã¤\@¨æì·_x0013_b@·&gt;¸íe@Õ_x0003_XòÐf@øõ¯I/`@cBU£a@×J_x001E_çÍe@_x0001_Ý_x0002_§~O@_x0019__x0013_S@Ê~L@àm¢_x0003_ ÕR@5nèg@{_x0004_¬_x000B_Èg@"_x000F_q+b@¨zDüAÿb@ÜCg'äa@9d_x001E_Þ÷E@Dº©(¼ÍS@2ø-:N-8@¸¼ÜE*ï+@{_x0014_®Gáh@{_x0014_®Gáh@_x0001__x0002_@o8`ò V@5y_x001A_ö_x001F_e@{_x0014_®Gáh@ã®Ñ6Qbg@G îÑ}a@VX{ú-W@{_x0014_®Gáh@öØF¬F_x0004_\@&amp;_x0019_¸=¶Ù^@.ìæ²_x0002_\@Ô_x0014_Põ_x0016__x0002__@î'"o`@ø6#ZT½c@_x001B_vîVO)D@{_x0014_®Gáh@_x0007_óá+ ìc@{_x0014_®Gáh@ºA_x0006_Xßf@ÏMTT©e@2#E&gt;ó_x000F_7@ô2hlä^@{_x0014_®Gáh@0¡ùÅh[@{_x0014_®Gáh@{_x0014_®Gáh@âf	Z@´É1Aî_x0001_Z@v§_x001D_)KDW@6|`dùÂa@vF®ç îW@úÅõ_x0006_3[@lß _x0001__x0003_&amp;`@Pq+îåZ@îå_x000D_&lt;sc@àÈÇÃïV@{_x0014_®Gáh@öL×_x0004_/&gt;e@{_x0014_®Gáh@i×í(_x0005_D@/³_x001E__x0007_°M@V\h4ï`@4Á¶è_x0013_ÒV@¸ÜM*Ò_x001A_h@SÆ9½aèe@Ã_x001F_ØºÎ_x000D_c@_x0005_c¯^¨m`@_x001B_9¢;g@4»_x001B_zªb@_x001E_¦ª6@da[ÍüM_@ÒÄj­_x000E_Z@É#põc@¤f_x0002_Ëb@_x0002__x0003_nk6^@=s©Ñ7f@Î Î_x000D_òîS@±&amp;äfä£c@òàC_x000F_(S&lt;@_x0001_âpWYÄf@{_x0014_®Gáh@ÖÊ_x0003_^ÀÄ1@{_x0014_®Gáh@´ø_x001F__x001F_c0f@_x0001__x0004_Ã:³CÃÕd@ÖüWñ¢d@_x0011_"ÓPFj`@¨úÊÜ_x0004_X@ò_x001B_ïM¥Î]@_x0008__x0005__x000F_b@Õ¾&gt;Y`@Ø¸Ñ_x0004__x001E_h@ñØf²|g@ÎÏ¤_x0006_ì_x001F_Z@@_x0019__x0006_Ò{X@ñtêHø`@,/Nj¹NR@_x0013_¹W_x0002_h@²$Ü¶Z@{_x0014_®Gáh@¼gÅñéd@{_x0014_®Gáh@{_x0014_®Gáh@\v e_x0013_c@{_x0014_®Gáh@|Ï_x000B_O_x0003_Y@ÓÕñ]Òa@ë_x0018_Êì_x0014_g@:Ã_x0019_f@$]ÙÇ3Y@|\ôbsÀg@2t*tJe@¯Aâ]Ñmg@_x0016_^C&lt;i_x0003_b@Ó5ôF®ÎJ@PÚ_x0006_Ï_x0004__x0005_â`X@Và»/+U^@{_x0014_®Gáh@I_x0006_&lt;)_x0016_d@Ö|àÍTLT@ÿýË3k_x0010_O@h_x0007_H\_x0002_Z\@Ø]a_x0011_gR@ú_x0012_=_x0019_RñQ@öÂ_x001B__x001C__x0019_lW@¡ÓîÀÀ_x0010_H@LYM´6X@©ýiÔ¬g@V+ÙËvd@°úaSËùg@Øð_x0007_óaW@gÝ=ÃÙ$B@_x001D_ÕÛ³d@ý¶ëWÿ÷g@{_x0014_®Gáh@àÏKc_x0018__x0007_+@{_x0014_®Gáh@7._x0017_æ°Òc@gÁ;LNh@E_x001D_Ò_x0003__x0001_6h@bI»¯e@È/løüf@èãGH_x0018_Hh@Twå9$[@ãôÉ_x000D_-Z@{_x0014_®Gáh@&amp;ZÖ8_x001A_©]@_x0001__x0002_:_x000B__x000B_Ô¨Õ]@D_x0003_X*g_@Úå_x000D_V~eb@dí\»_x0017_âa@â%ûf@B_x0019_ìÜb@yâ{Óe@!Y¹Sb@Ò0W´\b@2_x001E__x001D_;0FT@{_x0014_®Gáh@¿e_x0005_Ä_x0008__x0018_h@±kí_x0016_wc@§ýLº\M@{_x0014_®Gáh@ê_x0001_'_x0003_X@&amp;_x0014_jÑ[@_x0002_¹&amp;_x001A_¶0d@jczûÃe@jí9ïf5@_x0015_ è_x0019_]O@{_x0014_®Gáh@{_x0014_®Gáh@áu_x001A__x0005_Ob@{_x0014_®Gáh@öÈéuT@{_x0014_®Gáh@{_x0014_®Gáh@Z9]lP¥f@/ædª_x001E_gc@{_x0014_®Gáh@0_x0019_¾´_x0001__x0002_V_x0004_R@}Ï£W_p@@©_!Zbµd@áh0=Ëhc@{ø#_x0015_öf@ÄÐ_x000E__x000F_Oa@nû'¹W@B¬s¹$ W@:Ññh B[@{_x0014_®Gáh@{_x0014_®Gáh@Ñ«3$Ü`@NÿËký®e@Þ_x001D__x001C_Bú~h@qQÖ¹Ó`@å,Xìf@{_x0014_®Gáh@¤´ôÁüUd@{_x0014_®Gáh@_x0013__[=¡W@{_x0014_®Gáh@{_x0014_®Gáh@	(e@ ×üR'¡Z@ÔHòÓa@VËYb´2`@_x001A_¢_x0019_V@"Ep5U@*w³&amp;oðf@uþé[@"ÖÍ_x001D_òZ@e$á_x001E_-Û`@_x0001__x0002_Ó¶Õ('K@6_x0003_Ì&amp;g@£jñù¾,f@´&gt;p4U@{_x0014_®Gáh@,DfÆb@}ü_x000C_Bc@ßÇ_x0014_P_x0017_`@{_x0014_®Gáh@	&gt;=âØa@pëEeSEU@}g_x000F_/-^@*_x0016_úp§f@t÷~_x000D_0S@{_x0014_®Gáh@÷_x000C_7^Â_x001E_f@w·z_x0001_f@AËG(äb@*xX9#0e@:oU4{íg@{_x0014_®Gáh@{_x0014_®Gáh@Üª=_x0013__x0003_ÓX@Z¹»Q@ÏÁÇoÜH@·jf¸èK@t_x001C_DFf@_x0012_z_x001D_@X@£-¦ºî_x001C_`@}Û{+_x0012_'c@ÁÒ_x001F_¶ybC@N_x0008_õ_x0001__x0003_Ù_`@_x000E_(µ[_x0010_%b@P_x0003_ÞTßéb@_x0016_§_x000C_×¯`@Ì_x0016__x0014__x0014_®~d@NDï_x000F_y`@{_x0014_®Gáh@{_x0014_®Gáh@x6{ô`@3O_x0008_Æ!PK@7)·_x0007_5D@@ÞRÍXÃW@{_x0014_®Gáh@z_"Ob@ª~_x0002_tBh@ô£â{Ì_x000B_d@åP­¼Ì`@¸ì¨þ,wg@_x0012_ _x0013_ÃT~b@&amp;FAÎýc@^õe½\@¾ÕÉÛa@ðfàG¶â]@{_x0014_®Gáh@80lUf@`~cªXh@ü±`Ãp5P@ûf©ÿ_x0007_h@¾³_x0004_õ×3h@ÎØy·ÕÜY@ù0"vTqa@!¡NÇL\f@_x0002__x0003_®Êz_x0015_;ÆU@ä¢fµR@)X·Õ¹`a@]¼+Ý©²d@{_x0014_®Gáh@{_x0014_®Gáh@5AªUÂâM@#Ôæz9`@ÿe_x0019_fMc@{_x0014_®Gáh@{_x0014_®Gáh@êÕ4ÿ\@&lt;`A½:fd@·V´_x0003_å~f@ØÑ@²4Q@\?[D_x0001_[@Ô®,¶úd@F_x0010_Ý+p_x0002_P@{_x0014_®Gáh@î_x0012_ÌÛ_x001F_]@óh|Å'_x0005_`@{_x0014_®Gáh@_x0004_j_x0013_éìwf@_x000E__x000C_$GRh@{_x0014_®Gáh@_x0017_íÙþ_x0007_h@¨®_x0005_ÄY@®¡_x0012_e_@UÈ5Â_x000B_g@_x0017_ÎCA_x0018_b@ -½ú%d@°äó7_x0001__x0003_¸_x001E_T@H[8æÐ_@¥_x0011__x000C_ne@?_x0012_à°e@{_x0014_®Gáh@¯ßuØ¼&gt;@$iÊNf@{_x0014_®Gáh@Hg±o{çZ@Sß¸a@H³GRoP@bÌg_x0016_ohS@{_x0014_®Gáh@_x0007_ªÞ¾Ë.c@{_x0014_®Gáh@Ã_x001D_¹%{e@krx5×_x0013_`@9²_x001D_/l3b@{_x0014_®Gáh@uv}&gt;_x0005_ÀL@Û7¯ñ_x000D_g@æ=Ë{g@öKÜÃYe@]	_x001D_øJVJ@{_x0014_®Gáh@ÆY_x0017_ü_x0018_d@,FXl&gt;_x0015_^@Á¸f):¨a@{_x0014_®Gáh@{_x0014_®Gáh@1­èJ!c@o\_x001D__x0002_Õc@_x0001__x0002_{_x0014_®Gáh@{_x0014_®Gáh@|dÁ_x000F_óùR@Y¢_x0001_ÐtEe@_x0002_ûÌßÂT@{_x0014_®Gáh@{_x0014_®Gáh@l_x001B_ú"$e@LÄ¥ue@;¥åµg@³wÛ_x000F_UÜc@?4(©àg@X¨¨³_@_x0005_áØÙ¡_x0007_e@üãÖle@{_x0014_®Gáh@àËdRS@ëd¥¢÷a@_x0006_r))e@®lgÑ·ÝX@¾7!Uùí:@ÅKe¬ì@@÷¨¹Øêd@{_x0014_®Gáh@_x0014__x0003_hñyb@0ýrgo\@Ëø_x0016_©«`@H@0H_x0011_e@¥ú_x001C_7N@_x001B_hü=ág@°_x000D__x0007_xóg@«_x000B_¶Í_x0001__x0002_{îb@_L_x000F_*f@ö_x000D_t9#_x001A_g@Íz_x0018_Ê#_x0011_g@È»_x0013_ÿ/©U@ï£TCdh@PE¸ÔZ@×ljçeGa@{_x0014_®Gáh@Á`q-_x0004_ýg@Hbci`¬Q@².Â£§ã`@{_x0014_®Gáh@_x001F_"bÙf@Øø!­Ô«P@üÀWÅ_x000E_Àb@¥þo_x0002_bB@Oz£¬yVg@{_x0014_®Gáh@{_x0014_®Gáh@ä´A$Ád@&amp;_x0001_O§_x0010_d@n{(_x0014_^@{_x0014_®Gáh@'ªÁ_x001F_kf@·©¦&amp;÷N@ÆÖ@z[_x001A_X@(ùÍ_x0008_Wf@æô¥'D°U@{_x0014_®Gáh@_x0018__x0017_ )Ùe@±ßùåd@_x0001__x0002_øð¼ýia@{_x0014_®Gáh@{_x0014_®Gáh@zS_x0007_µV@Lä'&lt; {`@X_x0016_­Ø¶ðe@{_x0014_®Gáh@Þ_x0019_h`ÑU@_x0017_.4Xb@q¬Ü§¥]h@z _x0006_EÏFa@{_x0014_®Gáh@{_x0014_®Gáh@K_x0006_k?³f@{_x0014_®Gáh@,zLëaW@yèi_x001A_`_x000C_e@|°Xæ_x000B_ @¢1ä1¡hU@{_x0014_®Gáh@ç_x0014_ÓgÛf@{_x0014_®Gáh@­^'_x0012_ó_@{_x0014_®Gáh@pÞ_x0010_ã]c@{_x0014_®Gáh@@ÿT55^@Ü&lt;$Ã¾_x0002_X@{_x0014_®Gáh@ä_x0019_½,e@ô_x001F_jªae@ôKHÌ_x0001__x0002_L«_@{_x0014_®Gáh@K[_x000F_y_x000C_h@5_x0016_0®d@0E_x001C_ô_x0014_a@Júüij[@_x001A__x0005_OÄv]@v_x001D_3e@ê¿ÉðÎ=9@Ð®/Âc@"_x000C_¶åzV@{_x0014_®Gáh@{_x0014_®Gáh@í*gk9h@{_x0014_®Gáh@¾;.èd@øDC1å½Q@4ÑÁE_x0019_¹`@{_x0014_®Gáh@¡_EÔQa@î2_x0013_¡)óe@sd^Ttf@_x001E_w_x000B_a£KS@,²ü±^@{_x0014_®Gáh@&amp;¥ARe@X×(»Ïc@{_x0014_®Gáh@PåÜ_x000D_m-V@Å ³aYN@ØP{èeiZ@²å_x000D_åÍP@_x0002__x0005_amì_x0001_c@fDCÐù:a@ìÅFdÈ^@_x001F_	. c@±á_x0001_ìÒf@£k_x0001_·_x0016_zf@_x001A_¹ë_@{_x0014_®Gáh@{_x0014_®Gáh@-^rñªg@2üFà_x000F_h@p_x000F_/òßO0@Á_x0016_m_x001D_µSc@­\ÏE¢I@{_x0014_®Gáh@{_x0014_®Gáh@V_x0003_½_x0004_']@ubjºü_x0010_h@{_x0014_®Gáh@{_x0014_®Gáh@H_x0003_&lt;_x0011_ðÙT@%ÂPß¬N@{_x0014_®Gáh@{_x0014_®Gáh@Ò_x0017_;gbb@°åWã=_@{_x0014_®Gáh@CXztA}F@°jý_x0001_Ub]@{_x0014_®Gáh@8S_x0016__x000D_¢Å_@_x0002_J¤_x0001__x0002_ÉB^@{_x0014_®Gáh@=ðºG_x001B_c@{_x0014_®Gáh@1*_x0015_+`@ÛÚYïc¡b@{_x0014_®Gáh@¾Ç;_]d^@RBæÆ_x0003_W@ðÏ_x000E__x0005_Ù%a@{_x0014_®Gáh@{_x0014_®Gáh@{_x0014_®Gáh@Ù _x0008_îùI@hrË©Ð?]@trNnÊ\@{_x0014_®Gáh@Îzo¦õ[@7C9Tg²e@ªêB=ØNg@{_x0014_®Gáh@A¦¡º_x0013_a@Î_x0004_®_ä(Q@{_x0014_®Gáh@{_x0014_®Gáh@{_x0014_®Gáh@{_x0014_®Gáh@ÄlÒ"Y@xÏ_x0012_;GV@"8jB[P@öÞÍO_x0006_¯X@dm¸áùc@_x0001__x0003_xKgM_x001A_[@_x001C_»	 oG@{_x0014_®Gáh@VXa×K&gt;@~Qo)DZ@µ_x000E_é}A@àé:H@À_x001D_¥ó-e@&gt;ü_x0010_:ÍM\@¾¹³ÏÄÇ`@"Ý¾zömc@¾#ÌÖ_x0008__x000B_`@ÐVè_x0011_ðÿS@G¯&gt;%,h@º¤_x0002__x001C_6ÒW@{_x0014_®Gáh@&lt;ø&gt;n._x0003_]@¦mgQX@ÚáJ{bïX@}¿ÙÐb@?$ÿk"_x001E_f@{_x0014_®Gáh@ÿ_x0002_?çfe@QLs®a@´óK6»b@°qMI?h@_x001E_-R]ß_x0005_a@_x001A_£Ê!Tf@Ò±Ê_x0018_V@üÓ(\X[@öE·©S@{_x0014_®G_x0001__x0002_áh@{_x0014_®Gáh@e_x0005_hÇa@ËX_x0010_Å  e@ÌÕOoE@Õ1_x0005_øÊE@rY_­ÅÌc@VÙ_x0003_úg@^Â_x0011__x0013_Ç[@N{HÈÐsY@{_x0014_®Gáh@Aªäd­Lf@½_x0011__x001B_çþD@{_x0014_®Gáh@ÀGm7üx_@_x0011__x0010_9]_x000B_´g@{_x0014_®Gáh@£Æú_x001D__x0004_h@¡$Òi_x0004_b@&amp;ÕSý;c@6à0Éö7f@_x0016_,MÇmh@{_x0014_®Gáh@¨A_x0016_Ù¢bV@¼±_x0008_%g@ucg_x0011_Md@ã_x0017_¯x¤óO@ai%wÏd@VØøüBg@_x0007__x000D_RÅaüe@**u_x000E_ÝP@L^±ü.a@_x0002__x0003_ñ_x0005__x0010_'_x000B_`@ì@-/º@Y@{_x0014_®Gáh@_x0016_ºK©íâf@)¶ãè,g@jÿÓ|·L^@÷_x0007_¢"^d@X¦t_x0001_ùÞ[@{_x0014_®Gáh@ûøâ_x001E_@b@_x0011_ýÒ°Îh@{_x0014_®Gáh@{_x0014_®Gáh@NNeP@ðN:_x000C_td@üÃßKôU@í²_x0006_JSYI@ _x0006_d)(¦^@mqäe@{_x0014_®Gáh@_x000D__x000E__x0018_oÁc@{_x0014_®Gáh@{_x0014_®Gáh@9jjd@ÐhÿXJMZ@iûÃ	b@¥·.Û(f@{_x0014_®Gáh@{_x0014_®Gáh@_x0012_ìBô$_x0002_Q@&amp;·ñòhh@{_x0014_®G_x0001__x0003_áh@_x000E__x0018_[²²b@¬;Ôr¸c@É¥_x001E_a@{u_x0003_ÃVh@%°ÐLÁ&gt;L@à&gt;_x001B_é_x001F_ï]@*¹Ð=+\@ªfÂb9E`@{_x0014_®Gáh@C¬T_x001D_µd@{_x0014_®Gáh@bGG7á¸f@6Û©5ìg@tÿO_x0002__x0005_äe@Ô_x0012_¯mf@î_x0005_L_x001C__x0018_g@Øö¬.±Gc@PäLº_x0003_ÎR@D¸ÁìýëU@oiGè_x0015_7g@ôý`JÏæY@{_x0014_®Gáh@{_x0014_®Gáh@{_x0014_®Gáh@\Jg@¢(ÁõqLh@{_x0014_®Gáh@{_x0014_®Gáh@{_x0014_®Gáh@*&lt;a¤Çe@çÎþua@_x0003__x0006_x_x0002_R_x0012_L¢_@ð"ß¦¨LW@·û_x0007_ñÃÌa@×I¨Aækf@¿ ßU_x0006_f@_x0010_gúk7Z_@Ó_x0005_D¹_x001E_G@{_x0014_®Gáh@_x0014_ÓuFi¸Y@_x0010_Ôê6_x0017_U@º;p·e[@{_x0014_®Gáh@içÚ&lt;b@µ@ÅÀ]@¨2Úöê`@±IÌW_x0001_I@_x0004_d_x000F_'v\a@ñ6GJ_x0011_8d@Z{sÉJ@{_x0014_®Gáh@{_x0014_®Gáh@_x001A_î_x0011_CU2c@û_x0007_ë_x000D_b­c@·v_x0011_?g@³É:[I@®_x000C_ý½S&gt;S@{_x0014_®Gáh@ÄMð![@d@_x0014_2àE_x0002_°]@¸_x000E_Í%PY@öWÏc_x0014_e@]lÇ_x0017__x0003__x0005_"_x0002_a@z§ÚÝgR@æ_x000D_¹	Îig@êÝÏ._x0002__@ß{ KW(c@ºzÅGÁ¢g@½ªU_x000C_ ]b@{_x0014_®Gáh@í_x0013_¡Mû$f@ß _x0012_ãh@NSú%b@ Ó_x001B_vfZg@Tü(¡ü_x001E_R@_x001A_^6;ch@_x0012_u_x001A_HÝ_@¦ÑÖ÷_x0012_ÌY@{_x0014_®Gáh@_x0001_Í*§&lt;"h@ü¿bµ]@R½÷æ¹[@_x0014_}MÝuØd@°_x0002_ÓT]@ìy_x001F_#ôa@_x001B_d×þüb@1ÔÌðÈ?f@v{ô1Ýµc@&lt;¿"Ë-%@vbc3_Q@_x000B__x000F_-í_x0008_c@#½Í_x0005__x0004_{h@¬_x000C_e_x0013_*ÞV@Þ'¿~0R@_x0004__x0007_ðÏ¨6z/P@_x0006_t·_x0005_üY@4±ÊÇÚòd@û_x0019_â=åc@Ýx¬p¶f@üªY_x001A_®¢`@=«vWªzg@.'_x0005_¾\U@õW_x0001_öh@_x000F_ ú_x000C_#_x001F_g@,z Ï=a@Z-_(íR@Ow0WfH@_x0001_ÃC:ðb@{_x0014_®Gáh@"t"Zøa@LÏ.·_x000C_Y@¡_x0001_oTc@¤ÑÖ»öb@D¯i$Ud@ï_x000D_ïUa@\j_x0003_¤²öT@ªIäñIb@ÚÆù_x000B_W@º_x0002_§g@Åï_x0012__`e@õAÞ@vÆf@`_x0003_H¢Ç_x0005_V@{_x0014_®Gáh@v'LLV@_x0012__x0001_=ÄÞe@{_x0014_®G_x0001__x0002_áh@â÷¸÷cg@Ê$µê:Ä^@ñË_x001B_nµa@`ëµàA`@L&amp;¾©C~^@'¢öãdÒN@Ó+Ø¤ç¶G@_x001A_ß¢_}ff@s&lt;Å£¿K@_x000E_ªÄÚ5b@ã©ö_x001B_Df@Èî_x001E_ y5g@úQË_x001D_Ô _@n±}Â±s3@jÍWVêáT@_x000D_²#ºÔ_x0011_f@FÞØ_x001A_\@DÑQÑ^@þ¨¿_x0003__x001B_d`@_x0008_ÕÃ!ð\@{_x0014_®Gáh@ñü÷`YK@N;»ã\@Þ)íON©[@Tly¦d@Aké_x0002__x000C_Kg@¼ÆB#ºd@I©Y0ûlb@_x001E_û¯«z[@W_x0005_Ç$$a@ßqãô`@_x0001__x0002_Ç«_x001E_Ü0th@À6aXbf@{_x0014_®Gáh@ø_x001F_ó|ßga@_x0010_oi'üa@#_x000E_xíkQ@¾¾_x0005_M®b@Jc±x¤Y@._x0010_Ï2Q@_x001E_jF­m+]@§÷B_x0001_¿`@Mm_x001D_òÿd@®J¡Å_x0010__x001E_S@Xa_x001C__x0008_ûP@Ëpm©ÎF@Ð~Çc@ÙNç	_x0016_­d@lgLÜË_x0015_]@{_x0014_®Gáh@ò©_x0008_%$A\@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t>
  </si>
  <si>
    <t>Two-way Data Table to identify the best Utility cost and Selling price to achieve highest profit</t>
  </si>
  <si>
    <t xml:space="preserve">Electric Vehicle (EV) Charging </t>
  </si>
  <si>
    <t>Analytics and Forecasting System</t>
  </si>
  <si>
    <t>Simulation of a Charging Station using @Risk</t>
  </si>
  <si>
    <t>Peak hours</t>
  </si>
  <si>
    <t>Sim#1</t>
  </si>
  <si>
    <t>Sim#2</t>
  </si>
  <si>
    <t>Sim#3</t>
  </si>
  <si>
    <t>Sim#4</t>
  </si>
  <si>
    <t>Sim#5</t>
  </si>
  <si>
    <t>b7ebc0fad977020c3e7a2cf9155de97e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0001__x0002_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Év¾_x001A_¯C@_x0001__x0002_Év¾_x001A_¯C@Év¾_x001A_¯C@Év¾_x001A_¯C@Év¾_x001A_¯C@Év¾_x001A_¯C@Év¾_x001A_¯C@Év¾_x001A_¯C@Év¾_x001A_¯C@Év¾_x001A_¯C@Év¾_x001A_¯C@Év¾_x001A_¯C@Év¾_x001A_¯C@Év¾_x001A_¯S@Év¾_x001A_¯S@Év¾_x001A_¯S@Év¾_x001A_¯S@Év¾_x001A_¯S@Év¾_x001A_¯S@Év¾_x001A_¯S@Év¾_x001A_¯S@Év¾_x001A_¯S@Év¾_x001A_¯S@Év¾_x001A_¯S@Év¾_x001A_¯S@Év¾_x001A_¯S@£3+tØDR@Év¾_x001A_¯S@Év¾_x001A_¯S@Év¾_x001A_¯S@Év¾_x001A_¯S@Év¾_x001A_¯S@Év¾_x0001__x0002_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89Év¾_x001A_¯S@Év¾_x001A_¯S@Év¾_x001A_¯S@Év¾_x001A_¯S@_x0001__x0001_88_x0002__x0001_88_x0003__x0001_88_x0004__x0001_88_x0005__x0001_88_x0006__x0001_88_x0007__x0001_88_x0008__x0001_88	_x0001_889_x0001_88_x000B__x0001_88_x000C__x0001_88_x000D__x0001_88_x000E__x0001_88_x000F__x0001_88_x0010__x0001_88_x0011__x0001_88_x0012__x0001_88_x0013__x0001_88_x0014__x0001_88_x0015__x0001_88_x0016__x0001_88_x0017__x0001_88_x0018__x0001_88_x0019__x0001_88_x001A__x0001_88_x001B__x0001_88_x001C__x0001_88_x001D__x0001_88_x001E__x0001_88_x001F__x0001_88 _x0001_88!_x0001_88"_x0001_88#_x0001_88$_x0001_88%_x0001_88&amp;_x0001_88'_x0001_88(_x0001_88)_x0001_88*_x0001_88+_x0001_88,_x0001_88-_x0001_88._x0001_88/_x0001_880_x0001_881_x0001_882_x0001_883_x0001_884_x0001_885_x0001_886_x0001_887_x0001_88_x0002__x0003_8_x0001__x0002__x0002_9_x0001__x0002__x0002_:_x0001__x0002__x0002_;_x0001__x0002__x0002_&lt;_x0001__x0002__x0002_=_x0001__x0002__x0002_&gt;_x0001__x0002__x0002_?_x0001__x0002__x0002_@_x0001__x0002__x0002_A_x0001__x0002__x0002_B_x0001__x0002__x0002_C_x0001__x0002__x0002_D_x0001__x0002__x0002_E_x0001__x0002__x0002_F_x0001__x0002__x0002_G_x0001__x0002__x0002_H_x0001__x0002__x0002_I_x0001__x0002__x0002_J_x0001__x0002__x0002_K_x0001__x0002__x0002_L_x0001__x0002__x0002_M_x0001__x0002__x0002_N_x0001__x0002__x0002_O_x0001__x0002__x0002_P_x0001__x0002__x0002_Q_x0001__x0002__x0002_R_x0001__x0002__x0002_S_x0001__x0002__x0002_T_x0001__x0002__x0002_U_x0001__x0002__x0002_þÿÿÿÿÿÿÿÿÿÿÿÿÿÿÿÿÿÿÿÿÿÿÿÿÿÿÿÿÿÿÿÿÿÿÿÿÿÿÿÿÿÿÿÿÿÿÿÿÿÿÿÿÿÿÿÿÿÿÿÿÿÿÿÿÿÿÿÿÿÿÿÿÿÿÿÿÿÿÿÿÿÿÿÿÿÿÿÿÿÿÿÿÿÿÿÿÿÿÿÿÿÿÿÿÿÿÿÿÿÿÿÿÿÿÿÿÿÿÿÿÿÿÿÿÿÿÿÿÿÿÿ_x0001__x0002_ÿÿÿÿÿÿÿÿÿÿÿÿÿÿÿÿÿÿÿÿÿÿÿÿÿÿÿÿÿÿÿÿÿÿÿÿÿÿÿÿÉv¾_x001A_¯S@Év¾_x001A_¯S@Év¾_x001A_¯S@Év¾_x001A_¯S@Év¾_x001A_¯S@_x000C_öãÈRP@Év¾_x001A_¯S@Év¾_x001A_¯S@Év¾_x001A_¯S@Év¾_x001A_¯S@Év¾_x001A_¯S@_x0012_.)¿ìâM@Év¾_x001A_¯S@Év¾_x001A_¯S@Év¾_x001A_¯S@Év¾_x001A_¯S@Év¾_x001A_¯S@Év¾_x001A_¯S@Év¾_x001A_¯S@È²£¤½7K@Év¾_x001A_¯S@Év¾_x001A_¯S@Év¾_x001A_¯S@Év¾_x001A_¯S@Év¾_x001A_¯S@Év¾_x001A_¯S@Év¾_x0001__x0002__x001A_¯S@^Ô_x0019_@N@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Øm_x0014_íx\L@Év¾_x001A_¯S@Év¾_x001A_¯S@Év¾_x001A_¯S@_x0001__x0002_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0001__x0002_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ðn%ª_x0005_JO@Év¾_x001A_¯S@Év¾_x001A_¯S@Év¾_x001A_¯S@Év¾_x001A_¯S@Év¾_x001A_¯S@Év¾_x001A_¯S@§·Ë(à¡Q@Év¾_x001A_¯S@_x0001__x0002_Év¾_x001A_¯S@Év¾_x001A_¯S@Év¾_x001A_¯S@Év¾_x001A_¯S@Év¾_x001A_¯S@Év¾_x001A_¯S@Év¾_x001A_¯S@Év¾_x001A_¯S@Év¾_x001A_¯S@+èT?Â}P@Év¾_x001A_¯S@Év¾_x001A_¯S@Év¾_x001A_¯S@Év¾_x001A_¯S@Év¾_x001A_¯S@Év¾_x001A_¯S@Év¾_x001A_¯S@Év¾_x001A_¯S@Év¾_x001A_¯S@Év¾_x001A_¯S@p~àP@Év¾_x001A_¯S@Év¾_x001A_¯S@Év¾_x001A_¯S@Év¾_x001A_¯S@Év¾_x001A_¯S@Év¾_x001A_¯S@Év¾_x001A_¯S@Év¾_x001A_¯S@Év¾_x001A_¯S@Év¾_x001A_¯S@Év¾_x0001__x0002__x001A_¯S@Év¾_x001A_¯S@Év¾_x001A_¯S@Év¾_x001A_¯S@Év¾_x001A_¯S@Év¾_x001A_¯S@Év¾_x001A_¯S@Év¾_x001A_¯S@Év¾_x001A_¯S@Év¾_x001A_¯S@Év¾_x001A_¯S@¨öEýQ@Év¾_x001A_¯S@0Õå_x0014_û_x0019_J@D_x0008_F_x001E_ÿD@Év¾_x001A_¯S@Év¾_x001A_¯S@Év¾_x001A_¯S@Év¾_x001A_¯S@Év¾_x001A_¯S@Év¾_x001A_¯S@Év¾_x001A_¯S@Év¾_x001A_¯S@Év¾_x001A_¯S@Év¾_x001A_¯S@Év¾_x001A_¯S@Év¾_x001A_¯S@Év¾_x001A_¯S@Év¾_x001A_¯S@Év¾_x001A_¯S@§^§Q_x0016_Q@Év¾_x001A_¯S@_x0001__x0002_Év¾_x001A_¯S@Év¾_x001A_¯S@Év¾_x001A_¯S@Év¾_x001A_¯S@°jñMI@Év¾_x001A_¯S@Év¾_x001A_¯S@Év¾_x001A_¯S@Év¾_x001A_¯S@Év¾_x001A_¯S@Év¾_x001A_¯S@Év¾_x001A_¯S@Év¾_x001A_¯S@Év¾_x001A_¯S@Év¾_x001A_¯S@Év¾_x001A_¯S@Év¾_x001A_¯S@Év¾_x001A_¯S@Év¾_x001A_¯S@Év¾_x001A_¯S@Év¾_x001A_¯S@Év¾_x001A_¯S@Év¾_x001A_¯S@@X^,PQ@Év¾_x001A_¯S@Év¾_x001A_¯S@Év¾_x001A_¯S@Év¾_x001A_¯S@Év¾_x001A_¯S@Év¾_x001A_¯S@Év¾_x001A_¯S@Év¾_x0001__x0002__x001A_¯S@Év¾_x001A_¯S@Z"ÞJ)HI@Év¾_x001A_¯S@Év¾_x001A_¯S@Év¾_x001A_¯S@Év¾_x001A_¯S@Év¾_x001A_¯S@Év¾_x001A_¯S@Év¾_x001A_¯S@Év¾_x001A_¯S@Épÿç,L@Év¾_x001A_¯S@Év¾_x001A_¯S@&gt;Ô&amp;´åF@Év¾_x001A_¯S@Év¾_x001A_¯S@Év¾_x001A_¯S@Év¾_x001A_¯S@Év¾_x001A_¯S@Év¾_x001A_¯S@Év¾_x001A_¯S@Év¾_x001A_¯S@Év¾_x001A_¯S@Év¾_x001A_¯S@Év¾_x001A_¯S@Év¾_x001A_¯S@Év¾_x001A_¯S@Év¾_x001A_¯S@Év¾_x001A_¯S@Év¾_x001A_¯S@Év¾_x001A_¯S@_x0001__x0002_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Ö^\_x0002__x0002_S@Év¾_x001A_¯S@Év¾_x001A_¯S@Év¾_x001A_¯S@Év¾_x001A_¯S@Év¾_x0001__x0002__x001A_¯S@?[Ý_x0016__x0014_P@Év¾_x001A_¯S@Év¾_x001A_¯S@Év¾_x001A_¯S@_x000E_Í¡_x0010__x001A_ÅD@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_x0001__x0002_Év¾_x001A_¯S@Év¾_x001A_¯S@Év¾_x001A_¯S@Év¾_x001A_¯S@Ì¦ÅË¶H@Év¾_x001A_¯S@Év¾_x001A_¯S@Év¾_x001A_¯S@Év¾_x001A_¯S@Év¾_x001A_¯S@Év¾_x001A_¯S@Év¾_x001A_¯S@Év¾_x001A_¯S@Év¾_x001A_¯S@Év¾_x001A_¯S@Év¾_x001A_¯S@Év¾_x001A_¯S@¨rO³sN@Év¾_x001A_¯S@Év¾_x001A_¯S@Év¾_x001A_¯S@Év¾_x001A_¯S@Év¾_x001A_¯S@Év¾_x001A_¯S@Év¾_x001A_¯S@Év¾_x001A_¯S@Év¾_x001A_¯S@Év¾_x001A_¯S@Év¾_x001A_¯S@Év¾_x001A_¯S@Év¾_x001A_¯S@Év¾_x0001__x0002_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_x0001__x0002_Év¾_x001A_¯S@Év¾_x001A_¯S@Év¾_x001A_¯S@Év¾_x001A_¯S@Év¾_x001A_¯S@Év¾_x001A_¯S@Év¾_x001A_¯S@Év¾_x001A_¯S@Év¾_x001A_¯S@PTÈßáoS@Év¾_x001A_¯S@Év¾_x001A_¯S@Év¾_x001A_¯S@Év¾_x001A_¯S@Év¾_x001A_¯S@ìU÷Öæ²P@Év¾_x001A_¯S@Év¾_x001A_¯S@Év¾_x001A_¯S@Év¾_x001A_¯S@Év¾_x001A_¯S@Év¾_x001A_¯S@Év¾_x001A_¯S@Év¾_x001A_¯S@Év¾_x001A_¯S@Év¾_x001A_¯S@'«×-_x001C_Q@Év¾_x001A_¯S@Év¾_x001A_¯S@Év¾_x001A_¯S@Év¾_x001A_¯S@Év¾_x0001__x0002_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_x0001__x0002_Év¾_x001A_¯S@Év¾_x001A_¯S@Év¾_x001A_¯S@Év¾_x001A_¯S@Év¾_x001A_¯S@Év¾_x001A_¯S@Év¾_x001A_¯S@Év¾_x001A_¯S@Év¾_x001A_¯S@Év¾_x001A_¯S@Év¾_x001A_¯S@Év¾_x001A_¯S@Év¾_x001A_¯S@Év¾_x001A_¯S@Év¾_x001A_¯S@Év¾_x001A_¯S@Év¾_x001A_¯S@Év¾_x001A_¯S@Év¾_x001A_¯S@Év¾_x001A_¯S@Év¾_x001A_¯S@Ø°¾2ÀaM@Év¾_x001A_¯S@Év¾_x001A_¯S@Év¾_x001A_¯S@Év¾_x001A_¯S@Év¾_x001A_¯S@Év¾_x001A_¯S@Év¾_x001A_¯S@Év¾_x001A_¯S@Év¾_x001A_¯S@Év¾_x0001__x0002_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_x0001__x0002_Év¾_x001A_¯S@Év¾_x001A_¯S@Év¾_x001A_¯S@Év¾_x001A_¯S@Év¾_x001A_¯S@öt_¢PzK@Ü$O]_x0001_ðN@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0001__x0002__x001A_¯S@Þk_x001F_ì2P@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_x0001__x0002_Év¾_x001A_¯S@Év¾_x001A_¯S@6_x0005_eñ:_x0006_B@Év¾_x001A_¯S@Év¾_x001A_¯S@Év¾_x001A_¯S@Év¾_x001A_¯S@Év¾_x001A_¯S@Év¾_x001A_¯S@Év¾_x001A_¯S@Év¾_x001A_¯S@Év¾_x001A_¯S@Év¾_x001A_¯S@Év¾_x001A_¯S@Év¾_x001A_¯S@Év¾_x001A_¯S@Év¾_x001A_¯S@Év¾_x001A_¯S@Év¾_x001A_¯S@Év¾_x001A_¯S@Év¾_x001A_¯S@Év¾_x001A_¯S@Év¾_x001A_¯S@Év¾_x001A_¯S@_x000C_¹3p;¢J@Év¾_x001A_¯S@Év¾_x001A_¯S@Év¾_x001A_¯S@Év¾_x001A_¯S@Év¾_x001A_¯S@Év¾_x001A_¯S@Év¾_x0001__x0002_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Î`æðC+F@Év¾_x001A_¯S@Év¾_x001A_¯S@Év¾_x001A_¯S@_x0001__x0002_Év¾_x001A_¯S@Év¾_x001A_¯S@Év¾_x001A_¯S@Év¾_x001A_¯S@Év¾_x001A_¯S@Év¾_x001A_¯S@Év¾_x001A_¯S@Év¾_x001A_¯S@Év¾_x001A_¯S@Év¾_x001A_¯S@Év¾_x001A_¯S@Év¾_x001A_¯S@­$¶J@R@Év¾_x001A_¯S@Év¾_x001A_¯S@Év¾_x001A_¯S@Év¾_x001A_¯S@Év¾_x001A_¯S@Év¾_x001A_¯S@Év¾_x001A_¯S@Év¾_x001A_¯S@Év¾_x001A_¯S@Év¾_x001A_¯S@Év¾_x001A_¯S@Év¾_x001A_¯S@Év¾_x001A_¯S@Év¾_x001A_¯S@Év¾_x001A_¯S@Év¾_x001A_¯S@Év¾_x001A_¯S@Év¾_x001A_¯S@Év¾_x0001__x0002__x001A_¯S@Év¾_x001A_¯S@Év¾_x001A_¯S@Év¾_x001A_¯S@Év¾_x001A_¯S@Év¾_x001A_¯S@Év¾_x001A_¯S@Év¾_x001A_¯S@Év¾_x001A_¯S@Év¾_x001A_¯S@Év¾_x001A_¯S@Év¾_x001A_¯S@Év¾_x001A_¯S@Év¾_x001A_¯S@Év¾_x001A_¯S@Év¾_x001A_¯S@Év¾_x001A_¯S@Év¾_x001A_¯S@ÔúÄ_x0001_z¹R@Év¾_x001A_¯S@B_x001D_{¨?)M@Év¾_x001A_¯S@Ìç·uÚO@Ø\Ü¾í_x001E_S@Év¾_x001A_¯S@Év¾_x001A_¯S@Év¾_x001A_¯S@Év¾_x001A_¯S@Év¾_x001A_¯S@Év¾_x001A_¯S@Év¾_x001A_¯S@Év¾_x001A_¯S@_x0001__x0002_Év¾_x001A_¯S@Év¾_x001A_¯S@Év¾_x001A_¯S@Év¾_x001A_¯S@Év¾_x001A_¯S@Év¾_x001A_¯S@Év¾_x001A_¯S@Év¾_x001A_¯S@Év¾_x001A_¯S@Év¾_x001A_¯S@Év¾_x001A_¯S@Év¾_x001A_¯S@Év¾_x001A_¯S@Év¾_x001A_¯S@Év¾_x001A_¯S@Év¾_x001A_¯S@Év¾_x001A_¯S@Év¾_x001A_¯S@Év¾_x001A_¯S@Év¾_x001A_¯S@ÒRÒ£áÎQ@SWþ%çQ@Év¾_x001A_¯S@Év¾_x001A_¯S@Év¾_x001A_¯S@Év¾_x001A_¯S@Év¾_x001A_¯S@Év¾_x001A_¯S@jõto÷Q@Év¾_x001A_¯S@Év¾_x001A_¯S@Év¾_x0001__x0002_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_x0001__x0003_Év¾_x001A_¯S@_x0002_Æê S®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0001__x0002_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uoX÷R@Év¾_x001A_¯S@Év¾_x001A_¯S@Év¾_x001A_¯S@Év¾_x001A_¯S@Év¾_x001A_¯S@Év¾_x001A_¯S@Év¾_x001A_¯S@Év¾_x001A_¯S@_x0001__x0002_dÍËU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0001__x0002__x001A_¯S@Év¾_x001A_¯S@Év¾_x001A_¯S@Év¾_x001A_¯S@Év¾_x001A_¯S@Év¾_x001A_¯S@Év¾_x001A_¯S@Év¾_x001A_¯S@Év¾_x001A_¯S@Év¾_x001A_¯S@Év¾_x001A_¯S@æHrÀÆNC@Év¾_x001A_¯S@Év¾_x001A_¯S@Év¾_x001A_¯S@Év¾_x001A_¯S@Év¾_x001A_¯S@Év¾_x001A_¯S@Év¾_x001A_¯S@Év¾_x001A_¯S@Év¾_x001A_¯S@Év¾_x001A_¯S@Év¾_x001A_¯S@Év¾_x001A_¯S@Év¾_x001A_¯S@Év¾_x001A_¯S@Év¾_x001A_¯S@Év¾_x001A_¯S@Év¾_x001A_¯S@³4#Õ4S@Év¾_x001A_¯S@Év¾_x001A_¯S@_x0001__x0002_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uSÎ_x001D_ÝR@Év¾_x001A_¯S@Év¾_x001A_¯S@Év¾_x001A_¯S@Év¾_x001A_¯S@Év¾_x001A_¯S@Év¾_x001A_¯S@Î±_x000D_Ù,½G@Év¾_x0001__x0002_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Év¾_x001A_¯S@ñ$_x001E_ÊþhR@_x0001__x0002_Év¾_x001A_¯S@Év¾_x001A_¯S@Év¾_x001A_¯S@Év¾_x001A_¯S@Év¾_x001A_¯S@,²ï§]@,²ï§]@z&lt;w@¸U@,²ï§]@,²ï§]@,²ï§]@,²ï§]@,²ï§]@,²ï§]@_x000B_,3þh]@,²ï§]@,²ï§]@,²ï§]@Éf@êÝO@,²ï§]@,²ï§]@,²ï§]@,²ï§]@,²ï§]@,²ï§]@,²ï§]@,²ï§]@,²ï§]@,²ï§]@x1Ñ _x000C_ÏX@,²ï§]@,²ï_x0001__x0002_§]@_x0016_'÷UÀQ@_x0005_Ü"_x0008_Z@,²ï§]@,²ï§]@,²ï§]@,²ï§]@,²ï§]@,²ï§]@âÀ_x0003_fý\Y@,²ï§]@_x000C_KöP[@,²ï§]@,²ï§]@,²ï§]@,²ï§]@,²ï§]@,²ï§]@,²ï§]@,²ï§]@,²ï§]@,²ï§]@,²ï§]@,²ï§]@,²ï§]@,²ï§]@,²ï§]@,²ï§]@,²ï§]@ÖjðÇÂ_x0002_Y@,²ï§]@,²ï§]@_x0001__x0002_,²ï§]@6zH|^X@eN _x001F_ËùK@,²ï§]@,²ï§]@,²ï§]@,²ï§]@,²ï§]@_9_x0017_&amp;7I@,²ï§]@,²ï§]@,²ï§]@â×³ÉIY@:s_x0008_@$X@Ra¹+·_x0006_W@,²ï§]@_x0015__x0015_´üöF@,²ï§]@,²ï§]@,²ï§]@,²ï§]@,²ï§]@,²ï§]@,²ï§]@«6ªqÕI@,²ï§]@,²ï§]@,²ï§]@,²ï§]@,²ï§]@,²ï§]@,²ï_x0001__x0002_§]@,²ï§]@²´_x0012__x001E_ø7S@,²ï§]@,²ï§]@,²ï§]@_x0008_³TÎb(S@,²ï§]@,²ï§]@,²ï§]@,²ï§]@,²ï§]@,²ï§]@,²ï§]@,²ï§]@,²ï§]@,²ï§]@Dàõ_x0006_X@,²ï§]@,²ï§]@%Ð$E²°G@,²ï§]@,²ï§]@,²ï§]@,²ï§]@,²ï§]@,²ï§]@,²ï§]@,²ï§]@,²ï§]@,²ï§]@,²ï§]@_x0001__x0002_ ü:\@,²ï§]@,²ï§]@,²ï§]@,²ï§]@,²ï§]@,²ï§]@,²ï§]@,²ï§]@,²ï§]@,²ï§]@,²ï§]@,²ï§]@,²ï§]@,²ï§]@,²ï§]@,²ï§]@,²ï§]@,²ï§]@,²ï§]@,²ï§]@,²ï§]@,²ï§]@,²ï§]@,²ï§]@,²ï§]@ì_x0008_ådS@&lt;ÁÕT@Âú½¤$a\@,²ï§]@,²ï§]@,²ï_x0001__x0003_§]@,²ï§]@,²ï§]@,²ï§]@`Ï_x0019_ÓaNW@,²ï§]@,²ï§]@,²ï§]@,²ï§]@¨e­_x0001_¨V@,²ï§]@,²ï§]@,²ï§]@,²ï§]@,²ï§]@=Ñ5_x0002_?J@,²ï§]@,²ï§]@,²ï§]@,²ï§]@,²ï§]@,²ï§]@Ñ§©ùN@,²ï§]@,²ï§]@,²ï§]@,²ï§]@,²ï§]@êaMîóÃY@,²ï§]@,²ï§]@,²ï§]@_x0001__x0002__x0014_Æ_x0006_L]6Y@£2ºÖ½OL@,²ï§]@,²ï§]@,²ï§]@ Á§_x0013_òÒ\@,²ï§]@ÜÜ_x0014_©&gt;V]@,²ï§]@,²ï§]@,²ï§]@,²ï§]@-__x000F_i@_x0015_M@,²ï§]@,²ï§]@,²ï§]@,²ï§]@,²ï§]@,²ï§]@,²ï§]@,²ï§]@,²ï§]@,²ï§]@,²ï§]@,²ï§]@,²ï§]@2=)_x001A_kT@&gt;'_x0019_È+ëR@_x000B_¨fW@,²ï§]@,²ï§]@,²ï_x0002__x0003_§]@,²ï§]@,²ï§]@ýãkOO@öWÐyX@}7öl4nE@jVáWS@@,²ï§]@,²ï§]@ò_x000C_(_x0008_¹ÌZ@,²ï§]@,²ï§]@,²ï§]@,²ï§]@_x0008_öj*ÁÙ[@,²ï§]@,²ï§]@,²ï§]@,²ï§]@,²ï§]@,²ï§]@,²ï§]@±Í¦ÜM@,²ï§]@,²ï§]@,²ï§]@,²ï§]@,²ï§]@ýÌ_x0001_ïßD@,²ï§]@,²ï§]@,²ï§]@_x0001__x0002_,²ï§]@,²ï§]@,²ï§]@,²ï§]@(E_x000D_Ñ_x0011_ð[@,²ï§]@(äg\@,²ï§]@,²ï§]@,²ï§]@,²ï§]@f·kQ[@,²ï§]@,²ï§]@,²ï§]@Í_x0012_ÍxôM@J÷:7ÊS@,²ï§]@æ^¦Ú}[@,²ï§]@,²ï§]@,²ï§]@,²ï§]@,²ï§]@,²ï§]@§î¢bD@,²ï§]@,²ï§]@,²ï§]@,²ï§]@,²ï§]@,²ï_x0001__x0002_§]@&gt;¾µ¸X@,²ï§]@Ý+W!G@,²ï§]@,²ï§]@Ï ä~í9B@,²ï§]@,²ï§]@,²ï§]@,²ï§]@,²ï§]@ZºÑ8]@,²ï§]@,²ï§]@,²ï§]@,²ï§]@,²ï§]@,²ï§]@ò¶®']@,²ï§]@ÞÌ=_x0012_úV@,²ï§]@,²ï§]@,²ï§]@,²ï§]@,²ï§]@,²ï§]@,²ï§]@,²ï§]@,²ï§]@,²ï§]@_x0001__x0003_,²ï§]@,²ï§]@,²ï§]@,²ï§]@,²ï§]@,²ï§]@,²ï§]@¸iË_x001D__x0013_R@_x0002_xöv©_x000C_]@,²ï§]@,²ï§]@,²ï§]@_x001A_Ðu_x001B_øX@²ÕAü3T@,²ï§]@#M	Ø_x0012_W@¬°,Á_x0018_V@¨`_x000B_Äß_x0017_\@_x0007_g_x0008_'´P@þöwõzâ\@,²ï§]@,²ï§]@,²ï§]@÷?º_x000D_\@Ë_x0018__x001D__x0013_g|K@,²ï§]@,²ï§]@,²ï§]@\/²hS_x0019_@@,²ï§]@,²ï§]@,²ï_x0001__x0002_§]@,²ï§]@,²ï§]@,²ï§]@,²ï§]@,²ï§]@,²ï§]@,²ï§]@,²ï§]@,²ï§]@,²ï§]@,²ï§]@,²ï§]@,²ï§]@,²ï§]@,²ï§]@,²ï§]@,²ï§]@ä»_x000C_ãöñX@,²ï§]@,²ï§]@,²ï§]@`nÎ#ZS@,²ï§]@ÏÉ/]@,²ï§]@,²ï§]@,²ï§]@_x0019_	Öì_x0004__x000B_D@¼m1SZT@,²ï§]@,²ï§]@_x0001__x0002_,²ï§]@,²ï§]@¨9xp°!Y@,²ï§]@,²ï§]@,²ï§]@,²ï§]@,²ï§]@â¶­\_x001D_°V@á_x0002_§ìÇI@,²ï§]@,²ï§]@,²ï§]@,²ï§]@ _x0017_aRC\@ôIcaëË[@,²ï§]@,²ï§]@,²ï§]@,²ï§]@,²ï§]@,²ï§]@,²ï§]@,²ï§]@,²ï§]@,²ï§]@,²ï§]@D±N_x0003__x0004_M\@,²ï§]@,²ï§]@,²ï§]@,²ï_x0001__x0002_§]@,²ï§]@,²ï§]@Ì?	-\F[@Ôâ{77áY@,²ï§]@,²ï§]@,²ï§]@,²ï§]@_x001C_yÚïZ?R@,²ï§]@,²ï§]@fÜ_Ü_9Z@,²ï§]@,²ï§]@,²ï§]@,²ï§]@,²ï§]@,²ï§]@"5_x000D__x001A_ñY@,²ï§]@,²ï§]@P_x0012_ç&amp;ÔÛW@,²ï§]@,²ï§]@,²ï§]@,²ï§]@,²ï§]@,²ï§]@,²ï§]@,²ï§]@H-»É~]@_x0001__x0002_Dø¨9CV@vÐþ_x0019_Q@|ù$Û" R@,²ï§]@:°n"äë\@,²ï§]@,²ï§]@%_x000E_ÿ_x0005__x0007_ºL@,²ï§]@,²ï§]@,²ï§]@,²ï§]@,²ï§]@,²ï§]@,²ï§]@,²ï§]@,²ï§]@LÅó×SR@dg_x0007_M@ò{Bu_x001F_o\@,²ï§]@,²ï§]@,²ï§]@,²ï§]@,²ï§]@,²ï§]@,²ï§]@,²ï§]@,²ï§]@,²ï§]@,²ï§]@,²ï_x0002__x0003_§]@,²ï§]@,²ï§]@®OPk7áT@,²ï§]@,²ï§]@,²ï§]@,²ï§]@,²ï§]@`hj½_x0001_rZ@@_x000E_JaW@,²ï§]@,²ï§]@,²ï§]@,²ï§]@L¾ÄÒ'S@,²ï§]@,²ï§]@,²ï§]@,²ï§]@,²ï§]@,²ï§]@,²ï§]@o0@yàU@,²ï§]@,²ï§]@ø­ÌÓ6¬T@,²ï§]@,²ï§]@,²ï§]@,²ï§]@,²ï§]@_x0001__x0002_,²ï§]@,²ï§]@,²ï§]@,²ï§]@,²ï§]@,²ï§]@,²ï§]@,²ï§]@bãß~ÊX@,²ï§]@,²ï§]@,²ï§]@,²ï§]@%_x0013_ÏùµH@,²ï§]@,²ï§]@,²ï§]@,²ï§]@úP7úO_x001B_U@_x0014_jW¾5_x0014_X@,²ï§]@,²ï§]@,²ï§]@,²ï§]@,²ï§]@,²ï§]@,²ï§]@ìX.GÉ_x000B_S@,²ï§]@,²ï§]@,²ï§]@`"þ#_x0001__x0003_ìÖQ@,²ï§]@,²ï§]@,²ï§]@,²ï§]@,²ï§]@,²ï§]@,²ï§]@,²ï§]@,²ï§]@,²ï§]@._x0002_±·¹¥W@,²ï§]@¼wt¦nY@,²ï§]@,²ï§]@,²ï§]@,²ï§]@,²ï§]@,²ï§]@,²ï§]@,²ï§]@,²ï§]@,²ï§]@,²ï§]@iTúcDX@,²ï§]@,²ï§]@,²ï§]@C×oúÎF@)_µ9DJ@,²ï§]@_x0001__x0002_,²ï§]@,²ï§]@,²ï§]@,²ï§]@,²ï§]@ë2%UÇS@,²ï§]@,²ï§]@,²ï§]@,²ï§]@,²ï§]@,²ï§]@zY_x0003_§öTZ@,²ï§]@,²ï§]@,²ï§]@,²ï§]@,²ï§]@úÿR_x0011_'XV@,²ï§]@,²ï§]@,²ï§]@_x0011_UWU@,²ï§]@	:OZ_x0012_ºK@,²ï§]@,²ï§]@,²ï§]@,²ï§]@,²ï§]@,²ï§]@,²ï_x0001__x0002_§]@,²ï§]@òB»'T@xt0""Æ\@,²ï§]@Ï_x0002_\Z@,²ï§]@,²ï§]@,²ï§]@,²ï§]@,²ï§]@,²ï§]@,ñ2Î`[@,²ï§]@,²ï§]@,²ï§]@·W_x0008_F}Z@,²ï§]@,²ï§]@,²ï§]@,²ï§]@,²ï§]@,²ï§]@,²ï§]@Þ_x0017_&lt;(/\@,²ï§]@_x0006_Ïêè´:@TÏÓÙg_x0014_Z@,²ï§]@,²ï§]@,²ï§]@,²ï§]@_x0001__x0002_,²ï§]@,²ï§]@,²ï§]@,²ï§]@Ú_x0013_k¶\@,²ï§]@,²ï§]@,²ï§]@,²ï§]@,²ï§]@,²ï§]@,²ï§]@,²ï§]@,²ï§]@,²ï§]@,²ï§]@Y_x001B_DÈtöE@,²ï§]@Ô©z^¬&amp;[@,²ï§]@,²ï§]@,²ï§]@,²ï§]@,²ï§]@ªâ2Ù«iV@,²ï§]@,²ï§]@,²ï§]@,²ï§]@,²ï§]@Ð_x0014_û_x0008_j÷W@,²ï_x0001__x0003_§]@,²ï§]@,²ï§]@,²ï§]@,²ï§]@_x0002_Ìµ3ÙZ@_x0014_.ÉXØS@,²ï§]@d.Õµ«yU@,²ï§]@,²ï§]@,²ï§]@,²ï§]@,²ï§]@,²ï§]@,²ï§]@,²ï§]@,²ï§]@,²ï§]@,²ï§]@_x001C_ÃöH}A@,²ï§]@_x0008_L×Ê_x0017_{Q@,²ï§]@,²ï§]@,²ï§]@,²ï§]@,²ï§]@,²ï§]@ú +¹¶Y@Äþ_x0017_îS@,²ï§]@_x0001__x0002_,²ï§]@,²ï§]@,²ï§]@,²ï§]@§YÄÎÔO@,²ï§]@,²ï§]@,²ï§]@,²ï§]@,²ï§]@,²ï§]@,²ï§]@,²ï§]@,²ï§]@,²ï§]@,²ï§]@_x0004_àÕnW¯[@,²ï§]@,²ï§]@,²ï§]@,²ï§]@é?¬½¨Q@,²ï§]@,²ï§]@,²ï§]@,²ï§]@,²ï§]@,²ï§]@,²ï§]@,²ï§]@¢_x0007_«ÔU@,²ï_x0002__x0003_§]@,²ï§]@,²ï§]@,²ï§]@,²ï§]@*mº_x0001_óZ@ÔÕY?	_x0007_U@¨|½÷ÌZ]@,²ï§]@,²ï§]@ú+Í¬cP@,²ï§]@_x0002_y}H@,²ï§]@_x0019_JÈÍ_x0013_ìJ@þäj_x0003_ÉP@,²ï§]@,²ï§]@,²ï§]@,²ï§]@,²ï§]@ô×¹¶«X@,²ï§]@lBòÃü}\@,²ï§]@,²ï§]@X_x000B_W&gt;^ý\@,²ï§]@,²ï§]@,²ï§]@,²ï§]@,²ï§]@_x0001__x0002_,²ï§]@,²ï§]@,²ï§]@,²ï§]@,²ï§]@Oº6ß/[@,²ï§]@H:æí}UX@,²ï§]@,²ï§]@,²ï§]@,²ï§]@ñ_x0007_µüñN@ó_x0010__x0011_U"O@,²ï§]@,²ï§]@,²ï§]@,²ï§]@,²ï§]@,²ï§]@!Mú6(VN@,²ï§]@,²ï§]@,²ï§]@,²ï§]@,²ï§]@,²ï§]@,²ï§]@,²ï§]@,²ï§]@,²ï§]@Zß_x0005__x0001__x0002_i_x000E_[@,²ï§]@,²ï§]@¤)Gä¥T@,²ï§]@,²ï§]@,²ï§]@ÜÇw_x001D_ÕU@,²ï§]@,²ï§]@,²ï§]@,²ï§]@,²ï§]@,²ï§]@,²ï§]@,²ï§]@,²ï§]@,²ï§]@,²ï§]@,²ï§]@,²ï§]@,²ï§]@_x0001_ wö+EU@,²ï§]@®aÏób Z@(÷òLpXQ@,²ï§]@,²ï§]@,²ï§]@,²ï§]@,²ï§]@,²ï§]@_x0001__x0003_,²ï§]@,²ï§]@,²ï§]@,²ï§]@,²ï§]@,²ï§]@Ä2ë«U@,²ï§]@,²ï§]@,²ï§]@,²ï§]@,²ï§]@,²ï§]@ÄõWN'ËR@,²ï§]@,²ï§]@,²ï§]@,²ï§]@,²ï§]@,²ï§]@,²ï§]@,²ï§]@,²ï§]@,²ï§]@,²ï§]@,²ï§]@_x0002_&lt;bÑyW@öU±ÄZ@,²ï§]@,²ï§]@,²ï§]@,²ï_x0001__x0002_§]@,²ï§]@,²ï§]@,²ï§]@,²ï§]@,²ï§]@,²ï§]@,²ï§]@,²ï§]@,²ï§]@¢ÀÎNoø[@,²ï§]@,²ï§]@,²ï§]@,²ï§]@ _x0004__x0014_;P@,²ï§]@,²ï§]@ÂqÚÞUÃY@,²ï§]@,²ï§]@,²ï§]@,²ï§]@,²ï§]@ÂÕwr,Q@,²ï§]@,²ï§]@þJ­a«ôQ@,²ï§]@,²ï§]@,²ï§]@,²ï§]@_x0001__x0003_,²ï§]@_x0002__x000D_ittQ@`ªìe_x001A_êW@,²ï§]@,²ï§]@,²ï§]@,²ï§]@,²ï§]@,²ï§]@,EÊ.;W@,²ï§]@,²ï§]@,²ï§]@,²ï§]@,²ï§]@,²ï§]@,²ï§]@,²ï§]@,²ï§]@,²ï§]@_x0006__x0018_IÃÊV@,²ï§]@,²ï§]@,²ï§]@,²ï§]@,²ï§]@,²ï§]@,²ï§]@,²ï§]@,²ï§]@,²ï§]@,²ï_x0001__x0002_§]@,²ï§]@,²ï§]@fV_x0005_1_x0001_F=@(_x0001_SÛP_x000B_V@,²ï§]@,²ï§]@^ªT»ð[@ÅgEÜV@¢mÞ@ÛT@,²ï§]@,²ï§]@,²ï§]@,²ï§]@,²ï§]@,²ï§]@àÄôe#0Z@,²ï§]@,²ï§]@,²ï§]@_x000C_ËNÐ^W@Úe+@òÞP@,²ï§]@,²ï§]@,²ï§]@,²ï§]@,²ï§]@,²ï§]@,²ï§]@,²ï§]@_x000E__x0008_óKy¢Y@,²ï§]@_x0001__x0002_9¶¡c·[@,²ï§]@,²ï§]@,²ï§]@_x0012_¡7J±Z@,²ï§]@F_x0014_Ï_x0012_øZ@,²ï§]@,²ï§]@,²ï§]@,²ï§]@,²ï§]@,²ï§]@,²ï§]@Æîê_x0019_ù_x0014_T@³[z:P@,²ï§]@ì;±R@,²ï§]@,²ï§]@,²ï§]@,²ï§]@_x001B__x0014__x001E_1f_x0011_C@_x001C_kGþ°Y@,²ï§]@,²ï§]@,²ï§]@,²ï§]@,²ï§]@,²ï§]@*kXstR@,²ï_x0001__x0002_§]@,²ï§]@,²ï§]@,²ï§]@,²ï§]@,²ï§]@,²ï§]@,²ï§]@,²ï§]@,²ï§]@,²ï§]@,²ï§]@,²ï§]@,²ï§]@FÁý_x001F_´_x0017_V@,²ï§]@,²ï§]@à­¾ÚE2V@,²ï§]@,²ï§]@,²ï§]@`èm×ÉW@_x0002_ÿ_x000B_°Á/U@_x0018_V&amp;v_x001B__x0013_P@,²ï§]@,²ï§]@,²ï§]@,²ï§]@,²ï§]@Év¾_x001A_¯c@º&gt;Ò½Óc`@¢µD#]bS@_x0001__x0002_'ÁD±la@Év¾_x001A_¯c@Év¾_x001A_¯c@Év¾_x001A_¯c@Év¾_x001A_¯c@Év¾_x001A_¯c@Ä&lt;4ß_x001A__x0013_[@Év¾_x001A_¯c@Év¾_x001A_¯c@Év¾_x001A_¯c@á+w#2K@Év¾_x001A_¯c@Þ*_x0016_c@Év¾_x001A_¯c@²³&gt;¶`@Év¾_x001A_¯c@Év¾_x001A_¯c@Év¾_x001A_¯c@Év¾_x001A_¯c@a._x0013_%¤c@MÌIu(,`@ bÙL)yV@Év¾_x001A_¯c@ðLP),æ^@{°BGåÔN@¬6ä9?²W@Év¾_x001A_¯c@ýu^vðb@Àªú_x0014_Iæb@Év¾_x001A_¯c@Év¾_x001A_¯c@Év¾_x0002__x0003__x001A_¯c@_x0003_ò_x000B__x0012__x001A__x0007_W@Év¾_x001A_¯c@²=÷_x0012_ûX@È»­_x0005_¿ya@Év¾_x001A_¯c@Év¾_x001A_¯c@`_x0001__x001E_oa@Év¾_x001A_¯c@Év¾_x001A_¯c@Év¾_x001A_¯c@Év¾_x001A_¯c@Év¾_x001A_¯c@@Ù³îkY]@Év¾_x001A_¯c@Év¾_x001A_¯c@Év¾_x001A_¯c@ñ£AÚ±a@Év¾_x001A_¯c@Év¾_x001A_¯c@Év¾_x001A_¯c@þøsß´V@Év¾_x001A_¯c@Év¾_x001A_¯c@Év¾_x001A_¯c@^«P0_x0008_V@³°0w_x0004_NG@XØ«Û]@Év¾_x001A_¯c@Év¾_x001A_¯c@Ò_x000F_õU_@Év¾_x001A_¯c@_x0001__x0002_­òIo_D@°1_x0011__x0001_%_x001F_]@¯_x0015_¿qA`b@Év¾_x001A_¯c@_x0002_	¼&lt;æóV@b¤_x0010_H]ÎU@zÁ×Ó°T@Év¾_x001A_¯c@cwÄT0àA@Év¾_x001A_¯c@´	_x0013__x0006_äc[@Év¾_x001A_¯c@Év¾_x001A_¯c@Év¾_x001A_¯c@Év¾_x001A_¯c@Év¾_x001A_¯c@ùºÉ_x000E_éD@Év¾_x001A_¯c@Év¾_x001A_¯c@Év¾_x001A_¯c@4½,Ö4b@Év¾_x001A_¯c@ ÌF9¯Ý^@&gt;Xnûa@òé×bÍ[@Øå_x001A_Ê_x0014_âP@Év¾_x001A_¯c@Év¾_x001A_¯c@Év¾_x001A_¯c@.ä\zÒP@Év¾_x001A_¯c@Év¾_x0001__x0002__x001A_¯c@_x0018_F_x0010_[(3]@Év¾_x001A_¯c@Év¾_x001A_¯c@Év¾_x001A_¯c@Év¾_x001A_¯c@Év¾_x001A_¯c@Év¾_x001A_¯c@Év¾_x001A_¯c@l_x0011_þ0#1V@Év¾_x001A_¯c@Év¾_x001A_¯c@s25ë_x0004_C@_x000D__x000E_ãwÞ_x001B_a@Év¾_x001A_¯c@Év¾_x001A_¯c@Év¾_x001A_¯c@Év¾_x001A_¯c@Év¾_x001A_¯c@2-ó_x000D_ò_@Év¾_x001A_¯c@Év¾_x001A_¯c@Év¾_x001A_¯c@Év¾_x001A_¯c@È¿_x0004_1W2Z@Év¾_x001A_¯c@9§¶Ó_x0011_c@Év¾_x001A_¯c@Év¾_x001A_¯c@Év¾_x001A_¯c@Év¾_x001A_¯c@Év¾_x001A_¯c@_x0001__x0003_Év¾_x001A_¯c@Év¾_x001A_¯c@Év¾_x001A_¯c@P_x0011_åh¶â`@Év¾_x001A_¯c@_x0016_ï`ÚÞb@ÜØ¥¦_x0013_Â`@¶D_x001B_RGc@Év¾_x001A_¯c@Wf_x000F_p4c@Év¾_x001A_¯c@Év¾_x001A_¯c@X¶³_x0010_õ$_@Év¾_x001A_¯c@Év¾_x001A_¯c@Év¾_x001A_¯c@Év¾_x001A_¯c@Év¾_x001A_¯c@_x0012_Ç_x0010_-_x0002__x000F_Q@b¶É/ò3R@ê+ÆPA_x000B_Z@Év¾_x001A_¯c@Év¾_x001A_¯c@Év¾_x001A_¯c@ª¯Gg«\@zi_x000D__x0007_O¢`@Év¾_x001A_¯c@_x0001_"~øT@Év¾_x001A_¯c@NI_x000F_Ó6¯[@Év¾_x001A_¯c@Év¾_x0002__x0003__x001A_¯c@Ðµ¬Ä9T@Év¾_x001A_¯c@Év¾_x001A_¯c@Év¾_x001A_¯c@Év¾_x001A_¯c@Év¾_x001A_¯c@3FZxòE@Év¾_x001A_¯c@Év¾_x001A_¯c@Év¾_x001A_¯c@Év¾_x001A_¯c@Év¾_x001A_¯c@Év¾_x001A_¯c@é3¸_x0001_3ìI@Év¾_x001A_¯c@Þð3ïr^@·_x000D_¦[)a@øõ¬	c@Év¾_x001A_¯c@_x0012_U_x0010_nW@Év¾_x001A_¯c@Év¾_x001A_¯c@Év¾_x001A_¯c@&lt;÷_x000E_øyàV@ñÊ.÷£G@Év¾_x001A_¯c@jf2Dça@Év¾_x001A_¯c@Èò¯¿_x000E_}Z@Év¾_x001A_¯c@_x0004__x000E__x001D_U[_x0002_[@_x0002__x0003_ÖgI_x001F_d¸^@Év¾_x001A_¯c@Év¾_x001A_¯c@Év¾_x001A_¯c@{Á_x001F_ÁyiH@Év¾_x001A_¯c@Év¾_x001A_¯c@Év¾_x001A_¯c@Év¾_x001A_¯c@Év¾_x001A_¯c@Év¾_x001A_¯c@`_x0016__x000C_ìÆú^@_x0015_ÎèF©&gt;c@Év¾_x001A_¯c@Év¾_x001A_¯c@eÝ«&lt;;Za@_x0006_o_ìFÎb@Év¾_x001A_¯c@Z½EÕ6_x0015_R@fX!tHP@¸&lt;T+U@Év¾_x001A_¯c@Év¾_x001A_¯c@_x000C__x0003_¹bVc@Év¾_x001A_¯c@I+cÑÕ°b@ë_x0001__x000E_&lt;¥£J@_x001E_¡|#V@Ë_x0006_ÅmÂ@@ÀÍr"O7@Év¾_x001A_¯c@Év¾_x0001__x0002__x001A_¯c@_x001A_&gt;0´ÕvX@Év¾_x001A_¯c@Év¾_x001A_¯c@Év¾_x001A_¯c@´_x0007_ê{{¨b@0'sÖÝY@Év¾_x001A_¯c@Ð§&gt;_x0001_*Z^@_x0001_ô×ÈÌ`@_x0008_»Þ_x0006_îô^@×ñ£$ý¯`@[k#Ì`­a@Év¾_x001A_¯c@Í_x0013_Þþ_x0015_ÕH@Év¾_x001A_¯c@Év¾_x001A_¯c@Év¾_x001A_¯c@Év¾_x001A_¯c@Év¾_x001A_¯c@K/_x0012_GÀ3@@ç(_x0015_Þ'`@Év¾_x001A_¯c@_x0002_pñ_x0019_Lì]@Év¾_x001A_¯c@Év¾_x001A_¯c@¼5{]vÕ\@)ÑV\@Pv_x0015_}.Y@£c\_x000E_ëíb@P_x0015_¦;DZ@lÉ½Iê]@_x0001__x0002_ÙnÛÊ|Qa@*@#BÉâ\@Év¾_x001A_¯c@º¿_x0017_nEY@Év¾_x001A_¯c@Év¾_x001A_¯c@Év¾_x001A_¯c@_x001B_uÝÐËHI@p(Cãæ-Q@ÃC_x0012_&amp;_x001A_b@_x000E_®&lt;÷'Y@Év¾_x001A_¯c@Év¾_x001A_¯c@Év¾_x001A_¯c@rJ«_x0008_a@Év¾_x001A_¯c@Év¾_x001A_¯c@êÍýõ7á?@_x001F_©_x0010_ðÑ`@¬k¼¾d\@Év¾_x001A_¯c@Év¾_x001A_¯c@nì²ßq`@Év¾_x001A_¯c@¦oÆaÕDV@Év¾_x001A_¯c@+¯ZÕB@Év¾_x001A_¯c@Év¾_x001A_¯c@:_x0006_ê­M_x001C_;@Év¾_x001A_¯c@Év¾_x0001__x0002__x001A_¯c@Év¾_x001A_¯c@Év¾_x001A_¯c@~	Ïú7a@ÉÂ0îâZ@fuóPD_x0012_`@þ_x0004_H÷9c@_x0002_½º10a@Év¾_x001A_¯c@Év¾_x001A_¯c@¨ZÏu\@_x001A_èZµÑZ@^\æò#b@_x0004_þE¾¤T@Év¾_x001A_¯c@b_x001C_ç¿_x000C_]@Év¾_x001A_¯c@Év¾_x001A_¯c@Év¾_x001A_¯c@Év¾_x001A_¯c@Év¾_x001A_¯c@Év¾_x001A_¯c@V_2Y[@@½í_x0007_Äºb@Év¾_x001A_¯c@Év¾_x001A_¯c@þ+Ñ_x001B_}[@Év¾_x001A_¯c@Év¾_x001A_¯c@Év¾_x001A_¯c@E?æZ.c@ÓãîtzO@_x0001__x0002_*©þ"Æ¶Z@×ÙAU`@Év¾_x001A_¯c@Év¾_x001A_¯c@®KØ!8¢V@ØÍÝí_x0018_ÞQ@BÖ?°å¯^@°TUµô¼T@Òá4m5GT@Ð_x0013_püÁY@SqÞh¼L@&amp;(¡Z@Év¾_x001A_¯c@Év¾_x001A_¯c@Év¾_x001A_¯c@²¿ÿëÖ·Y@_x0019_{-k ÐF@Év¾_x001A_¯c@Év¾_x001A_¯c@Év¾_x001A_¯c@T#_x0019_Û6@Év¾_x001A_¯c@Év¾_x001A_¯c@Év¾_x001A_¯c@Év¾_x001A_¯c@Év¾_x001A_¯c@Év¾_x001A_¯c@Év¾_x001A_¯c@.FÝî_x001C_z]@p²ì_x001D_ñ\@Év¾_x001A_¯c@_x0001_)Î_x0002__x0003_ýþ_@_x0003_m_x0001__x0014_Æ_x0015_`@_x000F_é'?¥ë`@GÍ	_x0002_pc@ÑÔXe	_x000D_c@Év¾_x001A_¯c@Év¾_x001A_¯c@Év¾_x001A_¯c@@µAy~c@Év¾_x001A_¯c@_x000C_í_x0014__x0013_V@Év¾_x001A_¯c@Év¾_x001A_¯c@Év¾_x001A_¯c@¬vz@_x0004_Q@Év¾_x001A_¯c@ÄÏ{æÙZ@_x0002_b_x000C_¾'^@Év¾_x001A_¯c@Év¾_x001A_¯c@ÎÖÌ|¾&gt;@ä9Hp_x0004_R@Év¾_x001A_¯c@Év¾_x001A_¯c@N]_x0016_8÷yc@Év¾_x001A_¯c@Ðj_x001C_ÍËV@Év¾_x001A_¯c@Év¾_x001A_¯c@Év¾_x001A_¯c@Év¾_x001A_¯c@Év¾_x001A_¯c@_x0001__x0002__x0008_èµ_x0008_:ZT@/mÿ%_x001C_E@Év¾_x001A_¯c@Év¾_x001A_¯c@Év¾_x001A_¯c@1¸_x0002_¹@Çb@HÊ_x001F__x000D_oíY@_x001C_{k_x000D__x0008_vY@_x0014_ é¼_x0003_]@Év¾_x001A_¯c@Év¾_x001A_¯c@&gt;Ý_x0015__x0007_b@Év¾_x001A_¯c@Év¾_x001A_¯c@Þ8ÒcÅ¸a@Év¾_x001A_¯c@Év¾_x001A_¯c@Év¾_x001A_¯c@Év¾_x001A_¯c@lâV¯ ÷Y@Év¾_x001A_¯c@Év¾_x001A_¯c@Év¾_x001A_¯c@z¦ô¦_x0002_÷\@þ»òãþb@Ã²U_x000C_¦]a@ôp_x0011_ÙxðX@ü_x0013_ãSW@Év¾_x001A_¯c@fDÛá?^@ü¤ÅqÕé\@Ò_x000B_ÝÈ_x0001__x0002__x001E__x0006_b@TÅ7ïÒO@Év¾_x001A_¯c@Év¾_x001A_¯c@_x000D_h|ãW@Év¾_x001A_¯c@Év¾_x001A_¯c@Év¾_x001A_¯c@_x000B_ÇÃ¾ABa@Év¾_x001A_¯c@v%9;Ô_x0003_c@Jº=¹6W@1¦¯1A`@Év¾_x001A_¯c@vCïÒðU@Év¾_x001A_¯c@Év¾_x001A_¯c@Év¾_x001A_¯c@Év¾_x001A_¯c@Év¾_x001A_¯c@Év¾_x001A_¯c@Év¾_x001A_¯c@Év¾_x001A_¯c@¶y5gæ([@l)±åíS@;m±o6M@¤*-?JP@Év¾_x001A_¯c@bávÎ_x0001_Z@_x0010__x0015_¢dàGa@Év¾_x001A_¯c@sp_x000F_^@_x000E_H@_x0003__x0008_»i_x0004_Ëa@{_x000F_±_x0005__x0002_Pc@Év¾_x001A_¯c@{£¶ÈÚa@Év¾_x001A_¯c@ü5@_x0001_¤a@Év¾_x001A_¯c@Év¾_x001A_¯c@åv2*m_x001F_b@åì÷mèûO@éÆw_ÎàH@_x001A_­J!&lt;_x0019_Z@Év¾_x001A_¯c@çr[Ì@®c@Év¾_x001A_¯c@Év¾_x001A_¯c@RzLW®÷a@Év¾_x001A_¯c@_x0007__x000F_mF©c@Év¾_x001A_¯c@^-íåH_x0013__@+½Å0_x0006_c@å_x001A_ìÍL_x001C_`@Év¾_x001A_¯c@Év¾_x001A_¯c@Év¾_x001A_¯c@ÔX_x0017_TR@Év¾_x001A_¯c@Év¾_x001A_¯c@¨§q_x000B_¹2\@f_x0018__x001E_ Fb@Év¾_x0001__x0002__x001A_¯c@ri_x001E__x001C_X@¼qºf_x000B_U@?³«b@Év¾_x001A_¯c@Év¾_x001A_¯c@Év¾_x001A_¯c@tïÌ~DGQ@»âGlda@Év¾_x001A_¯c@Év¾_x001A_¯c@Év¾_x001A_¯c@ÄmÍã_x0017_U_@Év¾_x001A_¯c@Év¾_x001A_¯c@² 8ìS@6d7¯'W]@Év¾_x001A_¯c@_x001E_ßÔSVR@Év¾_x001A_¯c@ÈáÃ/_x0003_Ù_@`Pxo_x0019_0a@Év¾_x001A_¯c@Év¾_x001A_¯c@Év¾_x001A_¯c@Év¾_x001A_¯c@Év¾_x001A_¯c@U¦Y§ô[@¯¾LðzÝ`@Év¾_x001A_¯c@µ?,3Cc@Év¾_x001A_¯c@_x0001__x0003_³ëtV@_x0011_©)Æd_x0013_a@Év¾_x001A_¯c@Év¾_x001A_¯c@Év¾_x001A_¯c@sußâ2_x0003_D@Év¾_x001A_¯c@Év¾_x001A_¯c@"6©Ã^=]@_x0002_;Û&lt;tãb@ ?¦lÅR@&lt;_jR¾U@Év¾_x001A_¯c@Év¾_x001A_¯c@Év¾_x001A_¯c@Év¾_x001A_¯c@ØYtßÈ&gt;a@¦_x0019_Ù]^c@Év¾_x001A_¯c@_x0014_6óåµP@Év¾_x001A_¯c@Év¾_x001A_¯c@Év¾_x001A_¯c@_x000F_§_x000C_ _x0011__x0002_O@Év¾_x001A_¯c@Év¾_x001A_¯c@_x0003_(à5`@. bÓ+Ób@Év¾_x001A_¯c@Év¾_x001A_¯c@Év¾_x001A_¯c@Év¾_x0001__x0002__x001A_¯c@Év¾_x001A_¯c@Év¾_x001A_¯c@V3¹cÖOU@Év¾_x001A_¯c@äÉ Ã_x0018_W@Év¾_x001A_¯c@Év¾_x001A_¯c@Év¾_x001A_¯c@Év¾_x001A_¯c@Év¾_x001A_¯c@Év¾_x001A_¯c@Év¾_x001A_¯c@_x0019_+&gt;þÅ_x0004_a@Év¾_x001A_¯c@Év¾_x001A_¯c@Év¾_x001A_¯c@¸\¦îU@XL¡L"c@Év¾_x001A_¯c@;_%3[@9RÃ"B@wéo_x000D_sE@Év¾_x001A_¯c@Év¾_x001A_¯c@Év¾_x001A_¯c@_x0002_Ìj»Å^@ï²ôÀÖa@Év¾_x001A_¯c@¬_x001C_;ÑqqQ@Év¾_x001A_¯c@Év¾_x001A_¯c@_x0003__x0004_Év¾_x001A_¯c@Év¾_x001A_¯c@Év¾_x001A_¯c@Év¾_x001A_¯c@¢_x000B_S_x0013_ÿW@Év¾_x001A_¯c@x_x001F_*]@DTfWrb@Év¾_x001A_¯c@Év¾_x001A_¯c@"1[½C_x0002_T@_x001F__x0016_¾M_x000E_b@Év¾_x001A_¯c@Év¾_x001A_¯c@°Ç_x0019__x0001_¸_x0001_S@Év¾_x001A_¯c@W_²K_x000E_G@Év¾_x001A_¯c@Év¾_x001A_¯c@Év¾_x001A_¯c@Év¾_x001A_¯c@Év¾_x001A_¯c@/+³ç_x0005_5`@Év¾_x001A_¯c@Év¾_x001A_¯c@´#Kg§ÑQ@ ¥8Î&gt;pZ@Év¾_x001A_¯c@ÀÃ{'_x0006_X@Év¾_x001A_¯c@Év¾_x001A_¯c@Év¾_x0001__x0003__x001A_¯c@eìfïb@Év¾_x001A_¯c@Év¾_x001A_¯c@T"Þê_x0003_Y@¹Ë#æ_x0011_¦a@Év¾_x001A_¯c@Év¾_x001A_¯c@¸è_´b'X@ýj_x0013_Ø%c@Év¾_x001A_¯c@ç_x0007__x0002_ïÀqb@Év¾_x001A_¯c@Év¾_x001A_¯c@Év¾_x001A_¯c@Év¾_x001A_¯c@_x0006_ID?EÙY@Év¾_x001A_¯c@¢_x000B_C[]1@|_x0001_Ü¾W@Év¾_x001A_¯c@Év¾_x001A_¯c@Év¾_x001A_¯c@1&gt;«½z$a@Év¾_x001A_¯c@Év¾_x001A_¯c@Év¾_x001A_¯c@_x000D_gKTE`@¶_x000B__x001C__x0017_¢`Z@Év¾_x001A_¯c@Év¾_x001A_¯c@Év¾_x001A_¯c@_x0001__x0002_g_x000D_ _x0010__x0001_a@Év¾_x001A_¯c@Év¾_x001A_¯c@Év¾_x001A_¯c@,_x0018_9æ?b@$Éô×LÀ]@ôÓFñ§Ì_@Év¾_x001A_¯c@§}T ®JA@Év¾_x001A_¯c@üÚ_x0002_ÉÐX@Év¾_x001A_¯c@Év¾_x001A_¯c@Év¾_x001A_¯c@Év¾_x001A_¯c@Év¾_x001A_¯c@Ò_x0013_;È_x0013_T@¡¸½ï_x0002_äa@Év¾_x001A_¯c@ì[ïÅ|b@Év¾_x001A_¯c@Év¾_x001A_¯c@øE_x0003_µ¡U@¶ýTíï`@Év¾_x001A_¯c@Év¾_x001A_¯c@Év¾_x001A_¯c@Év¾_x001A_¯c@*´ÔaPX@&lt;_Ñ_x0004_£Q@²_x001F_s&lt;I¿\@_Ýa_x0001__x0002_È#S@Év¾_x001A_¯c@Ó+?zëeb@cJ_x001F_ù#`@Év¾_x001A_¯c@Év¾_x001A_¯c@Év¾_x001A_¯c@³'gñ`@Év¾_x001A_¯c@Év¾_x001A_¯c@Év¾_x001A_¯c@Év¾_x001A_¯c@ÔJ_x000E_Bm§9@Év¾_x001A_¯c@_ú¾íhJN@Év¾_x001A_¯c@Év¾_x001A_¯c@0nû_x0010_è|_@Év¾_x001A_¯c@Év¾_x001A_¯c@Év¾_x001A_¯c@"Ò3eÓ/W@ì/ Ã¹Q@Év¾_x001A_¯c@Év¾_x001A_¯c@?ÿ6_x0011_c@EÚÀUãÉ`@Év¾_x001A_¯c@õõi_x001C__x0008_)K@9õU8¸_@Év¾_x001A_¯c@	_x0011_°Â_x000D_a@_x0001__x0002_í'!|VL`@Év¾_x001A_¯c@Év¾_x001A_¯c@Év¾_x001A_¯c@x&amp;D_x0007_Va@Év¾_x001A_¯c@Év¾_x001A_¯c@LËY ]`@,_x0011_Þ_x001A_tYY@]·_x0002_¯ÊPb@Év¾_x001A_¯c@Év¾_x001A_¯c@Év¾_x001A_¯c@5°´¥N@BAÃý³_@NZj¢Q _@Év¾_x001A_¯c@¨frÃK^@Év¾_x001A_¯c@Év¾_x001A_¯c@Év¾_x001A_¯c@®dq&gt;b@¦Ó¥³Ç~S@Év¾_x001A_¯c@Év¾_x001A_¯c@Év¾_x001A_¯c@Év¾_x001A_¯c@;Êé~x[@Rf_x001E_X@ú_x0006_bë%±R@Ð­Å£é_x0004_[@Év¾_x0001__x0002__x001A_¯c@R_x001A__¡dp]@Cºª±f_x001B_L@Év¾_x001A_¯c@ÝáX²ÑC@X gÞ_x000C_\@g¬Ø%M@F@K~Ù-NæL@Év¾_x001A_¯c@_x0018_Ë_x0008_°£^@+¡¯y¶òa@Év¾_x001A_¯c@+_x000B_Èú5a@¨%àeÓUV@Év¾_x001A_¯c@súo_x0019_(Z@Év¾_x001A_¯c@_x0016_Ç6Â_x0011_`_@&lt;_êz§Z@´°BÏEE[@Év¾_x001A_¯c@Év¾_x001A_¯c@Év¾_x001A_¯c@Év¾_x001A_¯c@¾3_x001D_Ùb@Év¾_x001A_¯c@Év¾_x001A_¯c@_x0014_N_x0007_Ñ0b@Év¾_x001A_¯c@¬ÂâûÙX@Ö¢ ò?®]@pkîÿU@_x0001__x0003_Év¾_x001A_¯c@Év¾_x001A_¯c@Òìc&gt;¹Âb@Év¾_x001A_¯c@?jÅ÷5FJ@As!­¾vJ@Év¾_x001A_¯c@Év¾_x001A_¯c@f-ºeö_x001C_^@(J@_x001C_´É[@Év¾_x001A_¯c@Év¾_x001A_¯c@o¯_x0003_aªI@Év¾_x001A_¯c@M²Åoç`@Év¾_x001A_¯c@Év¾_x001A_¯c@Év¾_x001A_¯c@Év¾_x001A_¯c@Év¾_x001A_¯c@Év¾_x001A_¯c@Év¾_x001A_¯c@Év¾_x001A_¯c@_x0010__x000E_-¸X@Év¾_x001A_¯c@Év¾_x001A_¯c@ÊZOµOR@Év¾_x001A_¯c@Év¾_x001A_¯c@Év¾_x001A_¯c@_x0002_ùÉñ2S@¹E­2_x0001__x0002_îYb@^í_x000B_Ñü»a@Æ_x000F_%[@Év¾_x001A_¯c@Év¾_x001A_¯c@Év¾_x001A_¯c@"çehMQ`@Év¾_x001A_¯c@2ulUÜ4^@Év¾_x001A_¯c@hàÞÈkc@Év¾_x001A_¯c@Év¾_x001A_¯c@Év¾_x001A_¯c@(Q¢HïR@Év¾_x001A_¯c@Ö×JX@Pöñ_x0019__x0005_N@½ê­¾_x0005_~`@Év¾_x001A_¯c@Év¾_x001A_¯c@Év¾_x001A_¯c@Év¾_x001A_¯c@Év¾_x001A_¯c@Év¾_x001A_¯c@ª7÷¬-£\@Év¾_x001A_¯c@Év¾_x001A_¯c@Év¾_x001A_¯c@Év¾_x001A_¯c@ìº:H_x0008_VS@Év¾_x001A_¯c@_x0001__x0002_Év¾_x001A_¯c@Év¾_x001A_¯c@Év¾_x001A_¯c@6h3Ib@Év¾_x001A_¯c@ì&amp;`úCuP@Ý"`@_x0004_N±$!^@_x0017_N¾_x000C_+pa@Év¾_x001A_¯c@Év¾_x001A_¯c@Év¾_x001A_¯c@Év¾_x001A_¯c@Év¾_x001A_¯c@Év¾_x001A_¯c@Év¾_x001A_¯c@Év¾_x001A_¯c@Év¾_x001A_¯c@(³D_x000E_î#U@_x001E_¹@áAX@Év¾_x001A_¯c@ÎÌX²&lt;\@Év¾_x001A_¯c@Év¾_x001A_¯c@Év¾_x001A_¯c@Év¾_x001A_¯c@Év¾_x001A_¯c@Év¾_x001A_¯c@Év¾_x001A_¯c@Év¾_x001A_¯c@Év¾_x001A_¯c@TÊ¨_x0001__x0004_~ b@©è$³_x0017_ü`@ÊñÖú¢Y@$ã_x0003_µ÷b@Év¾_x001A_¯c@Év¾_x001A_¯c@õ_x001A_ù__x000D_Ø`@£3aaÊK@Év¾_x001A_¯c@î¡mL_x000E_\@ê¢ârmW@_x0004_Ä»]@Év¾_x001A_¯c@ÖnÌgc@2¨VJT_x000B_`@_x0015_.è_x0015_b@cç»G_x001E_­M@qK_x000B_Ñgb@Év¾_x001A_¯c@Iøj_x001B_=O@Év¾_x001A_¯c@Év¾_x001A_¯c@Év¾_x001A_¯c@Év¾_x001A_¯c@Év¾_x001A_¯c@eg**"=N@Ûô_x0011_7U@Év¾_x001A_¯c@Év¾_x001A_¯c@w_x0001_ìÌò_x0002_`@Ý!	¦[@Év¾_x001A_¯c@_x0001__x0003_ÊSÃÁ_x0013_-b@TvÒ1KåT@Év¾_x001A_¯c@bÖcì_x0008_¬`@Év¾_x001A_¯c@Év¾_x001A_¯c@*Q¶_x0011_c@Év¾_x001A_¯c@Év¾_x001A_¯c@Év¾_x001A_¯c@»iO6ìPc@Év¾_x001A_¯c@.Ë õßtT@Év¾_x001A_¯c@ö!	Î¿_x0019_a@ ÎKö!\@Év¾_x001A_¯c@Év¾_x001A_¯c@ÖZñå_@,KÊ_x000F_^@Év¾_x001A_¯c@ZyV¶ª_@Ya_x001B_:_x0015__x001F_c@Év¾_x001A_¯c@Év¾_x001A_¯c@Év¾_x001A_¯c@_x0002__x001B_&amp;árî3@P1[mµS@Év¾_x001A_¯c@Év¾_x001A_¯c@Û\g_x000D_4Y@¸ö_x0013__x0002__x0005_bT@Ê ]R@hÕk_x000B_éQ\@Év¾_x001A_¯c@Év¾_x001A_¯c@Év¾_x001A_¯c@iUÄÍa@Év¾_x001A_¯c@_x0008_öü_x0011_@ÚW@Év¾_x001A_¯c@Év¾_x001A_¯c@ayhb@2üV|{CU@_x0001_.gØ_x001D__x0012_M@Év¾_x001A_¯c@Év¾_x001A_¯c@[_x001E__x0004_ê¬b@&amp;&amp;_x000B_ðè[@Év¾_x001A_¯c@Év¾_x001A_¯c@Év¾_x001A_¯c@_x0003_lë·àb@69û÷LW@_x0017_1ãtc@´j¾MaY@Év¾_x001A_¯c@Év¾_x001A_¯c@Év¾_x001A_¯c@:Ò?öª[X@Év¾_x001A_¯c@nE{/¢X@Év¾_x001A_¯c@_x0002__x0003_Év¾_x001A_¯c@Év¾_x001A_¯c@ÒyV_x001F__x000F_`@^³_x0017__x0018_§µb@ÍÒ±3Åa@úÚ~_x0013_j`@ì_x001F_óÅ_x0015_¿Q@ÉÇL®bL@Év¾_x001A_¯c@_x0012_m¹6µ5P@{À`c@Év¾_x001A_¯c@Év¾_x001A_¯c@já¸[»`@Òì\_x0012_?Ë&lt;@DOªÍ7W@Év¾_x001A_¯c@^_x0015_Öé»p^@_x000F_Ð¤¿y`@k»­_x000C_a@â£»ì_x0004_F_@Év¾_x001A_¯c@RÍs_x0004__x001E_P@(]3ì9_@¸øä£1ÿ]@Év¾_x001A_¯c@Év¾_x001A_¯c@Év¾_x001A_¯c@¶UÚìc@øÉ§ÜÐ]@ô&gt;_x0001_q_x0016_Ob@Lhm_x0002__x0003_æÉa@Év¾_x001A_¯c@Év¾_x001A_¯c@Év¾_x001A_¯c@e_x0007_ï&amp;Ñb@}}k_x0013__x0019_'c@nò_x0005_ÌÐÁS@Év¾_x001A_¯c@$2©Ìmú[@_x0006_ßÆbÜS@ø8&gt;_x0001_Q_@_x0014_ßìñéa@Év¾_x001A_¯c@_x0019__x0019_ôsU@00_x0014_\ÞÙR@}_x000E_]DpzK@Év¾_x001A_¯c@Év¾_x001A_¯c@F6D0¯k_@Év¾_x001A_¯c@Ìx_x0002_y_x0007_^@ïÊ¢^B\g@®¬'Äq^@ÈæLÏy_x000C_Q@ºÅ¿A`@HÖß|Ü&lt;d@£:3VKÊf@{_x0014_®Gáh@ß¨×f@(_x001C_|^d@êm&lt;7½X@{_x0014_®Gáh@_x0001__x0003_M&lt;T_x0003_ èf@{_x0014_®Gáh@/ð\F@{_x0014_®Gáh@qëa@EäÃô!d@/)_x001D__x0017__@{_x0014_®Gáh@ÀÆÆ5zÕg@¸¥¾sÍg@Ù7áxöph@ôF_x0017_Ö3yb@ÀÉm_x0002_^@ÆáøE#T@5wõY¯f@_x0016_~XÕH\@É_x0012_S_x001E_)J@Ògìå[\U@O ¢0_x0007_g@,_x0016_z´Åa@SÃþjW»a@_x0007_sÅÜù.d@þÂi_x0002_õÉc@µ]¼i¹_x001A_e@0#_x0014_¾6±T@{_x0014_®Gáh@Øn£/¥V@[Ô±[ÍN`@Ü$²&gt;sg@ùayè_x000C_Áe@ó¥_x0005_t}U`@{_x0014_®G_x0005__x0007_áh@{_x0014_®Gáh@hGd_x0008_R¸e@{_x0014_®Gáh@_x0004_.k_x0012_oõd@f_x0007_¼_x0003_[@Fän·Íßd@/_x001D_¿*¤e@SY_x0013_s¸_x0004_d@¼E0`@zùr®A»e@{_x0014_®Gáh@{_x0014_®Gáh@$Í_x0005_ ü^T@÷÷9_x0010_íúf@_x000C__x0006_\â×êg@{_x0014_®Gáh@ÜXÜµ²S@_x0001__x0013_AÏ=¢B@Àà@È[@¹ÆJ\ d@{_x0014_®Gáh@ø@¡rF]@{_x0014_®Gáh@ö©´1¿?@Öb_x0019_¬AÉZ@B.ÃÇO5a@ò Ã_x001D_MÉg@0:Äè_x0002_T@Õ_x0018_ôyxS@ ÃÉðZR@¡$ñÄ_x000E_&gt;g@_x0002__x0005_b³©YÓh:@{_x0014_®Gáh@Ú:_x001B_²_x0002__x000E_Y@O_x000D__x0013_.ÿ»g@ëbïK_x0006__x0003_e@{_x0014_®Gáh@dä¨§Lbc@{_x0014_®Gáh@GûÊ!H=@@ø!HU=c@_x0010_éÀ_x0015_Éd@{_x0014_®Gáh@Ç¯Áä	a@cÚç_x001B__x0017_Âg@FýNåË\@Ñ\Ä¨Ð`@_x0018__x001B_àKwY@ÿ-Fìb_x0018_M@{_x0014_®Gáh@å?¢_x0001_L_x0006_f@{_x0014_®Gáh@«*ÊL8ùL@×¿_x0004_-h@{_x0014_®Gáh@&gt;w_x0018__x0007_EÝZ@{_x0014_®Gáh@ÆYÂ_x000E_Ýd@z_x0019_3w_x000F_f@!_x001A_eµ;c@ýåõvod@{_x0014_®Gáh@{_x0014_®G_x0001__x0002_áh@B_x0006_Ý?ÛS@Ç_Ð¯ïc@{_x0014_®Gáh@)êI²&lt;@@MÎÙá_@{_x0014_®Gáh@{_x0014_®Gáh@{_x0014_®Gáh@{_x0014_®Gáh@_x0014_õ:ê}`d@X^*]@ÙôGSe@VÃ/':e@{_x0014_®Gáh@{_x0014_®Gáh@îð_x000C_ÝsÜW@_x001E_ô&amp;ne@Ì¿º)¤æa@{_x0014_®Gáh@{_x0014_®Gáh@{_x0014_®Gáh@{_x0014_®Gáh@?ÒïsÔe@Êö§´éd@{_x0014_®Gáh@ËY}ì_x0018__x0001_g@ÆSÒ}o_@A_x0019_dÓ²b@©_x0007_¢¶è³a@ÞâSùC._@I]_x001F_á`_x001C_b@_x0001__x0002_ÌO_x000F_ùªf@ê~_x0013_í~	b@,8_x000E_¬h@{_x0014_®Gáh@~ç»¼_x0011_Ï\@{_x0014_®Gáh@{_x0014_®Gáh@_x0002_éªg@Ã_x001B_&lt;m^(h@ÙE©_x0015_Õb@sð1²=rM@_x0013_Ï£·_x001D_¼O@_x0010_]Îü]µW@{_x0014_®Gáh@Ow¤Ìd@?¾à_x000E_Ûb@ÐàO_x0013_­UZ@_x001A__x0004_#ººî^@{_x0014_®Gáh@®1*+¢R@:FÝ*_x000E_c@tz_x0017_SYY@{_x0014_®Gáh@÷®?\ ¢e@öÇ½XáãQ@__x000E_Uâ_x001C__x000F_c@pð_x001D_»øe@8_x001A_ð_x0018_çEf@÷/¦Õ_x0002_Ûg@$Lßc@ÙV²±FA@{_x0014_®G_x0003__x0006_áh@ÄúZØ­éc@{_x0014_®Gáh@{_x0014_®Gáh@G7_x0005_K®9f@[;wFe@7ÈYl@E@9}èg@_x0004_"&lt;­_x001C_\@LTçÓü_@©ù_x0002__x0018_pb@{_x0014_®Gáh@8Ä]F-_x0018_U@ÿïo_x0013_ÞId@¯_þ-Õùe@Ö}=uúÿc@b(_x0017_¤T@?÷Ú0øB@;N_x0003__x0006_Ðg@_x001A_jR¼`@_x0018_ÖJ_x0001_¿f@î#¸k+'X@ãû(_x0005_¿d@*?%_x0001_xªX@üQËb\@Ù_x0015_!8C¨b@M_x001C_AØçªc@ýE$Kph@É#0_x0019_³½C@{_x0014_®Gáh@3·SÔg@_x0010_`§4ýFd@_x0003__x0004_{_x0014_®Gáh@)èö_x0003_,/g@{_x0014_®Gáh@G_x0014_ã¤\@¨æì·_x0013_b@·&gt;¸íe@Õ_x0003_XòÐf@øõ¯I/`@cBU£a@×J_x001E_çÍe@_x0001_Ý_x0002_§~O@_x0019__x0013_S@Ê~L@àm¢_x0003_ ÕR@5nèg@{_x0004_¬_x000B_Èg@"_x000F_q+b@¨zDüAÿb@ÜCg'äa@9d_x001E_Þ÷E@Dº©(¼ÍS@2ø-:N-8@¸¼ÜE*ï+@{_x0014_®Gáh@{_x0014_®Gáh@@o8`ò V@5y_x001A_ö_x001F_e@{_x0014_®Gáh@ã®Ñ6Qbg@G îÑ}a@VX{ú-W@{_x0014_®Gáh@öØF¬_x0001__x0002_F_x0004_\@&amp;_x0019_¸=¶Ù^@.ìæ²_x0002_\@Ô_x0014_Põ_x0016__x0002__@î'"o`@ø6#ZT½c@_x001B_vîVO)D@{_x0014_®Gáh@_x0007_óá+ ìc@{_x0014_®Gáh@ºA_x0006_Xßf@ÏMTT©e@2#E&gt;ó_x000F_7@ô2hlä^@{_x0014_®Gáh@0¡ùÅh[@{_x0014_®Gáh@{_x0014_®Gáh@âf	Z@´É1Aî_x0001_Z@v§_x001D_)KDW@6|`dùÂa@vF®ç îW@úÅõ_x0006_3[@lß &amp;`@Pq+îåZ@îå_x000D_&lt;sc@àÈÇÃïV@{_x0014_®Gáh@öL×_x0004_/&gt;e@{_x0014_®Gáh@i×í(_x0005_D@_x0001__x0003_/³_x001E__x0007_°M@V\h4ï`@4Á¶è_x0013_ÒV@¸ÜM*Ò_x001A_h@SÆ9½aèe@Ã_x001F_ØºÎ_x000D_c@_x0005_c¯^¨m`@_x001B_9¢;g@4»_x001B_zªb@_x001E_¦ª6@da[ÍüM_@ÒÄj­_x000E_Z@É#põc@¤f_x0002_Ëb@_x0002__x0003_nk6^@=s©Ñ7f@Î Î_x000D_òîS@±&amp;äfä£c@òàC_x000F_(S&lt;@_x0001_âpWYÄf@{_x0014_®Gáh@ÖÊ_x0003_^ÀÄ1@{_x0014_®Gáh@´ø_x001F__x001F_c0f@Ã:³CÃÕd@ÖüWñ¢d@_x0011_"ÓPFj`@¨úÊÜ_x0003_X@ò_x001B_ïM¥Î]@_x0008__x0005__x000F_b@Õ¾&gt;Y`@Ø¸Ñ_x0001__x0004__x0004__x001E_h@ñØf²|g@ÎÏ¤_x0006_ì_x001F_Z@@_x0019__x0006_Ò{X@ñtêHø`@,/Nj¹NR@_x0013_¹W_x0002_h@²$Ü¶Z@{_x0014_®Gáh@¼gÅñéd@{_x0014_®Gáh@{_x0014_®Gáh@\v e_x0013_c@{_x0014_®Gáh@|Ï_x000B_O_x0003_Y@ÓÕñ]Òa@ë_x0018_Êì_x0014_g@:Ã_x0019_f@$]ÙÇ3Y@|\ôbsÀg@2t*tJe@¯Aâ]Ñmg@_x0016_^C&lt;i_x0003_b@Ó5ôF®ÎJ@PÚ_x0006_Ïâ`X@Và»/+U^@{_x0014_®Gáh@I_x0006_&lt;)_x0016_d@Ö|àÍTLT@ÿýË3k_x0010_O@h_x0007_H\_x0002_Z\@Ø]a_x0011_gR@_x0002__x0004_ú_x0012_=_x0019_RñQ@öÂ_x001B__x001C__x0019_lW@¡ÓîÀÀ_x0010_H@LYM´6X@©ýiÔ¬g@V+ÙËvd@°úaSËùg@Øð_x0007_óaW@gÝ=ÃÙ$B@_x001D_ÕÛ³d@ý¶ëWÿ÷g@{_x0014_®Gáh@àÏKc_x0018__x0007_+@{_x0014_®Gáh@7._x0017_æ°Òc@gÁ;LNh@E_x001D_Ò_x0003__x0001_6h@bI»¯e@È/løüf@èãGH_x0018_Hh@Twå9$[@ãôÉ_x000D_-Z@{_x0014_®Gáh@&amp;ZÖ8_x001A_©]@:_x000B__x000B_Ô¨Õ]@D_x0003_X*g_@Úå_x000D_V~eb@dí\»_x0017_âa@â%ûf@B_x0019_ìÜb@yâ{Óe@!Y¹_x0001__x0002_Sb@Ò0W´\b@2_x001E__x001D_;0FT@{_x0014_®Gáh@¿e_x0005_Ä_x0008__x0018_h@±kí_x0016_wc@§ýLº\M@{_x0014_®Gáh@ê_x0001_'_x0003_X@&amp;_x0014_jÑ[@_x0002_¹&amp;_x001A_¶0d@jczûÃe@jí9ïf5@_x0015_ è_x0019_]O@{_x0014_®Gáh@{_x0014_®Gáh@áu_x001A__x0005_Ob@{_x0014_®Gáh@öÈéuT@{_x0014_®Gáh@{_x0014_®Gáh@Z9]lP¥f@/ædª_x001E_gc@{_x0014_®Gáh@0_x0019_¾´V_x0004_R@}Ï£W_p@@©_!Zbµd@áh0=Ëhc@{ø#_x0015_öf@ÄÐ_x000E__x000F_Oa@nû'¹W@B¬s¹$ W@_x0001__x0002_:Ññh B[@{_x0014_®Gáh@{_x0014_®Gáh@Ñ«3$Ü`@NÿËký®e@Þ_x001D__x001C_Bú~h@qQÖ¹Ó`@å,Xìf@{_x0014_®Gáh@¤´ôÁüUd@{_x0014_®Gáh@_x0013__[=¡W@{_x0014_®Gáh@{_x0014_®Gáh@	(e@ ×üR'¡Z@ÔHòÓa@VËYb´2`@_x001A_¢_x0019_V@"Ep5U@*w³&amp;oðf@uþé[@"ÖÍ_x001D_òZ@e$á_x001E_-Û`@Ó¶Õ('K@6_x0003_Ì&amp;g@£jñù¾,f@´&gt;p4U@{_x0014_®Gáh@,DfÆb@}ü_x000C_Bc@ßÇ_x0014__x0001__x0002_P_x0017_`@{_x0014_®Gáh@	&gt;=âØa@pëEeSEU@}g_x000F_/-^@*_x0016_úp§f@t÷~_x000D_0S@{_x0014_®Gáh@÷_x000C_7^Â_x001E_f@w·z_x0001_f@AËG(äb@*xX9#0e@:oU4{íg@{_x0014_®Gáh@{_x0014_®Gáh@Üª=_x0013__x0003_ÓX@Z¹»Q@ÏÁÇoÜH@·jf¸èK@t_x001C_DFf@_x0012_z_x001D_@X@£-¦ºî_x001C_`@}Û{+_x0012_'c@ÁÒ_x001F_¶ybC@N_x0008_õÙ_`@_x000E_(µ[_x0010_%b@P_x0002_ÞTßéb@_x0016_§_x000C_×¯`@Ì_x0016__x0014__x0014_®~d@NDï_x000F_y`@{_x0014_®Gáh@{_x0014_®Gáh@_x0001__x0003_x6{ô`@3O_x0008_Æ!PK@7)·_x0007_5D@@ÞRÍXÃW@{_x0014_®Gáh@z_"Ob@ª~_x0002_tBh@ô£â{Ì_x000B_d@åP­¼Ì`@¸ì¨þ,wg@_x0012_ _x0013_ÃT~b@&amp;FAÎýc@^õe½\@¾ÕÉÛa@ðfàG¶â]@{_x0014_®Gáh@80lUf@`~cªXh@ü±`Ãp5P@ûf©ÿ_x0007_h@¾³_x0004_õ×3h@ÎØy·ÕÜY@ù0"vTqa@!¡NÇL\f@®Êz_x0015_;ÆU@ä¢fµR@)X·Õ¹`a@]¼+Ý©²d@{_x0014_®Gáh@{_x0014_®Gáh@5AªUÂâM@#Ôæ_x0002__x0003_z9`@ÿe_x0019_fMc@{_x0014_®Gáh@{_x0014_®Gáh@êÕ4ÿ\@&lt;`A½:fd@·V´_x0003_å~f@ØÑ@²4Q@\?[D_x0001_[@Ô®,¶úd@F_x0010_Ý+p_x0002_P@{_x0014_®Gáh@î_x0012_ÌÛ_x001F_]@óh|Å'_x0005_`@{_x0014_®Gáh@_x0004_j_x0013_éìwf@_x000E__x000C_$GRh@{_x0014_®Gáh@_x0017_íÙþ_x0007_h@¨®_x0005_ÄY@®¡_x0012_e_@UÈ5Â_x000B_g@_x0017_ÎCA_x0018_b@ -½ú%d@°äó7¸_x001E_T@H[8æÐ_@¥_x0011__x000C_ne@?_x0012_à°e@{_x0014_®Gáh@¯ßuØ¼&gt;@$iÊNf@{_x0014_®Gáh@_x0001__x0003_Hg±o{çZ@Sß¸a@H³GRoP@bÌg_x0016_ohS@{_x0014_®Gáh@_x0007_ªÞ¾Ë.c@{_x0014_®Gáh@Ã_x001D_¹%{e@krx5×_x0013_`@9²_x001D_/l3b@{_x0014_®Gáh@uv}&gt;_x0005_ÀL@Û7¯ñ_x000D_g@æ=Ë{g@öKÜÃYe@]	_x001D_øJVJ@{_x0014_®Gáh@ÆY_x0017_ü_x0018_d@,FXl&gt;_x0015_^@Á¸f):¨a@{_x0014_®Gáh@{_x0014_®Gáh@1­èJ!c@o\_x001D__x0002_Õc@{_x0014_®Gáh@{_x0014_®Gáh@|dÁ_x000F_óùR@Y¢_x0001_ÐtEe@_x0003_ûÌßÂT@{_x0014_®Gáh@{_x0014_®Gáh@l_x001B_ú_x0001__x0002_"$e@LÄ¥ue@;¥åµg@³wÛ_x000F_UÜc@?4(©àg@X¨¨³_@_x0005_áØÙ¡_x0007_e@üãÖle@{_x0014_®Gáh@àËdRS@ëd¥¢÷a@_x0006_r))e@®lgÑ·ÝX@¾7!Uùí:@ÅKe¬ì@@÷¨¹Øêd@{_x0014_®Gáh@_x0014__x0003_hñyb@0ýrgo\@Ëø_x0016_©«`@H@0H_x0011_e@¥ú_x001C_7N@_x001B_hü=ág@°_x000D__x0007_xóg@«_x000B_¶Í{îb@_L_x000F_*f@ö_x000D_t9#_x001A_g@Íz_x0018_Ê#_x0011_g@È»_x0013_ÿ/©U@ï£TCdh@PE¸ÔZ@×ljçeGa@_x0001__x0002_{_x0014_®Gáh@Á`q-_x0004_ýg@Hbci`¬Q@².Â£§ã`@{_x0014_®Gáh@_x001F_"bÙf@Øø!­Ô«P@üÀWÅ_x000E_Àb@¥þo_x0002_bB@Oz£¬yVg@{_x0014_®Gáh@{_x0014_®Gáh@ä´A$Ád@&amp;_x0001_O§_x0010_d@n{(_x0014_^@{_x0014_®Gáh@'ªÁ_x001F_kf@·©¦&amp;÷N@ÆÖ@z[_x001A_X@(ùÍ_x0008_Wf@æô¥'D°U@{_x0014_®Gáh@_x0018__x0017_ )Ùe@±ßùåd@øð¼ýia@{_x0014_®Gáh@{_x0014_®Gáh@zS_x0007_µV@Lä'&lt; {`@X_x0016_­Ø¶ðe@{_x0014_®Gáh@Þ_x0019_h`_x0001__x0002_ÑU@_x0017_.4Xb@q¬Ü§¥]h@z _x0006_EÏFa@{_x0014_®Gáh@{_x0014_®Gáh@K_x0006_k?³f@{_x0014_®Gáh@,zLëaW@yèi_x001A_`_x000C_e@|°Xæ_x000B_ @¢1ä1¡hU@{_x0014_®Gáh@ç_x0014_ÓgÛf@{_x0014_®Gáh@­^'_x0012_ó_@{_x0014_®Gáh@pÞ_x0010_ã]c@{_x0014_®Gáh@@ÿT55^@Ü&lt;$Ã¾_x0002_X@{_x0014_®Gáh@ä_x0019_½,e@ô_x001F_jªae@ôKHÌL«_@{_x0014_®Gáh@K[_x000F_y_x000C_h@5_x0016_0®d@0E_x001C_ô_x0014_a@Júüij[@_x001A__x0005_OÄv]@v_x001D_3e@_x0002__x0003_ê¿ÉðÎ=9@Ð®/Âc@"_x000C_¶åzV@{_x0014_®Gáh@{_x0014_®Gáh@í*gk9h@{_x0014_®Gáh@¾;.èd@øDC1å½Q@4ÑÁE_x0019_¹`@{_x0014_®Gáh@¡_EÔQa@î2_x0013_¡)óe@sd^Ttf@_x001E_w_x000B_a£KS@,²ü±^@{_x0014_®Gáh@&amp;¥ARe@X×(»Ïc@{_x0014_®Gáh@PåÜ_x000D_m-V@Å ³aYN@ØP{èeiZ@²å_x000D_åÍP@amì_x0001_c@fDCÐù:a@ìÅFdÈ^@_x001F_	. c@±á_x0001_ìÒf@£k_x0001_·_x0016_zf@_x001A_¹ë_@{_x0014_®G_x0002__x0005_áh@{_x0014_®Gáh@-^rñªg@2üFà_x000F_h@p_x000F_/òßO0@Á_x0016_m_x001D_µSc@­\ÏE¢I@{_x0014_®Gáh@{_x0014_®Gáh@V_x0003_½_x0004_']@ubjºü_x0010_h@{_x0014_®Gáh@{_x0014_®Gáh@H_x0003_&lt;_x0011_ðÙT@%ÂPß¬N@{_x0014_®Gáh@{_x0014_®Gáh@Ò_x0017_;gbb@°åWã=_@{_x0014_®Gáh@CXztA}F@°jý_x0001_Ub]@{_x0014_®Gáh@8S_x0016__x000D_¢Å_@_x0002_J¤ÉB^@{_x0014_®Gáh@=ðºG_x001B_c@{_x0014_®Gáh@1*_x0015_+`@ÛÚYïc¡b@{_x0014_®Gáh@¾Ç;_]d^@_x0001__x0002_RBæÆ_x0003_W@ðÏ_x000E__x0005_Ù%a@{_x0014_®Gáh@{_x0014_®Gáh@{_x0014_®Gáh@Ù _x0008_îùI@hrË©Ð?]@trNnÊ\@{_x0014_®Gáh@Îzo¦õ[@7C9Tg²e@ªêB=ØNg@{_x0014_®Gáh@A¦¡º_x0013_a@Î_x0004_®_ä(Q@{_x0014_®Gáh@{_x0014_®Gáh@{_x0014_®Gáh@{_x0014_®Gáh@ÄlÒ"Y@xÏ_x0012_;GV@"8jB[P@öÞÍO_x0006_¯X@dm¸áùc@xKgM_x001A_[@_x001C_»	 oG@{_x0014_®Gáh@VXa×K&gt;@~Qo)DZ@µ_x000E_é}A@àé:H@À_x001D_¥ó_x0001__x0004_-e@&gt;ü_x0010_:ÍM\@¾¹³ÏÄÇ`@"Ý¾zömc@¾#ÌÖ_x0008__x000B_`@ÐVè_x0011_ðÿS@G¯&gt;%,h@º¤_x0002__x001C_6ÒW@{_x0014_®Gáh@&lt;ø&gt;n._x0004_]@¦mgQX@ÚáJ{bïX@}¿ÙÐb@?$ÿk"_x001E_f@{_x0014_®Gáh@ÿ_x0002_?çfe@QLs®a@´óK6»b@°qMI?h@_x001E_-R]ß_x0005_a@_x001A_£Ê!Tf@Ò±Ê_x0018_V@üÓ(\X[@öE·©S@{_x0014_®Gáh@{_x0014_®Gáh@e_x0005_hÇa@ËX_x0010_Å  e@ÌÕOoE@Õ1_x0005_øÊE@rY_­ÅÌc@VÙ_x0003_úg@</t>
  </si>
  <si>
    <t>b518e1577c43fd13e7101e16b4113d18_x0004__x0005_ÐÏ_x0011_à¡±_x001A_á_x0004__x0004__x0004__x0004__x0004__x0004__x0004__x0004__x0004__x0004__x0004__x0004__x0004__x0004__x0004__x0004_&gt;_x0004__x0003__x0004_þÿ	_x0004__x0006__x0004__x0004__x0004__x0004__x0004__x0004__x0004__x0004__x0004__x0004__x0004__x0003__x0004__x0004__x0004__x0001__x0004__x0004__x0004__x0004__x0004__x0004__x0004__x0004__x0010__x0004__x0004__x0002__x0004__x0004__x0004__x0001__x0004__x0004__x0004_þÿÿÿ_x0004__x0004__x0004__x0004__x0004__x0004__x0004__x0004_q_x0004__x0004__x0004_ÿ_x0004__x0004__x0004_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_x0001__x0002_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_x0001__x0002_ÿÿÿÿÿÿÿÿýÿÿÿþÿÿÿþÿÿÿ_x0014__x0001__x0001__x0001__x0005__x0001__x0001__x0001__x0006__x0001__x0001__x0001__x0007__x0001__x0001__x0001__x0008__x0001__x0001__x0001_	_x0001__x0001__x0001__x0002__x0001__x0001__x0001__x000B__x0001__x0001__x0001__x000C__x0001__x0001__x0001__x000D__x0001__x0001__x0001__x000E__x0001__x0001__x0001__x000F__x0001__x0001__x0001__x0010__x0001__x0001__x0001__x0011__x0001__x0001__x0001__x0012__x0001__x0001__x0001__x0013__x0001__x0001__x0001__x0003__x0001__x0001__x0001__x0015__x0001__x0001__x0001__x0016__x0001__x0001__x0001__x0017__x0001__x0001__x0001__x0018__x0001__x0001__x0001__x0019__x0001__x0001__x0001__x001A__x0001__x0001__x0001__x001B__x0001__x0001__x0001__x001C__x0001__x0001__x0001__x001D__x0001__x0001__x0001__x001E__x0001__x0001__x0001__x001F__x0001__x0001__x0001_ _x0001__x0001__x0001_!_x0001__x0001__x0001_"_x0001__x0001__x0001_#_x0001__x0001__x0001_$_x0001__x0001__x0001_%_x0001__x0001__x0001_&amp;_x0001__x0001__x0001_'_x0001__x0001__x0001_(_x0001__x0001__x0001_)_x0001__x0001__x0001_*_x0001__x0001__x0001_+_x0001__x0001__x0001_,_x0001__x0001__x0001_-_x0001__x0001__x0001_._x0001__x0001__x0001_/_x0001__x0001__x0001_0_x0001__x0001__x0001_1_x0001__x0001__x0001_2_x0001__x0001__x0001_3_x0001__x0001__x0001_4_x0001__x0001__x0001_5_x0001__x0001__x0001_6_x0001__x0001__x0001_7_x0001__x0001__x0001_8_x0001__x0001__x0001_9_x0001__x0001__x0001_:_x0001__x0001__x0001_;_x0001__x0001__x0001_&lt;_x0001__x0001__x0001_=_x0001__x0001__x0001__x0001__x0002_&gt;_x0001__x0001__x0001_?_x0001__x0001__x0001_@_x0001__x0001__x0001_A_x0001__x0001__x0001_B_x0001__x0001__x0001_C_x0001__x0001__x0001_D_x0001__x0001__x0001_E_x0001__x0001__x0001_F_x0001__x0001__x0001_G_x0001__x0001__x0001_H_x0001__x0001__x0001_I_x0001__x0001__x0001_J_x0001__x0001__x0001_K_x0001__x0001__x0001_L_x0001__x0001__x0001_M_x0001__x0001__x0001_N_x0001__x0001__x0001_O_x0001__x0001__x0001_P_x0001__x0001__x0001_Q_x0001__x0001__x0001_R_x0001__x0001__x0001_S_x0001__x0001__x0001_T_x0001__x0001__x0001_U_x0001__x0001__x0001_V_x0001__x0001__x0001_W_x0001__x0001__x0001_X_x0001__x0001__x0001_Y_x0001__x0001__x0001_Z_x0001__x0001__x0001_[_x0001__x0001__x0001_\_x0001__x0001__x0001_]_x0001__x0001__x0001_^_x0001__x0001__x0001___x0001__x0001__x0001_`_x0001__x0001__x0001_a_x0001__x0001__x0001_b_x0001__x0001__x0001_c_x0001__x0001__x0001_d_x0001__x0001__x0001_e_x0001__x0001__x0001_f_x0001__x0001__x0001_g_x0001__x0001__x0001_h_x0001__x0001__x0001_i_x0001__x0001__x0001_j_x0001__x0001__x0001_k_x0001__x0001__x0001_l_x0001__x0001__x0001_m_x0001__x0001__x0001_n_x0001__x0001__x0001_o_x0001__x0001__x0001_p_x0001__x0001__x0001_r_x0001__x0001__x0001_ýÿÿÿs_x0001__x0001__x0001_t_x0001__x0001__x0001_u_x0001__x0001__x0001_v_x0001__x0001__x0001_w_x0001__x0001__x0001_x_x0001__x0001__x0001_y_x0001__x0001__x0001_z_x0001__x0001__x0001_{_x0001__x0001__x0001_|_x0001__x0001__x0001__x0003__x0004_}_x0003__x0003__x0003_~_x0003__x0003__x0003__x0003__x0003__x0003__x0003__x0003__x0003_R_x0003_o_x0003_o_x0003_t_x0003_ _x0003_E_x0003_n_x0003_t_x0003_r_x0003_y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0016__x0003__x0005__x0003_ÿÿÿÿÿÿÿÿ_x0001__x0003__x0003__x0003__x0003__x0003__x0003__x0003__x0003__x0003__x0003__x0003__x0003__x0003__x0003__x0003__x0003__x0003__x0003__x0003__x0003__x0003__x0003__x0003__x0003__x0003__x0003__x0003__x0003__x0003__x0003__x0003_ÐÉb*úiÜ_x0001_þÿÿÿ_x0003__x0003__x0003__x0003__x0003__x0003__x0003__x0003_R_x0003_S_x0003_K_x0003_L_x0003_I_x0003_B_x0003_ _x0003_D_x0003_a_x0003_t_x0003_a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0018__x0003__x0002__x0001_ÿÿÿÿÿÿÿÿÿÿÿÿ_x0003__x0003__x0003__x0003__x0003__x0003__x0003__x0003__x0003__x0003__x0003__x0003__x0003__x0003__x0003__x0003__x0003__x0003__x0003__x0003__x0003__x0003__x0003__x0003__x0003__x0003__x0003__x0003__x0001__x0003__x0001__x0001__x0001__x0001__x0001__x0001__x0001__x0001__x0004__x0001__x0001__x0001_¤ 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ÿÿÿÿÿÿÿÿÿÿÿÿ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ÿÿÿÿÿÿÿÿÿÿÿÿ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_x0001__x0002_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_x0001__x0002_ÿÿÿÿÿÿÿÿÿÿÿÿÿÿÿÿÿÿÿÿÿÿÿÿÿÿÿÿÿÿÿÿ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0002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0004__x0006__x0004__x0004__x0004__x0004__x0004__x0004__x0010_@_x0004__x0004__x0004__x0004__x0004__x0004__x0010_@_x0004__x0004__x0004__x0004__x0004__x0004__x0010_@_x0004__x0004__x0004__x0004__x0004__x0004__x0010_@_x0004__x0004__x0004__x0004__x0004__x0004__x0010_@_x0001__x0004__x0004__x0004_YIBMN31_x0005__x0004__x0004__x0004__x0005__x0004__x0004__x0004_è_x0003__x0004__x0004_è_x0003__x0004__x0004_è_x0003__x0004__x0004__x0003__x0004__x0004__x0004__x0002__x0004__x0004__x0004__x0002__x0004__x0004__x0004__x0004__x0004__x0004__x0004__x0002__x0004__x0004__x0004__x0001__x0004__x0004__x0004__x0001__x0004__x0004__x0004__x0001__x0004__x0004__x0004__x0001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0002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0002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0002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0002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0002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0002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0002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0002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0002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0002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0002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0002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0002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0002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0002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0002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0002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0002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0002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0002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0002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0002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0002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0002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0002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0002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0002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0002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0002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0010_@_x0001__x0001__x0001__x0001__x0001__x0001__x0018_@_x0001__x0001__x0001__x0001__x0001__x0001__x0018_@_x0001__x0001__x0001__x0001__x0001__x0001__x0018_@_x0001__x0002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0002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0002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0002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0002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0002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0002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0002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0002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0002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0002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0002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0002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0002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0002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0002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0002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0002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0002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0002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0002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0002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0002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0002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0002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0002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0002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0002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0002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0002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0002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0002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_x0018_@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@_x0001__x0002__x0001__x0001__x0001__x0001__x0001__x0001_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@_x0001__x0001__x0001__x0001__x0001__x0002__x0001__x0001_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@_x0001__x0002__x0001__x0001__x0001__x0001__x0001__x0001_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@_x0001__x0001__x0001__x0001__x0001__x0002__x0001__x0001_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@_x0001__x0002__x0001__x0001__x0001__x0001__x0001__x0001_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@_x0001__x0001__x0001__x0001__x0001__x0002__x0001__x0001_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@_x0001__x0002__x0001__x0001__x0001__x0001__x0001__x0001_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@_x0001__x0001__x0001__x0001__x0001__x0002__x0001__x0001_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@_x0001__x0002__x0001__x0001__x0001__x0001__x0001__x0001_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@_x0001__x0001__x0001__x0001__x0001__x0002__x0001__x0001_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@_x0001__x0002__x0001__x0001__x0001__x0001__x0001__x0001_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@_x0001__x0001__x0001__x0001__x0001__x0002__x0001__x0001_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@_x0001__x0002__x0001__x0001__x0001__x0001__x0001__x0001_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@_x0001__x0001__x0001__x0001__x0001__x0002__x0001__x0001_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@_x0001__x0002__x0001__x0001__x0001__x0001__x0001__x0001_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@_x0001__x0001__x0001__x0001__x0001__x0002__x0001__x0001_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@_x0001__x0002__x0001__x0001__x0001__x0001__x0001__x0001_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@_x0001__x0001__x0001__x0001__x0001__x0002__x0001__x0001_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@_x0001__x0002__x0001__x0001__x0001__x0001__x0001__x0001_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@_x0001__x0001__x0001__x0001__x0001__x0002__x0001__x0001_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@_x0001__x0002__x0001__x0001__x0001__x0001__x0001__x0001_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@_x0001__x0001__x0001__x0001__x0001__x0002__x0001__x0001_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@_x0001__x0002__x0001__x0001__x0001__x0001__x0001__x0001_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@_x0001__x0001__x0001__x0001__x0001__x0002__x0001__x0001_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@_x0001__x0001__x0001__x0001__x0001__x0001_ @</t>
  </si>
  <si>
    <t>21175250a207bf35b705bf4acfee678d_x0002__x0003_^Â_x0011__x0013_Ç[@N{HÈÐsY@{_x0014_®Gáh@Aªäd­Lf@½_x0011__x001B_çþD@{_x0014_®Gáh@ÀGm7üx_@_x0011__x0010_9]_x000B_´g@{_x0014_®Gáh@£Æú_x001D__x0004_h@¡$Òi_x0004_b@&amp;ÕSý;c@6à0Éö7f@_x0016_,MÇmh@{_x0014_®Gáh@¨A_x0016_Ù¢bV@¼±_x0008_%g@ucg_x0011_Md@ã_x0017_¯x¤óO@ai%wÏd@VØøüBg@_x0007__x000D_RÅaüe@**u_x000E_ÝP@L^±ü.a@ñ_x0005__x0010_'_x000B_`@ì@-/º@Y@{_x0014_®Gáh@_x0016_ºK©íâf@)¶ãè,g@jÿÓ|·L^@÷_x0007_¢"^d@X¦t_x0001__x0001__x0002_ùÞ[@{_x0014_®Gáh@ûøâ_x001E_@b@_x0011_ýÒ°Îh@{_x0014_®Gáh@{_x0014_®Gáh@NNeP@ðN:_x000C_td@üÃßKôU@í²_x0006_JSYI@ _x0006_d)(¦^@mqäe@{_x0014_®Gáh@_x000D__x000E__x0018_oÁc@{_x0014_®Gáh@{_x0014_®Gáh@9jjd@ÐhÿXJMZ@iûÃ	b@¥·.Û(f@{_x0014_®Gáh@{_x0014_®Gáh@_x0012_ìBô$_x0001_Q@&amp;·ñòhh@{_x0014_®Gáh@_x000E__x0018_[²²b@¬;Ôr¸c@É¥_x001E_a@{u_x0002_ÃVh@%°ÐLÁ&gt;L@à&gt;_x001B_é_x001F_ï]@*¹Ð=+\@_x0001__x0003_ªfÂb9E`@{_x0014_®Gáh@C¬T_x001D_µd@{_x0014_®Gáh@bGG7á¸f@6Û©5ìg@tÿO_x0002__x0005_äe@Ô_x0012_¯mf@î_x0005_L_x001C__x0018_g@Øö¬.±Gc@PäLº_x0003_ÎR@D¸ÁìýëU@oiGè_x0015_7g@ôý`JÏæY@{_x0014_®Gáh@{_x0014_®Gáh@{_x0014_®Gáh@\Jg@¢(ÁõqLh@{_x0014_®Gáh@{_x0014_®Gáh@{_x0014_®Gáh@*&lt;a¤Çe@çÎþua@x_x0002_R_x0012_L¢_@ð"ß¦¨LW@·û_x0007_ñÃÌa@×I¨Aækf@¿ ßU_x0003_f@_x0010_gúk7Z_@Ó_x0005_D¹_x001E_G@{_x0014_®G_x0003__x0005_áh@_x0014_ÓuFi¸Y@_x0010_Ôê6_x0017_U@º;p·e[@{_x0014_®Gáh@içÚ&lt;b@µ@ÅÀ]@¨2Úöê`@±IÌW_x0001_I@_x0004_d_x000F_'v\a@ñ6GJ_x0011_8d@Z{sÉJ@{_x0014_®Gáh@{_x0014_®Gáh@_x001A_î_x0011_CU2c@û_x0007_ë_x000D_b­c@·v_x0011_?g@³É:[I@®_x000C_ý½S&gt;S@{_x0014_®Gáh@ÄMð![@d@_x0014_2àE_x0002_°]@¸_x000E_Í%PY@öWÏc_x0014_e@]lÇ_x0017_"_x0002_a@z§ÚÝgR@æ_x000D_¹	Îig@êÝÏ._x0002__@ß{ KW(c@ºzÅGÁ¢g@½ªU_x000C_ ]b@{_x0014_®Gáh@_x0003__x0007_í_x0013_¡Mû$f@ß _x0012_ãh@NSú%b@ Ó_x001B_vfZg@Tü(¡ü_x001E_R@_x001A_^6;ch@_x0012_u_x001A_HÝ_@¦ÑÖ÷_x0012_ÌY@{_x0014_®Gáh@_x0001_Í*§&lt;"h@ü¿bµ]@R½÷æ¹[@_x0014_}MÝuØd@°_x0002_ÓT]@ìy_x001F_#ôa@_x001B_d×þüb@1ÔÌðÈ?f@v{ô1Ýµc@&lt;¿"Ë-%@vbc3_Q@_x000B__x000F_-í_x0008_c@#½Í_x0007__x0004_{h@¬_x000C_e_x0013_*ÞV@Þ'¿~0R@ðÏ¨6z/P@_x0006_t·_x0005_üY@4±ÊÇÚòd@û_x0019_â=åc@Ýx¬p¶f@üªY_x001A_®¢`@=«vWªzg@.'_x0005_¾_x0004__x0006_\U@õW_x0001_öh@_x000F_ ú_x000C_#_x001F_g@,z Ï=a@Z-_(íR@Ow0WfH@_x0001_ÃC:ðb@{_x0014_®Gáh@"t"Zøa@LÏ.·_x000C_Y@¡_x0001_oTc@¤ÑÖ»öb@D¯i$Ud@ï_x000D_ïUa@\j_x0003_¤²öT@ªIäñIb@ÚÆù_x000B_W@º_x0002_§g@Åï_x0012__`e@õAÞ@vÆf@`_x0003_H¢Ç_x0005_V@{_x0014_®Gáh@v'LLV@_x0012__x0001_=ÄÞe@{_x0014_®Gáh@â÷¸÷cg@Ê$µê:Ä^@ñË_x001B_nµa@`ëµàA`@L&amp;¾©C~^@'¢öãdÒN@Ó+Ø¤ç¶G@_x0001__x0002__x001A_ß¢_}ff@s&lt;Å£¿K@_x000E_ªÄÚ5b@ã©ö_x001B_Df@Èî_x001E_ y5g@úQË_x001D_Ô _@n±}Â±s3@jÍWVêáT@_x000D_²#ºÔ_x0011_f@FÞØ_x001A_\@DÑQÑ^@þ¨¿_x0003__x001B_d`@_x0008_ÕÃ!ð\@{_x0014_®Gáh@ñü÷`YK@N;»ã\@Þ)íON©[@Tly¦d@Aké_x0002__x000C_Kg@¼ÆB#ºd@I©Y0ûlb@_x001E_û¯«z[@W_x0005_Ç$$a@ßqãô`@Ç«_x001E_Ü0th@À6aXbf@{_x0014_®Gáh@ø_x001F_ó|ßga@_x0010_oi'üa@#_x000E_xíkQ@¾¾_x0005_M®b@Jc±x_x0004__x0005_¤Y@._x0010_Ï2Q@_x001E_jF­m+]@§÷B_x0004_¿`@Mm_x001D_òÿd@®J¡Å_x0010__x001E_S@Xa_x001C__x0008_ûP@Ëpm©ÎF@Ð~Çc@ÙNç	_x0016_­d@lgLÜË_x0015_]@{_x0014_®Gáh@ò©_x0008_%$A\@_x0001__x0004__x0004__x0004__x0007__x0004__x0004__x0004_EV.xlsm_x0001__x0004__x0004__x0004__x0005__x0004__x0004__x0004_Simulation3_x0004__x0004__x0004__x0003__x0004__x0004__x0004_C20_x0017__x0004__x0004__x0004_=@RiskSimtable(L27:P27)_x0017__x0004__x0004__x0004_Simulation!No._of_users_x0001__x0004__x0004__x0004__x0004__x0004__x0004__x0004__x0004__x0004__x0004__x0004__x0002__x0004__x0004__x0004__x0017__x0004__x0004__x0004__x0017__x0004__x0004__x0004_Simulation!No._of_users_x0001__x0004__x0004__x0004__x0004__x0004__x0004__x0004__x0005__x0004__x0004__x0004__x0004__x0004__x0004__x0004__x0004__x0004__x0004__x0004__x0004__x0004__x0003__x0004__x0004__x0004_C24$_x0004__x0004__x0004_=RiskTriang(F6,F7,F8,RiskStatic(10))_x000C__x0004__x0004__x0004__x0001__x0001_C23_x0001_Demand_x0001__x0004__x0004__x0004__x0004__x0004__x0004__x0004__x0001__x0004__x0004__x0004__x0001__x0004__x0004__x0004_$_x0004__x0004__x0004__x0006__x0004__x0004__x0004_Demand_x0001__x0004__x0004__x0004__x0004__x0004__x0004__x0004__x0004__x0004__x0004__x0004__x0004__x0004__x0004__x0004__x0004__x0004__x0004__x0004__x0003__x0004__x0004__x0004_F24_x0016__x0004__x0004__x0004_=@RiskOutput()+D24-E24_x0006__x0004__x0004__x0004_Profit_x0004__x0004__x0004__x0004__x0001__x0004__x0004__x0004__x0004__x0004__x0004__x0004__x0002__x0004__x0004__x0004__x000E__x0004__x0004__x0004__x0004__x0004__x0004__x0004__x0006__x0004__x0004__x0004_Profit_x0004__x0004__x0004__x0004__x0004__x0004__x0004__x0004__x0001__x0004_ÿÿÿÿÿÿÿÿÿÿÿÿÿÿÿÿÿÿÿÿÿÿÿÿÿÿÿÿÿÿÿÿÿÿÿÿÿÿÿ_x0001__x0002_ÿÿÿ_x0001__x0001__x0003__x0001__x0001__x0001_C27_x0010__x0001__x0001__x0001_=RiskMin(Profit)_x0001__x0001__x0001__x0001__x0001__x0001__x0001__x0001__x0001__x0001__x0001__x0001__x0003__x0001__x0001__x0001_C28_x0011__x0001__x0001__x0001_=@RiskMax(Profit)_x0001__x0001__x0001__x0001__x0001__x0001__x0001__x0001__x0001__x0001__x0001__x0001__x0003__x0001__x0001__x0001_L28_x0015__x0001__x0001__x0001_=RiskMin(Profit,L$26)_x0001__x0001__x0001__x0001__x0001__x0001__x0001__x0001__x0001__x0001__x0001__x0001__x0003__x0001__x0001__x0001_M28_x0015__x0001__x0001__x0001_=RiskMin(Profit,M$26)_x0001__x0001__x0001__x0001__x0001__x0001__x0001__x0001__x0001__x0001__x0001__x0001__x0003__x0001__x0001__x0001_N28_x0015__x0001__x0001__x0001_=RiskMin(Profit,N$26)_x0001__x0001__x0001__x0001__x0001__x0001__x0001__x0001__x0001__x0001__x0001__x0001__x0003__x0001__x0001__x0001_O28_x0015__x0001__x0001__x0001_=RiskMin(Profit,O$26)_x0001__x0001__x0001__x0001__x0001__x0002__x0001__x0001__x0001__x0001__x0001__x0001__x0001__x0001__x0003__x0001__x0001__x0001_P28_x0015__x0001__x0001__x0001_=RiskMin(Profit,P$26)_x0001__x0001__x0001__x0001__x0001__x0001__x0001__x0001__x0001__x0001__x0001__x0001__x0003__x0001__x0001__x0001_C29_x0012__x0001__x0001__x0001_=@RiskMean(Profit)_x0001__x0001__x0001__x0001__x0001__x0001__x0001__x0001__x0001__x0001__x0001__x0001__x0003__x0001__x0001__x0001_L29_x0016__x0001__x0001__x0001_=@RiskMax(Profit,L$26)_x0001__x0001__x0001__x0001__x0001__x0001__x0001__x0001__x0001__x0001__x0001__x0001__x0003__x0001__x0001__x0001_M29_x0016__x0001__x0001__x0001_=@RiskMax(Profit,M$26)_x0001__x0001__x0001__x0001__x0001__x0001__x0001__x0001__x0001__x0001__x0001__x0001__x0003__x0001__x0001__x0001_N29_x0016__x0001__x0001__x0001_=@RiskMax(Profit,N$26)_x0001__x0001__x0001__x0001__x0001__x0001__x0001__x0001__x0001__x0001__x0001__x0001__x0003__x0001__x0001__x0001_O29_x0016__x0001__x0001__x0001_=@RiskMax(Pro_x0001__x0002_fit,O$26)_x0001__x0001__x0001__x0001__x0001__x0001__x0001__x0001__x0001__x0001__x0001__x0001__x0003__x0001__x0001__x0001_P29_x0016__x0001__x0001__x0001_=@RiskMax(Profit,P$26)_x0001__x0001__x0001__x0001__x0001__x0001__x0001__x0001__x0001__x0001__x0001__x0001__x0003__x0001__x0001__x0001_C30_x0014__x0001__x0001__x0001_=@RiskStdDev(Profit)_x0001__x0001__x0001__x0001__x0001__x0001__x0001__x0001__x0001__x0001__x0001__x0001__x0003__x0001__x0001__x0001_L30_x0017__x0001__x0001__x0001_=@RiskMean(Profit,L$26)_x0001__x0001__x0001__x0001__x0001__x0001__x0001__x0001__x0001__x0001__x0001__x0001__x0003__x0001__x0001__x0001_M30_x0017__x0001__x0001__x0001_=@RiskMean(Profit,M$26)_x0001__x0001__x0001__x0001__x0001__x0001__x0001__x0001__x0001__x0001__x0001__x0001__x0003__x0001__x0001__x0001_N30_x0017__x0001__x0001__x0001_=@RiskMean(Profit,N$26)_x0001__x0001__x0001__x0001__x0001__x0001__x0001__x0001__x0001__x0001__x0001__x0001__x0003__x0001__x0001__x0001_O_x0001__x0002_30_x0017__x0001__x0001__x0001_=@RiskMean(Profit,O$26)_x0001__x0001__x0001__x0001__x0001__x0001__x0001__x0001__x0001__x0001__x0001__x0001__x0003__x0001__x0001__x0001_P30_x0017__x0001__x0001__x0001_=@RiskMean(Profit,P$26)_x0001__x0001__x0001__x0001__x0001__x0001__x0001__x0001__x0001__x0001__x0001__x0001__x0003__x0001__x0001__x0001_C31_x001D__x0001__x0001__x0001_=@RiskPercentile(Profit,0.05)_x0001__x0001__x0001__x0001__x0001__x0001__x0001__x0001__x0001__x0001__x0001__x0001__x0003__x0001__x0001__x0001_L31_x0019__x0001__x0001__x0001_=@RiskStdDev(Profit,L$26)_x0001__x0001__x0001__x0001__x0001__x0001__x0001__x0001__x0001__x0001__x0001__x0001__x0003__x0001__x0001__x0001_M31_x0019__x0001__x0001__x0001_=@RiskStdDev(Profit,M$26)_x0001__x0001__x0001__x0001__x0001__x0001__x0001__x0001__x0001__x0001__x0001__x0001__x0003__x0001__x0001__x0001_N31_x0019__x0001__x0001__x0001_=@Risk_x0001__x0002_StdDev(Profit,N$26)_x0001__x0001__x0001__x0001__x0001__x0001__x0001__x0001__x0001__x0001__x0001__x0001__x0003__x0001__x0001__x0001_O31_x0019__x0001__x0001__x0001_=@RiskStdDev(Profit,O$26)_x0001__x0001__x0001__x0001__x0001__x0001__x0001__x0001__x0001__x0001__x0001__x0001__x0003__x0001__x0001__x0001_P31_x0019__x0001__x0001__x0001_=@RiskStdDev(Profit,P$26)_x0001__x0001__x0001__x0001__x0001__x0001__x0001__x0001__x0001__x0001__x0001__x0001__x0003__x0001__x0001__x0001_C32_x001D__x0001__x0001__x0001_=@RiskPercentile(Profit,0.95)_x0001__x0001__x0001__x0001__x0001__x0001__x0001__x0001__x0001__x0001__x0001__x0001__x0003__x0001__x0001__x0001_L32"_x0001__x0001__x0001_=@RiskPercentile(Profit,0.05,L$26)_x0001__x0001__x0001__x0001__x0001__x0001__x0001__x0001__x0001__x0001__x0001__x0001__x0003__x0001__x0001__x0001_M32"_x0001__x0001__x0001_=@Ris_x0001__x0002_kPercentile(Profit,0.05,M$26)_x0001__x0001__x0001__x0001__x0001__x0001__x0001__x0001__x0001__x0001__x0001__x0001__x0003__x0001__x0001__x0001_N32"_x0001__x0001__x0001_=@RiskPercentile(Profit,0.05,N$26)_x0001__x0001__x0001__x0001__x0001__x0001__x0001__x0001__x0001__x0001__x0001__x0001__x0003__x0001__x0001__x0001_O32"_x0001__x0001__x0001_=@RiskPercentile(Profit,0.05,O$26)_x0001__x0001__x0001__x0001__x0001__x0001__x0001__x0001__x0001__x0001__x0001__x0001__x0003__x0001__x0001__x0001_P32"_x0001__x0001__x0001_=@RiskPercentile(Profit,0.05,P$26)_x0001__x0001__x0001__x0001__x0001__x0001__x0001__x0001__x0001__x0001__x0001__x0001__x0003__x0001__x0001__x0001_C33_x0018__x0001__x0001__x0001_=@RiskTarget(Profit,100)_x0001__x0001__x0001__x0001__x0001__x0001__x0002__x0001__x0001__x0001__x0001__x0001__x0001__x0001__x0003__x0001__x0001__x0001_L33"_x0001__x0001__x0001_=@RiskPercentile(Profit,0.95,L$26)_x0001__x0001__x0001__x0001__x0001__x0001__x0001__x0001__x0001__x0001__x0001__x0001__x0003__x0001__x0001__x0001_M33"_x0001__x0001__x0001_=@RiskPercentile(Profit,0.95,M$26)_x0001__x0001__x0001__x0001__x0001__x0001__x0001__x0001__x0001__x0001__x0001__x0001__x0003__x0001__x0001__x0001_N33"_x0001__x0001__x0001_=@RiskPercentile(Profit,0.95,N$26)_x0001__x0001__x0001__x0001__x0001__x0001__x0001__x0001__x0001__x0001__x0001__x0001__x0003__x0001__x0001__x0001_O33"_x0001__x0001__x0001_=@RiskPercentile(Profit,0.95,O$26)_x0001__x0001__x0001__x0001__x0001__x0001__x0001__x0001__x0001__x0001__x0001__x0001__x0003__x0001__x0001__x0001_P33"_x0001__x0001__x0001_=@Risk_x0001__x0002_Percentile(Profit,0.95,P$26)_x0001__x0001__x0001__x0001__x0001__x0001__x0001__x0001__x0001__x0001__x0001__x0001__x0003__x0001__x0001__x0001_C34_x001A__x0001__x0001__x0001_=1-@RiskTarget(Profit,100)_x0001__x0001__x0001__x0001__x0001__x0001__x0001__x0001__x0001__x0001__x0001__x0001__x0003__x0001__x0001__x0001_L34_x001D__x0001__x0001__x0001_=@RiskTarget(Profit,100,L$26)_x0001__x0001__x0001__x0001__x0001__x0001__x0001__x0001__x0001__x0001__x0001__x0001__x0003__x0001__x0001__x0001_M34_x001D__x0001__x0001__x0001_=@RiskTarget(Profit,100,M$26)_x0001__x0001__x0001__x0001__x0001__x0001__x0001__x0001__x0001__x0001__x0001__x0001__x0003__x0001__x0001__x0001_N34_x001D__x0001__x0001__x0001_=@RiskTarget(Profit,100,N$26)_x0001__x0001__x0001__x0001__x0001__x0001__x0001__x0001__x0001__x0001__x0001__x0001__x0003__x0001__x0001__x0001_O34_x0001__x0002__x001D__x0001__x0001__x0001_=@RiskTarget(Profit,100,O$26)_x0001__x0001__x0001__x0001__x0001__x0001__x0001__x0001__x0001__x0001__x0001__x0001__x0003__x0001__x0001__x0001_P34_x001D__x0001__x0001__x0001_=@RiskTarget(Profit,100,P$26)_x0001__x0001__x0001__x0001__x0001__x0001__x0001__x0001__x0001__x0001__x0001__x0001__x0003__x0001__x0001__x0001_L35_x001F__x0001__x0001__x0001_=1-@RiskTarget(Profit,100,L$26)_x0001__x0001__x0001__x0001__x0001__x0001__x0001__x0001__x0001__x0001__x0001__x0001__x0003__x0001__x0001__x0001_M35_x001F__x0001__x0001__x0001_=1-@RiskTarget(Profit,100,M$26)_x0001__x0001__x0001__x0001__x0001__x0001__x0001__x0001__x0001__x0001__x0001__x0001__x0003__x0001__x0001__x0001_N35_x001F__x0001__x0001__x0001_=1-@RiskTarget(Profit,100,N$26)_x0001__x0001__x0001__x0001__x0001__x0002__x0004__x0002__x0002__x0002__x0002__x0002__x0002__x0002__x0003__x0002__x0002__x0002_O35_x001F__x0002__x0002__x0002_=1-@RiskTarget(Profit,100,O$26)_x0002__x0002__x0002__x0002__x0002__x0002__x0002__x0002__x0002__x0002__x0002__x0002__x0003__x0002__x0002__x0002_P35_x001F__x0002__x0002__x0002_=1-@RiskTarget(Profit,100,P$26)_x0002__x0002__x0002__x0002__x0002__x0002__x0002__x0002__x0002__x0002__x0002__x0002__x0001__x0002__x0002__x0002__x0019__x0002__x0002__x0002_'[EV.xlsm]Simulation'!F24_x0005__x0002__x0002__x0002__x0005__x0002__x0002__x0002_Sim 1_x0005__x0002__x0002__x0002_Sim 2_x0005__x0002__x0002__x0002_Sim 3_x0005__x0002__x0002__x0002_Sim 4_x0005__x0002__x0002__x0002_Sim 5_x0002__x0002__x0002__x0002__x0002__x0002__x0008__x0002__x0002__x0002_NYIBMN31_x0001__x0002__x0002__x0002__x0005__x0002__x0002__x0002__x0001__x0002__x0002_@_x0002__x0002__x0001__x0002__x0002__x0002__x0002__x0002_TVJYRZHWRVMVZ6_x0003__x0004_EP12ADU5KD_x0003__x0003__x0003_ÿÿÿÿ_x0003__x0003_ÿÿÿÿ_x0003__x0003_ÿÿ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 _x0001__x0003__x0003_ _x0003__x0003__x0003_Ônùj_x0016_iÜ_x0001__x000C_'²ùiÜ_x0001__x000C_üÆùiÜ_x0001__x0010_'_x0003__x0003_l_x000B__x0003__x0003__x0003__x0001__x0003__x0003__x0010__x0001__x0003__x0003__x0003__x0003__x0007__x0003__x0003_EV.xlsm_x0018__x0003__x0003__x0003_TVJYRZHWRVMVZ6EP12ADU5KD_x0001__x0003__x0003__x0003__x0003__x0004__x0003__x0003_Simulation3_x0003__x0003__x0003__x0003__x0013__x0003__x0003__x0003__x0002__x0003__x0017__x0003__x0003_=@Risk_x0003__x0004_Simtable(L27:P27)_x0017__x0003__x0003_Simulation!No._of_users_x0003__x0001__x0003__x0003__x0003__x0003__x0003__x0003__x0003__x0003__x0002__x0003__x0003__x0003__x0017__x0003__x0003__x0003__x0003__x0003__x0003__x0001__x0003_ÿÿÿÿ_x0003__x0003__x0003__x0003__x0003__x0003__x0003__x0003__x0003__x0003__x0003__x0003__x0003__x0003__x0003__x0003__x0003__x0017__x0003__x0003__x0003__x0002__x0003_$_x0003__x0003_=RiskTriang(F6,F7,F8,RiskStatic(10))_x000C__x0003__x0003__x0001__x0001_C23_x0001_Demand_x0003__x0001__x0003__x0003__x0003__x0003__x0001__x0003__x0003__x0003__x0001__x0003__x0003__x0003_$_x0003__x0003__x0003__x0003__x0003__x0003__x0001__x0003_ÿÿÿÿ_x0003__x0003__x0003__x0003__x0003__x0003__x0003__x0003__x0003__x0003__x0003__x0003__x0003__x0003__x0003__x0003__x0003__x0017__x0003__x0003__x0003__x0005__x0003__x0016__x0003__x0003_=@RiskOutput()+D24-E24_x0006__x0003__x0003_Profit_x0003__x0003__x0003__x0003__x0003__x0001__x0003__x0004__x0003__x0003__x0003__x0003__x0003__x0003__x0003__x0003__x0002__x0003__x0003__x0003__x000E__x0003__x0003__x0003__x0003__x0003__x0003__x0003__x0003__x0003__x0003__x0003__x0003__x0003__x0003__x0003__x0001_ÿÿÿÿÿÿÿÿÿÿÿÿÿÿÿÿÿÿÿÿÿÿÿÿÿÿÿÿÿÿÿÿÿÿÿÿÿÿÿÿÿÿ_x0003_ÿÿ_x0003__x001A__x0003__x0003__x0003__x0002__x0003__x0010__x0003__x0003_=RiskMin(Profit)_x0003__x0003__x0003__x0003__x0003__x0003__x0003__x0003__x0003__x0003__x0003__x0003__x0003__x001B__x0003__x0003__x0003__x0002__x0003__x0011__x0003__x0003_=@RiskMax(Profit)_x0003__x0003__x0003__x0003__x0003__x0003__x0003__x0003__x0003__x0003__x0003__x0003__x0003__x001B__x0003__x0003__x0003__x000B__x0003__x0015__x0003__x0003_=RiskMin(Profit,L$26)_x0003__x0003__x0003__x0003__x0003__x0003__x0003__x0003__x0003__x0003__x0003__x0003__x0003__x001B__x0003__x0003__x0003__x000C__x0003__x0015__x0003__x0003_=RiskMin(Profit,M$26)_x0003__x0003__x0003__x0003__x0003__x0003__x0003__x0003__x0003__x0003__x0003__x0003__x0003__x001B__x0003__x0003__x0003__x0001__x0003__x000D__x0001__x0015__x0001__x0001_=RiskMin(Profit,N$26)_x0001__x0001__x0001__x0001__x0001__x0001__x0001__x0001__x0001__x0001__x0001__x0001__x0001__x001B__x0001__x0001__x0001__x000E__x0001__x0015__x0001__x0001_=RiskMin(Profit,O$26)_x0001__x0001__x0001__x0001__x0001__x0001__x0001__x0001__x0001__x0001__x0001__x0001__x0001__x001B__x0001__x0001__x0001__x000F__x0001__x0015__x0001__x0001_=RiskMin(Profit,P$26)_x0001__x0001__x0001__x0001__x0001__x0001__x0001__x0001__x0001__x0001__x0001__x0001__x0001__x001C__x0001__x0001__x0001__x0002__x0001__x0012__x0001__x0001_=@RiskMean(Profit)_x0001__x0001__x0001__x0001__x0001__x0001__x0001__x0001__x0001__x0001__x0001__x0001__x0001__x001C__x0001__x0001__x0001__x000B__x0001__x0016__x0001__x0001_=@RiskMax(Profit,L$26)_x0001__x0001__x0001__x0001__x0001__x0001__x0001__x0001__x0001__x0001__x0001__x0001__x0001__x001C__x0001__x0001__x0001__x000C__x0001__x0016__x0001__x0001_=@RiskMax(Profit,M$26)_x0001__x0001__x0003__x0001__x0001__x0001__x0001__x0001__x0001__x0001__x0001__x0001__x0001__x0001__x0001__x001C__x0001__x0001__x0001__x000D__x0001__x0016__x0001__x0001_=@RiskMax(Profit,N$26)_x0001__x0001__x0001__x0001__x0001__x0001__x0001__x0001__x0001__x0001__x0001__x0001__x0001__x001C__x0001__x0001__x0001__x000E__x0001__x0016__x0001__x0001_=@RiskMax(Profit,O$26)_x0001__x0001__x0001__x0001__x0001__x0001__x0001__x0001__x0001__x0001__x0001__x0001__x0001__x001C__x0001__x0001__x0001__x000F__x0001__x0016__x0001__x0001_=@RiskMax(Profit,P$26)_x0001__x0001__x0001__x0001__x0001__x0001__x0001__x0001__x0001__x0001__x0001__x0001__x0001__x001D__x0001__x0001__x0001__x0002__x0001__x0014__x0001__x0001_=@RiskStdDev(Profit)_x0001__x0001__x0001__x0001__x0001__x0001__x0001__x0001__x0001__x0001__x0001__x0001__x0001__x001D__x0001__x0001__x0001__x000B__x0001__x0017__x0001__x0001_=@RiskMean(Profit,L$26)_x0001__x0001__x0001__x0001__x0001__x0001__x0001__x0001__x0001__x0001__x0001__x0001__x0001__x001D__x0001__x0001__x0001__x000C__x0001__x0017__x0001__x0001__x0001__x0003_=@RiskMean(Profit,M$26)_x0001__x0001__x0001__x0001__x0001__x0001__x0001__x0001__x0001__x0001__x0001__x0001__x0001__x001D__x0001__x0001__x0001__x000D__x0001__x0017__x0001__x0001_=@RiskMean(Profit,N$26)_x0001__x0001__x0001__x0001__x0001__x0001__x0001__x0001__x0001__x0001__x0001__x0001__x0001__x001D__x0001__x0001__x0001__x000E__x0001__x0017__x0001__x0001_=@RiskMean(Profit,O$26)_x0001__x0001__x0001__x0001__x0001__x0001__x0001__x0001__x0001__x0001__x0001__x0001__x0001__x001D__x0001__x0001__x0001__x000F__x0001__x0017__x0001__x0001_=@RiskMean(Profit,P$26)_x0001__x0001__x0001__x0001__x0001__x0001__x0001__x0001__x0001__x0001__x0001__x0001__x0001__x001E__x0001__x0001__x0001__x0002__x0001__x001D__x0001__x0001_=@RiskPercentile(Profit,0.05)_x0001__x0001__x0001__x0001__x0001__x0001__x0001__x0001__x0001__x0001__x0001__x0001__x0001__x001E__x0001__x0001__x0001__x000B__x0001__x0019__x0001__x0001_=@RiskStdDe_x0001__x0003_v(Profit,L$26)_x0001__x0001__x0001__x0001__x0001__x0001__x0001__x0001__x0001__x0001__x0001__x0001__x0001__x001E__x0001__x0001__x0001__x000C__x0001__x0019__x0001__x0001_=@RiskStdDev(Profit,M$26)_x0001__x0001__x0001__x0001__x0001__x0001__x0001__x0001__x0001__x0001__x0001__x0001__x0001__x001E__x0001__x0001__x0001__x000D__x0001__x0019__x0001__x0001_=@RiskStdDev(Profit,N$26)_x0001__x0001__x0001__x0001__x0001__x0001__x0001__x0001__x0001__x0001__x0001__x0001__x0001__x001E__x0001__x0001__x0001__x000E__x0001__x0019__x0001__x0001_=@RiskStdDev(Profit,O$26)_x0001__x0001__x0001__x0001__x0001__x0001__x0001__x0001__x0001__x0001__x0001__x0001__x0001__x001E__x0001__x0001__x0001__x000F__x0001__x0019__x0001__x0001_=@RiskStdDev(Profit,P$26)_x0001__x0001__x0001__x0001__x0001__x0001__x0001__x0001__x0001__x0001__x0001__x0001__x0001__x001F__x0001__x0001__x0001__x0002__x0001__x001D__x0001__x0001_=@RiskPercentile(P_x0001__x0002_rofit,0.95)_x0001__x0001__x0001__x0001__x0001__x0001__x0001__x0001__x0001__x0001__x0001__x0001__x0001__x001F__x0001__x0001__x0001__x000B__x0001_"_x0001__x0001_=@RiskPercentile(Profit,0.05,L$26)_x0001__x0001__x0001__x0001__x0001__x0001__x0001__x0001__x0001__x0001__x0001__x0001__x0001__x001F__x0001__x0001__x0001__x000C__x0001_"_x0001__x0001_=@RiskPercentile(Profit,0.05,M$26)_x0001__x0001__x0001__x0001__x0001__x0001__x0001__x0001__x0001__x0001__x0001__x0001__x0001__x001F__x0001__x0001__x0001__x000D__x0001_"_x0001__x0001_=@RiskPercentile(Profit,0.05,N$26)_x0001__x0001__x0001__x0001__x0001__x0001__x0001__x0001__x0001__x0001__x0001__x0001__x0001__x001F__x0001__x0001__x0001__x000E__x0001_"_x0001__x0001_=@RiskPercentile(Profit,0.05,O$26)_x0001__x0001__x0001__x0001__x0001__x0001__x0001__x0001__x0001__x0003__x0001__x0001__x0001__x0001__x0001__x001F__x0001__x0001__x0001__x000F__x0001_"_x0001__x0001_=@RiskPercentile(Profit,0.05,P$26)_x0001__x0001__x0001__x0001__x0001__x0001__x0001__x0001__x0001__x0001__x0001__x0001__x0001_ _x0001__x0001__x0001__x0002__x0001__x0018__x0001__x0001_=@RiskTarget(Profit,100)_x0001__x0001__x0001__x0001__x0001__x0001__x0001__x0001__x0001__x0001__x0001__x0001__x0001_ _x0001__x0001__x0001__x000B__x0001_"_x0001__x0001_=@RiskPercentile(Profit,0.95,L$26)_x0001__x0001__x0001__x0001__x0001__x0001__x0001__x0001__x0001__x0001__x0001__x0001__x0001_ _x0001__x0001__x0001__x000C__x0001_"_x0001__x0001_=@RiskPercentile(Profit,0.95,M$26)_x0001__x0001__x0001__x0001__x0001__x0001__x0001__x0001__x0001__x0001__x0001__x0001__x0001_ _x0001__x0001__x0001__x000D__x0001_"_x0001__x0001_=@RiskPercentil_x0001__x0003_e(Profit,0.95,N$26)_x0001__x0001__x0001__x0001__x0001__x0001__x0001__x0001__x0001__x0001__x0001__x0001__x0001_ _x0001__x0001__x0001__x000E__x0001_"_x0001__x0001_=@RiskPercentile(Profit,0.95,O$26)_x0001__x0001__x0001__x0001__x0001__x0001__x0001__x0001__x0001__x0001__x0001__x0001__x0001_ _x0001__x0001__x0001__x000F__x0001_"_x0001__x0001_=@RiskPercentile(Profit,0.95,P$26)_x0001__x0001__x0001__x0001__x0001__x0001__x0001__x0001__x0001__x0001__x0001__x0001__x0001_!_x0001__x0001__x0001__x0002__x0001__x001A__x0001__x0001_=1-@RiskTarget(Profit,100)_x0001__x0001__x0001__x0001__x0001__x0001__x0001__x0001__x0001__x0001__x0001__x0001__x0001_!_x0001__x0001__x0001__x000B__x0001__x001D__x0001__x0001_=@RiskTarget(Profit,100,L$26)_x0001__x0001__x0001__x0001__x0001__x0001__x0001__x0001__x0001__x0001__x0001__x0001__x0001__x0001__x0002_!_x0001__x0001__x0001__x000C__x0001__x001D__x0001__x0001_=@RiskTarget(Profit,100,M$26)_x0001__x0001__x0001__x0001__x0001__x0001__x0001__x0001__x0001__x0001__x0001__x0001__x0001_!_x0001__x0001__x0001__x000D__x0001__x001D__x0001__x0001_=@RiskTarget(Profit,100,N$26)_x0001__x0001__x0001__x0001__x0001__x0001__x0001__x0001__x0001__x0001__x0001__x0001__x0001_!_x0001__x0001__x0001__x000E__x0001__x001D__x0001__x0001_=@RiskTarget(Profit,100,O$26)_x0001__x0001__x0001__x0001__x0001__x0001__x0001__x0001__x0001__x0001__x0001__x0001__x0001_!_x0001__x0001__x0001__x000F__x0001__x001D__x0001__x0001_=@RiskTarget(Profit,100,P$26)_x0001__x0001__x0001__x0001__x0001__x0001__x0001__x0001__x0001__x0001__x0001__x0001__x0001_"_x0001__x0001__x0001__x000B__x0001__x001F__x0001__x0001_=1-@RiskTarget(Profit,100,L$26_x0003__x0004_)_x0003__x0003__x0003__x0003__x0003__x0003__x0003__x0003__x0003__x0003__x0003__x0003__x0003_"_x0003__x0003__x0003__x000C__x0003__x001F__x0003__x0003_=1-@RiskTarget(Profit,100,M$26)_x0003__x0003__x0003__x0003__x0003__x0003__x0003__x0003__x0003__x0003__x0003__x0003__x0003_"_x0003__x0003__x0003__x000D__x0003__x001F__x0003__x0003_=1-@RiskTarget(Profit,100,N$26)_x0003__x0003__x0003__x0003__x0003__x0003__x0003__x0003__x0003__x0003__x0003__x0003__x0003_"_x0003__x0003__x0003__x000E__x0003__x001F__x0003__x0003_=1-@RiskTarget(Profit,100,O$26)_x0003__x0003__x0003__x0003__x0003__x0003__x0003__x0003__x0003__x0003__x0003__x0003__x0003_"_x0003__x0003__x0003__x000F__x0003__x001F__x0003__x0003_=1-@RiskTarget(Profit,100,P$26)_x0003__x0003__x0003__x0003__x0003__x0003__x0003__x0003__x0003__x0003__x0003__x0003__x0002__x0003__x0003__x0003__x0003__x0003__x0003__x0003__x0001__x0003__x0003__x0003_0_x0003__x0003__x0003__x0002__x0003__x0003__x0004__x0003__x0003__x0003__x0003__x0003__x0003__x0003__x0003__x0003__x0003__x0003__x0003__x0003__x0003__x0003__x0003__x0001__x0003__x0003__x0003__x0003__x0003__x0001__x0003__x0003__x0003__x0003__x0003__x0003__x0003__x0002__x0003__x0003__x0003__x0003__x0003__x0003__x0003__x0003__x0003__x0001__x0003__x0003__x0003__x0003__x0003__x0003__x0003__x0003__x0017__x0003__x0003__x0003__x0005__x0003__x0012_'_x0003__x0003__x001C__x0003__x0003__x0003_ÿÿÿÿÿÿÿÿÿÿÿÿÿÿÿÿ_x0003__x0003__x0003__x0003_ N_x0003__x0003_"_x0006__x0003__x0003__x0003__x0003__x0003__x0003__x0003__x0003__x0003__x0003__x0003__x0003__x0003__x0003__x0001__x0003__x0003__x0003__x0003__x0010__x0003__x0003__x0002__x0003__x0003__x0003__x0003__x0003__x0001__x0003__x0003__x0003__x0010__x0003__x0003__x0003__x0001__x0003__x0003__x0003__x0003__x0010__x0003__x0003__x0002__x0003__x0003__x0003__x0003__x0003__x0002__x0003__x0003__x0003__x0011__x0003__x0003__x0003__x0001__x0003__x0003__x0003__x0003__x0010__x0003__x0003__x0002__x0003__x0003__x0003__x0003__x0003__x0001__x0003__x0003__x0003__x0015__x0003__x0003__x0003__x0001__x0003__x0003__x0003__x0003__x0010__x0003__x0003__x0002__x0003__x0003__x0003__x0003__x0003__x0001__x0003__x0003__x0003__x0015__x0003__x0003__x0003__x0001__x0003__x0003__x0003__x0003__x0010__x0003__x0003__x0002__x0003__x0003__x0003__x0003__x0003__x0001__x0003__x0003__x0003__x0015__x0003__x0003__x0003__x0001__x0003__x0003__x0003__x0003__x0010__x0003__x0003__x0002__x0003__x0003__x0003__x0003__x0003__x0001__x0003__x0003__x0003__x0015__x0003__x0003__x0003__x0001__x0003__x0003__x0003__x0003__x0010__x0003__x0003__x0002__x0003__x0003__x0003__x0003__x0003__x0001__x0003__x0003__x0003__x0004__x0003__x0015__x0003__x0003__x0003__x0001__x0003__x0003__x0003__x0003__x0010__x0003__x0003__x0002__x0003__x0003__x0003__x0003__x0003__x0002__x0003__x0003__x0003__x0012__x0003__x0003__x0003__x0001__x0003__x0003__x0003__x0003__x0010__x0003__x0003__x0002__x0003__x0003__x0003__x0003__x0003__x0002__x0003__x0003__x0003__x0016__x0003__x0003__x0003__x0001__x0003__x0003__x0003__x0003__x0010__x0003__x0003__x0002__x0003__x0003__x0003__x0003__x0003__x0002__x0003__x0003__x0003__x0016__x0003__x0003__x0003__x0001__x0003__x0003__x0003__x0003__x0010__x0003__x0003__x0002__x0003__x0003__x0003__x0003__x0003__x0002__x0003__x0003__x0003__x0016__x0003__x0003__x0003__x0001__x0003__x0003__x0003__x0003__x0010__x0003__x0003__x0002__x0003__x0003__x0003__x0003__x0003__x0002__x0003__x0003__x0003__x0016__x0003__x0003__x0003__x0001__x0003__x0003__x0003__x0003__x0010__x0003__x0003__x0002__x0003__x0003__x0003__x0003__x0003__x0002__x0003__x0003__x0003__x0016__x0003__x0003__x0003__x0001__x0003__x0003__x0003__x0003__x0010__x0003__x0003__x0002__x0003__x0003__x0003__x0003__x0003__x0002__x0003__x0003__x0003__x0014__x0003__x0003__x0003__x0001__x0003__x0003__x0003__x0003__x0010__x0003__x0003__x0002__x0003__x0003__x0003__x0003__x0003__x0002__x0003__x0003__x0003__x0017__x0003__x0003__x0003__x0001__x0003__x0003__x0003__x0003__x0010__x0003__x0003__x0002__x0003__x0003__x0003__x0003__x0003__x0002__x0003__x0003__x0003__x0017__x0003__x0003__x0003__x0001__x0003__x0003__x0003__x0003__x0010__x0003__x0003__x0002__x0003__x0003__x0003__x0003__x0003__x0002__x0003__x0003__x0003__x0017__x0003__x0003__x0003__x0001__x0003__x0003__x0003__x0003__x0010__x0003__x0003__x0002__x0003__x0003__x0003__x0003__x0003__x0002__x0003__x0003__x0003__x0017__x0003__x0003__x0003__x0001__x0003__x0003__x0003__x0003__x0003__x0004__x0010__x0003__x0003__x0002__x0003__x0003__x0003__x0003__x0003__x0002__x0003__x0003__x0003__x0017__x0003__x0003__x0003__x0001__x0003__x0003__x0003__x0003__x0010__x0003__x0003__x0002__x0003__x0003__x0003__x0003__x0003__x0002__x0003__x0003__x0003__x001D__x0003__x0003__x0003__x0001__x0003__x0003__x0003__x0003__x0010__x0003__x0003__x0002__x0003__x0003__x0003__x0003__x0003__x0002__x0003__x0003__x0003__x0019__x0003__x0003__x0003__x0001__x0003__x0003__x0003__x0003__x0010__x0003__x0003__x0002__x0003__x0003__x0003__x0003__x0003__x0002__x0003__x0003__x0003__x0019__x0003__x0003__x0003__x0001__x0003__x0003__x0003__x0003__x0010__x0003__x0003__x0002__x0003__x0003__x0003__x0003__x0003__x0002__x0003__x0003__x0003__x0019__x0003__x0003__x0003__x0001__x0003__x0003__x0003__x0003__x0010__x0003__x0003__x0002__x0003__x0003__x0003__x0003__x0003__x0002__x0003__x0003__x0003__x0019__x0003__x0003__x0003__x0001__x0003__x0003__x0003__x0003__x0010__x0003__x0003__x0002__x0003__x0003__x0003__x0003__x0003__x0002__x0003__x0003__x0003__x0019__x0003__x0003__x0003__x0001__x0003__x0003__x0003__x0003__x0010__x0003__x0003__x0002__x0003__x0003__x0003__x0003__x0003__x0002__x0003__x0003__x0003__x001D__x0003__x0003__x0003__x0001__x0003__x0003__x0003__x0003__x0010__x0003__x0003__x0002__x0003__x0003__x0003__x0003__x0003__x0002__x0003__x0003__x0003_"_x0003__x0003__x0003__x0001__x0003__x0003__x0003__x0003__x0010__x0003__x0003__x0002__x0003__x0003__x0003__x0003__x0003__x0002__x0003__x0003__x0003_"_x0003__x0003__x0003__x0001__x0003__x0003__x0003__x0003__x0010__x0003__x0003__x0002__x0003__x0003__x0003__x0003__x0003__x0002__x0003__x0003__x0003_"_x0003__x0003__x0003__x0001__x0003__x0003__x0003__x0003__x0010__x0003__x0003__x0002__x0003__x0003__x0003__x0003__x0003__x0002__x0003__x0005__x0003__x0003__x0003_"_x0003__x0003__x0003__x0001__x0003__x0003__x0003__x0003__x0010__x0003__x0003__x0002__x0003__x0003__x0003__x0003__x0003__x0002__x0003__x0003__x0003_"_x0003__x0003__x0003__x0001__x0003__x0003__x0003__x0003__x0010__x0003__x0003__x0002__x0003__x0003__x0003__x0003__x0003__x0002__x0003__x0003__x0003__x0018__x0003__x0003__x0003__x0001__x0003__x0003__x0003__x0003__x0010__x0003__x0003__x0002__x0003__x0003__x0003__x0003__x0003__x0002__x0003__x0003__x0003_"_x0003__x0003__x0003__x0001__x0003__x0003__x0003__x0003__x0010__x0003__x0003__x0002__x0003__x0003__x0003__x0003__x0003__x0002__x0003__x0003__x0003_"_x0003__x0003__x0003__x0001__x0003__x0003__x0003__x0003__x0010__x0003__x0003__x0002__x0003__x0003__x0003__x0003__x0003__x0002__x0003__x0003__x0003_"_x0003__x0003__x0003__x0001__x0003__x0003__x0003__x0003__x0010__x0003__x0003__x0002__x0003__x0003__x0003__x0003__x0003__x0002__x0003__x0003__x0003_"_x0003__x0003__x0003__x0001__x0003__x0003__x0003__x0003__x0010__x0003__x0003__x0002__x0003__x0003__x0003__x0003__x0003__x0002__x0003__x0003__x0003_"_x0003__x0003__x0003__x0001__x0003__x0003__x0003__x0003__x0010__x0003__x0003__x0002__x0003__x0003__x0003__x0003__x0003__x0004__x0003__x0003__x0003__x001A__x0003__x0003__x0003__x0001__x0003__x0003__x0003__x0003__x0010__x0003__x0003__x0002__x0003__x0003__x0003__x0003__x0003__x0002__x0003__x0003__x0003__x001D__x0003__x0003__x0003__x0001__x0003__x0003__x0003__x0003__x0010__x0003__x0003__x0002__x0003__x0003__x0003__x0003__x0003__x0002__x0003__x0003__x0003__x001D__x0003__x0003__x0003__x0001__x0003__x0003__x0003__x0003__x0010__x0003__x0003__x0002__x0003__x0003__x0003__x0003__x0003__x0002__x0003__x0003__x0003__x001D__x0003__x0003__x0003__x0001__x0003__x0003__x000C__x000D__x000C__x000C__x0010__x000C__x000C__x0002__x000C__x000C__x000C__x000C__x000C__x0002__x000C__x000C__x000C__x001D__x000C__x000C__x000C__x0001__x000C__x000C__x000C__x000C__x0010__x000C__x000C__x0002__x000C__x000C__x000C__x000C__x000C__x0002__x000C__x000C__x000C__x001D__x000C__x000C__x000C__x0001__x000C__x000C__x000C__x000C__x0010__x000C__x000C__x0002__x000C__x000C__x000C__x000C__x000C__x0004__x000C__x000C__x000C__x001F__x000C__x000C__x000C__x0001__x000C__x000C__x000C__x000C__x0010__x000C__x000C__x0002__x000C__x000C__x000C__x000C__x000C__x0004__x000C__x000C__x000C__x001F__x000C__x000C__x000C__x0001__x000C__x000C__x000C__x000C__x0010__x000C__x000C__x0002__x000C__x000C__x000C__x000C__x000C__x0004__x000C__x000C__x000C__x001F__x000C__x000C__x000C__x0001__x000C__x000C__x000C__x000C__x0010__x000C__x000C__x0002__x000C__x000C__x000C__x000C__x000C__x0004__x000C__x000C__x000C__x001F__x000C__x000C__x000C__x0001__x000C__x000C__x000C__x000C__x0010__x000C__x000C__x0002__x000C__x000C__x000C__x000C__x000C__x0004__x000C__x000C__x000C__x001F__x000C__x000C__x000C__x0006__x000C__x000C_Profit0_x000C__x000C__x000C__x000C__x000C__x000C__x000C__x0003__x000C__x000C__x000C__x000C__x000C__x000C__x000C__x000C__x000C__x0004__x000C__x000C__x000C__x000C__x000C__x000C__x000C__x000C__x000C__x0005__x000C__x000C__x000C__x000C__x000C__x000C__x000C__x000C__x000C__x0006__x000C__x000C__x000C__x000C__x000C__x000C__x000C__x000C__x000C__x0007__x000C__x000C__x000C__x000C__x000C__x000C__x000C__x000C__x000C__x0008__x000C__x000C__x000C__x000C__x000C__x000C__x000C__x000C__x000C_	_x000C__x000C__x000C__x000C__x000C__x000C__x000C__x000C__x000C__x000D__x000C__x000C__x000C__x000C__x000C__x000C__x000C__x000C__x000C__x000B__x000C__x000C__x0001__x0002__x0001__x0001__x0001__x0001__x0001__x0001__x0001__x000C__x0001__x0001__x0001__x0001__x0001__x0001__x0001__x0001__x0001__x000D__x0001__x0001__x0001__x0001__x0001__x0001__x0001__x0001__x0001__x000E__x0001__x0001__x0001__x0001__x0001__x0001__x0001__x0001__x0001__x000F__x0001__x0001__x0001__x0001__x0001__x0001__x0001__x0001__x0001__x0010__x0001__x0001__x0001__x0001__x0001__x0001__x0001__x0001__x0001__x0011__x0001__x0001__x0001__x0001__x0001__x0001__x0001__x0001__x0001__x0012__x0001__x0001__x0001__x0001__x0001__x0001__x0001__x0001__x0001__x0013__x0001__x0001__x0001__x0001__x0001__x0001__x0001__x0001__x0001__x0014__x0001__x0001__x0001__x0001__x0001__x0001__x0001__x0001__x0001__x0015__x0001__x0001__x0001__x0001__x0001__x0001__x0001__x0001__x0001__x0016__x0001__x0001__x0001__x0001__x0001__x0001__x0001__x0001__x0001__x0017__x0001__x0001__x0001__x0001__x0001__x0001__x0001__x0001__x0001__x0018__x0001__x0001__x0001__x0001__x0001__x0001__x0001__x0001__x0001__x0019__x0001__x0001__x0001__x0001__x0001__x0001__x0001__x0001__x0001__x001A__x0001__x0001__x0001__x0001__x0001__x0001__x0001__x0001__x0001__x001B__x0001__x0001__x0001__x0001__x0001__x0001__x0001__x0001__x0001__x001C__x0001__x0001__x0001__x0001__x0001__x0001__x0001__x0001__x0001__x001D__x0001__x0001__x0001__x0001__x0001__x0001__x0001__x0001__x0001__x001E__x0001__x0001__x0001__x0001__x0001__x0001__x0001__x0001__x0001__x001F__x0001__x0001__x0001__x0001__x0001__x0001__x0001__x0001__x0001_ 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0003__x0002__x0002__x0002__x0002__x0002_%_x0002__x0002__x0002__x0002__x0002__x0002__x0002__x0002__x0002_&amp;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0_x0002__x0002__x0002__x0002__x0002__x0002__x0002__x0002__x0002_1_x0002__x0002__x0002__x0002__x0002__x0002__x0002__x0002__x0002_2_x0002__x0002__x0002__x0002__x0002_!N_x0002__x0002__x0004__x0002__x0002__x0007__x0002__x0002_General_x0001__x0002__x0002_0_x000E__x0002__x0002_$#,##0;-$#,##0_x0014__x0002__x0002_$#,##0.00;-$#,##0.00_x0014__x0002__x0002_$#,##0.00;-$#,##0.00_x0014__x0002__x0002_$#,##0.00;-$#,##0_x0001__x0002_.00_x0014__x0001__x0001_$#,##0.00;-$#,##0.00_x0014__x0001__x0001_$#,##0.00;-$#,##0.00_x0014__x0001__x0001_$#,##0.00;-$#,##0.00_x0014__x0001__x0001_$#,##0.00;-$#,##0.00_x0014__x0001__x0001_$#,##0.00;-$#,##0.00_x0014__x0001__x0001_$#,##0.00;-$#,##0.00_x0014__x0001__x0001_$#,##0.00;-$#,##0.00_x0014__x0001__x0001_$#,##0.00;-$#,##0.00_x0014__x0001__x0001_$#,##0.00;-$#,##0.00_x0014__x0001__x0001_$#,##0.00;-$#,##0.00_x0014__x0001__x0001_$#,##_x0001__x0002_0.00;-$#,##0.00_x0014__x0001__x0001_$#,##0.00;-$#,##0.00_x0014__x0001__x0001_$#,##0.00;-$#,##0.00_x0014__x0001__x0001_$#,##0.00;-$#,##0.00_x0014__x0001__x0001_$#,##0.00;-$#,##0.00_x0014__x0001__x0001_$#,##0.00;-$#,##0.00_x0007__x0001__x0001_General_x0014__x0001__x0001_$#,##0.00;-$#,##0.00_x0014__x0001__x0001_$#,##0.00;-$#,##0.00_x0014__x0001__x0001_$#,##0.00;-$#,##0.00_x0014__x0001__x0001_$#,##0.00;-$#,##0.00_x0014__x0001__x0001_$#,##0_x0001__x0002_.00;-$#,##0.00_x0007__x0001__x0001_General_x0014__x0001__x0001_$#,##0.00;-$#,##0.00_x0014__x0001__x0001_$#,##0.00;-$#,##0.00_x0014__x0001__x0001_$#,##0.00;-$#,##0.00_x0014__x0001__x0001_$#,##0.00;-$#,##0.00_x0014__x0001__x0001_$#,##0.00;-$#,##0.00_x0007__x0001__x0001_General_x0014__x0001__x0001_$#,##0.00;-$#,##0.00_x0014__x0001__x0001_$#,##0.00;-$#,##0.00_x0014__x0001__x0001_$#,##0.00;-$#,##0.00_x0014__x0001__x0001_$#,##0.00;-$#,##0.00_x0001__x0002__x0014__x0001__x0001_$#,##0.00;-$#,##0.00_x0007__x0001__x0001_General_x0014__x0001__x0001_$#,##0.00;-$#,##0.00_x0014__x0001__x0001_$#,##0.00;-$#,##0.00_x0014__x0001__x0001_$#,##0.00;-$#,##0.00_x0014__x0001__x0001_$#,##0.00;-$#,##0.00_x0014__x0001__x0001_$#,##0.00;-$#,##0.00_x0014__x0001__x0001_$#,##0.00;-$#,##0.00_x0014__x0001__x0001_$#,##0.00;-$#,##0.00_x0014__x0001__x0001_$#,##0.00;-$#,##0.00_x0014__x0001__x0001_$#,##0.00;-$#,##0.00_x0014__x0003__x0004__x0003__x0003_$#,##0.00;-$#,##0.00_x0001__x0003__x0003__x0003__x0003__x0003__x0003__x0003__x0002__x0003__x0003__x0003_"N_x0003__x0003_ì_x0003__x0003__x0003__x0003__x0003__x0003__x0003__x0003__x0003_ÿÿÿÿ_x0003__x0003__x0003__x0003__x0003__x0003_ÿÿÿÿ_x0003__x0003__x0003_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_x0003__x0004_ÿÿÿÿÿÿÿÿÿÿÿÿÿÿÿ_x0003__x0003__x0003__x0003_#N_x0003__x0003__x0018__x0003__x0003__x0003_÷ÿÿÿÿÿÿÿ÷ÿÿÿÿÿÿÿ$N_x0003__x0003_è_x0001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0004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0002__x0003__x0003__x0003__x0003__x0003__x0001__x0003__x0003__x0003__x0004__x0003__x0002__x0003__x0003__x0003__x0003__x0003__x0001__x0003__x0003__x0003__x0002__x0003__x0003__x0003__x0003__x0003__x0001__x0003__x0003__x0003__x0002__x0003__x0003__x0003__x0003__x0003__x0011_'_x0003__x0003__x000C__x0003__x0003__x0003__x0001__x0003__x0003__x0003__x0013_'_x0003__x0003_ _x0003__x0003__x0003__x0005__x0003__x0003__x0003__x0001__x0003__x0003__x0003__x0001__x0003__x0003__x0003__x0001__x0003__x0003__x0003__x0001__x0003__x0003__x0003__x0001__x0003__x0003__x0003__x0015_'_x0003__x0003_p_x0003__x0003__x0003_d_x0003__x0003__x0003__x0003__x0003__x0003__x0003__x0003__x0001_d_x0003__x0003__x0003__x0013__x0003__x0003_0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ÿÿÿÿ_x0001__x0014__x0003__x0003__x0003_ÿÿÿÿ_x0003__x0003__x0003__x0003__x0003__x0003__x0003__x0003__x0003__x0001__x0003__x0003__x0003_ÿÿÿÿ_x0003__x0003__x0003__x0003_ÿÿÿÿ_x0016_'_x0003__x0003_L_x0008__x0003__x0003_0_x0003__x0003__x0003__x0005__x0003__x0003__x0003_Év¾_x001A_¯C@6_x0005_eñ:_x0006_B@_x0006_Ïêè´:@¢_x000B_C[]1@|°Xæ_x000B_ @_x0005__x0003__x0003__x0003_Év¾_x001A_¯C@É_x0001__x0002_v¾_x001A_¯S@,²ï§]@Év¾_x001A_¯c@{_x0014_®Gáh@_x0005__x0001__x0001__x0001_Év¾_x001A_¯C@Év¾_x001A_¯C@Év¾_x001A_¯C@Év¾_x001A_¯C@Év¾_x001A_¯C@_x0005__x0001__x0001__x0001_6_x0005_eñ:_x0006_B@6_x0005_eñ:_x0006_B@6_x0005_eñ:_x0006_B@6_x0005_eñ:_x0006_B@6_x0005_eñ:_x0006_B@_x0005__x0001__x0001__x0001__x0006_Ïêè´:@_x0006_Ïêè´:@_x0006_Ïêè´:@_x0006_Ïêè´:@_x0006_Ïêè´:@_x0005__x0001__x0001__x0001_¢_x000B_C[]1@¢_x000B_C[]1@¢_x000B_C[]1@¢_x000B_C[]1@¢_x000B_C[]1@_x0005__x0001__x0001__x0001_|°Xæ_x000B_ @|°Xæ_x000B_ @|°Xæ_x000B_ @|°Xæ_x000B_ @|°Xæ_x000B_ @_x0005__x0001__x0002__x0001__x0001__x0001_ºv¾_x001A_¯C@`Þ¦Ø'{S@æÇw_x0002_ç[@`ïê¸ñ`@ùÈyO_x001C_b@_x0005__x0001__x0001__x0001_Év¾_x001A_¯C@Év¾_x001A_¯C@Év¾_x001A_¯C@Év¾_x001A_¯C@Év¾_x001A_¯C@_x0005__x0001__x0001__x0001_Év¾_x001A_¯S@Év¾_x001A_¯S@Év¾_x001A_¯S@Év¾_x001A_¯S@Év¾_x001A_¯S@_x0005__x0001__x0001__x0001_,²ï§]@,²ï§]@,²ï§]@,²ï§]@,²ï§]@_x0005__x0001__x0001__x0001_Év¾_x001A_¯c@Év¾_x001A_¯c@Év¾_x001A_¯c@Év¾_x001A_¯c@Év¾_x001A_¯c@_x0005__x0001__x0001__x0001_{_x0014_®Gáh@{_x0014_®Gáh@{_x0014_®Gáh@{_x0014_®Gá_x0001__x0002_h@{_x0014_®Gáh@_x0005__x0001__x0001__x0001__x0001__x0001__x0001__x0001__x0001__x0001__x0001__x0001_2nòv_x0011_@u_x0012_¥=A0@ÚßÃU¿@@g]_x001F_ ãOH@_x0005__x0001__x0001__x0001_ºv¾_x001A_¯C@ºv¾_x001A_¯C@ºv¾_x001A_¯C@ºv¾_x001A_¯C@ºv¾_x001A_¯C@_x0005__x0001__x0001__x0001_`Þ¦Ø'{S@`Þ¦Ø'{S@`Þ¦Ø'{S@`Þ¦Ø'{S@`Þ¦Ø'{S@_x0005__x0001__x0001__x0001_æÇw_x0002_ç[@æÇw_x0002_ç[@æÇw_x0002_ç[@æÇw_x0002_ç[@æÇw_x0002_ç[@_x0005__x0001__x0001__x0001_`ïê¸ñ`@`ïê¸ñ`@`ïê¸ñ`@`ïê¸ñ`@`ïê¸ñ`@_x0005__x0001__x0001__x0001_ùÈyO_x001C_b@ùÈyO_x001C_b@ù_x0001__x0003_ÈyO_x001C_b@ùÈyO_x001C_b@ùÈyO_x001C_b@_x0005__x0001__x0001__x0001_Év¾_x001A_¯C@_x0002_Æê S®S@(÷òLpXQ@Pöñ_x0019__x0005_N@í²_x0006_JSYI@_x0005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0005__x0001__x0001__x0001_2nòv_x0011_@2nòv_x0011_@2nòv_x0011_@2nòv_x0011_@2nòv_x0011_@_x0005__x0001__x0001__x0001_u_x0012_¥=A0@u_x0012_¥=A0@u_x0012_¥=A0@u_x0012_¥=A0@u_x0012_¥=A0@_x0005__x0001__x0001__x0001_ÚßÃU¿@@ÚßÃU¿@@ÚßÃU¿@@ÚßÃU¿@@ÚßÃU¿@@_x0005__x0001__x0001__x0001_g]_x001F_ ã_x0001__x0003_OH@g]_x001F_ ãOH@g]_x001F_ ãOH@g]_x001F_ ãOH@g]_x001F_ ãOH@_x0005__x0001__x0001__x0001_Év¾_x001A_¯C@Év¾_x001A_¯S@,²ï§]@Év¾_x001A_¯c@{_x0014_®Gáh@_x0005__x0001__x0001__x0001_Év¾_x001A_¯C@Év¾_x001A_¯C@Év¾_x001A_¯C@Év¾_x001A_¯C@Év¾_x001A_¯C@_x0005__x0001__x0001__x0001__x0002_Æê S®S@_x0002_Æê S®S@_x0002_Æê S®S@_x0002_Æê S®S@_x0002_Æê S®S@_x0005__x0001__x0001__x0001_(÷òLpXQ@(÷òLpXQ@(÷òLpXQ@(÷òLpXQ@(÷òLpXQ@_x0005__x0001__x0001__x0001_Pöñ_x0019__x0005_N@Pöñ_x0019__x0005_N@Pöñ_x0019__x0005_N@Pöñ_x0019__x0005_N@Pöñ_x0019__x0001__x0003__x0005_N@_x0005__x0001__x0001__x0001_í²_x0006_JSYI@í²_x0006_JSYI@í²_x0006_JSYI@í²_x0006_JSYI@í²_x0006_JSYI@_x0005__x0001__x0001__x0001__x0001__x0001__x0001__x0001__x0001__x0001_ð?_x0001__x0001__x0001__x0001__x0001__x0001_ð?©_x000C_0C_x0002__x0014_Á?_x000D_ÇE_x000E_­IÅ?_x0004_U5VvöÉ?_x0005__x0001__x0001__x0001_Év¾_x001A_¯C@Év¾_x001A_¯C@Év¾_x001A_¯C@Év¾_x001A_¯C@Év¾_x001A_¯C@_x0005__x0001__x0001__x0001_Év¾_x001A_¯S@Év¾_x001A_¯S@Év¾_x001A_¯S@Év¾_x001A_¯S@Év¾_x001A_¯S@_x0005__x0001__x0001__x0001_,²ï§]@,²ï§]@,²ï§]@,²ï§]@,²ï§]@_x0005__x0001__x0001__x0001_Év¾_x001A_¯c@Év¾_x001A_¯c@Év¾_x001A_¯c@É_x0001__x0003_v¾_x001A_¯c@Év¾_x001A_¯c@_x0005__x0001__x0001__x0001_{_x0014_®Gáh@{_x0014_®Gáh@{_x0014_®Gáh@{_x0014_®Gáh@{_x0014_®Gáh@_x0005__x0001__x0001__x0001__x0001__x0001__x0001__x0001__x0001__x0001_ð?_x0001__x0001__x0001__x0001__x0001__x0001_ð?©_x000C_0C_x0002__x0014_Á?_x000D_ÇE_x000E_­IÅ?_x0004_U5VvöÉ?_x0005__x0001__x0001__x0001__x0001__x0001__x0001__x0001__x0001__x0001_ð?_x0001__x0001__x0001__x0001__x0001__x0001_ð?_x0001__x0001__x0001__x0001__x0001__x0001_ð?_x0001__x0001__x0001__x0001__x0001__x0001_ð?_x0001__x0001__x0001__x0001__x0001__x0001_ð?_x0005__x0001__x0001__x0001__x0001__x0001__x0001__x0001__x0001__x0001_ð?_x0001__x0001__x0001__x0001__x0001__x0001_ð?_x0001__x0001__x0001__x0001__x0001__x0001_ð?_x0001__x0001__x0001__x0001__x0001__x0001_ð?_x0001__x0001__x0001__x0001__x0001__x0001_ð?_x0005__x0001__x0001__x0001_©_x000C_0C_x0002__x0014_Á?©_x000C_0C_x0002__x0014_Á?©_x000C_0C_x0002__x0014_Á?©_x000C_0C_x0002__x0014_Á?©_x000C_0C_x0002__x0014_Á?_x0005__x0001__x0001__x0001__x000D_ÇE_x000E_­IÅ?_x000D_ÇE_x000E_­_x0001__x0003_IÅ?_x000D_ÇE_x000E_­IÅ?_x000D_ÇE_x000E_­IÅ?_x000D_ÇE_x000E_­IÅ?_x0005__x0001__x0001__x0001__x0004_U5VvöÉ?_x0004_U5VvöÉ?_x0004_U5VvöÉ?_x0004_U5VvöÉ?_x0004_U5VvöÉ?_x0005__x0001__x0001__x0001__x0001__x0001__x0001__x0001__x0001__x0001_ð?_x0001__x0001__x0001__x0001__x0001__x0001_ð?_x0001__x0001__x0001__x0001__x0001__x0001_ð?_x0001__x0001__x0001__x0001__x0001__x0001_ð?_x0001__x0001__x0001__x0001__x0001__x0001_ð?_x0005__x0001__x0001__x0001__x0001__x0001__x0001__x0001__x0001__x0001_ð?_x0001__x0001__x0001__x0001__x0001__x0001_ð?_x0001__x0001__x0001__x0001__x0001__x0001_ð?_x0001__x0001__x0001__x0001__x0001__x0001_ð?_x0001__x0001__x0001__x0001__x0001__x0001_ð?_x0005__x0001__x0001__x0001_©_x000C_0C_x0002__x0014_Á?©_x000C_0C_x0002__x0014_Á?©_x000C_0C_x0002__x0014_Á?©_x000C_0C_x0002__x0014_Á?©_x000C_0C_x0002__x0014_Á?_x0005__x0001__x0001__x0001__x000D_ÇE_x000E_­IÅ?_x000D_ÇE_x000E_­IÅ?_x000D_ÇE_x000E_­IÅ?_x000D_ÇE_x000E_­IÅ?_x000D_ÇE_x000E_­IÅ?_x0005__x0001__x0001__x0001__x0004__x0003__x0006_U5VvöÉ?_x0004_U5VvöÉ?_x0004_U5VvöÉ?_x0004_U5VvöÉ?_x0004_U5VvöÉ?_x0017_'_x0003__x0003_)_x0001__x0003__x0003__x0005__x0003__x0003__x0003__x0002__x0003__x0003__x0003__x001A__x0003__x0003_RiskSimtable({2,4,6,8,10})_x0013__x0003__x0003_RiskTriang(2,10,12)_x0002__x0003__x0003__x0003__x001A__x0003__x0003_RiskSimtable({2,4,6,8,10})_x0013__x0003__x0003_RiskTriang(2,10,12)_x0002__x0003__x0003__x0003__x001A__x0003__x0003_RiskSimtable({2,4,6,8,10})_x0013__x0003__x0003_RiskTriang(2,10,12)_x0002__x0003__x0003__x0003__x001A__x0003__x0003_RiskSimtable({2,4,6,8,_x0003__x0004_10})_x0013__x0003__x0003_RiskTriang(2,10,12)_x0002__x0003__x0003__x0003__x001A__x0003__x0003_RiskSimtable({2,4,6,8,10})_x0013__x0003__x0003_RiskTriang(2,10,12)_x0018_'_x0003__x0003__x000C__x0003__x0003__x0003_,_x0003_._x0003__x0019_'_x0003__x0003__x000C__x0003__x0003__x0003__x0001__x0003__x0003__x0003__x001A_'_x0003__x0003__x000C__x0003__x0003__x0003__x0003__x0003__x0003__x0003__x0001__x0003__x0003_ÿÿÿÿ</t>
  </si>
  <si>
    <t>6a21e3237d258dae9e8e6b337e215cec0|1|175268|6d90d5b465260f846701c59cd0233122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</si>
</sst>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mm/dd/yyyy\ hh:mm"/>
    <numFmt numFmtId="166" formatCode="&quot;$&quot;#,##0;\-&quot;$&quot;#,##0"/>
    <numFmt numFmtId="167" formatCode="&quot;$&quot;#,##0.00;\-&quot;$&quot;#,##0.00"/>
    <numFmt numFmtId="168" formatCode="_(&quot;$&quot;* #,##0_);_(&quot;$&quot;* \(#,##0\);_(&quot;$&quot;* &quot;-&quot;??_);_(@_)"/>
    <numFmt numFmtId="169" formatCode="&quot;$&quot;#,##0.000"/>
  </numFmts>
  <fonts count="26">
    <font>
      <sz val="11"/>
      <color theme="1"/>
      <name val="Calibri"/>
      <family val="2"/>
      <scheme val="minor"/>
    </font>
    <font>
      <sz val="8"/>
      <name val="Calibri"/>
      <family val="2"/>
      <scheme val="minor"/>
    </font>
    <font>
      <sz val="20"/>
      <color theme="1"/>
      <name val="Calibri"/>
      <family val="2"/>
      <scheme val="minor"/>
    </font>
    <font>
      <sz val="18"/>
      <color theme="1"/>
      <name val="Calibri"/>
      <family val="2"/>
      <scheme val="minor"/>
    </font>
    <font>
      <b/>
      <sz val="11"/>
      <color theme="1"/>
      <name val="Calibri"/>
      <family val="2"/>
      <scheme val="minor"/>
    </font>
    <font>
      <sz val="10"/>
      <color rgb="FF000000"/>
      <name val="Arial"/>
      <family val="2"/>
    </font>
    <font>
      <sz val="10"/>
      <name val="Arial"/>
      <family val="2"/>
    </font>
    <font>
      <b/>
      <sz val="10"/>
      <name val="Arial"/>
      <family val="2"/>
    </font>
    <font>
      <sz val="11"/>
      <color rgb="FF1F1F1F"/>
      <name val="Arial"/>
      <family val="2"/>
    </font>
    <font>
      <b/>
      <sz val="11"/>
      <color rgb="FF1F1F1F"/>
      <name val="Arial"/>
      <family val="2"/>
    </font>
    <font>
      <sz val="10"/>
      <color rgb="FF444746"/>
      <name val="Google Sans Text"/>
      <family val="2"/>
    </font>
    <font>
      <sz val="11"/>
      <color rgb="FFFF0000"/>
      <name val="Calibri"/>
      <family val="2"/>
      <scheme val="minor"/>
    </font>
    <font>
      <b/>
      <sz val="20"/>
      <name val="Arial"/>
      <family val="2"/>
    </font>
    <font>
      <b/>
      <sz val="11"/>
      <color rgb="FFFF0000"/>
      <name val="Arial"/>
      <family val="2"/>
    </font>
    <font>
      <sz val="10"/>
      <color rgb="FFFF0000"/>
      <name val="Arial"/>
      <family val="2"/>
    </font>
    <font>
      <sz val="11"/>
      <color rgb="FFFF0000"/>
      <name val="Arial"/>
      <family val="2"/>
    </font>
    <font>
      <b/>
      <sz val="16"/>
      <color theme="0"/>
      <name val="Calibri"/>
      <family val="2"/>
      <scheme val="minor"/>
    </font>
    <font>
      <sz val="11"/>
      <color theme="0"/>
      <name val="Calibri"/>
      <family val="2"/>
      <scheme val="minor"/>
    </font>
    <font>
      <sz val="16"/>
      <color theme="1"/>
      <name val="Calibri"/>
      <family val="2"/>
      <scheme val="minor"/>
    </font>
    <font>
      <sz val="14"/>
      <color theme="1"/>
      <name val="Calibri"/>
      <family val="2"/>
      <scheme val="minor"/>
    </font>
    <font>
      <sz val="8"/>
      <color indexed="81"/>
      <name val="Tahoma"/>
      <family val="2"/>
    </font>
    <font>
      <b/>
      <sz val="16"/>
      <name val="Arial"/>
      <family val="2"/>
    </font>
    <font>
      <b/>
      <sz val="16"/>
      <color theme="1"/>
      <name val="Calibri"/>
      <family val="2"/>
      <scheme val="minor"/>
    </font>
    <font>
      <b/>
      <sz val="26"/>
      <color theme="1"/>
      <name val="Calibri"/>
      <family val="2"/>
      <scheme val="minor"/>
    </font>
    <font>
      <b/>
      <u/>
      <sz val="14"/>
      <color theme="1"/>
      <name val="Calibri"/>
      <family val="2"/>
      <scheme val="minor"/>
    </font>
    <font>
      <b/>
      <sz val="24"/>
      <color theme="1"/>
      <name val="Calibri"/>
      <family val="2"/>
      <scheme val="minor"/>
    </font>
  </fonts>
  <fills count="4">
    <fill>
      <patternFill patternType="none"/>
    </fill>
    <fill>
      <patternFill patternType="gray125"/>
    </fill>
    <fill>
      <patternFill patternType="solid">
        <fgColor theme="4" tint="0.39997558519241921"/>
        <bgColor indexed="64"/>
      </patternFill>
    </fill>
    <fill>
      <patternFill patternType="solid">
        <fgColor theme="0"/>
        <bgColor indexed="64"/>
      </patternFill>
    </fill>
  </fills>
  <borders count="28">
    <border>
      <left/>
      <right/>
      <top/>
      <bottom/>
      <diagonal/>
    </border>
    <border>
      <left/>
      <right style="thin">
        <color theme="9" tint="0.39997558519241921"/>
      </right>
      <top style="thin">
        <color theme="9" tint="0.39997558519241921"/>
      </top>
      <bottom style="thin">
        <color theme="9" tint="0.39997558519241921"/>
      </bottom>
      <diagonal/>
    </border>
    <border>
      <left style="mediumDashed">
        <color indexed="57"/>
      </left>
      <right style="mediumDashed">
        <color indexed="57"/>
      </right>
      <top style="mediumDashed">
        <color indexed="57"/>
      </top>
      <bottom style="mediumDashed">
        <color indexed="57"/>
      </bottom>
      <diagonal/>
    </border>
    <border>
      <left style="double">
        <color indexed="64"/>
      </left>
      <right style="double">
        <color indexed="64"/>
      </right>
      <top style="double">
        <color indexed="64"/>
      </top>
      <bottom style="double">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style="medium">
        <color theme="4" tint="-0.499984740745262"/>
      </left>
      <right style="medium">
        <color theme="4" tint="-0.499984740745262"/>
      </right>
      <top style="medium">
        <color theme="4" tint="-0.499984740745262"/>
      </top>
      <bottom/>
      <diagonal/>
    </border>
    <border>
      <left style="medium">
        <color theme="4" tint="-0.499984740745262"/>
      </left>
      <right style="medium">
        <color theme="4" tint="-0.499984740745262"/>
      </right>
      <top/>
      <bottom/>
      <diagonal/>
    </border>
    <border>
      <left style="medium">
        <color theme="4" tint="-0.499984740745262"/>
      </left>
      <right style="medium">
        <color theme="4" tint="-0.499984740745262"/>
      </right>
      <top/>
      <bottom style="medium">
        <color theme="4" tint="-0.499984740745262"/>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bottom/>
      <diagonal/>
    </border>
    <border>
      <left style="thin">
        <color theme="4" tint="-0.499984740745262"/>
      </left>
      <right style="thin">
        <color theme="4" tint="-0.499984740745262"/>
      </right>
      <top/>
      <bottom style="thin">
        <color theme="4"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theme="4" tint="0.39997558519241921"/>
      </right>
      <top/>
      <bottom/>
      <diagonal/>
    </border>
  </borders>
  <cellStyleXfs count="4">
    <xf numFmtId="0" fontId="0" fillId="0" borderId="0"/>
    <xf numFmtId="0" fontId="6" fillId="0" borderId="0"/>
    <xf numFmtId="43" fontId="6" fillId="0" borderId="0" applyFont="0" applyFill="0" applyBorder="0" applyAlignment="0" applyProtection="0"/>
    <xf numFmtId="44" fontId="6" fillId="0" borderId="0" applyFont="0" applyFill="0" applyBorder="0" applyAlignment="0" applyProtection="0"/>
  </cellStyleXfs>
  <cellXfs count="140">
    <xf numFmtId="0" fontId="0" fillId="0" borderId="0" xfId="0"/>
    <xf numFmtId="2" fontId="0" fillId="0" borderId="0" xfId="0" applyNumberFormat="1"/>
    <xf numFmtId="164" fontId="0" fillId="0" borderId="0" xfId="0" applyNumberFormat="1"/>
    <xf numFmtId="165" fontId="0" fillId="0" borderId="0" xfId="0" applyNumberFormat="1"/>
    <xf numFmtId="49" fontId="0" fillId="0" borderId="0" xfId="0" applyNumberFormat="1"/>
    <xf numFmtId="0" fontId="0" fillId="0" borderId="0" xfId="0" quotePrefix="1"/>
    <xf numFmtId="0" fontId="2" fillId="0" borderId="0" xfId="0" applyFont="1"/>
    <xf numFmtId="1" fontId="0" fillId="0" borderId="0" xfId="0" applyNumberFormat="1"/>
    <xf numFmtId="0" fontId="0" fillId="0" borderId="0" xfId="0" pivotButton="1"/>
    <xf numFmtId="0" fontId="0" fillId="0" borderId="0" xfId="0" applyAlignment="1">
      <alignment horizontal="left"/>
    </xf>
    <xf numFmtId="0" fontId="2" fillId="0" borderId="0" xfId="0" applyFont="1" applyAlignment="1">
      <alignment vertical="top"/>
    </xf>
    <xf numFmtId="2" fontId="0" fillId="0" borderId="0" xfId="0" applyNumberFormat="1" applyAlignment="1">
      <alignment horizontal="left"/>
    </xf>
    <xf numFmtId="0" fontId="0" fillId="0" borderId="0" xfId="0" applyAlignment="1">
      <alignment horizontal="center"/>
    </xf>
    <xf numFmtId="0" fontId="3" fillId="0" borderId="0" xfId="0" applyFont="1"/>
    <xf numFmtId="0" fontId="4" fillId="0" borderId="0" xfId="0" applyFont="1"/>
    <xf numFmtId="0" fontId="4" fillId="0" borderId="0" xfId="0" applyFont="1" applyAlignment="1">
      <alignment horizontal="left"/>
    </xf>
    <xf numFmtId="0" fontId="17" fillId="0" borderId="0" xfId="0" applyFont="1"/>
    <xf numFmtId="0" fontId="18" fillId="0" borderId="0" xfId="0" applyFont="1"/>
    <xf numFmtId="0" fontId="19" fillId="0" borderId="0" xfId="0" applyFont="1" applyAlignment="1">
      <alignment vertical="top"/>
    </xf>
    <xf numFmtId="0" fontId="19" fillId="0" borderId="0" xfId="0" applyFont="1"/>
    <xf numFmtId="0" fontId="16" fillId="0" borderId="0" xfId="0" applyFont="1" applyAlignment="1">
      <alignment vertical="center"/>
    </xf>
    <xf numFmtId="0" fontId="0" fillId="2" borderId="0" xfId="0" applyFill="1"/>
    <xf numFmtId="0" fontId="23" fillId="2" borderId="0" xfId="0" applyFont="1" applyFill="1" applyAlignment="1">
      <alignment horizontal="left" vertical="center"/>
    </xf>
    <xf numFmtId="0" fontId="24" fillId="2" borderId="0" xfId="0" applyFont="1" applyFill="1"/>
    <xf numFmtId="49" fontId="0" fillId="2" borderId="0" xfId="0" applyNumberFormat="1" applyFill="1"/>
    <xf numFmtId="165" fontId="0" fillId="2" borderId="0" xfId="0" applyNumberFormat="1" applyFill="1"/>
    <xf numFmtId="2" fontId="0" fillId="2" borderId="0" xfId="0" applyNumberFormat="1" applyFill="1"/>
    <xf numFmtId="164" fontId="0" fillId="2" borderId="0" xfId="0" applyNumberFormat="1" applyFill="1"/>
    <xf numFmtId="49" fontId="0" fillId="2" borderId="0" xfId="0" applyNumberFormat="1" applyFill="1" applyAlignment="1">
      <alignment horizontal="center"/>
    </xf>
    <xf numFmtId="0" fontId="0" fillId="2" borderId="0" xfId="0" applyFill="1" applyAlignment="1">
      <alignment horizontal="center"/>
    </xf>
    <xf numFmtId="0" fontId="4" fillId="2" borderId="0" xfId="0" applyFont="1" applyFill="1"/>
    <xf numFmtId="0" fontId="24" fillId="2" borderId="0" xfId="0" applyFont="1" applyFill="1" applyAlignment="1">
      <alignment vertical="top"/>
    </xf>
    <xf numFmtId="0" fontId="22" fillId="0" borderId="0" xfId="0" applyFont="1" applyAlignment="1">
      <alignment vertical="center"/>
    </xf>
    <xf numFmtId="0" fontId="6" fillId="3" borderId="0" xfId="1" applyFill="1"/>
    <xf numFmtId="0" fontId="12" fillId="3" borderId="0" xfId="1" applyFont="1" applyFill="1"/>
    <xf numFmtId="0" fontId="7" fillId="3" borderId="0" xfId="1" applyFont="1" applyFill="1"/>
    <xf numFmtId="0" fontId="13" fillId="3" borderId="0" xfId="0" applyFont="1" applyFill="1" applyAlignment="1">
      <alignment horizontal="left" vertical="center" readingOrder="1"/>
    </xf>
    <xf numFmtId="0" fontId="9" fillId="3" borderId="0" xfId="0" applyFont="1" applyFill="1" applyAlignment="1">
      <alignment horizontal="left" vertical="center" readingOrder="1"/>
    </xf>
    <xf numFmtId="0" fontId="0" fillId="3" borderId="0" xfId="0" applyFill="1"/>
    <xf numFmtId="2" fontId="0" fillId="3" borderId="13" xfId="0" applyNumberFormat="1" applyFill="1" applyBorder="1" applyProtection="1">
      <protection locked="0"/>
    </xf>
    <xf numFmtId="0" fontId="7" fillId="3" borderId="0" xfId="0" applyFont="1" applyFill="1"/>
    <xf numFmtId="0" fontId="8" fillId="3" borderId="0" xfId="0" applyFont="1" applyFill="1" applyAlignment="1">
      <alignment horizontal="left" vertical="center" readingOrder="1"/>
    </xf>
    <xf numFmtId="2" fontId="6" fillId="3" borderId="14" xfId="1" applyNumberFormat="1" applyFill="1" applyBorder="1" applyProtection="1">
      <protection locked="0"/>
    </xf>
    <xf numFmtId="0" fontId="0" fillId="3" borderId="0" xfId="0" applyFill="1" applyAlignment="1">
      <alignment horizontal="left"/>
    </xf>
    <xf numFmtId="1" fontId="0" fillId="3" borderId="13" xfId="0" applyNumberFormat="1" applyFill="1" applyBorder="1" applyAlignment="1">
      <alignment horizontal="right"/>
    </xf>
    <xf numFmtId="1" fontId="0" fillId="3" borderId="14" xfId="0" applyNumberFormat="1" applyFill="1" applyBorder="1"/>
    <xf numFmtId="1" fontId="0" fillId="3" borderId="15" xfId="0" applyNumberFormat="1" applyFill="1" applyBorder="1"/>
    <xf numFmtId="2" fontId="14" fillId="3" borderId="0" xfId="1" applyNumberFormat="1" applyFont="1" applyFill="1" applyProtection="1">
      <protection locked="0"/>
    </xf>
    <xf numFmtId="2" fontId="6" fillId="3" borderId="15" xfId="1" applyNumberFormat="1" applyFill="1" applyBorder="1" applyProtection="1">
      <protection locked="0"/>
    </xf>
    <xf numFmtId="1" fontId="0" fillId="3" borderId="12" xfId="0" applyNumberFormat="1" applyFill="1" applyBorder="1"/>
    <xf numFmtId="0" fontId="15" fillId="3" borderId="0" xfId="0" applyFont="1" applyFill="1" applyAlignment="1">
      <alignment horizontal="left" vertical="center" readingOrder="1"/>
    </xf>
    <xf numFmtId="2" fontId="6" fillId="3" borderId="0" xfId="1" applyNumberFormat="1" applyFill="1" applyProtection="1">
      <protection locked="0"/>
    </xf>
    <xf numFmtId="7" fontId="6" fillId="3" borderId="0" xfId="1" applyNumberFormat="1" applyFill="1" applyProtection="1">
      <protection locked="0"/>
    </xf>
    <xf numFmtId="166" fontId="6" fillId="3" borderId="0" xfId="1" applyNumberFormat="1" applyFill="1" applyProtection="1">
      <protection locked="0"/>
    </xf>
    <xf numFmtId="0" fontId="10" fillId="3" borderId="0" xfId="0" applyFont="1" applyFill="1" applyAlignment="1">
      <alignment horizontal="left" vertical="center" readingOrder="1"/>
    </xf>
    <xf numFmtId="7" fontId="10" fillId="3" borderId="0" xfId="0" applyNumberFormat="1" applyFont="1" applyFill="1" applyAlignment="1">
      <alignment horizontal="left" vertical="center" readingOrder="1"/>
    </xf>
    <xf numFmtId="0" fontId="7" fillId="3" borderId="0" xfId="0" applyFont="1" applyFill="1" applyAlignment="1">
      <alignment horizontal="center"/>
    </xf>
    <xf numFmtId="2" fontId="0" fillId="3" borderId="0" xfId="0" applyNumberFormat="1" applyFill="1"/>
    <xf numFmtId="8" fontId="0" fillId="3" borderId="0" xfId="0" applyNumberFormat="1" applyFill="1"/>
    <xf numFmtId="0" fontId="0" fillId="3" borderId="0" xfId="0" applyFill="1" applyAlignment="1">
      <alignment horizontal="right"/>
    </xf>
    <xf numFmtId="1" fontId="0" fillId="3" borderId="2" xfId="0" applyNumberFormat="1" applyFill="1" applyBorder="1"/>
    <xf numFmtId="166" fontId="0" fillId="3" borderId="0" xfId="0" applyNumberFormat="1" applyFill="1"/>
    <xf numFmtId="166" fontId="6" fillId="3" borderId="3" xfId="3" applyNumberFormat="1" applyFill="1" applyBorder="1" applyAlignment="1"/>
    <xf numFmtId="0" fontId="4" fillId="3" borderId="16" xfId="0" applyFont="1" applyFill="1" applyBorder="1"/>
    <xf numFmtId="0" fontId="6" fillId="3" borderId="16" xfId="1" applyFill="1" applyBorder="1"/>
    <xf numFmtId="0" fontId="6" fillId="3" borderId="0" xfId="0" applyFont="1" applyFill="1"/>
    <xf numFmtId="167" fontId="0" fillId="3" borderId="0" xfId="0" applyNumberFormat="1" applyFill="1"/>
    <xf numFmtId="0" fontId="0" fillId="3" borderId="0" xfId="0" quotePrefix="1" applyFill="1"/>
    <xf numFmtId="0" fontId="0" fillId="3" borderId="16" xfId="0" applyFill="1" applyBorder="1"/>
    <xf numFmtId="0" fontId="7" fillId="3" borderId="17" xfId="0" applyFont="1" applyFill="1" applyBorder="1"/>
    <xf numFmtId="167" fontId="0" fillId="3" borderId="5" xfId="0" applyNumberFormat="1" applyFill="1" applyBorder="1"/>
    <xf numFmtId="168" fontId="0" fillId="3" borderId="0" xfId="3" applyNumberFormat="1" applyFont="1" applyFill="1" applyAlignment="1"/>
    <xf numFmtId="169" fontId="0" fillId="3" borderId="0" xfId="0" applyNumberFormat="1" applyFill="1"/>
    <xf numFmtId="0" fontId="4" fillId="3" borderId="17" xfId="0" applyFont="1" applyFill="1" applyBorder="1"/>
    <xf numFmtId="0" fontId="7" fillId="3" borderId="18" xfId="0" applyFont="1" applyFill="1" applyBorder="1"/>
    <xf numFmtId="0" fontId="7" fillId="0" borderId="9" xfId="1" applyFont="1" applyBorder="1"/>
    <xf numFmtId="168" fontId="0" fillId="0" borderId="9" xfId="3" applyNumberFormat="1" applyFont="1" applyFill="1" applyBorder="1"/>
    <xf numFmtId="167" fontId="6" fillId="0" borderId="4" xfId="1" applyNumberFormat="1" applyBorder="1"/>
    <xf numFmtId="168" fontId="0" fillId="0" borderId="0" xfId="3" applyNumberFormat="1" applyFont="1" applyFill="1" applyBorder="1"/>
    <xf numFmtId="7" fontId="6" fillId="0" borderId="0" xfId="1" applyNumberFormat="1"/>
    <xf numFmtId="2" fontId="6" fillId="0" borderId="5" xfId="1" applyNumberFormat="1" applyBorder="1"/>
    <xf numFmtId="167" fontId="6" fillId="0" borderId="6" xfId="1" applyNumberFormat="1" applyBorder="1"/>
    <xf numFmtId="168" fontId="0" fillId="0" borderId="7" xfId="3" applyNumberFormat="1" applyFont="1" applyFill="1" applyBorder="1"/>
    <xf numFmtId="7" fontId="6" fillId="0" borderId="7" xfId="1" applyNumberFormat="1" applyBorder="1"/>
    <xf numFmtId="2" fontId="6" fillId="0" borderId="8" xfId="1" applyNumberFormat="1" applyBorder="1"/>
    <xf numFmtId="0" fontId="6" fillId="0" borderId="0" xfId="1"/>
    <xf numFmtId="0" fontId="12" fillId="0" borderId="0" xfId="1" applyFont="1"/>
    <xf numFmtId="0" fontId="7" fillId="0" borderId="0" xfId="1" applyFont="1"/>
    <xf numFmtId="0" fontId="13" fillId="0" borderId="0" xfId="0" applyFont="1" applyAlignment="1">
      <alignment horizontal="left" vertical="center" wrapText="1" indent="1" readingOrder="1"/>
    </xf>
    <xf numFmtId="0" fontId="9" fillId="0" borderId="0" xfId="0" applyFont="1" applyAlignment="1">
      <alignment horizontal="left" vertical="center" wrapText="1" indent="1" readingOrder="1"/>
    </xf>
    <xf numFmtId="2" fontId="0" fillId="0" borderId="0" xfId="0" applyNumberFormat="1" applyProtection="1">
      <protection locked="0"/>
    </xf>
    <xf numFmtId="2" fontId="11" fillId="0" borderId="0" xfId="0" applyNumberFormat="1" applyFont="1" applyProtection="1">
      <protection locked="0"/>
    </xf>
    <xf numFmtId="0" fontId="8" fillId="0" borderId="0" xfId="0" applyFont="1" applyAlignment="1">
      <alignment horizontal="left" vertical="center" wrapText="1" indent="1" readingOrder="1"/>
    </xf>
    <xf numFmtId="2" fontId="6" fillId="0" borderId="0" xfId="1" applyNumberFormat="1" applyProtection="1">
      <protection locked="0"/>
    </xf>
    <xf numFmtId="2" fontId="14" fillId="0" borderId="0" xfId="1" applyNumberFormat="1" applyFont="1" applyProtection="1">
      <protection locked="0"/>
    </xf>
    <xf numFmtId="0" fontId="15" fillId="0" borderId="0" xfId="0" applyFont="1" applyAlignment="1">
      <alignment horizontal="left" vertical="center" wrapText="1" indent="1" readingOrder="1"/>
    </xf>
    <xf numFmtId="7" fontId="6" fillId="0" borderId="0" xfId="1" applyNumberFormat="1" applyProtection="1">
      <protection locked="0"/>
    </xf>
    <xf numFmtId="166" fontId="6" fillId="0" borderId="0" xfId="1" applyNumberFormat="1" applyProtection="1">
      <protection locked="0"/>
    </xf>
    <xf numFmtId="0" fontId="10" fillId="0" borderId="0" xfId="0" applyFont="1" applyAlignment="1">
      <alignment horizontal="left" vertical="center" wrapText="1" indent="1" readingOrder="1"/>
    </xf>
    <xf numFmtId="164" fontId="6" fillId="0" borderId="0" xfId="1" applyNumberFormat="1" applyProtection="1">
      <protection locked="0"/>
    </xf>
    <xf numFmtId="7" fontId="10" fillId="0" borderId="0" xfId="0" applyNumberFormat="1" applyFont="1" applyAlignment="1">
      <alignment horizontal="left" vertical="center" wrapText="1" indent="1" readingOrder="1"/>
    </xf>
    <xf numFmtId="0" fontId="21" fillId="0" borderId="0" xfId="1" applyFont="1"/>
    <xf numFmtId="0" fontId="7" fillId="0" borderId="9" xfId="1" applyFont="1" applyBorder="1" applyAlignment="1">
      <alignment horizontal="right"/>
    </xf>
    <xf numFmtId="164" fontId="0" fillId="0" borderId="9" xfId="3" applyNumberFormat="1" applyFont="1" applyFill="1" applyBorder="1"/>
    <xf numFmtId="164" fontId="6" fillId="0" borderId="9" xfId="1" applyNumberFormat="1" applyBorder="1"/>
    <xf numFmtId="167" fontId="6" fillId="0" borderId="9" xfId="1" applyNumberFormat="1" applyBorder="1"/>
    <xf numFmtId="167" fontId="0" fillId="3" borderId="7" xfId="0" applyNumberFormat="1" applyFill="1" applyBorder="1"/>
    <xf numFmtId="167" fontId="0" fillId="3" borderId="8" xfId="0" applyNumberFormat="1" applyFill="1" applyBorder="1"/>
    <xf numFmtId="0" fontId="18" fillId="3" borderId="0" xfId="0" applyFont="1" applyFill="1"/>
    <xf numFmtId="2" fontId="0" fillId="0" borderId="1" xfId="0" quotePrefix="1" applyNumberFormat="1" applyBorder="1"/>
    <xf numFmtId="0" fontId="0" fillId="0" borderId="0" xfId="0" quotePrefix="1" applyAlignment="1">
      <alignment wrapText="1"/>
    </xf>
    <xf numFmtId="0" fontId="0" fillId="2" borderId="19" xfId="0" applyFill="1" applyBorder="1"/>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2" borderId="25" xfId="0" applyFill="1" applyBorder="1"/>
    <xf numFmtId="0" fontId="0" fillId="2" borderId="26" xfId="0" applyFill="1" applyBorder="1"/>
    <xf numFmtId="0" fontId="22" fillId="3" borderId="0" xfId="0" applyFont="1" applyFill="1" applyAlignment="1">
      <alignment horizontal="center" vertical="center"/>
    </xf>
    <xf numFmtId="0" fontId="0" fillId="3" borderId="22" xfId="0" applyFill="1" applyBorder="1"/>
    <xf numFmtId="0" fontId="0" fillId="3" borderId="23" xfId="0" applyFill="1" applyBorder="1"/>
    <xf numFmtId="0" fontId="16" fillId="3" borderId="0" xfId="0" applyFont="1" applyFill="1" applyAlignment="1">
      <alignment vertical="center"/>
    </xf>
    <xf numFmtId="0" fontId="22" fillId="3" borderId="0" xfId="0" applyFont="1" applyFill="1" applyAlignment="1">
      <alignment vertical="center"/>
    </xf>
    <xf numFmtId="0" fontId="22" fillId="3" borderId="22" xfId="0" applyFont="1" applyFill="1" applyBorder="1" applyAlignment="1">
      <alignment vertical="center"/>
    </xf>
    <xf numFmtId="0" fontId="22" fillId="3" borderId="23" xfId="0" applyFont="1" applyFill="1" applyBorder="1" applyAlignment="1">
      <alignment vertical="center"/>
    </xf>
    <xf numFmtId="0" fontId="23" fillId="3" borderId="0" xfId="0" applyFont="1" applyFill="1" applyAlignment="1">
      <alignment horizontal="left" vertical="center" indent="5"/>
    </xf>
    <xf numFmtId="0" fontId="23" fillId="3" borderId="0" xfId="0" applyFont="1" applyFill="1" applyAlignment="1">
      <alignment horizontal="left" vertical="center"/>
    </xf>
    <xf numFmtId="0" fontId="0" fillId="2" borderId="27" xfId="0" applyFill="1" applyBorder="1"/>
    <xf numFmtId="0" fontId="0" fillId="3" borderId="27" xfId="0" applyFill="1" applyBorder="1"/>
    <xf numFmtId="0" fontId="17" fillId="3" borderId="0" xfId="0" applyFont="1" applyFill="1"/>
    <xf numFmtId="0" fontId="25" fillId="3" borderId="0" xfId="0" applyFont="1" applyFill="1" applyAlignment="1">
      <alignment horizontal="left" vertical="center" indent="5"/>
    </xf>
    <xf numFmtId="0" fontId="22" fillId="3" borderId="22" xfId="0" applyFont="1" applyFill="1" applyBorder="1" applyAlignment="1">
      <alignment horizontal="center" vertical="center"/>
    </xf>
    <xf numFmtId="0" fontId="22" fillId="3" borderId="0" xfId="0" applyFont="1" applyFill="1" applyAlignment="1">
      <alignment horizontal="center" vertical="center"/>
    </xf>
    <xf numFmtId="0" fontId="22" fillId="3" borderId="23" xfId="0" applyFont="1" applyFill="1" applyBorder="1" applyAlignment="1">
      <alignment horizontal="center" vertical="center"/>
    </xf>
    <xf numFmtId="0" fontId="7" fillId="0" borderId="9" xfId="1" applyFont="1" applyBorder="1" applyAlignment="1">
      <alignment horizontal="right" vertical="center" textRotation="90"/>
    </xf>
    <xf numFmtId="0" fontId="7" fillId="0" borderId="9" xfId="1" applyFont="1" applyBorder="1" applyAlignment="1">
      <alignment horizontal="center"/>
    </xf>
    <xf numFmtId="0" fontId="7" fillId="0" borderId="11" xfId="1" applyFont="1" applyBorder="1" applyAlignment="1">
      <alignment horizontal="center"/>
    </xf>
    <xf numFmtId="0" fontId="7" fillId="0" borderId="10" xfId="1" applyFont="1" applyBorder="1" applyAlignment="1">
      <alignment horizontal="center"/>
    </xf>
    <xf numFmtId="0" fontId="7" fillId="3" borderId="0" xfId="0" applyFont="1" applyFill="1" applyAlignment="1">
      <alignment horizontal="center"/>
    </xf>
  </cellXfs>
  <cellStyles count="4">
    <cellStyle name="Comma 2" xfId="2" xr:uid="{725DFF11-F1CF-4BB2-AB19-F79BFEF994EC}"/>
    <cellStyle name="Currency 2" xfId="3" xr:uid="{14B4433B-0AAC-4056-885A-2070B640CAF7}"/>
    <cellStyle name="Normal" xfId="0" builtinId="0"/>
    <cellStyle name="Normal 2" xfId="1" xr:uid="{0586A3FF-EB06-4337-91CC-3C82B548B3F3}"/>
  </cellStyles>
  <dxfs count="77">
    <dxf>
      <font>
        <color rgb="FF006100"/>
      </font>
      <fill>
        <patternFill>
          <bgColor rgb="FFC6EFCE"/>
        </patternFill>
      </fill>
    </dxf>
    <dxf>
      <font>
        <color rgb="FF9C0006"/>
      </font>
      <fill>
        <patternFill>
          <bgColor rgb="FFFFC7CE"/>
        </patternFill>
      </fill>
    </dxf>
    <dxf>
      <font>
        <color theme="1"/>
      </font>
    </dxf>
    <dxf>
      <font>
        <color theme="1"/>
      </font>
    </dxf>
    <dxf>
      <font>
        <color theme="1"/>
      </font>
    </dxf>
    <dxf>
      <font>
        <color theme="1"/>
      </font>
    </dxf>
    <dxf>
      <font>
        <color theme="1"/>
      </font>
    </dxf>
    <dxf>
      <font>
        <color theme="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 formatCode="0"/>
    </dxf>
    <dxf>
      <numFmt numFmtId="2" formatCode="0.00"/>
    </dxf>
    <dxf>
      <numFmt numFmtId="2" formatCode="0.00"/>
    </dxf>
    <dxf>
      <numFmt numFmtId="2" formatCode="0.0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numFmt numFmtId="1" formatCode="0"/>
    </dxf>
    <dxf>
      <alignment wrapText="1" indent="0"/>
    </dxf>
    <dxf>
      <numFmt numFmtId="2" formatCode="0.0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numFmt numFmtId="30" formatCode="@"/>
    </dxf>
    <dxf>
      <numFmt numFmtId="1" formatCode="0"/>
    </dxf>
    <dxf>
      <numFmt numFmtId="1" formatCode="0"/>
    </dxf>
    <dxf>
      <numFmt numFmtId="30" formatCode="@"/>
    </dxf>
    <dxf>
      <numFmt numFmtId="30" formatCode="@"/>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64" formatCode="&quot;$&quot;#,##0.00"/>
    </dxf>
    <dxf>
      <numFmt numFmtId="2" formatCode="0.00"/>
    </dxf>
    <dxf>
      <numFmt numFmtId="2" formatCode="0.00"/>
    </dxf>
    <dxf>
      <numFmt numFmtId="2" formatCode="0.00"/>
    </dxf>
    <dxf>
      <numFmt numFmtId="165" formatCode="mm/dd/yyyy\ hh:mm"/>
    </dxf>
    <dxf>
      <numFmt numFmtId="165" formatCode="mm/dd/yyyy\ hh:mm"/>
    </dxf>
    <dxf>
      <numFmt numFmtId="30" formatCode="@"/>
    </dxf>
    <dxf>
      <numFmt numFmtId="30" formatCode="@"/>
    </dxf>
    <dxf>
      <numFmt numFmtId="2" formatCode="0.00"/>
    </dxf>
    <dxf>
      <numFmt numFmtId="30" formatCode="@"/>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theme" Target="theme/theme1.xml"/><Relationship Id="rId18" Type="http://schemas.openxmlformats.org/officeDocument/2006/relationships/powerPivotData" Target="model/item.data"/><Relationship Id="rId26" Type="http://schemas.openxmlformats.org/officeDocument/2006/relationships/customXml" Target="../customXml/item7.xml"/><Relationship Id="rId21" Type="http://schemas.openxmlformats.org/officeDocument/2006/relationships/customXml" Target="../customXml/item2.xml"/><Relationship Id="rId34" Type="http://schemas.openxmlformats.org/officeDocument/2006/relationships/customXml" Target="../customXml/item15.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eetMetadata" Target="metadata.xml"/><Relationship Id="rId25" Type="http://schemas.openxmlformats.org/officeDocument/2006/relationships/customXml" Target="../customXml/item6.xml"/><Relationship Id="rId33" Type="http://schemas.openxmlformats.org/officeDocument/2006/relationships/customXml" Target="../customXml/item14.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29"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5.xml"/><Relationship Id="rId32" Type="http://schemas.openxmlformats.org/officeDocument/2006/relationships/customXml" Target="../customXml/item13.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worksheet" Target="worksheets/sheet10.xml"/><Relationship Id="rId19" Type="http://schemas.openxmlformats.org/officeDocument/2006/relationships/calcChain" Target="calcChain.xml"/><Relationship Id="rId31"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[EV.xlsm]Charging Station Utilization!Top10BusyStations</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00"/>
              <a:t>Top 10 busy charging stations based on time slot of the day</a:t>
            </a:r>
          </a:p>
        </c:rich>
      </c:tx>
      <c:layout>
        <c:manualLayout>
          <c:xMode val="edge"/>
          <c:yMode val="edge"/>
          <c:x val="0.22148950131233597"/>
          <c:y val="8.296193200459317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127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127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127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127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127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'Charging Station Utilization'!$Q$8:$Q$9</c:f>
              <c:strCache>
                <c:ptCount val="1"/>
                <c:pt idx="0">
                  <c:v>Morning</c:v>
                </c:pt>
              </c:strCache>
            </c:strRef>
          </c:tx>
          <c:spPr>
            <a:solidFill>
              <a:schemeClr val="accent1"/>
            </a:solidFill>
            <a:ln w="12700">
              <a:noFill/>
            </a:ln>
            <a:effectLst/>
          </c:spPr>
          <c:invertIfNegative val="0"/>
          <c:cat>
            <c:strRef>
              <c:f>'Charging Station Utilization'!$P$10:$P$32</c:f>
              <c:strCache>
                <c:ptCount val="22"/>
                <c:pt idx="0">
                  <c:v>Station_108</c:v>
                </c:pt>
                <c:pt idx="1">
                  <c:v>Station_17</c:v>
                </c:pt>
                <c:pt idx="2">
                  <c:v>Station_74</c:v>
                </c:pt>
                <c:pt idx="3">
                  <c:v>Station_211</c:v>
                </c:pt>
                <c:pt idx="4">
                  <c:v>Station_442</c:v>
                </c:pt>
                <c:pt idx="5">
                  <c:v>Station_433</c:v>
                </c:pt>
                <c:pt idx="6">
                  <c:v>Station_154</c:v>
                </c:pt>
                <c:pt idx="7">
                  <c:v>Station_216</c:v>
                </c:pt>
                <c:pt idx="8">
                  <c:v>Station_271</c:v>
                </c:pt>
                <c:pt idx="9">
                  <c:v>Station_461</c:v>
                </c:pt>
                <c:pt idx="10">
                  <c:v>Station_78</c:v>
                </c:pt>
                <c:pt idx="11">
                  <c:v>Station_49</c:v>
                </c:pt>
                <c:pt idx="12">
                  <c:v>Station_97</c:v>
                </c:pt>
                <c:pt idx="13">
                  <c:v>Station_129</c:v>
                </c:pt>
                <c:pt idx="14">
                  <c:v>Station_324</c:v>
                </c:pt>
                <c:pt idx="15">
                  <c:v>Station_486</c:v>
                </c:pt>
                <c:pt idx="16">
                  <c:v>Station_42</c:v>
                </c:pt>
                <c:pt idx="17">
                  <c:v>Station_140</c:v>
                </c:pt>
                <c:pt idx="18">
                  <c:v>Station_181</c:v>
                </c:pt>
                <c:pt idx="19">
                  <c:v>Station_44</c:v>
                </c:pt>
                <c:pt idx="20">
                  <c:v>Station_10</c:v>
                </c:pt>
                <c:pt idx="21">
                  <c:v>Station_279</c:v>
                </c:pt>
              </c:strCache>
            </c:strRef>
          </c:cat>
          <c:val>
            <c:numRef>
              <c:f>'Charging Station Utilization'!$Q$10:$Q$32</c:f>
              <c:numCache>
                <c:formatCode>General</c:formatCode>
                <c:ptCount val="22"/>
                <c:pt idx="0">
                  <c:v>2</c:v>
                </c:pt>
                <c:pt idx="1">
                  <c:v>0</c:v>
                </c:pt>
                <c:pt idx="2">
                  <c:v>4</c:v>
                </c:pt>
                <c:pt idx="3">
                  <c:v>1</c:v>
                </c:pt>
                <c:pt idx="4">
                  <c:v>5</c:v>
                </c:pt>
                <c:pt idx="5">
                  <c:v>2</c:v>
                </c:pt>
                <c:pt idx="6">
                  <c:v>0</c:v>
                </c:pt>
                <c:pt idx="7">
                  <c:v>2</c:v>
                </c:pt>
                <c:pt idx="8">
                  <c:v>2</c:v>
                </c:pt>
                <c:pt idx="9">
                  <c:v>1</c:v>
                </c:pt>
                <c:pt idx="10">
                  <c:v>3</c:v>
                </c:pt>
                <c:pt idx="11">
                  <c:v>0</c:v>
                </c:pt>
                <c:pt idx="12">
                  <c:v>2</c:v>
                </c:pt>
                <c:pt idx="13">
                  <c:v>0</c:v>
                </c:pt>
                <c:pt idx="14">
                  <c:v>4</c:v>
                </c:pt>
                <c:pt idx="15">
                  <c:v>0</c:v>
                </c:pt>
                <c:pt idx="16">
                  <c:v>2</c:v>
                </c:pt>
                <c:pt idx="17">
                  <c:v>0</c:v>
                </c:pt>
                <c:pt idx="18">
                  <c:v>2</c:v>
                </c:pt>
                <c:pt idx="19">
                  <c:v>5</c:v>
                </c:pt>
                <c:pt idx="20">
                  <c:v>1</c:v>
                </c:pt>
                <c:pt idx="21">
                  <c:v>5</c:v>
                </c:pt>
              </c:numCache>
            </c:numRef>
          </c:val>
          <c:extLst>
            <c:ext xmlns:c16="http://schemas.microsoft.com/office/drawing/2014/chart" uri="{C3380CC4-5D6E-409C-BE32-E72D297353CC}">
              <c16:uniqueId val="{00000077-3A67-451A-B61E-93ACD39C5B60}"/>
            </c:ext>
          </c:extLst>
        </c:ser>
        <c:ser>
          <c:idx val="1"/>
          <c:order val="1"/>
          <c:tx>
            <c:strRef>
              <c:f>'Charging Station Utilization'!$R$8:$R$9</c:f>
              <c:strCache>
                <c:ptCount val="1"/>
                <c:pt idx="0">
                  <c:v>Evening</c:v>
                </c:pt>
              </c:strCache>
            </c:strRef>
          </c:tx>
          <c:spPr>
            <a:solidFill>
              <a:schemeClr val="accent2"/>
            </a:solidFill>
            <a:ln w="12700">
              <a:noFill/>
            </a:ln>
            <a:effectLst/>
          </c:spPr>
          <c:invertIfNegative val="0"/>
          <c:cat>
            <c:strRef>
              <c:f>'Charging Station Utilization'!$P$10:$P$32</c:f>
              <c:strCache>
                <c:ptCount val="22"/>
                <c:pt idx="0">
                  <c:v>Station_108</c:v>
                </c:pt>
                <c:pt idx="1">
                  <c:v>Station_17</c:v>
                </c:pt>
                <c:pt idx="2">
                  <c:v>Station_74</c:v>
                </c:pt>
                <c:pt idx="3">
                  <c:v>Station_211</c:v>
                </c:pt>
                <c:pt idx="4">
                  <c:v>Station_442</c:v>
                </c:pt>
                <c:pt idx="5">
                  <c:v>Station_433</c:v>
                </c:pt>
                <c:pt idx="6">
                  <c:v>Station_154</c:v>
                </c:pt>
                <c:pt idx="7">
                  <c:v>Station_216</c:v>
                </c:pt>
                <c:pt idx="8">
                  <c:v>Station_271</c:v>
                </c:pt>
                <c:pt idx="9">
                  <c:v>Station_461</c:v>
                </c:pt>
                <c:pt idx="10">
                  <c:v>Station_78</c:v>
                </c:pt>
                <c:pt idx="11">
                  <c:v>Station_49</c:v>
                </c:pt>
                <c:pt idx="12">
                  <c:v>Station_97</c:v>
                </c:pt>
                <c:pt idx="13">
                  <c:v>Station_129</c:v>
                </c:pt>
                <c:pt idx="14">
                  <c:v>Station_324</c:v>
                </c:pt>
                <c:pt idx="15">
                  <c:v>Station_486</c:v>
                </c:pt>
                <c:pt idx="16">
                  <c:v>Station_42</c:v>
                </c:pt>
                <c:pt idx="17">
                  <c:v>Station_140</c:v>
                </c:pt>
                <c:pt idx="18">
                  <c:v>Station_181</c:v>
                </c:pt>
                <c:pt idx="19">
                  <c:v>Station_44</c:v>
                </c:pt>
                <c:pt idx="20">
                  <c:v>Station_10</c:v>
                </c:pt>
                <c:pt idx="21">
                  <c:v>Station_279</c:v>
                </c:pt>
              </c:strCache>
            </c:strRef>
          </c:cat>
          <c:val>
            <c:numRef>
              <c:f>'Charging Station Utilization'!$R$10:$R$32</c:f>
              <c:numCache>
                <c:formatCode>General</c:formatCode>
                <c:ptCount val="22"/>
                <c:pt idx="0">
                  <c:v>2</c:v>
                </c:pt>
                <c:pt idx="1">
                  <c:v>2</c:v>
                </c:pt>
                <c:pt idx="2">
                  <c:v>6</c:v>
                </c:pt>
                <c:pt idx="3">
                  <c:v>4</c:v>
                </c:pt>
                <c:pt idx="4">
                  <c:v>0</c:v>
                </c:pt>
                <c:pt idx="5">
                  <c:v>6</c:v>
                </c:pt>
                <c:pt idx="6">
                  <c:v>1</c:v>
                </c:pt>
                <c:pt idx="7">
                  <c:v>4</c:v>
                </c:pt>
                <c:pt idx="8">
                  <c:v>4</c:v>
                </c:pt>
                <c:pt idx="9">
                  <c:v>3</c:v>
                </c:pt>
                <c:pt idx="10">
                  <c:v>2</c:v>
                </c:pt>
                <c:pt idx="11">
                  <c:v>3</c:v>
                </c:pt>
                <c:pt idx="12">
                  <c:v>1</c:v>
                </c:pt>
                <c:pt idx="13">
                  <c:v>2</c:v>
                </c:pt>
                <c:pt idx="14">
                  <c:v>4</c:v>
                </c:pt>
                <c:pt idx="15">
                  <c:v>2</c:v>
                </c:pt>
                <c:pt idx="16">
                  <c:v>5</c:v>
                </c:pt>
                <c:pt idx="17">
                  <c:v>6</c:v>
                </c:pt>
                <c:pt idx="18">
                  <c:v>1</c:v>
                </c:pt>
                <c:pt idx="19">
                  <c:v>1</c:v>
                </c:pt>
                <c:pt idx="20">
                  <c:v>2</c:v>
                </c:pt>
                <c:pt idx="21">
                  <c:v>0</c:v>
                </c:pt>
              </c:numCache>
            </c:numRef>
          </c:val>
          <c:extLst>
            <c:ext xmlns:c16="http://schemas.microsoft.com/office/drawing/2014/chart" uri="{C3380CC4-5D6E-409C-BE32-E72D297353CC}">
              <c16:uniqueId val="{00000002-549E-4982-96C1-E57E4AA6BC28}"/>
            </c:ext>
          </c:extLst>
        </c:ser>
        <c:ser>
          <c:idx val="2"/>
          <c:order val="2"/>
          <c:tx>
            <c:strRef>
              <c:f>'Charging Station Utilization'!$S$8:$S$9</c:f>
              <c:strCache>
                <c:ptCount val="1"/>
                <c:pt idx="0">
                  <c:v>Early Morning</c:v>
                </c:pt>
              </c:strCache>
            </c:strRef>
          </c:tx>
          <c:spPr>
            <a:solidFill>
              <a:schemeClr val="accent3"/>
            </a:solidFill>
            <a:ln w="12700">
              <a:noFill/>
            </a:ln>
            <a:effectLst/>
          </c:spPr>
          <c:invertIfNegative val="0"/>
          <c:cat>
            <c:strRef>
              <c:f>'Charging Station Utilization'!$P$10:$P$32</c:f>
              <c:strCache>
                <c:ptCount val="22"/>
                <c:pt idx="0">
                  <c:v>Station_108</c:v>
                </c:pt>
                <c:pt idx="1">
                  <c:v>Station_17</c:v>
                </c:pt>
                <c:pt idx="2">
                  <c:v>Station_74</c:v>
                </c:pt>
                <c:pt idx="3">
                  <c:v>Station_211</c:v>
                </c:pt>
                <c:pt idx="4">
                  <c:v>Station_442</c:v>
                </c:pt>
                <c:pt idx="5">
                  <c:v>Station_433</c:v>
                </c:pt>
                <c:pt idx="6">
                  <c:v>Station_154</c:v>
                </c:pt>
                <c:pt idx="7">
                  <c:v>Station_216</c:v>
                </c:pt>
                <c:pt idx="8">
                  <c:v>Station_271</c:v>
                </c:pt>
                <c:pt idx="9">
                  <c:v>Station_461</c:v>
                </c:pt>
                <c:pt idx="10">
                  <c:v>Station_78</c:v>
                </c:pt>
                <c:pt idx="11">
                  <c:v>Station_49</c:v>
                </c:pt>
                <c:pt idx="12">
                  <c:v>Station_97</c:v>
                </c:pt>
                <c:pt idx="13">
                  <c:v>Station_129</c:v>
                </c:pt>
                <c:pt idx="14">
                  <c:v>Station_324</c:v>
                </c:pt>
                <c:pt idx="15">
                  <c:v>Station_486</c:v>
                </c:pt>
                <c:pt idx="16">
                  <c:v>Station_42</c:v>
                </c:pt>
                <c:pt idx="17">
                  <c:v>Station_140</c:v>
                </c:pt>
                <c:pt idx="18">
                  <c:v>Station_181</c:v>
                </c:pt>
                <c:pt idx="19">
                  <c:v>Station_44</c:v>
                </c:pt>
                <c:pt idx="20">
                  <c:v>Station_10</c:v>
                </c:pt>
                <c:pt idx="21">
                  <c:v>Station_279</c:v>
                </c:pt>
              </c:strCache>
            </c:strRef>
          </c:cat>
          <c:val>
            <c:numRef>
              <c:f>'Charging Station Utilization'!$S$10:$S$32</c:f>
              <c:numCache>
                <c:formatCode>General</c:formatCode>
                <c:ptCount val="22"/>
                <c:pt idx="0">
                  <c:v>4</c:v>
                </c:pt>
                <c:pt idx="1">
                  <c:v>5</c:v>
                </c:pt>
                <c:pt idx="2">
                  <c:v>0</c:v>
                </c:pt>
                <c:pt idx="3">
                  <c:v>2</c:v>
                </c:pt>
                <c:pt idx="4">
                  <c:v>4</c:v>
                </c:pt>
                <c:pt idx="5">
                  <c:v>2</c:v>
                </c:pt>
                <c:pt idx="6">
                  <c:v>7</c:v>
                </c:pt>
                <c:pt idx="7">
                  <c:v>2</c:v>
                </c:pt>
                <c:pt idx="8">
                  <c:v>0</c:v>
                </c:pt>
                <c:pt idx="9">
                  <c:v>1</c:v>
                </c:pt>
                <c:pt idx="10">
                  <c:v>1</c:v>
                </c:pt>
                <c:pt idx="11">
                  <c:v>3</c:v>
                </c:pt>
                <c:pt idx="12">
                  <c:v>1</c:v>
                </c:pt>
                <c:pt idx="13">
                  <c:v>7</c:v>
                </c:pt>
                <c:pt idx="14">
                  <c:v>1</c:v>
                </c:pt>
                <c:pt idx="15">
                  <c:v>6</c:v>
                </c:pt>
                <c:pt idx="16">
                  <c:v>2</c:v>
                </c:pt>
                <c:pt idx="17">
                  <c:v>0</c:v>
                </c:pt>
                <c:pt idx="18">
                  <c:v>3</c:v>
                </c:pt>
                <c:pt idx="19">
                  <c:v>1</c:v>
                </c:pt>
                <c:pt idx="20">
                  <c:v>4</c:v>
                </c:pt>
                <c:pt idx="21">
                  <c:v>2</c:v>
                </c:pt>
              </c:numCache>
            </c:numRef>
          </c:val>
          <c:extLst>
            <c:ext xmlns:c16="http://schemas.microsoft.com/office/drawing/2014/chart" uri="{C3380CC4-5D6E-409C-BE32-E72D297353CC}">
              <c16:uniqueId val="{00000003-549E-4982-96C1-E57E4AA6BC28}"/>
            </c:ext>
          </c:extLst>
        </c:ser>
        <c:ser>
          <c:idx val="3"/>
          <c:order val="3"/>
          <c:tx>
            <c:strRef>
              <c:f>'Charging Station Utilization'!$T$8:$T$9</c:f>
              <c:strCache>
                <c:ptCount val="1"/>
                <c:pt idx="0">
                  <c:v>Afternoon</c:v>
                </c:pt>
              </c:strCache>
            </c:strRef>
          </c:tx>
          <c:spPr>
            <a:solidFill>
              <a:schemeClr val="accent4"/>
            </a:solidFill>
            <a:ln w="12700">
              <a:noFill/>
            </a:ln>
            <a:effectLst/>
          </c:spPr>
          <c:invertIfNegative val="0"/>
          <c:cat>
            <c:strRef>
              <c:f>'Charging Station Utilization'!$P$10:$P$32</c:f>
              <c:strCache>
                <c:ptCount val="22"/>
                <c:pt idx="0">
                  <c:v>Station_108</c:v>
                </c:pt>
                <c:pt idx="1">
                  <c:v>Station_17</c:v>
                </c:pt>
                <c:pt idx="2">
                  <c:v>Station_74</c:v>
                </c:pt>
                <c:pt idx="3">
                  <c:v>Station_211</c:v>
                </c:pt>
                <c:pt idx="4">
                  <c:v>Station_442</c:v>
                </c:pt>
                <c:pt idx="5">
                  <c:v>Station_433</c:v>
                </c:pt>
                <c:pt idx="6">
                  <c:v>Station_154</c:v>
                </c:pt>
                <c:pt idx="7">
                  <c:v>Station_216</c:v>
                </c:pt>
                <c:pt idx="8">
                  <c:v>Station_271</c:v>
                </c:pt>
                <c:pt idx="9">
                  <c:v>Station_461</c:v>
                </c:pt>
                <c:pt idx="10">
                  <c:v>Station_78</c:v>
                </c:pt>
                <c:pt idx="11">
                  <c:v>Station_49</c:v>
                </c:pt>
                <c:pt idx="12">
                  <c:v>Station_97</c:v>
                </c:pt>
                <c:pt idx="13">
                  <c:v>Station_129</c:v>
                </c:pt>
                <c:pt idx="14">
                  <c:v>Station_324</c:v>
                </c:pt>
                <c:pt idx="15">
                  <c:v>Station_486</c:v>
                </c:pt>
                <c:pt idx="16">
                  <c:v>Station_42</c:v>
                </c:pt>
                <c:pt idx="17">
                  <c:v>Station_140</c:v>
                </c:pt>
                <c:pt idx="18">
                  <c:v>Station_181</c:v>
                </c:pt>
                <c:pt idx="19">
                  <c:v>Station_44</c:v>
                </c:pt>
                <c:pt idx="20">
                  <c:v>Station_10</c:v>
                </c:pt>
                <c:pt idx="21">
                  <c:v>Station_279</c:v>
                </c:pt>
              </c:strCache>
            </c:strRef>
          </c:cat>
          <c:val>
            <c:numRef>
              <c:f>'Charging Station Utilization'!$T$10:$T$32</c:f>
              <c:numCache>
                <c:formatCode>General</c:formatCode>
                <c:ptCount val="22"/>
                <c:pt idx="0">
                  <c:v>6</c:v>
                </c:pt>
                <c:pt idx="1">
                  <c:v>6</c:v>
                </c:pt>
                <c:pt idx="2">
                  <c:v>2</c:v>
                </c:pt>
                <c:pt idx="3">
                  <c:v>4</c:v>
                </c:pt>
                <c:pt idx="4">
                  <c:v>1</c:v>
                </c:pt>
                <c:pt idx="5">
                  <c:v>0</c:v>
                </c:pt>
                <c:pt idx="6">
                  <c:v>2</c:v>
                </c:pt>
                <c:pt idx="7">
                  <c:v>2</c:v>
                </c:pt>
                <c:pt idx="8">
                  <c:v>4</c:v>
                </c:pt>
                <c:pt idx="9">
                  <c:v>4</c:v>
                </c:pt>
                <c:pt idx="10">
                  <c:v>3</c:v>
                </c:pt>
                <c:pt idx="11">
                  <c:v>3</c:v>
                </c:pt>
                <c:pt idx="12">
                  <c:v>5</c:v>
                </c:pt>
                <c:pt idx="13">
                  <c:v>0</c:v>
                </c:pt>
                <c:pt idx="14">
                  <c:v>0</c:v>
                </c:pt>
                <c:pt idx="15">
                  <c:v>1</c:v>
                </c:pt>
                <c:pt idx="16">
                  <c:v>0</c:v>
                </c:pt>
                <c:pt idx="17">
                  <c:v>3</c:v>
                </c:pt>
                <c:pt idx="18">
                  <c:v>3</c:v>
                </c:pt>
                <c:pt idx="19">
                  <c:v>2</c:v>
                </c:pt>
                <c:pt idx="20">
                  <c:v>2</c:v>
                </c:pt>
                <c:pt idx="21">
                  <c:v>2</c:v>
                </c:pt>
              </c:numCache>
            </c:numRef>
          </c:val>
          <c:extLst>
            <c:ext xmlns:c16="http://schemas.microsoft.com/office/drawing/2014/chart" uri="{C3380CC4-5D6E-409C-BE32-E72D297353CC}">
              <c16:uniqueId val="{00000004-549E-4982-96C1-E57E4AA6BC28}"/>
            </c:ext>
          </c:extLst>
        </c:ser>
        <c:dLbls>
          <c:showLegendKey val="0"/>
          <c:showVal val="0"/>
          <c:showCatName val="0"/>
          <c:showSerName val="0"/>
          <c:showPercent val="0"/>
          <c:showBubbleSize val="0"/>
        </c:dLbls>
        <c:gapWidth val="150"/>
        <c:overlap val="100"/>
        <c:axId val="1795669584"/>
        <c:axId val="1795670544"/>
      </c:barChart>
      <c:catAx>
        <c:axId val="17956695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Charging</a:t>
                </a:r>
                <a:r>
                  <a:rPr lang="en-US" baseline="0"/>
                  <a:t> stations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5670544"/>
        <c:crosses val="autoZero"/>
        <c:auto val="1"/>
        <c:lblAlgn val="ctr"/>
        <c:lblOffset val="100"/>
        <c:noMultiLvlLbl val="0"/>
      </c:catAx>
      <c:valAx>
        <c:axId val="1795670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a:t>
                </a:r>
                <a:r>
                  <a:rPr lang="en-US" baseline="0"/>
                  <a:t> of users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56695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[EV.xlsm]Charging Station Utilization!PivotTable1</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monthly utilization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2"/>
          <c:order val="2"/>
          <c:tx>
            <c:strRef>
              <c:f>'Charging Station Utilization'!$S$38</c:f>
              <c:strCache>
                <c:ptCount val="1"/>
                <c:pt idx="0">
                  <c:v>Count of user</c:v>
                </c:pt>
              </c:strCache>
            </c:strRef>
          </c:tx>
          <c:spPr>
            <a:solidFill>
              <a:schemeClr val="accent3"/>
            </a:solidFill>
            <a:ln>
              <a:noFill/>
            </a:ln>
            <a:effectLst/>
          </c:spPr>
          <c:invertIfNegative val="0"/>
          <c:cat>
            <c:multiLvlStrRef>
              <c:f>'Charging Station Utilization'!$P$39:$P$69</c:f>
              <c:multiLvlStrCache>
                <c:ptCount val="26"/>
                <c:lvl>
                  <c:pt idx="0">
                    <c:v>&lt;01/01/2024</c:v>
                  </c:pt>
                  <c:pt idx="1">
                    <c:v>Jan</c:v>
                  </c:pt>
                  <c:pt idx="2">
                    <c:v>Feb</c:v>
                  </c:pt>
                  <c:pt idx="3">
                    <c:v>Mar</c:v>
                  </c:pt>
                  <c:pt idx="4">
                    <c:v>Apr</c:v>
                  </c:pt>
                  <c:pt idx="5">
                    <c:v>May</c:v>
                  </c:pt>
                  <c:pt idx="6">
                    <c:v>Jun</c:v>
                  </c:pt>
                  <c:pt idx="7">
                    <c:v>Jul</c:v>
                  </c:pt>
                  <c:pt idx="8">
                    <c:v>Aug</c:v>
                  </c:pt>
                  <c:pt idx="9">
                    <c:v>Sep</c:v>
                  </c:pt>
                  <c:pt idx="10">
                    <c:v>Oct</c:v>
                  </c:pt>
                  <c:pt idx="11">
                    <c:v>Nov</c:v>
                  </c:pt>
                  <c:pt idx="12">
                    <c:v>Dec</c:v>
                  </c:pt>
                  <c:pt idx="13">
                    <c:v>Jan</c:v>
                  </c:pt>
                  <c:pt idx="14">
                    <c:v>Feb</c:v>
                  </c:pt>
                  <c:pt idx="15">
                    <c:v>Mar</c:v>
                  </c:pt>
                  <c:pt idx="16">
                    <c:v>Apr</c:v>
                  </c:pt>
                  <c:pt idx="17">
                    <c:v>May</c:v>
                  </c:pt>
                  <c:pt idx="18">
                    <c:v>Jun</c:v>
                  </c:pt>
                  <c:pt idx="19">
                    <c:v>Jul</c:v>
                  </c:pt>
                  <c:pt idx="20">
                    <c:v>Aug</c:v>
                  </c:pt>
                  <c:pt idx="21">
                    <c:v>Sep</c:v>
                  </c:pt>
                  <c:pt idx="22">
                    <c:v>Oct</c:v>
                  </c:pt>
                  <c:pt idx="23">
                    <c:v>Nov</c:v>
                  </c:pt>
                  <c:pt idx="24">
                    <c:v>Dec</c:v>
                  </c:pt>
                  <c:pt idx="25">
                    <c:v>&gt;03/25/2025</c:v>
                  </c:pt>
                </c:lvl>
                <c:lvl>
                  <c:pt idx="0">
                    <c:v>&lt;01/01/2024</c:v>
                  </c:pt>
                  <c:pt idx="1">
                    <c:v>2024</c:v>
                  </c:pt>
                  <c:pt idx="13">
                    <c:v>2025</c:v>
                  </c:pt>
                  <c:pt idx="25">
                    <c:v>&gt;03/25/2025</c:v>
                  </c:pt>
                </c:lvl>
              </c:multiLvlStrCache>
            </c:multiLvlStrRef>
          </c:cat>
          <c:val>
            <c:numRef>
              <c:f>'Charging Station Utilization'!$S$39:$S$69</c:f>
              <c:numCache>
                <c:formatCode>0</c:formatCode>
                <c:ptCount val="26"/>
                <c:pt idx="0">
                  <c:v>0</c:v>
                </c:pt>
                <c:pt idx="1">
                  <c:v>647</c:v>
                </c:pt>
                <c:pt idx="2">
                  <c:v>576</c:v>
                </c:pt>
                <c:pt idx="3">
                  <c:v>20</c:v>
                </c:pt>
                <c:pt idx="4">
                  <c:v>22</c:v>
                </c:pt>
                <c:pt idx="5">
                  <c:v>15</c:v>
                </c:pt>
                <c:pt idx="6">
                  <c:v>15</c:v>
                </c:pt>
                <c:pt idx="7">
                  <c:v>1</c:v>
                </c:pt>
                <c:pt idx="8">
                  <c:v>12</c:v>
                </c:pt>
                <c:pt idx="9">
                  <c:v>1</c:v>
                </c:pt>
                <c:pt idx="10">
                  <c:v>4</c:v>
                </c:pt>
                <c:pt idx="11">
                  <c:v>6</c:v>
                </c:pt>
                <c:pt idx="12">
                  <c:v>2</c:v>
                </c:pt>
                <c:pt idx="13">
                  <c:v>4</c:v>
                </c:pt>
                <c:pt idx="14">
                  <c:v>254</c:v>
                </c:pt>
                <c:pt idx="15">
                  <c:v>321</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2-1962-406C-8208-FB6821DB17A3}"/>
            </c:ext>
          </c:extLst>
        </c:ser>
        <c:dLbls>
          <c:showLegendKey val="0"/>
          <c:showVal val="0"/>
          <c:showCatName val="0"/>
          <c:showSerName val="0"/>
          <c:showPercent val="0"/>
          <c:showBubbleSize val="0"/>
        </c:dLbls>
        <c:gapWidth val="150"/>
        <c:axId val="291557551"/>
        <c:axId val="291558031"/>
      </c:barChart>
      <c:lineChart>
        <c:grouping val="standard"/>
        <c:varyColors val="0"/>
        <c:ser>
          <c:idx val="0"/>
          <c:order val="0"/>
          <c:tx>
            <c:strRef>
              <c:f>'Charging Station Utilization'!$Q$38</c:f>
              <c:strCache>
                <c:ptCount val="1"/>
                <c:pt idx="0">
                  <c:v>Average Charging Duration</c:v>
                </c:pt>
              </c:strCache>
            </c:strRef>
          </c:tx>
          <c:spPr>
            <a:ln w="28575" cap="rnd">
              <a:solidFill>
                <a:schemeClr val="accent1"/>
              </a:solidFill>
              <a:round/>
            </a:ln>
            <a:effectLst/>
          </c:spPr>
          <c:marker>
            <c:symbol val="none"/>
          </c:marker>
          <c:cat>
            <c:multiLvlStrRef>
              <c:f>'Charging Station Utilization'!$P$39:$P$69</c:f>
              <c:multiLvlStrCache>
                <c:ptCount val="26"/>
                <c:lvl>
                  <c:pt idx="0">
                    <c:v>&lt;01/01/2024</c:v>
                  </c:pt>
                  <c:pt idx="1">
                    <c:v>Jan</c:v>
                  </c:pt>
                  <c:pt idx="2">
                    <c:v>Feb</c:v>
                  </c:pt>
                  <c:pt idx="3">
                    <c:v>Mar</c:v>
                  </c:pt>
                  <c:pt idx="4">
                    <c:v>Apr</c:v>
                  </c:pt>
                  <c:pt idx="5">
                    <c:v>May</c:v>
                  </c:pt>
                  <c:pt idx="6">
                    <c:v>Jun</c:v>
                  </c:pt>
                  <c:pt idx="7">
                    <c:v>Jul</c:v>
                  </c:pt>
                  <c:pt idx="8">
                    <c:v>Aug</c:v>
                  </c:pt>
                  <c:pt idx="9">
                    <c:v>Sep</c:v>
                  </c:pt>
                  <c:pt idx="10">
                    <c:v>Oct</c:v>
                  </c:pt>
                  <c:pt idx="11">
                    <c:v>Nov</c:v>
                  </c:pt>
                  <c:pt idx="12">
                    <c:v>Dec</c:v>
                  </c:pt>
                  <c:pt idx="13">
                    <c:v>Jan</c:v>
                  </c:pt>
                  <c:pt idx="14">
                    <c:v>Feb</c:v>
                  </c:pt>
                  <c:pt idx="15">
                    <c:v>Mar</c:v>
                  </c:pt>
                  <c:pt idx="16">
                    <c:v>Apr</c:v>
                  </c:pt>
                  <c:pt idx="17">
                    <c:v>May</c:v>
                  </c:pt>
                  <c:pt idx="18">
                    <c:v>Jun</c:v>
                  </c:pt>
                  <c:pt idx="19">
                    <c:v>Jul</c:v>
                  </c:pt>
                  <c:pt idx="20">
                    <c:v>Aug</c:v>
                  </c:pt>
                  <c:pt idx="21">
                    <c:v>Sep</c:v>
                  </c:pt>
                  <c:pt idx="22">
                    <c:v>Oct</c:v>
                  </c:pt>
                  <c:pt idx="23">
                    <c:v>Nov</c:v>
                  </c:pt>
                  <c:pt idx="24">
                    <c:v>Dec</c:v>
                  </c:pt>
                  <c:pt idx="25">
                    <c:v>&gt;03/25/2025</c:v>
                  </c:pt>
                </c:lvl>
                <c:lvl>
                  <c:pt idx="0">
                    <c:v>&lt;01/01/2024</c:v>
                  </c:pt>
                  <c:pt idx="1">
                    <c:v>2024</c:v>
                  </c:pt>
                  <c:pt idx="13">
                    <c:v>2025</c:v>
                  </c:pt>
                  <c:pt idx="25">
                    <c:v>&gt;03/25/2025</c:v>
                  </c:pt>
                </c:lvl>
              </c:multiLvlStrCache>
            </c:multiLvlStrRef>
          </c:cat>
          <c:val>
            <c:numRef>
              <c:f>'Charging Station Utilization'!$Q$39:$Q$69</c:f>
              <c:numCache>
                <c:formatCode>0.00</c:formatCode>
                <c:ptCount val="26"/>
                <c:pt idx="0">
                  <c:v>0</c:v>
                </c:pt>
                <c:pt idx="1">
                  <c:v>2.2610819165378673</c:v>
                </c:pt>
                <c:pt idx="2">
                  <c:v>2.2897048611111126</c:v>
                </c:pt>
                <c:pt idx="3">
                  <c:v>2.1934999999999998</c:v>
                </c:pt>
                <c:pt idx="4">
                  <c:v>1.9209090909090909</c:v>
                </c:pt>
                <c:pt idx="5">
                  <c:v>2.13</c:v>
                </c:pt>
                <c:pt idx="6">
                  <c:v>2.6586666666666665</c:v>
                </c:pt>
                <c:pt idx="7">
                  <c:v>1.32</c:v>
                </c:pt>
                <c:pt idx="8">
                  <c:v>2.4341666666666666</c:v>
                </c:pt>
                <c:pt idx="9">
                  <c:v>2.4</c:v>
                </c:pt>
                <c:pt idx="10">
                  <c:v>1.7949999999999999</c:v>
                </c:pt>
                <c:pt idx="11">
                  <c:v>1.9550000000000003</c:v>
                </c:pt>
                <c:pt idx="12">
                  <c:v>2.27</c:v>
                </c:pt>
                <c:pt idx="13">
                  <c:v>2.6050000000000004</c:v>
                </c:pt>
                <c:pt idx="14">
                  <c:v>2.3211417322834653</c:v>
                </c:pt>
                <c:pt idx="15">
                  <c:v>2.2351090342679125</c:v>
                </c:pt>
                <c:pt idx="16">
                  <c:v>0</c:v>
                </c:pt>
                <c:pt idx="17">
                  <c:v>0</c:v>
                </c:pt>
                <c:pt idx="18">
                  <c:v>0</c:v>
                </c:pt>
                <c:pt idx="19">
                  <c:v>0</c:v>
                </c:pt>
                <c:pt idx="20">
                  <c:v>0</c:v>
                </c:pt>
                <c:pt idx="21">
                  <c:v>0</c:v>
                </c:pt>
                <c:pt idx="22">
                  <c:v>0</c:v>
                </c:pt>
                <c:pt idx="23">
                  <c:v>0</c:v>
                </c:pt>
                <c:pt idx="24">
                  <c:v>0</c:v>
                </c:pt>
                <c:pt idx="25">
                  <c:v>0</c:v>
                </c:pt>
              </c:numCache>
            </c:numRef>
          </c:val>
          <c:smooth val="0"/>
          <c:extLst>
            <c:ext xmlns:c16="http://schemas.microsoft.com/office/drawing/2014/chart" uri="{C3380CC4-5D6E-409C-BE32-E72D297353CC}">
              <c16:uniqueId val="{00000000-1962-406C-8208-FB6821DB17A3}"/>
            </c:ext>
          </c:extLst>
        </c:ser>
        <c:ser>
          <c:idx val="1"/>
          <c:order val="1"/>
          <c:tx>
            <c:strRef>
              <c:f>'Charging Station Utilization'!$R$38</c:f>
              <c:strCache>
                <c:ptCount val="1"/>
                <c:pt idx="0">
                  <c:v>Average Energy Consumed</c:v>
                </c:pt>
              </c:strCache>
            </c:strRef>
          </c:tx>
          <c:spPr>
            <a:ln w="28575" cap="rnd">
              <a:solidFill>
                <a:schemeClr val="accent2"/>
              </a:solidFill>
              <a:round/>
            </a:ln>
            <a:effectLst/>
          </c:spPr>
          <c:marker>
            <c:symbol val="none"/>
          </c:marker>
          <c:cat>
            <c:multiLvlStrRef>
              <c:f>'Charging Station Utilization'!$P$39:$P$69</c:f>
              <c:multiLvlStrCache>
                <c:ptCount val="26"/>
                <c:lvl>
                  <c:pt idx="0">
                    <c:v>&lt;01/01/2024</c:v>
                  </c:pt>
                  <c:pt idx="1">
                    <c:v>Jan</c:v>
                  </c:pt>
                  <c:pt idx="2">
                    <c:v>Feb</c:v>
                  </c:pt>
                  <c:pt idx="3">
                    <c:v>Mar</c:v>
                  </c:pt>
                  <c:pt idx="4">
                    <c:v>Apr</c:v>
                  </c:pt>
                  <c:pt idx="5">
                    <c:v>May</c:v>
                  </c:pt>
                  <c:pt idx="6">
                    <c:v>Jun</c:v>
                  </c:pt>
                  <c:pt idx="7">
                    <c:v>Jul</c:v>
                  </c:pt>
                  <c:pt idx="8">
                    <c:v>Aug</c:v>
                  </c:pt>
                  <c:pt idx="9">
                    <c:v>Sep</c:v>
                  </c:pt>
                  <c:pt idx="10">
                    <c:v>Oct</c:v>
                  </c:pt>
                  <c:pt idx="11">
                    <c:v>Nov</c:v>
                  </c:pt>
                  <c:pt idx="12">
                    <c:v>Dec</c:v>
                  </c:pt>
                  <c:pt idx="13">
                    <c:v>Jan</c:v>
                  </c:pt>
                  <c:pt idx="14">
                    <c:v>Feb</c:v>
                  </c:pt>
                  <c:pt idx="15">
                    <c:v>Mar</c:v>
                  </c:pt>
                  <c:pt idx="16">
                    <c:v>Apr</c:v>
                  </c:pt>
                  <c:pt idx="17">
                    <c:v>May</c:v>
                  </c:pt>
                  <c:pt idx="18">
                    <c:v>Jun</c:v>
                  </c:pt>
                  <c:pt idx="19">
                    <c:v>Jul</c:v>
                  </c:pt>
                  <c:pt idx="20">
                    <c:v>Aug</c:v>
                  </c:pt>
                  <c:pt idx="21">
                    <c:v>Sep</c:v>
                  </c:pt>
                  <c:pt idx="22">
                    <c:v>Oct</c:v>
                  </c:pt>
                  <c:pt idx="23">
                    <c:v>Nov</c:v>
                  </c:pt>
                  <c:pt idx="24">
                    <c:v>Dec</c:v>
                  </c:pt>
                  <c:pt idx="25">
                    <c:v>&gt;03/25/2025</c:v>
                  </c:pt>
                </c:lvl>
                <c:lvl>
                  <c:pt idx="0">
                    <c:v>&lt;01/01/2024</c:v>
                  </c:pt>
                  <c:pt idx="1">
                    <c:v>2024</c:v>
                  </c:pt>
                  <c:pt idx="13">
                    <c:v>2025</c:v>
                  </c:pt>
                  <c:pt idx="25">
                    <c:v>&gt;03/25/2025</c:v>
                  </c:pt>
                </c:lvl>
              </c:multiLvlStrCache>
            </c:multiLvlStrRef>
          </c:cat>
          <c:val>
            <c:numRef>
              <c:f>'Charging Station Utilization'!$R$39:$R$69</c:f>
              <c:numCache>
                <c:formatCode>0.00</c:formatCode>
                <c:ptCount val="26"/>
                <c:pt idx="0">
                  <c:v>0</c:v>
                </c:pt>
                <c:pt idx="1">
                  <c:v>43.11117263843645</c:v>
                </c:pt>
                <c:pt idx="2">
                  <c:v>42.011259124087566</c:v>
                </c:pt>
                <c:pt idx="3">
                  <c:v>45.78</c:v>
                </c:pt>
                <c:pt idx="4">
                  <c:v>46.789047619047622</c:v>
                </c:pt>
                <c:pt idx="5">
                  <c:v>39.531428571428577</c:v>
                </c:pt>
                <c:pt idx="6">
                  <c:v>43.587142857142858</c:v>
                </c:pt>
                <c:pt idx="7">
                  <c:v>26.62</c:v>
                </c:pt>
                <c:pt idx="8">
                  <c:v>43.011818181818178</c:v>
                </c:pt>
                <c:pt idx="9">
                  <c:v>39.4</c:v>
                </c:pt>
                <c:pt idx="10">
                  <c:v>46.400000000000006</c:v>
                </c:pt>
                <c:pt idx="11">
                  <c:v>45.445</c:v>
                </c:pt>
                <c:pt idx="12">
                  <c:v>14.574999999999999</c:v>
                </c:pt>
                <c:pt idx="13">
                  <c:v>68.849999999999994</c:v>
                </c:pt>
                <c:pt idx="14">
                  <c:v>41.682181069958844</c:v>
                </c:pt>
                <c:pt idx="15">
                  <c:v>40.200950819672151</c:v>
                </c:pt>
                <c:pt idx="16">
                  <c:v>0</c:v>
                </c:pt>
                <c:pt idx="17">
                  <c:v>0</c:v>
                </c:pt>
                <c:pt idx="18">
                  <c:v>0</c:v>
                </c:pt>
                <c:pt idx="19">
                  <c:v>0</c:v>
                </c:pt>
                <c:pt idx="20">
                  <c:v>0</c:v>
                </c:pt>
                <c:pt idx="21">
                  <c:v>0</c:v>
                </c:pt>
                <c:pt idx="22">
                  <c:v>0</c:v>
                </c:pt>
                <c:pt idx="23">
                  <c:v>0</c:v>
                </c:pt>
                <c:pt idx="24">
                  <c:v>0</c:v>
                </c:pt>
                <c:pt idx="25">
                  <c:v>0</c:v>
                </c:pt>
              </c:numCache>
            </c:numRef>
          </c:val>
          <c:smooth val="0"/>
          <c:extLst>
            <c:ext xmlns:c16="http://schemas.microsoft.com/office/drawing/2014/chart" uri="{C3380CC4-5D6E-409C-BE32-E72D297353CC}">
              <c16:uniqueId val="{00000001-1962-406C-8208-FB6821DB17A3}"/>
            </c:ext>
          </c:extLst>
        </c:ser>
        <c:dLbls>
          <c:showLegendKey val="0"/>
          <c:showVal val="0"/>
          <c:showCatName val="0"/>
          <c:showSerName val="0"/>
          <c:showPercent val="0"/>
          <c:showBubbleSize val="0"/>
        </c:dLbls>
        <c:marker val="1"/>
        <c:smooth val="0"/>
        <c:axId val="1826500512"/>
        <c:axId val="1826500992"/>
      </c:lineChart>
      <c:catAx>
        <c:axId val="18265005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Charging 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6500992"/>
        <c:crosses val="autoZero"/>
        <c:auto val="1"/>
        <c:lblAlgn val="ctr"/>
        <c:lblOffset val="100"/>
        <c:noMultiLvlLbl val="0"/>
      </c:catAx>
      <c:valAx>
        <c:axId val="18265009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Avg energy consumed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6500512"/>
        <c:crosses val="autoZero"/>
        <c:crossBetween val="between"/>
        <c:majorUnit val="5"/>
      </c:valAx>
      <c:valAx>
        <c:axId val="291558031"/>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1557551"/>
        <c:crosses val="max"/>
        <c:crossBetween val="between"/>
      </c:valAx>
      <c:catAx>
        <c:axId val="291557551"/>
        <c:scaling>
          <c:orientation val="minMax"/>
        </c:scaling>
        <c:delete val="1"/>
        <c:axPos val="b"/>
        <c:numFmt formatCode="General" sourceLinked="1"/>
        <c:majorTickMark val="out"/>
        <c:minorTickMark val="none"/>
        <c:tickLblPos val="nextTo"/>
        <c:crossAx val="291558031"/>
        <c:crosses val="autoZero"/>
        <c:auto val="1"/>
        <c:lblAlgn val="ctr"/>
        <c:lblOffset val="100"/>
        <c:noMultiLvlLbl val="0"/>
      </c:catAx>
      <c:spPr>
        <a:noFill/>
        <a:ln>
          <a:noFill/>
        </a:ln>
        <a:effectLst/>
      </c:spPr>
    </c:plotArea>
    <c:legend>
      <c:legendPos val="r"/>
      <c:layout>
        <c:manualLayout>
          <c:xMode val="edge"/>
          <c:yMode val="edge"/>
          <c:x val="0.77809988751406056"/>
          <c:y val="0.30387537174291562"/>
          <c:w val="0.17999537989716727"/>
          <c:h val="0.3723251203188642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[EV.xlsm]Charging Station Utilization!PivotTable5</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Time-of-Day Utilization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2700"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2700"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2700"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2700"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2700"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2700"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2700"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5285713003240791E-2"/>
          <c:y val="0.15391950397554646"/>
          <c:w val="0.78348151720602044"/>
          <c:h val="0.6407848611228264"/>
        </c:manualLayout>
      </c:layout>
      <c:barChart>
        <c:barDir val="col"/>
        <c:grouping val="stacked"/>
        <c:varyColors val="0"/>
        <c:ser>
          <c:idx val="0"/>
          <c:order val="0"/>
          <c:tx>
            <c:strRef>
              <c:f>'Charging Station Utilization'!$Q$77:$Q$78</c:f>
              <c:strCache>
                <c:ptCount val="1"/>
                <c:pt idx="0">
                  <c:v>Sunday</c:v>
                </c:pt>
              </c:strCache>
            </c:strRef>
          </c:tx>
          <c:spPr>
            <a:solidFill>
              <a:schemeClr val="accent1"/>
            </a:solidFill>
            <a:ln>
              <a:noFill/>
            </a:ln>
            <a:effectLst/>
          </c:spPr>
          <c:invertIfNegative val="0"/>
          <c:cat>
            <c:strRef>
              <c:f>'Charging Station Utilization'!$P$79:$P$87</c:f>
              <c:strCache>
                <c:ptCount val="8"/>
                <c:pt idx="0">
                  <c:v>0-2</c:v>
                </c:pt>
                <c:pt idx="1">
                  <c:v>3-5</c:v>
                </c:pt>
                <c:pt idx="2">
                  <c:v>6-8</c:v>
                </c:pt>
                <c:pt idx="3">
                  <c:v>9-11</c:v>
                </c:pt>
                <c:pt idx="4">
                  <c:v>12-14</c:v>
                </c:pt>
                <c:pt idx="5">
                  <c:v>15-17</c:v>
                </c:pt>
                <c:pt idx="6">
                  <c:v>18-20</c:v>
                </c:pt>
                <c:pt idx="7">
                  <c:v>21-23</c:v>
                </c:pt>
              </c:strCache>
            </c:strRef>
          </c:cat>
          <c:val>
            <c:numRef>
              <c:f>'Charging Station Utilization'!$Q$79:$Q$87</c:f>
              <c:numCache>
                <c:formatCode>General</c:formatCode>
                <c:ptCount val="8"/>
                <c:pt idx="0">
                  <c:v>39</c:v>
                </c:pt>
                <c:pt idx="1">
                  <c:v>32</c:v>
                </c:pt>
                <c:pt idx="2">
                  <c:v>25</c:v>
                </c:pt>
                <c:pt idx="3">
                  <c:v>30</c:v>
                </c:pt>
                <c:pt idx="4">
                  <c:v>47</c:v>
                </c:pt>
                <c:pt idx="5">
                  <c:v>28</c:v>
                </c:pt>
                <c:pt idx="6">
                  <c:v>39</c:v>
                </c:pt>
                <c:pt idx="7">
                  <c:v>42</c:v>
                </c:pt>
              </c:numCache>
            </c:numRef>
          </c:val>
          <c:extLst>
            <c:ext xmlns:c16="http://schemas.microsoft.com/office/drawing/2014/chart" uri="{C3380CC4-5D6E-409C-BE32-E72D297353CC}">
              <c16:uniqueId val="{00000000-ED92-4726-9130-5503BED9C6EA}"/>
            </c:ext>
          </c:extLst>
        </c:ser>
        <c:ser>
          <c:idx val="1"/>
          <c:order val="1"/>
          <c:tx>
            <c:strRef>
              <c:f>'Charging Station Utilization'!$R$77:$R$78</c:f>
              <c:strCache>
                <c:ptCount val="1"/>
                <c:pt idx="0">
                  <c:v>Monday</c:v>
                </c:pt>
              </c:strCache>
            </c:strRef>
          </c:tx>
          <c:spPr>
            <a:solidFill>
              <a:schemeClr val="accent2"/>
            </a:solidFill>
            <a:ln>
              <a:noFill/>
            </a:ln>
            <a:effectLst/>
          </c:spPr>
          <c:invertIfNegative val="0"/>
          <c:cat>
            <c:strRef>
              <c:f>'Charging Station Utilization'!$P$79:$P$87</c:f>
              <c:strCache>
                <c:ptCount val="8"/>
                <c:pt idx="0">
                  <c:v>0-2</c:v>
                </c:pt>
                <c:pt idx="1">
                  <c:v>3-5</c:v>
                </c:pt>
                <c:pt idx="2">
                  <c:v>6-8</c:v>
                </c:pt>
                <c:pt idx="3">
                  <c:v>9-11</c:v>
                </c:pt>
                <c:pt idx="4">
                  <c:v>12-14</c:v>
                </c:pt>
                <c:pt idx="5">
                  <c:v>15-17</c:v>
                </c:pt>
                <c:pt idx="6">
                  <c:v>18-20</c:v>
                </c:pt>
                <c:pt idx="7">
                  <c:v>21-23</c:v>
                </c:pt>
              </c:strCache>
            </c:strRef>
          </c:cat>
          <c:val>
            <c:numRef>
              <c:f>'Charging Station Utilization'!$R$79:$R$87</c:f>
              <c:numCache>
                <c:formatCode>General</c:formatCode>
                <c:ptCount val="8"/>
                <c:pt idx="0">
                  <c:v>26</c:v>
                </c:pt>
                <c:pt idx="1">
                  <c:v>28</c:v>
                </c:pt>
                <c:pt idx="2">
                  <c:v>38</c:v>
                </c:pt>
                <c:pt idx="3">
                  <c:v>33</c:v>
                </c:pt>
                <c:pt idx="4">
                  <c:v>28</c:v>
                </c:pt>
                <c:pt idx="5">
                  <c:v>30</c:v>
                </c:pt>
                <c:pt idx="6">
                  <c:v>43</c:v>
                </c:pt>
                <c:pt idx="7">
                  <c:v>44</c:v>
                </c:pt>
              </c:numCache>
            </c:numRef>
          </c:val>
          <c:extLst>
            <c:ext xmlns:c16="http://schemas.microsoft.com/office/drawing/2014/chart" uri="{C3380CC4-5D6E-409C-BE32-E72D297353CC}">
              <c16:uniqueId val="{00000001-ED92-4726-9130-5503BED9C6EA}"/>
            </c:ext>
          </c:extLst>
        </c:ser>
        <c:ser>
          <c:idx val="2"/>
          <c:order val="2"/>
          <c:tx>
            <c:strRef>
              <c:f>'Charging Station Utilization'!$S$77:$S$78</c:f>
              <c:strCache>
                <c:ptCount val="1"/>
                <c:pt idx="0">
                  <c:v>Tuesday</c:v>
                </c:pt>
              </c:strCache>
            </c:strRef>
          </c:tx>
          <c:spPr>
            <a:solidFill>
              <a:schemeClr val="accent3"/>
            </a:solidFill>
            <a:ln>
              <a:noFill/>
            </a:ln>
            <a:effectLst/>
          </c:spPr>
          <c:invertIfNegative val="0"/>
          <c:cat>
            <c:strRef>
              <c:f>'Charging Station Utilization'!$P$79:$P$87</c:f>
              <c:strCache>
                <c:ptCount val="8"/>
                <c:pt idx="0">
                  <c:v>0-2</c:v>
                </c:pt>
                <c:pt idx="1">
                  <c:v>3-5</c:v>
                </c:pt>
                <c:pt idx="2">
                  <c:v>6-8</c:v>
                </c:pt>
                <c:pt idx="3">
                  <c:v>9-11</c:v>
                </c:pt>
                <c:pt idx="4">
                  <c:v>12-14</c:v>
                </c:pt>
                <c:pt idx="5">
                  <c:v>15-17</c:v>
                </c:pt>
                <c:pt idx="6">
                  <c:v>18-20</c:v>
                </c:pt>
                <c:pt idx="7">
                  <c:v>21-23</c:v>
                </c:pt>
              </c:strCache>
            </c:strRef>
          </c:cat>
          <c:val>
            <c:numRef>
              <c:f>'Charging Station Utilization'!$S$79:$S$87</c:f>
              <c:numCache>
                <c:formatCode>General</c:formatCode>
                <c:ptCount val="8"/>
                <c:pt idx="0">
                  <c:v>34</c:v>
                </c:pt>
                <c:pt idx="1">
                  <c:v>42</c:v>
                </c:pt>
                <c:pt idx="2">
                  <c:v>32</c:v>
                </c:pt>
                <c:pt idx="3">
                  <c:v>37</c:v>
                </c:pt>
                <c:pt idx="4">
                  <c:v>23</c:v>
                </c:pt>
                <c:pt idx="5">
                  <c:v>40</c:v>
                </c:pt>
                <c:pt idx="6">
                  <c:v>47</c:v>
                </c:pt>
                <c:pt idx="7">
                  <c:v>37</c:v>
                </c:pt>
              </c:numCache>
            </c:numRef>
          </c:val>
          <c:extLst>
            <c:ext xmlns:c16="http://schemas.microsoft.com/office/drawing/2014/chart" uri="{C3380CC4-5D6E-409C-BE32-E72D297353CC}">
              <c16:uniqueId val="{00000002-ED92-4726-9130-5503BED9C6EA}"/>
            </c:ext>
          </c:extLst>
        </c:ser>
        <c:ser>
          <c:idx val="3"/>
          <c:order val="3"/>
          <c:tx>
            <c:strRef>
              <c:f>'Charging Station Utilization'!$T$77:$T$78</c:f>
              <c:strCache>
                <c:ptCount val="1"/>
                <c:pt idx="0">
                  <c:v>Wednesday</c:v>
                </c:pt>
              </c:strCache>
            </c:strRef>
          </c:tx>
          <c:spPr>
            <a:solidFill>
              <a:schemeClr val="accent4"/>
            </a:solidFill>
            <a:ln>
              <a:noFill/>
            </a:ln>
            <a:effectLst/>
          </c:spPr>
          <c:invertIfNegative val="0"/>
          <c:cat>
            <c:strRef>
              <c:f>'Charging Station Utilization'!$P$79:$P$87</c:f>
              <c:strCache>
                <c:ptCount val="8"/>
                <c:pt idx="0">
                  <c:v>0-2</c:v>
                </c:pt>
                <c:pt idx="1">
                  <c:v>3-5</c:v>
                </c:pt>
                <c:pt idx="2">
                  <c:v>6-8</c:v>
                </c:pt>
                <c:pt idx="3">
                  <c:v>9-11</c:v>
                </c:pt>
                <c:pt idx="4">
                  <c:v>12-14</c:v>
                </c:pt>
                <c:pt idx="5">
                  <c:v>15-17</c:v>
                </c:pt>
                <c:pt idx="6">
                  <c:v>18-20</c:v>
                </c:pt>
                <c:pt idx="7">
                  <c:v>21-23</c:v>
                </c:pt>
              </c:strCache>
            </c:strRef>
          </c:cat>
          <c:val>
            <c:numRef>
              <c:f>'Charging Station Utilization'!$T$79:$T$87</c:f>
              <c:numCache>
                <c:formatCode>General</c:formatCode>
                <c:ptCount val="8"/>
                <c:pt idx="0">
                  <c:v>36</c:v>
                </c:pt>
                <c:pt idx="1">
                  <c:v>34</c:v>
                </c:pt>
                <c:pt idx="2">
                  <c:v>44</c:v>
                </c:pt>
                <c:pt idx="3">
                  <c:v>33</c:v>
                </c:pt>
                <c:pt idx="4">
                  <c:v>35</c:v>
                </c:pt>
                <c:pt idx="5">
                  <c:v>39</c:v>
                </c:pt>
                <c:pt idx="6">
                  <c:v>22</c:v>
                </c:pt>
                <c:pt idx="7">
                  <c:v>37</c:v>
                </c:pt>
              </c:numCache>
            </c:numRef>
          </c:val>
          <c:extLst>
            <c:ext xmlns:c16="http://schemas.microsoft.com/office/drawing/2014/chart" uri="{C3380CC4-5D6E-409C-BE32-E72D297353CC}">
              <c16:uniqueId val="{00000003-ED92-4726-9130-5503BED9C6EA}"/>
            </c:ext>
          </c:extLst>
        </c:ser>
        <c:ser>
          <c:idx val="4"/>
          <c:order val="4"/>
          <c:tx>
            <c:strRef>
              <c:f>'Charging Station Utilization'!$U$77:$U$78</c:f>
              <c:strCache>
                <c:ptCount val="1"/>
                <c:pt idx="0">
                  <c:v>Thursday</c:v>
                </c:pt>
              </c:strCache>
            </c:strRef>
          </c:tx>
          <c:spPr>
            <a:solidFill>
              <a:schemeClr val="accent5"/>
            </a:solidFill>
            <a:ln>
              <a:noFill/>
            </a:ln>
            <a:effectLst/>
          </c:spPr>
          <c:invertIfNegative val="0"/>
          <c:cat>
            <c:strRef>
              <c:f>'Charging Station Utilization'!$P$79:$P$87</c:f>
              <c:strCache>
                <c:ptCount val="8"/>
                <c:pt idx="0">
                  <c:v>0-2</c:v>
                </c:pt>
                <c:pt idx="1">
                  <c:v>3-5</c:v>
                </c:pt>
                <c:pt idx="2">
                  <c:v>6-8</c:v>
                </c:pt>
                <c:pt idx="3">
                  <c:v>9-11</c:v>
                </c:pt>
                <c:pt idx="4">
                  <c:v>12-14</c:v>
                </c:pt>
                <c:pt idx="5">
                  <c:v>15-17</c:v>
                </c:pt>
                <c:pt idx="6">
                  <c:v>18-20</c:v>
                </c:pt>
                <c:pt idx="7">
                  <c:v>21-23</c:v>
                </c:pt>
              </c:strCache>
            </c:strRef>
          </c:cat>
          <c:val>
            <c:numRef>
              <c:f>'Charging Station Utilization'!$U$79:$U$87</c:f>
              <c:numCache>
                <c:formatCode>General</c:formatCode>
                <c:ptCount val="8"/>
                <c:pt idx="0">
                  <c:v>27</c:v>
                </c:pt>
                <c:pt idx="1">
                  <c:v>31</c:v>
                </c:pt>
                <c:pt idx="2">
                  <c:v>33</c:v>
                </c:pt>
                <c:pt idx="3">
                  <c:v>37</c:v>
                </c:pt>
                <c:pt idx="4">
                  <c:v>17</c:v>
                </c:pt>
                <c:pt idx="5">
                  <c:v>33</c:v>
                </c:pt>
                <c:pt idx="6">
                  <c:v>24</c:v>
                </c:pt>
                <c:pt idx="7">
                  <c:v>18</c:v>
                </c:pt>
              </c:numCache>
            </c:numRef>
          </c:val>
          <c:extLst>
            <c:ext xmlns:c16="http://schemas.microsoft.com/office/drawing/2014/chart" uri="{C3380CC4-5D6E-409C-BE32-E72D297353CC}">
              <c16:uniqueId val="{00000004-ED92-4726-9130-5503BED9C6EA}"/>
            </c:ext>
          </c:extLst>
        </c:ser>
        <c:ser>
          <c:idx val="5"/>
          <c:order val="5"/>
          <c:tx>
            <c:strRef>
              <c:f>'Charging Station Utilization'!$V$77:$V$78</c:f>
              <c:strCache>
                <c:ptCount val="1"/>
                <c:pt idx="0">
                  <c:v>Friday</c:v>
                </c:pt>
              </c:strCache>
            </c:strRef>
          </c:tx>
          <c:spPr>
            <a:solidFill>
              <a:schemeClr val="accent6"/>
            </a:solidFill>
            <a:ln>
              <a:noFill/>
            </a:ln>
            <a:effectLst/>
          </c:spPr>
          <c:invertIfNegative val="0"/>
          <c:cat>
            <c:strRef>
              <c:f>'Charging Station Utilization'!$P$79:$P$87</c:f>
              <c:strCache>
                <c:ptCount val="8"/>
                <c:pt idx="0">
                  <c:v>0-2</c:v>
                </c:pt>
                <c:pt idx="1">
                  <c:v>3-5</c:v>
                </c:pt>
                <c:pt idx="2">
                  <c:v>6-8</c:v>
                </c:pt>
                <c:pt idx="3">
                  <c:v>9-11</c:v>
                </c:pt>
                <c:pt idx="4">
                  <c:v>12-14</c:v>
                </c:pt>
                <c:pt idx="5">
                  <c:v>15-17</c:v>
                </c:pt>
                <c:pt idx="6">
                  <c:v>18-20</c:v>
                </c:pt>
                <c:pt idx="7">
                  <c:v>21-23</c:v>
                </c:pt>
              </c:strCache>
            </c:strRef>
          </c:cat>
          <c:val>
            <c:numRef>
              <c:f>'Charging Station Utilization'!$V$79:$V$87</c:f>
              <c:numCache>
                <c:formatCode>General</c:formatCode>
                <c:ptCount val="8"/>
                <c:pt idx="0">
                  <c:v>34</c:v>
                </c:pt>
                <c:pt idx="1">
                  <c:v>35</c:v>
                </c:pt>
                <c:pt idx="2">
                  <c:v>27</c:v>
                </c:pt>
                <c:pt idx="3">
                  <c:v>31</c:v>
                </c:pt>
                <c:pt idx="4">
                  <c:v>51</c:v>
                </c:pt>
                <c:pt idx="5">
                  <c:v>29</c:v>
                </c:pt>
                <c:pt idx="6">
                  <c:v>32</c:v>
                </c:pt>
                <c:pt idx="7">
                  <c:v>29</c:v>
                </c:pt>
              </c:numCache>
            </c:numRef>
          </c:val>
          <c:extLst>
            <c:ext xmlns:c16="http://schemas.microsoft.com/office/drawing/2014/chart" uri="{C3380CC4-5D6E-409C-BE32-E72D297353CC}">
              <c16:uniqueId val="{00000005-ED92-4726-9130-5503BED9C6EA}"/>
            </c:ext>
          </c:extLst>
        </c:ser>
        <c:ser>
          <c:idx val="6"/>
          <c:order val="6"/>
          <c:tx>
            <c:strRef>
              <c:f>'Charging Station Utilization'!$W$77:$W$78</c:f>
              <c:strCache>
                <c:ptCount val="1"/>
                <c:pt idx="0">
                  <c:v>Saturday</c:v>
                </c:pt>
              </c:strCache>
            </c:strRef>
          </c:tx>
          <c:spPr>
            <a:solidFill>
              <a:schemeClr val="accent1">
                <a:lumMod val="60000"/>
              </a:schemeClr>
            </a:solidFill>
            <a:ln>
              <a:noFill/>
            </a:ln>
            <a:effectLst/>
          </c:spPr>
          <c:invertIfNegative val="0"/>
          <c:cat>
            <c:strRef>
              <c:f>'Charging Station Utilization'!$P$79:$P$87</c:f>
              <c:strCache>
                <c:ptCount val="8"/>
                <c:pt idx="0">
                  <c:v>0-2</c:v>
                </c:pt>
                <c:pt idx="1">
                  <c:v>3-5</c:v>
                </c:pt>
                <c:pt idx="2">
                  <c:v>6-8</c:v>
                </c:pt>
                <c:pt idx="3">
                  <c:v>9-11</c:v>
                </c:pt>
                <c:pt idx="4">
                  <c:v>12-14</c:v>
                </c:pt>
                <c:pt idx="5">
                  <c:v>15-17</c:v>
                </c:pt>
                <c:pt idx="6">
                  <c:v>18-20</c:v>
                </c:pt>
                <c:pt idx="7">
                  <c:v>21-23</c:v>
                </c:pt>
              </c:strCache>
            </c:strRef>
          </c:cat>
          <c:val>
            <c:numRef>
              <c:f>'Charging Station Utilization'!$W$79:$W$87</c:f>
              <c:numCache>
                <c:formatCode>General</c:formatCode>
                <c:ptCount val="8"/>
                <c:pt idx="0">
                  <c:v>37</c:v>
                </c:pt>
                <c:pt idx="1">
                  <c:v>29</c:v>
                </c:pt>
                <c:pt idx="2">
                  <c:v>36</c:v>
                </c:pt>
                <c:pt idx="3">
                  <c:v>42</c:v>
                </c:pt>
                <c:pt idx="4">
                  <c:v>33</c:v>
                </c:pt>
                <c:pt idx="5">
                  <c:v>40</c:v>
                </c:pt>
                <c:pt idx="6">
                  <c:v>35</c:v>
                </c:pt>
                <c:pt idx="7">
                  <c:v>36</c:v>
                </c:pt>
              </c:numCache>
            </c:numRef>
          </c:val>
          <c:extLst>
            <c:ext xmlns:c16="http://schemas.microsoft.com/office/drawing/2014/chart" uri="{C3380CC4-5D6E-409C-BE32-E72D297353CC}">
              <c16:uniqueId val="{00000006-ED92-4726-9130-5503BED9C6EA}"/>
            </c:ext>
          </c:extLst>
        </c:ser>
        <c:dLbls>
          <c:showLegendKey val="0"/>
          <c:showVal val="0"/>
          <c:showCatName val="0"/>
          <c:showSerName val="0"/>
          <c:showPercent val="0"/>
          <c:showBubbleSize val="0"/>
        </c:dLbls>
        <c:gapWidth val="150"/>
        <c:overlap val="100"/>
        <c:axId val="1798425744"/>
        <c:axId val="1798432944"/>
      </c:barChart>
      <c:catAx>
        <c:axId val="17984257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Hour of</a:t>
                </a:r>
                <a:r>
                  <a:rPr lang="en-US" baseline="0"/>
                  <a:t> the day</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8432944"/>
        <c:crosses val="autoZero"/>
        <c:auto val="1"/>
        <c:lblAlgn val="ctr"/>
        <c:lblOffset val="100"/>
        <c:noMultiLvlLbl val="0"/>
      </c:catAx>
      <c:valAx>
        <c:axId val="17984329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No.of</a:t>
                </a:r>
                <a:r>
                  <a:rPr lang="en-US" baseline="0"/>
                  <a:t> users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8425744"/>
        <c:crosses val="autoZero"/>
        <c:crossBetween val="between"/>
        <c:majorUnit val="20"/>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Geographic</a:t>
            </a:r>
            <a:r>
              <a:rPr lang="en-US" baseline="0"/>
              <a:t> Utilization</a:t>
            </a:r>
            <a:endParaRPr lang="en-US"/>
          </a:p>
        </c:rich>
      </c:tx>
      <c:layout>
        <c:manualLayout>
          <c:xMode val="edge"/>
          <c:yMode val="edge"/>
          <c:x val="0.36344190671818194"/>
          <c:y val="9.1324200913242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613195089744221E-2"/>
          <c:y val="0.22818798071737345"/>
          <c:w val="0.85539508648375473"/>
          <c:h val="0.70789116323578627"/>
        </c:manualLayout>
      </c:layout>
      <c:bubbleChart>
        <c:varyColors val="0"/>
        <c:ser>
          <c:idx val="0"/>
          <c:order val="0"/>
          <c:tx>
            <c:v>No. of stations</c:v>
          </c:tx>
          <c:spPr>
            <a:solidFill>
              <a:schemeClr val="accent1">
                <a:alpha val="75000"/>
              </a:schemeClr>
            </a:solidFill>
            <a:ln w="25400">
              <a:noFill/>
            </a:ln>
            <a:effectLst/>
          </c:spPr>
          <c:invertIfNegative val="0"/>
          <c:dLbls>
            <c:dLbl>
              <c:idx val="0"/>
              <c:tx>
                <c:rich>
                  <a:bodyPr/>
                  <a:lstStyle/>
                  <a:p>
                    <a:fld id="{01873B11-9767-4603-B136-7939F2B8E2E5}" type="CELLRANGE">
                      <a:rPr lang="en-US"/>
                      <a:pPr/>
                      <a:t>[CELLRANGE]</a:t>
                    </a:fld>
                    <a:r>
                      <a:rPr lang="en-US" baseline="0"/>
                      <a:t>, </a:t>
                    </a:r>
                    <a:fld id="{230EC618-97FF-4A26-991A-342E6FC47529}" type="XVALUE">
                      <a:rPr lang="en-US" baseline="0"/>
                      <a:pPr/>
                      <a:t>[X VALUE]</a:t>
                    </a:fld>
                    <a:r>
                      <a:rPr lang="en-US" baseline="0"/>
                      <a:t>, </a:t>
                    </a:r>
                    <a:fld id="{EAE576CD-93A8-445E-B83F-E3D1242C4E47}" type="YVALUE">
                      <a:rPr lang="en-US" baseline="0"/>
                      <a:pPr/>
                      <a:t>[Y VALUE]</a:t>
                    </a:fld>
                    <a:r>
                      <a:rPr lang="en-US" baseline="0"/>
                      <a:t>, </a:t>
                    </a:r>
                    <a:fld id="{0B019858-861B-47F2-BD1D-D17C246E2218}" type="BUBBLESIZE">
                      <a:rPr lang="en-US" baseline="0"/>
                      <a:pPr/>
                      <a:t>[BUBBLE SIZE]</a:t>
                    </a:fld>
                    <a:endParaRPr lang="en-US" baseline="0"/>
                  </a:p>
                </c:rich>
              </c:tx>
              <c:dLblPos val="r"/>
              <c:showLegendKey val="0"/>
              <c:showVal val="1"/>
              <c:showCatName val="1"/>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836-4F45-9E9D-50B7060EBF1D}"/>
                </c:ext>
              </c:extLst>
            </c:dLbl>
            <c:dLbl>
              <c:idx val="1"/>
              <c:tx>
                <c:rich>
                  <a:bodyPr/>
                  <a:lstStyle/>
                  <a:p>
                    <a:fld id="{21B07854-A984-4069-9904-01BFB89F8F08}" type="CELLRANGE">
                      <a:rPr lang="en-US"/>
                      <a:pPr/>
                      <a:t>[CELLRANGE]</a:t>
                    </a:fld>
                    <a:r>
                      <a:rPr lang="en-US" baseline="0"/>
                      <a:t>, </a:t>
                    </a:r>
                    <a:fld id="{A62DDAF2-4CF2-4439-9CEF-187E442CEE0E}" type="XVALUE">
                      <a:rPr lang="en-US" baseline="0"/>
                      <a:pPr/>
                      <a:t>[X VALUE]</a:t>
                    </a:fld>
                    <a:r>
                      <a:rPr lang="en-US" baseline="0"/>
                      <a:t>, </a:t>
                    </a:r>
                    <a:fld id="{386F0784-94EC-44C7-9F97-C740AEDE3311}" type="YVALUE">
                      <a:rPr lang="en-US" baseline="0"/>
                      <a:pPr/>
                      <a:t>[Y VALUE]</a:t>
                    </a:fld>
                    <a:r>
                      <a:rPr lang="en-US" baseline="0"/>
                      <a:t>, </a:t>
                    </a:r>
                    <a:fld id="{226C25A3-A34E-4D78-8B2E-E8C9E47BC097}" type="BUBBLESIZE">
                      <a:rPr lang="en-US" baseline="0"/>
                      <a:pPr/>
                      <a:t>[BUBBLE SIZE]</a:t>
                    </a:fld>
                    <a:endParaRPr lang="en-US" baseline="0"/>
                  </a:p>
                </c:rich>
              </c:tx>
              <c:dLblPos val="r"/>
              <c:showLegendKey val="0"/>
              <c:showVal val="1"/>
              <c:showCatName val="1"/>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D836-4F45-9E9D-50B7060EBF1D}"/>
                </c:ext>
              </c:extLst>
            </c:dLbl>
            <c:dLbl>
              <c:idx val="2"/>
              <c:tx>
                <c:rich>
                  <a:bodyPr/>
                  <a:lstStyle/>
                  <a:p>
                    <a:fld id="{E2380F40-C9D3-46DE-8BF5-BDC6955F5F8D}" type="CELLRANGE">
                      <a:rPr lang="en-US"/>
                      <a:pPr/>
                      <a:t>[CELLRANGE]</a:t>
                    </a:fld>
                    <a:r>
                      <a:rPr lang="en-US" baseline="0"/>
                      <a:t>, </a:t>
                    </a:r>
                    <a:fld id="{894A133D-E4C3-4F1C-9C3E-BE41F31D0751}" type="XVALUE">
                      <a:rPr lang="en-US" baseline="0"/>
                      <a:pPr/>
                      <a:t>[X VALUE]</a:t>
                    </a:fld>
                    <a:r>
                      <a:rPr lang="en-US" baseline="0"/>
                      <a:t>, </a:t>
                    </a:r>
                    <a:fld id="{56A089C0-243B-4DD9-8346-687492B6A2BA}" type="YVALUE">
                      <a:rPr lang="en-US" baseline="0"/>
                      <a:pPr/>
                      <a:t>[Y VALUE]</a:t>
                    </a:fld>
                    <a:r>
                      <a:rPr lang="en-US" baseline="0"/>
                      <a:t>, </a:t>
                    </a:r>
                    <a:fld id="{86352B13-461A-476B-9EE2-A80D48AEB0DB}" type="BUBBLESIZE">
                      <a:rPr lang="en-US" baseline="0"/>
                      <a:pPr/>
                      <a:t>[BUBBLE SIZE]</a:t>
                    </a:fld>
                    <a:endParaRPr lang="en-US" baseline="0"/>
                  </a:p>
                </c:rich>
              </c:tx>
              <c:dLblPos val="r"/>
              <c:showLegendKey val="0"/>
              <c:showVal val="1"/>
              <c:showCatName val="1"/>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D836-4F45-9E9D-50B7060EBF1D}"/>
                </c:ext>
              </c:extLst>
            </c:dLbl>
            <c:dLbl>
              <c:idx val="3"/>
              <c:tx>
                <c:rich>
                  <a:bodyPr/>
                  <a:lstStyle/>
                  <a:p>
                    <a:fld id="{926CB6D4-91BB-43D7-84B0-6FFB0AA16CED}" type="CELLRANGE">
                      <a:rPr lang="en-US"/>
                      <a:pPr/>
                      <a:t>[CELLRANGE]</a:t>
                    </a:fld>
                    <a:r>
                      <a:rPr lang="en-US" baseline="0"/>
                      <a:t>, </a:t>
                    </a:r>
                    <a:fld id="{8C4F09F7-5226-44F2-BCA1-36D6963BD731}" type="XVALUE">
                      <a:rPr lang="en-US" baseline="0"/>
                      <a:pPr/>
                      <a:t>[X VALUE]</a:t>
                    </a:fld>
                    <a:r>
                      <a:rPr lang="en-US" baseline="0"/>
                      <a:t>, </a:t>
                    </a:r>
                    <a:fld id="{E417D792-D7BF-449C-B241-706B94DFBC48}" type="YVALUE">
                      <a:rPr lang="en-US" baseline="0"/>
                      <a:pPr/>
                      <a:t>[Y VALUE]</a:t>
                    </a:fld>
                    <a:r>
                      <a:rPr lang="en-US" baseline="0"/>
                      <a:t>, </a:t>
                    </a:r>
                    <a:fld id="{7A9A4DA6-EBA8-4FC0-9C7B-07525B5DCA06}" type="BUBBLESIZE">
                      <a:rPr lang="en-US" baseline="0"/>
                      <a:pPr/>
                      <a:t>[BUBBLE SIZE]</a:t>
                    </a:fld>
                    <a:endParaRPr lang="en-US" baseline="0"/>
                  </a:p>
                </c:rich>
              </c:tx>
              <c:dLblPos val="r"/>
              <c:showLegendKey val="0"/>
              <c:showVal val="1"/>
              <c:showCatName val="1"/>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D836-4F45-9E9D-50B7060EBF1D}"/>
                </c:ext>
              </c:extLst>
            </c:dLbl>
            <c:dLbl>
              <c:idx val="4"/>
              <c:tx>
                <c:rich>
                  <a:bodyPr/>
                  <a:lstStyle/>
                  <a:p>
                    <a:fld id="{F11FFA86-DE05-4254-80F4-5146C5B7CDE3}" type="CELLRANGE">
                      <a:rPr lang="en-US"/>
                      <a:pPr/>
                      <a:t>[CELLRANGE]</a:t>
                    </a:fld>
                    <a:r>
                      <a:rPr lang="en-US" baseline="0"/>
                      <a:t>, </a:t>
                    </a:r>
                    <a:fld id="{0268F0C5-882D-4BE4-A5D5-592B409CF5F4}" type="XVALUE">
                      <a:rPr lang="en-US" baseline="0"/>
                      <a:pPr/>
                      <a:t>[X VALUE]</a:t>
                    </a:fld>
                    <a:r>
                      <a:rPr lang="en-US" baseline="0"/>
                      <a:t>, </a:t>
                    </a:r>
                    <a:fld id="{E222F821-7344-4948-982D-F70E1C3A7E73}" type="YVALUE">
                      <a:rPr lang="en-US" baseline="0"/>
                      <a:pPr/>
                      <a:t>[Y VALUE]</a:t>
                    </a:fld>
                    <a:r>
                      <a:rPr lang="en-US" baseline="0"/>
                      <a:t>, </a:t>
                    </a:r>
                    <a:fld id="{8F69CF7C-1318-462D-9F9B-037D29AFDF5E}" type="BUBBLESIZE">
                      <a:rPr lang="en-US" baseline="0"/>
                      <a:pPr/>
                      <a:t>[BUBBLE SIZE]</a:t>
                    </a:fld>
                    <a:endParaRPr lang="en-US" baseline="0"/>
                  </a:p>
                </c:rich>
              </c:tx>
              <c:dLblPos val="r"/>
              <c:showLegendKey val="0"/>
              <c:showVal val="1"/>
              <c:showCatName val="1"/>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D836-4F45-9E9D-50B7060EBF1D}"/>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1"/>
            <c:showSerName val="0"/>
            <c:showPercent val="0"/>
            <c:showBubbleSize val="1"/>
            <c:separator>, </c:separator>
            <c:showLeaderLines val="0"/>
            <c:extLst>
              <c:ext xmlns:c15="http://schemas.microsoft.com/office/drawing/2012/chart" uri="{CE6537A1-D6FC-4f65-9D91-7224C49458BB}">
                <c15:spPr xmlns:c15="http://schemas.microsoft.com/office/drawing/2012/chart">
                  <a:prstGeom prst="wedgeRoundRectCallout">
                    <a:avLst/>
                  </a:prstGeom>
                  <a:noFill/>
                  <a:ln>
                    <a:noFill/>
                  </a:ln>
                </c15:spPr>
                <c15:showDataLabelsRange val="1"/>
                <c15:showLeaderLines val="0"/>
              </c:ext>
            </c:extLst>
          </c:dLbls>
          <c:xVal>
            <c:numRef>
              <c:f>'Charging Station Utilization'!$Q$106:$Q$110</c:f>
              <c:numCache>
                <c:formatCode>General</c:formatCode>
                <c:ptCount val="5"/>
                <c:pt idx="0">
                  <c:v>352</c:v>
                </c:pt>
                <c:pt idx="1">
                  <c:v>378</c:v>
                </c:pt>
                <c:pt idx="2">
                  <c:v>412</c:v>
                </c:pt>
                <c:pt idx="3">
                  <c:v>380</c:v>
                </c:pt>
                <c:pt idx="4">
                  <c:v>378</c:v>
                </c:pt>
              </c:numCache>
            </c:numRef>
          </c:xVal>
          <c:yVal>
            <c:numRef>
              <c:f>'Charging Station Utilization'!$R$106:$R$110</c:f>
              <c:numCache>
                <c:formatCode>0.00</c:formatCode>
                <c:ptCount val="5"/>
                <c:pt idx="0">
                  <c:v>2.212301136363636</c:v>
                </c:pt>
                <c:pt idx="1">
                  <c:v>2.2662433862433842</c:v>
                </c:pt>
                <c:pt idx="2">
                  <c:v>2.2799999999999998</c:v>
                </c:pt>
                <c:pt idx="3">
                  <c:v>2.1889736842105245</c:v>
                </c:pt>
                <c:pt idx="4">
                  <c:v>2.3996031746031741</c:v>
                </c:pt>
              </c:numCache>
            </c:numRef>
          </c:yVal>
          <c:bubbleSize>
            <c:numRef>
              <c:f>'Charging Station Utilization'!$S$106:$S$110</c:f>
              <c:numCache>
                <c:formatCode>0.00</c:formatCode>
                <c:ptCount val="5"/>
                <c:pt idx="0">
                  <c:v>23.771392045454551</c:v>
                </c:pt>
                <c:pt idx="1">
                  <c:v>22.181534391534374</c:v>
                </c:pt>
                <c:pt idx="2">
                  <c:v>22.660679611650487</c:v>
                </c:pt>
                <c:pt idx="3">
                  <c:v>22.197868421052643</c:v>
                </c:pt>
                <c:pt idx="4">
                  <c:v>21.927724867724876</c:v>
                </c:pt>
              </c:numCache>
            </c:numRef>
          </c:bubbleSize>
          <c:bubble3D val="1"/>
          <c:extLst>
            <c:ext xmlns:c15="http://schemas.microsoft.com/office/drawing/2012/chart" uri="{02D57815-91ED-43cb-92C2-25804820EDAC}">
              <c15:datalabelsRange>
                <c15:f>'Charging Station Utilization'!$P$106:$P$110</c15:f>
                <c15:dlblRangeCache>
                  <c:ptCount val="5"/>
                  <c:pt idx="0">
                    <c:v>Chicago</c:v>
                  </c:pt>
                  <c:pt idx="1">
                    <c:v>Houston</c:v>
                  </c:pt>
                  <c:pt idx="2">
                    <c:v>Los Angeles</c:v>
                  </c:pt>
                  <c:pt idx="3">
                    <c:v>New York</c:v>
                  </c:pt>
                  <c:pt idx="4">
                    <c:v>San Francisco</c:v>
                  </c:pt>
                </c15:dlblRangeCache>
              </c15:datalabelsRange>
            </c:ext>
            <c:ext xmlns:c16="http://schemas.microsoft.com/office/drawing/2014/chart" uri="{C3380CC4-5D6E-409C-BE32-E72D297353CC}">
              <c16:uniqueId val="{00000000-D836-4F45-9E9D-50B7060EBF1D}"/>
            </c:ext>
          </c:extLst>
        </c:ser>
        <c:dLbls>
          <c:dLblPos val="r"/>
          <c:showLegendKey val="0"/>
          <c:showVal val="1"/>
          <c:showCatName val="0"/>
          <c:showSerName val="0"/>
          <c:showPercent val="0"/>
          <c:showBubbleSize val="0"/>
        </c:dLbls>
        <c:bubbleScale val="100"/>
        <c:showNegBubbles val="0"/>
        <c:axId val="1763143263"/>
        <c:axId val="1763139423"/>
      </c:bubbleChart>
      <c:valAx>
        <c:axId val="1763143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3139423"/>
        <c:crosses val="autoZero"/>
        <c:crossBetween val="midCat"/>
      </c:valAx>
      <c:valAx>
        <c:axId val="1763139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Avg charging duration (hrs)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31432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[EV.xlsm]Charging Cost Sensitivity!PivotTable4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Impact of fluctuating energy prices on cost and charging efficiency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'Charging Cost Sensitivity'!$AA$9</c:f>
              <c:strCache>
                <c:ptCount val="1"/>
                <c:pt idx="0">
                  <c:v>No. of users</c:v>
                </c:pt>
              </c:strCache>
            </c:strRef>
          </c:tx>
          <c:spPr>
            <a:solidFill>
              <a:schemeClr val="accent1"/>
            </a:solidFill>
            <a:ln>
              <a:noFill/>
            </a:ln>
            <a:effectLst/>
          </c:spPr>
          <c:invertIfNegative val="0"/>
          <c:cat>
            <c:strRef>
              <c:f>'Charging Cost Sensitivity'!$Z$10:$Z$22</c:f>
              <c:strCache>
                <c:ptCount val="12"/>
                <c:pt idx="0">
                  <c:v>&lt;1 or (blank)</c:v>
                </c:pt>
                <c:pt idx="1">
                  <c:v>1-11</c:v>
                </c:pt>
                <c:pt idx="2">
                  <c:v>11-21</c:v>
                </c:pt>
                <c:pt idx="3">
                  <c:v>21-31</c:v>
                </c:pt>
                <c:pt idx="4">
                  <c:v>31-41</c:v>
                </c:pt>
                <c:pt idx="5">
                  <c:v>41-51</c:v>
                </c:pt>
                <c:pt idx="6">
                  <c:v>51-61</c:v>
                </c:pt>
                <c:pt idx="7">
                  <c:v>61-71</c:v>
                </c:pt>
                <c:pt idx="8">
                  <c:v>71-81</c:v>
                </c:pt>
                <c:pt idx="9">
                  <c:v>81-91</c:v>
                </c:pt>
                <c:pt idx="10">
                  <c:v>91-101</c:v>
                </c:pt>
                <c:pt idx="11">
                  <c:v>&gt;101</c:v>
                </c:pt>
              </c:strCache>
            </c:strRef>
          </c:cat>
          <c:val>
            <c:numRef>
              <c:f>'Charging Cost Sensitivity'!$AA$10:$AA$22</c:f>
              <c:numCache>
                <c:formatCode>General</c:formatCode>
                <c:ptCount val="12"/>
                <c:pt idx="0">
                  <c:v>99</c:v>
                </c:pt>
                <c:pt idx="1">
                  <c:v>319</c:v>
                </c:pt>
                <c:pt idx="2">
                  <c:v>417</c:v>
                </c:pt>
                <c:pt idx="3">
                  <c:v>354</c:v>
                </c:pt>
                <c:pt idx="4">
                  <c:v>392</c:v>
                </c:pt>
                <c:pt idx="5">
                  <c:v>304</c:v>
                </c:pt>
                <c:pt idx="6">
                  <c:v>6</c:v>
                </c:pt>
                <c:pt idx="7">
                  <c:v>4</c:v>
                </c:pt>
                <c:pt idx="8">
                  <c:v>3</c:v>
                </c:pt>
                <c:pt idx="9">
                  <c:v>0</c:v>
                </c:pt>
                <c:pt idx="10">
                  <c:v>2</c:v>
                </c:pt>
                <c:pt idx="11">
                  <c:v>0</c:v>
                </c:pt>
              </c:numCache>
            </c:numRef>
          </c:val>
          <c:extLst>
            <c:ext xmlns:c16="http://schemas.microsoft.com/office/drawing/2014/chart" uri="{C3380CC4-5D6E-409C-BE32-E72D297353CC}">
              <c16:uniqueId val="{00000000-BF32-40EB-B82C-14A1C0425BA3}"/>
            </c:ext>
          </c:extLst>
        </c:ser>
        <c:dLbls>
          <c:showLegendKey val="0"/>
          <c:showVal val="0"/>
          <c:showCatName val="0"/>
          <c:showSerName val="0"/>
          <c:showPercent val="0"/>
          <c:showBubbleSize val="0"/>
        </c:dLbls>
        <c:gapWidth val="219"/>
        <c:axId val="671771327"/>
        <c:axId val="671764607"/>
      </c:barChart>
      <c:lineChart>
        <c:grouping val="standard"/>
        <c:varyColors val="0"/>
        <c:ser>
          <c:idx val="2"/>
          <c:order val="2"/>
          <c:tx>
            <c:strRef>
              <c:f>'Charging Cost Sensitivity'!$AC$9</c:f>
              <c:strCache>
                <c:ptCount val="1"/>
                <c:pt idx="0">
                  <c:v>Average Charging Cost_USD</c:v>
                </c:pt>
              </c:strCache>
            </c:strRef>
          </c:tx>
          <c:spPr>
            <a:ln w="28575" cap="rnd">
              <a:solidFill>
                <a:schemeClr val="accent3"/>
              </a:solidFill>
              <a:round/>
            </a:ln>
            <a:effectLst/>
          </c:spPr>
          <c:marker>
            <c:symbol val="none"/>
          </c:marker>
          <c:cat>
            <c:strRef>
              <c:f>'Charging Cost Sensitivity'!$Z$10:$Z$22</c:f>
              <c:strCache>
                <c:ptCount val="12"/>
                <c:pt idx="0">
                  <c:v>&lt;1 or (blank)</c:v>
                </c:pt>
                <c:pt idx="1">
                  <c:v>1-11</c:v>
                </c:pt>
                <c:pt idx="2">
                  <c:v>11-21</c:v>
                </c:pt>
                <c:pt idx="3">
                  <c:v>21-31</c:v>
                </c:pt>
                <c:pt idx="4">
                  <c:v>31-41</c:v>
                </c:pt>
                <c:pt idx="5">
                  <c:v>41-51</c:v>
                </c:pt>
                <c:pt idx="6">
                  <c:v>51-61</c:v>
                </c:pt>
                <c:pt idx="7">
                  <c:v>61-71</c:v>
                </c:pt>
                <c:pt idx="8">
                  <c:v>71-81</c:v>
                </c:pt>
                <c:pt idx="9">
                  <c:v>81-91</c:v>
                </c:pt>
                <c:pt idx="10">
                  <c:v>91-101</c:v>
                </c:pt>
                <c:pt idx="11">
                  <c:v>&gt;101</c:v>
                </c:pt>
              </c:strCache>
            </c:strRef>
          </c:cat>
          <c:val>
            <c:numRef>
              <c:f>'Charging Cost Sensitivity'!$AC$10:$AC$22</c:f>
              <c:numCache>
                <c:formatCode>"$"#,##0.00</c:formatCode>
                <c:ptCount val="12"/>
                <c:pt idx="0">
                  <c:v>23.582121212121208</c:v>
                </c:pt>
                <c:pt idx="1">
                  <c:v>23.221724137931037</c:v>
                </c:pt>
                <c:pt idx="2">
                  <c:v>22.449520383693059</c:v>
                </c:pt>
                <c:pt idx="3">
                  <c:v>21.255847457627098</c:v>
                </c:pt>
                <c:pt idx="4">
                  <c:v>22.729693877551036</c:v>
                </c:pt>
                <c:pt idx="5">
                  <c:v>23.00200657894738</c:v>
                </c:pt>
                <c:pt idx="6">
                  <c:v>16.353333333333335</c:v>
                </c:pt>
                <c:pt idx="7">
                  <c:v>26.4025</c:v>
                </c:pt>
                <c:pt idx="8">
                  <c:v>17.086666666666666</c:v>
                </c:pt>
                <c:pt idx="9">
                  <c:v>0</c:v>
                </c:pt>
                <c:pt idx="10">
                  <c:v>13.1</c:v>
                </c:pt>
                <c:pt idx="11">
                  <c:v>0</c:v>
                </c:pt>
              </c:numCache>
            </c:numRef>
          </c:val>
          <c:smooth val="0"/>
          <c:extLst>
            <c:ext xmlns:c16="http://schemas.microsoft.com/office/drawing/2014/chart" uri="{C3380CC4-5D6E-409C-BE32-E72D297353CC}">
              <c16:uniqueId val="{00000002-BF32-40EB-B82C-14A1C0425BA3}"/>
            </c:ext>
          </c:extLst>
        </c:ser>
        <c:dLbls>
          <c:showLegendKey val="0"/>
          <c:showVal val="0"/>
          <c:showCatName val="0"/>
          <c:showSerName val="0"/>
          <c:showPercent val="0"/>
          <c:showBubbleSize val="0"/>
        </c:dLbls>
        <c:marker val="1"/>
        <c:smooth val="0"/>
        <c:axId val="671771327"/>
        <c:axId val="671764607"/>
      </c:lineChart>
      <c:lineChart>
        <c:grouping val="standard"/>
        <c:varyColors val="0"/>
        <c:ser>
          <c:idx val="1"/>
          <c:order val="1"/>
          <c:tx>
            <c:strRef>
              <c:f>'Charging Cost Sensitivity'!$AB$9</c:f>
              <c:strCache>
                <c:ptCount val="1"/>
                <c:pt idx="0">
                  <c:v>Average Charging Duration</c:v>
                </c:pt>
              </c:strCache>
            </c:strRef>
          </c:tx>
          <c:spPr>
            <a:ln w="28575" cap="rnd">
              <a:solidFill>
                <a:schemeClr val="accent2"/>
              </a:solidFill>
              <a:round/>
            </a:ln>
            <a:effectLst/>
          </c:spPr>
          <c:marker>
            <c:symbol val="none"/>
          </c:marker>
          <c:cat>
            <c:strRef>
              <c:f>'Charging Cost Sensitivity'!$Z$10:$Z$22</c:f>
              <c:strCache>
                <c:ptCount val="12"/>
                <c:pt idx="0">
                  <c:v>&lt;1 or (blank)</c:v>
                </c:pt>
                <c:pt idx="1">
                  <c:v>1-11</c:v>
                </c:pt>
                <c:pt idx="2">
                  <c:v>11-21</c:v>
                </c:pt>
                <c:pt idx="3">
                  <c:v>21-31</c:v>
                </c:pt>
                <c:pt idx="4">
                  <c:v>31-41</c:v>
                </c:pt>
                <c:pt idx="5">
                  <c:v>41-51</c:v>
                </c:pt>
                <c:pt idx="6">
                  <c:v>51-61</c:v>
                </c:pt>
                <c:pt idx="7">
                  <c:v>61-71</c:v>
                </c:pt>
                <c:pt idx="8">
                  <c:v>71-81</c:v>
                </c:pt>
                <c:pt idx="9">
                  <c:v>81-91</c:v>
                </c:pt>
                <c:pt idx="10">
                  <c:v>91-101</c:v>
                </c:pt>
                <c:pt idx="11">
                  <c:v>&gt;101</c:v>
                </c:pt>
              </c:strCache>
            </c:strRef>
          </c:cat>
          <c:val>
            <c:numRef>
              <c:f>'Charging Cost Sensitivity'!$AB$10:$AB$22</c:f>
              <c:numCache>
                <c:formatCode>0.00</c:formatCode>
                <c:ptCount val="12"/>
                <c:pt idx="0">
                  <c:v>1.9957575757575765</c:v>
                </c:pt>
                <c:pt idx="1">
                  <c:v>2.3670532915360494</c:v>
                </c:pt>
                <c:pt idx="2">
                  <c:v>2.2381055155875305</c:v>
                </c:pt>
                <c:pt idx="3">
                  <c:v>2.3047457627118653</c:v>
                </c:pt>
                <c:pt idx="4">
                  <c:v>2.279438775510203</c:v>
                </c:pt>
                <c:pt idx="5">
                  <c:v>2.2517763157894719</c:v>
                </c:pt>
                <c:pt idx="6">
                  <c:v>2.4483333333333337</c:v>
                </c:pt>
                <c:pt idx="7">
                  <c:v>2.3975</c:v>
                </c:pt>
                <c:pt idx="8">
                  <c:v>2.5566666666666666</c:v>
                </c:pt>
                <c:pt idx="9">
                  <c:v>0</c:v>
                </c:pt>
                <c:pt idx="10">
                  <c:v>0.86</c:v>
                </c:pt>
                <c:pt idx="11">
                  <c:v>0</c:v>
                </c:pt>
              </c:numCache>
            </c:numRef>
          </c:val>
          <c:smooth val="0"/>
          <c:extLst>
            <c:ext xmlns:c16="http://schemas.microsoft.com/office/drawing/2014/chart" uri="{C3380CC4-5D6E-409C-BE32-E72D297353CC}">
              <c16:uniqueId val="{00000001-BF32-40EB-B82C-14A1C0425BA3}"/>
            </c:ext>
          </c:extLst>
        </c:ser>
        <c:dLbls>
          <c:showLegendKey val="0"/>
          <c:showVal val="0"/>
          <c:showCatName val="0"/>
          <c:showSerName val="0"/>
          <c:showPercent val="0"/>
          <c:showBubbleSize val="0"/>
        </c:dLbls>
        <c:marker val="1"/>
        <c:smooth val="0"/>
        <c:axId val="1958847824"/>
        <c:axId val="1958850224"/>
      </c:lineChart>
      <c:catAx>
        <c:axId val="67177132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Charging</a:t>
                </a:r>
                <a:r>
                  <a:rPr lang="en-US" baseline="0"/>
                  <a:t> </a:t>
                </a:r>
                <a:r>
                  <a:rPr lang="en-US"/>
                  <a:t>Rate</a:t>
                </a:r>
                <a:r>
                  <a:rPr lang="en-US" baseline="0"/>
                  <a:t> k</a:t>
                </a:r>
                <a:r>
                  <a:rPr lang="en-US"/>
                  <a:t>w</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1764607"/>
        <c:crosses val="autoZero"/>
        <c:auto val="1"/>
        <c:lblAlgn val="ctr"/>
        <c:lblOffset val="100"/>
        <c:noMultiLvlLbl val="0"/>
      </c:catAx>
      <c:valAx>
        <c:axId val="6717646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 of</a:t>
                </a:r>
                <a:r>
                  <a:rPr lang="en-US" baseline="0"/>
                  <a:t> users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1771327"/>
        <c:crosses val="autoZero"/>
        <c:crossBetween val="between"/>
        <c:majorUnit val="20"/>
      </c:valAx>
      <c:valAx>
        <c:axId val="1958850224"/>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Avg charging duration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8847824"/>
        <c:crosses val="max"/>
        <c:crossBetween val="between"/>
      </c:valAx>
      <c:catAx>
        <c:axId val="1958847824"/>
        <c:scaling>
          <c:orientation val="minMax"/>
        </c:scaling>
        <c:delete val="1"/>
        <c:axPos val="b"/>
        <c:numFmt formatCode="General" sourceLinked="1"/>
        <c:majorTickMark val="out"/>
        <c:minorTickMark val="none"/>
        <c:tickLblPos val="nextTo"/>
        <c:crossAx val="195885022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[EV.xlsm]Charging Cost Sensitivity!PivotTable5</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Impact of temperature on cost and charging efficiency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'Charging Cost Sensitivity'!$AA$28</c:f>
              <c:strCache>
                <c:ptCount val="1"/>
                <c:pt idx="0">
                  <c:v>No. of users</c:v>
                </c:pt>
              </c:strCache>
            </c:strRef>
          </c:tx>
          <c:spPr>
            <a:solidFill>
              <a:schemeClr val="accent1"/>
            </a:solidFill>
            <a:ln>
              <a:noFill/>
            </a:ln>
            <a:effectLst/>
          </c:spPr>
          <c:invertIfNegative val="0"/>
          <c:cat>
            <c:strRef>
              <c:f>'Charging Cost Sensitivity'!$Z$29:$Z$38</c:f>
              <c:strCache>
                <c:ptCount val="9"/>
                <c:pt idx="0">
                  <c:v>&lt;0</c:v>
                </c:pt>
                <c:pt idx="1">
                  <c:v>0-10</c:v>
                </c:pt>
                <c:pt idx="2">
                  <c:v>10-20</c:v>
                </c:pt>
                <c:pt idx="3">
                  <c:v>20-30</c:v>
                </c:pt>
                <c:pt idx="4">
                  <c:v>30-40</c:v>
                </c:pt>
                <c:pt idx="5">
                  <c:v>40-50</c:v>
                </c:pt>
                <c:pt idx="6">
                  <c:v>50-60</c:v>
                </c:pt>
                <c:pt idx="7">
                  <c:v>60-70</c:v>
                </c:pt>
                <c:pt idx="8">
                  <c:v>70-80</c:v>
                </c:pt>
              </c:strCache>
            </c:strRef>
          </c:cat>
          <c:val>
            <c:numRef>
              <c:f>'Charging Cost Sensitivity'!$AA$29:$AA$38</c:f>
              <c:numCache>
                <c:formatCode>General</c:formatCode>
                <c:ptCount val="9"/>
                <c:pt idx="0">
                  <c:v>368</c:v>
                </c:pt>
                <c:pt idx="1">
                  <c:v>402</c:v>
                </c:pt>
                <c:pt idx="2">
                  <c:v>382</c:v>
                </c:pt>
                <c:pt idx="3">
                  <c:v>352</c:v>
                </c:pt>
                <c:pt idx="4">
                  <c:v>380</c:v>
                </c:pt>
                <c:pt idx="5">
                  <c:v>9</c:v>
                </c:pt>
                <c:pt idx="6">
                  <c:v>4</c:v>
                </c:pt>
                <c:pt idx="7">
                  <c:v>1</c:v>
                </c:pt>
                <c:pt idx="8">
                  <c:v>2</c:v>
                </c:pt>
              </c:numCache>
            </c:numRef>
          </c:val>
          <c:extLst>
            <c:ext xmlns:c16="http://schemas.microsoft.com/office/drawing/2014/chart" uri="{C3380CC4-5D6E-409C-BE32-E72D297353CC}">
              <c16:uniqueId val="{00000000-C08C-459A-9624-A2EC380AC724}"/>
            </c:ext>
          </c:extLst>
        </c:ser>
        <c:dLbls>
          <c:showLegendKey val="0"/>
          <c:showVal val="0"/>
          <c:showCatName val="0"/>
          <c:showSerName val="0"/>
          <c:showPercent val="0"/>
          <c:showBubbleSize val="0"/>
        </c:dLbls>
        <c:gapWidth val="219"/>
        <c:axId val="2050665279"/>
        <c:axId val="2050675359"/>
      </c:barChart>
      <c:lineChart>
        <c:grouping val="standard"/>
        <c:varyColors val="0"/>
        <c:ser>
          <c:idx val="2"/>
          <c:order val="2"/>
          <c:tx>
            <c:strRef>
              <c:f>'Charging Cost Sensitivity'!$AC$28</c:f>
              <c:strCache>
                <c:ptCount val="1"/>
                <c:pt idx="0">
                  <c:v>Average Charging Cost_USD</c:v>
                </c:pt>
              </c:strCache>
            </c:strRef>
          </c:tx>
          <c:spPr>
            <a:ln w="28575" cap="rnd">
              <a:solidFill>
                <a:schemeClr val="accent3"/>
              </a:solidFill>
              <a:round/>
            </a:ln>
            <a:effectLst/>
          </c:spPr>
          <c:marker>
            <c:symbol val="none"/>
          </c:marker>
          <c:cat>
            <c:strRef>
              <c:f>'Charging Cost Sensitivity'!$Z$29:$Z$38</c:f>
              <c:strCache>
                <c:ptCount val="9"/>
                <c:pt idx="0">
                  <c:v>&lt;0</c:v>
                </c:pt>
                <c:pt idx="1">
                  <c:v>0-10</c:v>
                </c:pt>
                <c:pt idx="2">
                  <c:v>10-20</c:v>
                </c:pt>
                <c:pt idx="3">
                  <c:v>20-30</c:v>
                </c:pt>
                <c:pt idx="4">
                  <c:v>30-40</c:v>
                </c:pt>
                <c:pt idx="5">
                  <c:v>40-50</c:v>
                </c:pt>
                <c:pt idx="6">
                  <c:v>50-60</c:v>
                </c:pt>
                <c:pt idx="7">
                  <c:v>60-70</c:v>
                </c:pt>
                <c:pt idx="8">
                  <c:v>70-80</c:v>
                </c:pt>
              </c:strCache>
            </c:strRef>
          </c:cat>
          <c:val>
            <c:numRef>
              <c:f>'Charging Cost Sensitivity'!$AC$29:$AC$38</c:f>
              <c:numCache>
                <c:formatCode>"$"#,##0.00</c:formatCode>
                <c:ptCount val="9"/>
                <c:pt idx="0">
                  <c:v>22.213315217391294</c:v>
                </c:pt>
                <c:pt idx="1">
                  <c:v>21.61176616915423</c:v>
                </c:pt>
                <c:pt idx="2">
                  <c:v>22.196151832460735</c:v>
                </c:pt>
                <c:pt idx="3">
                  <c:v>23.312443181818193</c:v>
                </c:pt>
                <c:pt idx="4">
                  <c:v>23.202210526315813</c:v>
                </c:pt>
                <c:pt idx="5">
                  <c:v>24.367777777777775</c:v>
                </c:pt>
                <c:pt idx="6">
                  <c:v>28.585000000000001</c:v>
                </c:pt>
                <c:pt idx="7">
                  <c:v>38.130000000000003</c:v>
                </c:pt>
                <c:pt idx="8">
                  <c:v>38.130000000000003</c:v>
                </c:pt>
              </c:numCache>
            </c:numRef>
          </c:val>
          <c:smooth val="0"/>
          <c:extLst>
            <c:ext xmlns:c16="http://schemas.microsoft.com/office/drawing/2014/chart" uri="{C3380CC4-5D6E-409C-BE32-E72D297353CC}">
              <c16:uniqueId val="{00000001-C08C-459A-9624-A2EC380AC724}"/>
            </c:ext>
          </c:extLst>
        </c:ser>
        <c:dLbls>
          <c:showLegendKey val="0"/>
          <c:showVal val="0"/>
          <c:showCatName val="0"/>
          <c:showSerName val="0"/>
          <c:showPercent val="0"/>
          <c:showBubbleSize val="0"/>
        </c:dLbls>
        <c:marker val="1"/>
        <c:smooth val="0"/>
        <c:axId val="2050665279"/>
        <c:axId val="2050675359"/>
      </c:lineChart>
      <c:lineChart>
        <c:grouping val="standard"/>
        <c:varyColors val="0"/>
        <c:ser>
          <c:idx val="1"/>
          <c:order val="1"/>
          <c:tx>
            <c:strRef>
              <c:f>'Charging Cost Sensitivity'!$AB$28</c:f>
              <c:strCache>
                <c:ptCount val="1"/>
                <c:pt idx="0">
                  <c:v>Average Charging Duration</c:v>
                </c:pt>
              </c:strCache>
            </c:strRef>
          </c:tx>
          <c:spPr>
            <a:ln w="28575" cap="rnd">
              <a:solidFill>
                <a:schemeClr val="accent2"/>
              </a:solidFill>
              <a:round/>
            </a:ln>
            <a:effectLst/>
          </c:spPr>
          <c:marker>
            <c:symbol val="none"/>
          </c:marker>
          <c:cat>
            <c:strRef>
              <c:f>'Charging Cost Sensitivity'!$Z$29:$Z$38</c:f>
              <c:strCache>
                <c:ptCount val="9"/>
                <c:pt idx="0">
                  <c:v>&lt;0</c:v>
                </c:pt>
                <c:pt idx="1">
                  <c:v>0-10</c:v>
                </c:pt>
                <c:pt idx="2">
                  <c:v>10-20</c:v>
                </c:pt>
                <c:pt idx="3">
                  <c:v>20-30</c:v>
                </c:pt>
                <c:pt idx="4">
                  <c:v>30-40</c:v>
                </c:pt>
                <c:pt idx="5">
                  <c:v>40-50</c:v>
                </c:pt>
                <c:pt idx="6">
                  <c:v>50-60</c:v>
                </c:pt>
                <c:pt idx="7">
                  <c:v>60-70</c:v>
                </c:pt>
                <c:pt idx="8">
                  <c:v>70-80</c:v>
                </c:pt>
              </c:strCache>
            </c:strRef>
          </c:cat>
          <c:val>
            <c:numRef>
              <c:f>'Charging Cost Sensitivity'!$AB$29:$AB$38</c:f>
              <c:numCache>
                <c:formatCode>0.00</c:formatCode>
                <c:ptCount val="9"/>
                <c:pt idx="0">
                  <c:v>2.325597826086955</c:v>
                </c:pt>
                <c:pt idx="1">
                  <c:v>2.3335572139303453</c:v>
                </c:pt>
                <c:pt idx="2">
                  <c:v>2.2742146596858643</c:v>
                </c:pt>
                <c:pt idx="3">
                  <c:v>2.2416761363636355</c:v>
                </c:pt>
                <c:pt idx="4">
                  <c:v>2.1795789473684213</c:v>
                </c:pt>
                <c:pt idx="5">
                  <c:v>1.9200000000000002</c:v>
                </c:pt>
                <c:pt idx="6">
                  <c:v>2.165</c:v>
                </c:pt>
                <c:pt idx="7">
                  <c:v>3</c:v>
                </c:pt>
                <c:pt idx="8">
                  <c:v>2.34</c:v>
                </c:pt>
              </c:numCache>
            </c:numRef>
          </c:val>
          <c:smooth val="0"/>
          <c:extLst>
            <c:ext xmlns:c16="http://schemas.microsoft.com/office/drawing/2014/chart" uri="{C3380CC4-5D6E-409C-BE32-E72D297353CC}">
              <c16:uniqueId val="{00000002-C08C-459A-9624-A2EC380AC724}"/>
            </c:ext>
          </c:extLst>
        </c:ser>
        <c:dLbls>
          <c:showLegendKey val="0"/>
          <c:showVal val="0"/>
          <c:showCatName val="0"/>
          <c:showSerName val="0"/>
          <c:showPercent val="0"/>
          <c:showBubbleSize val="0"/>
        </c:dLbls>
        <c:marker val="1"/>
        <c:smooth val="0"/>
        <c:axId val="1958889104"/>
        <c:axId val="1958875664"/>
      </c:lineChart>
      <c:catAx>
        <c:axId val="205066527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Temperature (C)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0675359"/>
        <c:crosses val="autoZero"/>
        <c:auto val="1"/>
        <c:lblAlgn val="ctr"/>
        <c:lblOffset val="100"/>
        <c:noMultiLvlLbl val="0"/>
      </c:catAx>
      <c:valAx>
        <c:axId val="20506753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Avg Charging 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0665279"/>
        <c:crosses val="autoZero"/>
        <c:crossBetween val="between"/>
      </c:valAx>
      <c:valAx>
        <c:axId val="1958875664"/>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AVg charging</a:t>
                </a:r>
                <a:r>
                  <a:rPr lang="en-US" baseline="0"/>
                  <a:t> duration</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8889104"/>
        <c:crosses val="max"/>
        <c:crossBetween val="between"/>
      </c:valAx>
      <c:catAx>
        <c:axId val="1958889104"/>
        <c:scaling>
          <c:orientation val="minMax"/>
        </c:scaling>
        <c:delete val="1"/>
        <c:axPos val="b"/>
        <c:numFmt formatCode="General" sourceLinked="1"/>
        <c:majorTickMark val="out"/>
        <c:minorTickMark val="none"/>
        <c:tickLblPos val="nextTo"/>
        <c:crossAx val="195887566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[EV.xlsm]Driver Behavior Profiling!PivotTable6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Charging patterns based on user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'Driver Behavior Profiling'!$L$12</c:f>
              <c:strCache>
                <c:ptCount val="1"/>
                <c:pt idx="0">
                  <c:v>No. of users</c:v>
                </c:pt>
              </c:strCache>
            </c:strRef>
          </c:tx>
          <c:spPr>
            <a:solidFill>
              <a:schemeClr val="accent1"/>
            </a:solidFill>
            <a:ln>
              <a:noFill/>
            </a:ln>
            <a:effectLst/>
          </c:spPr>
          <c:invertIfNegative val="0"/>
          <c:cat>
            <c:strRef>
              <c:f>'Driver Behavior Profiling'!$K$13:$K$16</c:f>
              <c:strCache>
                <c:ptCount val="3"/>
                <c:pt idx="0">
                  <c:v>Casual Driver</c:v>
                </c:pt>
                <c:pt idx="1">
                  <c:v>Commuter</c:v>
                </c:pt>
                <c:pt idx="2">
                  <c:v>Long-Distance Traveler</c:v>
                </c:pt>
              </c:strCache>
            </c:strRef>
          </c:cat>
          <c:val>
            <c:numRef>
              <c:f>'Driver Behavior Profiling'!$L$13:$L$16</c:f>
              <c:numCache>
                <c:formatCode>General</c:formatCode>
                <c:ptCount val="3"/>
                <c:pt idx="0">
                  <c:v>599</c:v>
                </c:pt>
                <c:pt idx="1">
                  <c:v>675</c:v>
                </c:pt>
                <c:pt idx="2">
                  <c:v>626</c:v>
                </c:pt>
              </c:numCache>
            </c:numRef>
          </c:val>
          <c:extLst>
            <c:ext xmlns:c16="http://schemas.microsoft.com/office/drawing/2014/chart" uri="{C3380CC4-5D6E-409C-BE32-E72D297353CC}">
              <c16:uniqueId val="{00000000-A9C7-46C3-851B-D2359366C991}"/>
            </c:ext>
          </c:extLst>
        </c:ser>
        <c:dLbls>
          <c:showLegendKey val="0"/>
          <c:showVal val="0"/>
          <c:showCatName val="0"/>
          <c:showSerName val="0"/>
          <c:showPercent val="0"/>
          <c:showBubbleSize val="0"/>
        </c:dLbls>
        <c:gapWidth val="150"/>
        <c:axId val="474972352"/>
        <c:axId val="474980032"/>
      </c:barChart>
      <c:lineChart>
        <c:grouping val="standard"/>
        <c:varyColors val="0"/>
        <c:ser>
          <c:idx val="1"/>
          <c:order val="1"/>
          <c:tx>
            <c:strRef>
              <c:f>'Driver Behavior Profiling'!$M$12</c:f>
              <c:strCache>
                <c:ptCount val="1"/>
                <c:pt idx="0">
                  <c:v>Average Charging duration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'Driver Behavior Profiling'!$K$13:$K$16</c:f>
              <c:strCache>
                <c:ptCount val="3"/>
                <c:pt idx="0">
                  <c:v>Casual Driver</c:v>
                </c:pt>
                <c:pt idx="1">
                  <c:v>Commuter</c:v>
                </c:pt>
                <c:pt idx="2">
                  <c:v>Long-Distance Traveler</c:v>
                </c:pt>
              </c:strCache>
            </c:strRef>
          </c:cat>
          <c:val>
            <c:numRef>
              <c:f>'Driver Behavior Profiling'!$M$13:$M$16</c:f>
              <c:numCache>
                <c:formatCode>0.00</c:formatCode>
                <c:ptCount val="3"/>
                <c:pt idx="0">
                  <c:v>2.2942737896494143</c:v>
                </c:pt>
                <c:pt idx="1">
                  <c:v>2.2960592592592621</c:v>
                </c:pt>
                <c:pt idx="2">
                  <c:v>2.2196166134185322</c:v>
                </c:pt>
              </c:numCache>
            </c:numRef>
          </c:val>
          <c:smooth val="0"/>
          <c:extLst>
            <c:ext xmlns:c16="http://schemas.microsoft.com/office/drawing/2014/chart" uri="{C3380CC4-5D6E-409C-BE32-E72D297353CC}">
              <c16:uniqueId val="{00000001-A9C7-46C3-851B-D2359366C991}"/>
            </c:ext>
          </c:extLst>
        </c:ser>
        <c:ser>
          <c:idx val="2"/>
          <c:order val="2"/>
          <c:tx>
            <c:strRef>
              <c:f>'Driver Behavior Profiling'!$N$12</c:f>
              <c:strCache>
                <c:ptCount val="1"/>
                <c:pt idx="0">
                  <c:v>Average Charging cost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'Driver Behavior Profiling'!$K$13:$K$16</c:f>
              <c:strCache>
                <c:ptCount val="3"/>
                <c:pt idx="0">
                  <c:v>Casual Driver</c:v>
                </c:pt>
                <c:pt idx="1">
                  <c:v>Commuter</c:v>
                </c:pt>
                <c:pt idx="2">
                  <c:v>Long-Distance Traveler</c:v>
                </c:pt>
              </c:strCache>
            </c:strRef>
          </c:cat>
          <c:val>
            <c:numRef>
              <c:f>'Driver Behavior Profiling'!$N$13:$N$16</c:f>
              <c:numCache>
                <c:formatCode>"$"#,##0.00</c:formatCode>
                <c:ptCount val="3"/>
                <c:pt idx="0">
                  <c:v>22.449482470784613</c:v>
                </c:pt>
                <c:pt idx="1">
                  <c:v>22.720637037037047</c:v>
                </c:pt>
                <c:pt idx="2">
                  <c:v>22.409824281150165</c:v>
                </c:pt>
              </c:numCache>
            </c:numRef>
          </c:val>
          <c:smooth val="0"/>
          <c:extLst>
            <c:ext xmlns:c16="http://schemas.microsoft.com/office/drawing/2014/chart" uri="{C3380CC4-5D6E-409C-BE32-E72D297353CC}">
              <c16:uniqueId val="{00000002-A9C7-46C3-851B-D2359366C991}"/>
            </c:ext>
          </c:extLst>
        </c:ser>
        <c:dLbls>
          <c:showLegendKey val="0"/>
          <c:showVal val="0"/>
          <c:showCatName val="0"/>
          <c:showSerName val="0"/>
          <c:showPercent val="0"/>
          <c:showBubbleSize val="0"/>
        </c:dLbls>
        <c:marker val="1"/>
        <c:smooth val="0"/>
        <c:axId val="366686912"/>
        <c:axId val="366703712"/>
      </c:lineChart>
      <c:catAx>
        <c:axId val="3666869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User</a:t>
                </a:r>
                <a:r>
                  <a:rPr lang="en-US" baseline="0"/>
                  <a:t> type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703712"/>
        <c:crosses val="autoZero"/>
        <c:auto val="1"/>
        <c:lblAlgn val="ctr"/>
        <c:lblOffset val="100"/>
        <c:noMultiLvlLbl val="0"/>
      </c:catAx>
      <c:valAx>
        <c:axId val="3667037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Avg Charging</a:t>
                </a:r>
                <a:r>
                  <a:rPr lang="en-US" baseline="0"/>
                  <a:t> cost</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686912"/>
        <c:crosses val="autoZero"/>
        <c:crossBetween val="between"/>
        <c:majorUnit val="2"/>
      </c:valAx>
      <c:valAx>
        <c:axId val="474980032"/>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a:t>
                </a:r>
                <a:r>
                  <a:rPr lang="en-US" baseline="0"/>
                  <a:t> of users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72352"/>
        <c:crosses val="max"/>
        <c:crossBetween val="between"/>
      </c:valAx>
      <c:catAx>
        <c:axId val="474972352"/>
        <c:scaling>
          <c:orientation val="minMax"/>
        </c:scaling>
        <c:delete val="1"/>
        <c:axPos val="b"/>
        <c:numFmt formatCode="General" sourceLinked="1"/>
        <c:majorTickMark val="out"/>
        <c:minorTickMark val="none"/>
        <c:tickLblPos val="nextTo"/>
        <c:crossAx val="474980032"/>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[EV.xlsm]Driver Behavior Profiling!PivotTable7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Charging patterns based on vehicle brands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759900238164674"/>
          <c:y val="0.15443549844129312"/>
          <c:w val="0.50887573515116169"/>
          <c:h val="0.67365736041442892"/>
        </c:manualLayout>
      </c:layout>
      <c:lineChart>
        <c:grouping val="standard"/>
        <c:varyColors val="0"/>
        <c:ser>
          <c:idx val="0"/>
          <c:order val="0"/>
          <c:tx>
            <c:strRef>
              <c:f>'Driver Behavior Profiling'!$L$25</c:f>
              <c:strCache>
                <c:ptCount val="1"/>
                <c:pt idx="0">
                  <c:v>Average of Battery_Capacity_kWh</c:v>
                </c:pt>
              </c:strCache>
            </c:strRef>
          </c:tx>
          <c:spPr>
            <a:ln w="28575" cap="rnd">
              <a:solidFill>
                <a:schemeClr val="accent1"/>
              </a:solidFill>
              <a:round/>
            </a:ln>
            <a:effectLst/>
          </c:spPr>
          <c:marker>
            <c:symbol val="none"/>
          </c:marker>
          <c:cat>
            <c:strRef>
              <c:f>'Driver Behavior Profiling'!$K$26:$K$49</c:f>
              <c:strCache>
                <c:ptCount val="23"/>
                <c:pt idx="0">
                  <c:v>Audi</c:v>
                </c:pt>
                <c:pt idx="1">
                  <c:v>BMW</c:v>
                </c:pt>
                <c:pt idx="2">
                  <c:v>Chevy</c:v>
                </c:pt>
                <c:pt idx="3">
                  <c:v>Fiat</c:v>
                </c:pt>
                <c:pt idx="4">
                  <c:v>Ford</c:v>
                </c:pt>
                <c:pt idx="5">
                  <c:v>Genesis</c:v>
                </c:pt>
                <c:pt idx="6">
                  <c:v>Honda</c:v>
                </c:pt>
                <c:pt idx="7">
                  <c:v>Hyundai</c:v>
                </c:pt>
                <c:pt idx="8">
                  <c:v>Jaguar</c:v>
                </c:pt>
                <c:pt idx="9">
                  <c:v>Kia</c:v>
                </c:pt>
                <c:pt idx="10">
                  <c:v>Lucid</c:v>
                </c:pt>
                <c:pt idx="11">
                  <c:v>Mazda</c:v>
                </c:pt>
                <c:pt idx="12">
                  <c:v>Mercedes</c:v>
                </c:pt>
                <c:pt idx="13">
                  <c:v>Mini</c:v>
                </c:pt>
                <c:pt idx="14">
                  <c:v>Nissan</c:v>
                </c:pt>
                <c:pt idx="15">
                  <c:v>Polestar</c:v>
                </c:pt>
                <c:pt idx="16">
                  <c:v>Porsche</c:v>
                </c:pt>
                <c:pt idx="17">
                  <c:v>Rivian</c:v>
                </c:pt>
                <c:pt idx="18">
                  <c:v>Subaru</c:v>
                </c:pt>
                <c:pt idx="19">
                  <c:v>Tesla</c:v>
                </c:pt>
                <c:pt idx="20">
                  <c:v>Toyota</c:v>
                </c:pt>
                <c:pt idx="21">
                  <c:v>Volkswagen</c:v>
                </c:pt>
                <c:pt idx="22">
                  <c:v>Volvo</c:v>
                </c:pt>
              </c:strCache>
            </c:strRef>
          </c:cat>
          <c:val>
            <c:numRef>
              <c:f>'Driver Behavior Profiling'!$L$26:$L$49</c:f>
              <c:numCache>
                <c:formatCode>0.00</c:formatCode>
                <c:ptCount val="23"/>
                <c:pt idx="0">
                  <c:v>76.406999999999996</c:v>
                </c:pt>
                <c:pt idx="1">
                  <c:v>75.892013201320125</c:v>
                </c:pt>
                <c:pt idx="2">
                  <c:v>74.394440559440568</c:v>
                </c:pt>
                <c:pt idx="3">
                  <c:v>83.183571428571426</c:v>
                </c:pt>
                <c:pt idx="4">
                  <c:v>72.221333333333334</c:v>
                </c:pt>
                <c:pt idx="5">
                  <c:v>76.886428571428567</c:v>
                </c:pt>
                <c:pt idx="6">
                  <c:v>76.424999999999997</c:v>
                </c:pt>
                <c:pt idx="7">
                  <c:v>75.908424437299033</c:v>
                </c:pt>
                <c:pt idx="8">
                  <c:v>80.672142857142845</c:v>
                </c:pt>
                <c:pt idx="9">
                  <c:v>81.186666666666682</c:v>
                </c:pt>
                <c:pt idx="10">
                  <c:v>78.365714285714276</c:v>
                </c:pt>
                <c:pt idx="11">
                  <c:v>79.516428571428577</c:v>
                </c:pt>
                <c:pt idx="12">
                  <c:v>68.186190476190475</c:v>
                </c:pt>
                <c:pt idx="13">
                  <c:v>74.146428571428586</c:v>
                </c:pt>
                <c:pt idx="14">
                  <c:v>72.797563636363634</c:v>
                </c:pt>
                <c:pt idx="15">
                  <c:v>80.60107142857143</c:v>
                </c:pt>
                <c:pt idx="16">
                  <c:v>81.782857142857139</c:v>
                </c:pt>
                <c:pt idx="17">
                  <c:v>75.978571428571428</c:v>
                </c:pt>
                <c:pt idx="18">
                  <c:v>74.353571428571428</c:v>
                </c:pt>
                <c:pt idx="19">
                  <c:v>74.303029411764683</c:v>
                </c:pt>
                <c:pt idx="20">
                  <c:v>69.455714285714279</c:v>
                </c:pt>
                <c:pt idx="21">
                  <c:v>77.599999999999994</c:v>
                </c:pt>
                <c:pt idx="22">
                  <c:v>74.453571428571422</c:v>
                </c:pt>
              </c:numCache>
            </c:numRef>
          </c:val>
          <c:smooth val="0"/>
          <c:extLst>
            <c:ext xmlns:c16="http://schemas.microsoft.com/office/drawing/2014/chart" uri="{C3380CC4-5D6E-409C-BE32-E72D297353CC}">
              <c16:uniqueId val="{00000000-EC3A-43E7-BBCC-F94052639F34}"/>
            </c:ext>
          </c:extLst>
        </c:ser>
        <c:ser>
          <c:idx val="1"/>
          <c:order val="1"/>
          <c:tx>
            <c:strRef>
              <c:f>'Driver Behavior Profiling'!$M$25</c:f>
              <c:strCache>
                <c:ptCount val="1"/>
                <c:pt idx="0">
                  <c:v>Average of Energy_Consumed_kWh</c:v>
                </c:pt>
              </c:strCache>
            </c:strRef>
          </c:tx>
          <c:spPr>
            <a:ln w="28575" cap="rnd">
              <a:solidFill>
                <a:schemeClr val="accent2"/>
              </a:solidFill>
              <a:round/>
            </a:ln>
            <a:effectLst/>
          </c:spPr>
          <c:marker>
            <c:symbol val="none"/>
          </c:marker>
          <c:cat>
            <c:strRef>
              <c:f>'Driver Behavior Profiling'!$K$26:$K$49</c:f>
              <c:strCache>
                <c:ptCount val="23"/>
                <c:pt idx="0">
                  <c:v>Audi</c:v>
                </c:pt>
                <c:pt idx="1">
                  <c:v>BMW</c:v>
                </c:pt>
                <c:pt idx="2">
                  <c:v>Chevy</c:v>
                </c:pt>
                <c:pt idx="3">
                  <c:v>Fiat</c:v>
                </c:pt>
                <c:pt idx="4">
                  <c:v>Ford</c:v>
                </c:pt>
                <c:pt idx="5">
                  <c:v>Genesis</c:v>
                </c:pt>
                <c:pt idx="6">
                  <c:v>Honda</c:v>
                </c:pt>
                <c:pt idx="7">
                  <c:v>Hyundai</c:v>
                </c:pt>
                <c:pt idx="8">
                  <c:v>Jaguar</c:v>
                </c:pt>
                <c:pt idx="9">
                  <c:v>Kia</c:v>
                </c:pt>
                <c:pt idx="10">
                  <c:v>Lucid</c:v>
                </c:pt>
                <c:pt idx="11">
                  <c:v>Mazda</c:v>
                </c:pt>
                <c:pt idx="12">
                  <c:v>Mercedes</c:v>
                </c:pt>
                <c:pt idx="13">
                  <c:v>Mini</c:v>
                </c:pt>
                <c:pt idx="14">
                  <c:v>Nissan</c:v>
                </c:pt>
                <c:pt idx="15">
                  <c:v>Polestar</c:v>
                </c:pt>
                <c:pt idx="16">
                  <c:v>Porsche</c:v>
                </c:pt>
                <c:pt idx="17">
                  <c:v>Rivian</c:v>
                </c:pt>
                <c:pt idx="18">
                  <c:v>Subaru</c:v>
                </c:pt>
                <c:pt idx="19">
                  <c:v>Tesla</c:v>
                </c:pt>
                <c:pt idx="20">
                  <c:v>Toyota</c:v>
                </c:pt>
                <c:pt idx="21">
                  <c:v>Volkswagen</c:v>
                </c:pt>
                <c:pt idx="22">
                  <c:v>Volvo</c:v>
                </c:pt>
              </c:strCache>
            </c:strRef>
          </c:cat>
          <c:val>
            <c:numRef>
              <c:f>'Driver Behavior Profiling'!$M$26:$M$49</c:f>
              <c:numCache>
                <c:formatCode>0.00</c:formatCode>
                <c:ptCount val="23"/>
                <c:pt idx="0">
                  <c:v>34.237777777777779</c:v>
                </c:pt>
                <c:pt idx="1">
                  <c:v>42.727576791808886</c:v>
                </c:pt>
                <c:pt idx="2">
                  <c:v>40.454981684981696</c:v>
                </c:pt>
                <c:pt idx="3">
                  <c:v>38.119999999999997</c:v>
                </c:pt>
                <c:pt idx="4">
                  <c:v>40.474137931034477</c:v>
                </c:pt>
                <c:pt idx="5">
                  <c:v>44.07555555555556</c:v>
                </c:pt>
                <c:pt idx="6">
                  <c:v>37.005714285714291</c:v>
                </c:pt>
                <c:pt idx="7">
                  <c:v>42.905616438356176</c:v>
                </c:pt>
                <c:pt idx="8">
                  <c:v>41.429285714285712</c:v>
                </c:pt>
                <c:pt idx="9">
                  <c:v>35.39266666666667</c:v>
                </c:pt>
                <c:pt idx="10">
                  <c:v>33.783846153846156</c:v>
                </c:pt>
                <c:pt idx="11">
                  <c:v>44.602857142857147</c:v>
                </c:pt>
                <c:pt idx="12">
                  <c:v>42.857500000000002</c:v>
                </c:pt>
                <c:pt idx="13">
                  <c:v>44.48357142857143</c:v>
                </c:pt>
                <c:pt idx="14">
                  <c:v>42.374214559387006</c:v>
                </c:pt>
                <c:pt idx="15">
                  <c:v>45.419642857142854</c:v>
                </c:pt>
                <c:pt idx="16">
                  <c:v>37.733333333333327</c:v>
                </c:pt>
                <c:pt idx="17">
                  <c:v>42.598846153846161</c:v>
                </c:pt>
                <c:pt idx="18">
                  <c:v>41.628461538461544</c:v>
                </c:pt>
                <c:pt idx="19">
                  <c:v>44.081770186335426</c:v>
                </c:pt>
                <c:pt idx="20">
                  <c:v>36.953076923076921</c:v>
                </c:pt>
                <c:pt idx="21">
                  <c:v>45.518571428571427</c:v>
                </c:pt>
                <c:pt idx="22">
                  <c:v>40.77600000000001</c:v>
                </c:pt>
              </c:numCache>
            </c:numRef>
          </c:val>
          <c:smooth val="0"/>
          <c:extLst>
            <c:ext xmlns:c16="http://schemas.microsoft.com/office/drawing/2014/chart" uri="{C3380CC4-5D6E-409C-BE32-E72D297353CC}">
              <c16:uniqueId val="{00000001-EC3A-43E7-BBCC-F94052639F34}"/>
            </c:ext>
          </c:extLst>
        </c:ser>
        <c:ser>
          <c:idx val="2"/>
          <c:order val="2"/>
          <c:tx>
            <c:strRef>
              <c:f>'Driver Behavior Profiling'!$N$25</c:f>
              <c:strCache>
                <c:ptCount val="1"/>
                <c:pt idx="0">
                  <c:v>Average of Charging_Duration_hours</c:v>
                </c:pt>
              </c:strCache>
            </c:strRef>
          </c:tx>
          <c:spPr>
            <a:ln w="28575" cap="rnd">
              <a:solidFill>
                <a:schemeClr val="accent3"/>
              </a:solidFill>
              <a:round/>
            </a:ln>
            <a:effectLst/>
          </c:spPr>
          <c:marker>
            <c:symbol val="none"/>
          </c:marker>
          <c:cat>
            <c:strRef>
              <c:f>'Driver Behavior Profiling'!$K$26:$K$49</c:f>
              <c:strCache>
                <c:ptCount val="23"/>
                <c:pt idx="0">
                  <c:v>Audi</c:v>
                </c:pt>
                <c:pt idx="1">
                  <c:v>BMW</c:v>
                </c:pt>
                <c:pt idx="2">
                  <c:v>Chevy</c:v>
                </c:pt>
                <c:pt idx="3">
                  <c:v>Fiat</c:v>
                </c:pt>
                <c:pt idx="4">
                  <c:v>Ford</c:v>
                </c:pt>
                <c:pt idx="5">
                  <c:v>Genesis</c:v>
                </c:pt>
                <c:pt idx="6">
                  <c:v>Honda</c:v>
                </c:pt>
                <c:pt idx="7">
                  <c:v>Hyundai</c:v>
                </c:pt>
                <c:pt idx="8">
                  <c:v>Jaguar</c:v>
                </c:pt>
                <c:pt idx="9">
                  <c:v>Kia</c:v>
                </c:pt>
                <c:pt idx="10">
                  <c:v>Lucid</c:v>
                </c:pt>
                <c:pt idx="11">
                  <c:v>Mazda</c:v>
                </c:pt>
                <c:pt idx="12">
                  <c:v>Mercedes</c:v>
                </c:pt>
                <c:pt idx="13">
                  <c:v>Mini</c:v>
                </c:pt>
                <c:pt idx="14">
                  <c:v>Nissan</c:v>
                </c:pt>
                <c:pt idx="15">
                  <c:v>Polestar</c:v>
                </c:pt>
                <c:pt idx="16">
                  <c:v>Porsche</c:v>
                </c:pt>
                <c:pt idx="17">
                  <c:v>Rivian</c:v>
                </c:pt>
                <c:pt idx="18">
                  <c:v>Subaru</c:v>
                </c:pt>
                <c:pt idx="19">
                  <c:v>Tesla</c:v>
                </c:pt>
                <c:pt idx="20">
                  <c:v>Toyota</c:v>
                </c:pt>
                <c:pt idx="21">
                  <c:v>Volkswagen</c:v>
                </c:pt>
                <c:pt idx="22">
                  <c:v>Volvo</c:v>
                </c:pt>
              </c:strCache>
            </c:strRef>
          </c:cat>
          <c:val>
            <c:numRef>
              <c:f>'Driver Behavior Profiling'!$N$26:$N$49</c:f>
              <c:numCache>
                <c:formatCode>0.00</c:formatCode>
                <c:ptCount val="23"/>
                <c:pt idx="0">
                  <c:v>2.335</c:v>
                </c:pt>
                <c:pt idx="1">
                  <c:v>2.2092739273927382</c:v>
                </c:pt>
                <c:pt idx="2">
                  <c:v>2.4681468531468549</c:v>
                </c:pt>
                <c:pt idx="3">
                  <c:v>2.2835714285714288</c:v>
                </c:pt>
                <c:pt idx="4">
                  <c:v>1.9370000000000003</c:v>
                </c:pt>
                <c:pt idx="5">
                  <c:v>2.4864285714285717</c:v>
                </c:pt>
                <c:pt idx="6">
                  <c:v>2.3142857142857145</c:v>
                </c:pt>
                <c:pt idx="7">
                  <c:v>2.2528938906752392</c:v>
                </c:pt>
                <c:pt idx="8">
                  <c:v>2.8064285714285724</c:v>
                </c:pt>
                <c:pt idx="9">
                  <c:v>2.3479999999999999</c:v>
                </c:pt>
                <c:pt idx="10">
                  <c:v>2.5964285714285715</c:v>
                </c:pt>
                <c:pt idx="11">
                  <c:v>2.1192857142857142</c:v>
                </c:pt>
                <c:pt idx="12">
                  <c:v>2.3009523809523813</c:v>
                </c:pt>
                <c:pt idx="13">
                  <c:v>2.3414285714285712</c:v>
                </c:pt>
                <c:pt idx="14">
                  <c:v>2.1266181818181802</c:v>
                </c:pt>
                <c:pt idx="15">
                  <c:v>2.3182142857142858</c:v>
                </c:pt>
                <c:pt idx="16">
                  <c:v>2.3314285714285714</c:v>
                </c:pt>
                <c:pt idx="17">
                  <c:v>2.1035714285714286</c:v>
                </c:pt>
                <c:pt idx="18">
                  <c:v>2.4492857142857147</c:v>
                </c:pt>
                <c:pt idx="19">
                  <c:v>2.270764705882351</c:v>
                </c:pt>
                <c:pt idx="20">
                  <c:v>2.3378571428571431</c:v>
                </c:pt>
                <c:pt idx="21">
                  <c:v>1.9873333333333332</c:v>
                </c:pt>
                <c:pt idx="22">
                  <c:v>2.1485714285714281</c:v>
                </c:pt>
              </c:numCache>
            </c:numRef>
          </c:val>
          <c:smooth val="0"/>
          <c:extLst>
            <c:ext xmlns:c16="http://schemas.microsoft.com/office/drawing/2014/chart" uri="{C3380CC4-5D6E-409C-BE32-E72D297353CC}">
              <c16:uniqueId val="{00000002-EC3A-43E7-BBCC-F94052639F34}"/>
            </c:ext>
          </c:extLst>
        </c:ser>
        <c:dLbls>
          <c:showLegendKey val="0"/>
          <c:showVal val="0"/>
          <c:showCatName val="0"/>
          <c:showSerName val="0"/>
          <c:showPercent val="0"/>
          <c:showBubbleSize val="0"/>
        </c:dLbls>
        <c:smooth val="0"/>
        <c:axId val="952526784"/>
        <c:axId val="952527264"/>
      </c:lineChart>
      <c:catAx>
        <c:axId val="952526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Vehicle</a:t>
                </a:r>
                <a:r>
                  <a:rPr lang="en-US" baseline="0"/>
                  <a:t> brand</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2527264"/>
        <c:crosses val="autoZero"/>
        <c:auto val="1"/>
        <c:lblAlgn val="ctr"/>
        <c:lblOffset val="100"/>
        <c:noMultiLvlLbl val="0"/>
      </c:catAx>
      <c:valAx>
        <c:axId val="952527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2526784"/>
        <c:crosses val="autoZero"/>
        <c:crossBetween val="between"/>
      </c:valAx>
      <c:spPr>
        <a:noFill/>
        <a:ln>
          <a:noFill/>
        </a:ln>
        <a:effectLst/>
      </c:spPr>
    </c:plotArea>
    <c:legend>
      <c:legendPos val="r"/>
      <c:layout>
        <c:manualLayout>
          <c:xMode val="edge"/>
          <c:yMode val="edge"/>
          <c:x val="0.74956369982547988"/>
          <c:y val="0.35084533030101489"/>
          <c:w val="0.25043636223277654"/>
          <c:h val="0.1422449678083791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[EV.xlsm]Seasonal Charging Behavior!PivotTable1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Seasonal Charging Behavior Analysis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'Seasonal Charging Behavior'!$Y$6</c:f>
              <c:strCache>
                <c:ptCount val="1"/>
                <c:pt idx="0">
                  <c:v>No. of users</c:v>
                </c:pt>
              </c:strCache>
            </c:strRef>
          </c:tx>
          <c:spPr>
            <a:solidFill>
              <a:schemeClr val="accent1"/>
            </a:solidFill>
            <a:ln>
              <a:noFill/>
            </a:ln>
            <a:effectLst/>
          </c:spPr>
          <c:invertIfNegative val="0"/>
          <c:cat>
            <c:strRef>
              <c:f>'Seasonal Charging Behavior'!$X$7:$X$11</c:f>
              <c:strCache>
                <c:ptCount val="4"/>
                <c:pt idx="0">
                  <c:v>Spring</c:v>
                </c:pt>
                <c:pt idx="1">
                  <c:v>Summer</c:v>
                </c:pt>
                <c:pt idx="2">
                  <c:v>Fall</c:v>
                </c:pt>
                <c:pt idx="3">
                  <c:v>Winter</c:v>
                </c:pt>
              </c:strCache>
            </c:strRef>
          </c:cat>
          <c:val>
            <c:numRef>
              <c:f>'Seasonal Charging Behavior'!$Y$7:$Y$11</c:f>
              <c:numCache>
                <c:formatCode>0</c:formatCode>
                <c:ptCount val="4"/>
                <c:pt idx="0">
                  <c:v>378</c:v>
                </c:pt>
                <c:pt idx="1">
                  <c:v>28</c:v>
                </c:pt>
                <c:pt idx="2">
                  <c:v>11</c:v>
                </c:pt>
                <c:pt idx="3">
                  <c:v>1483</c:v>
                </c:pt>
              </c:numCache>
            </c:numRef>
          </c:val>
          <c:extLst>
            <c:ext xmlns:c16="http://schemas.microsoft.com/office/drawing/2014/chart" uri="{C3380CC4-5D6E-409C-BE32-E72D297353CC}">
              <c16:uniqueId val="{00000000-A385-44B3-BF3C-AC0D5DFB5627}"/>
            </c:ext>
          </c:extLst>
        </c:ser>
        <c:dLbls>
          <c:showLegendKey val="0"/>
          <c:showVal val="0"/>
          <c:showCatName val="0"/>
          <c:showSerName val="0"/>
          <c:showPercent val="0"/>
          <c:showBubbleSize val="0"/>
        </c:dLbls>
        <c:gapWidth val="150"/>
        <c:axId val="564188208"/>
        <c:axId val="564187248"/>
      </c:barChart>
      <c:lineChart>
        <c:grouping val="standard"/>
        <c:varyColors val="0"/>
        <c:ser>
          <c:idx val="1"/>
          <c:order val="1"/>
          <c:tx>
            <c:strRef>
              <c:f>'Seasonal Charging Behavior'!$Z$6</c:f>
              <c:strCache>
                <c:ptCount val="1"/>
                <c:pt idx="0">
                  <c:v>Average of Energy_Consumed_kWh</c:v>
                </c:pt>
              </c:strCache>
            </c:strRef>
          </c:tx>
          <c:spPr>
            <a:ln w="28575" cap="rnd">
              <a:solidFill>
                <a:schemeClr val="accent2"/>
              </a:solidFill>
              <a:round/>
            </a:ln>
            <a:effectLst/>
          </c:spPr>
          <c:marker>
            <c:symbol val="none"/>
          </c:marker>
          <c:cat>
            <c:strRef>
              <c:f>'Seasonal Charging Behavior'!$X$7:$X$11</c:f>
              <c:strCache>
                <c:ptCount val="4"/>
                <c:pt idx="0">
                  <c:v>Spring</c:v>
                </c:pt>
                <c:pt idx="1">
                  <c:v>Summer</c:v>
                </c:pt>
                <c:pt idx="2">
                  <c:v>Fall</c:v>
                </c:pt>
                <c:pt idx="3">
                  <c:v>Winter</c:v>
                </c:pt>
              </c:strCache>
            </c:strRef>
          </c:cat>
          <c:val>
            <c:numRef>
              <c:f>'Seasonal Charging Behavior'!$Z$7:$Z$11</c:f>
              <c:numCache>
                <c:formatCode>0.00</c:formatCode>
                <c:ptCount val="4"/>
                <c:pt idx="0">
                  <c:v>40.855487465181085</c:v>
                </c:pt>
                <c:pt idx="1">
                  <c:v>42.691153846153846</c:v>
                </c:pt>
                <c:pt idx="2">
                  <c:v>45.242727272727272</c:v>
                </c:pt>
                <c:pt idx="3">
                  <c:v>42.470411055988599</c:v>
                </c:pt>
              </c:numCache>
            </c:numRef>
          </c:val>
          <c:smooth val="0"/>
          <c:extLst>
            <c:ext xmlns:c16="http://schemas.microsoft.com/office/drawing/2014/chart" uri="{C3380CC4-5D6E-409C-BE32-E72D297353CC}">
              <c16:uniqueId val="{00000012-A385-44B3-BF3C-AC0D5DFB5627}"/>
            </c:ext>
          </c:extLst>
        </c:ser>
        <c:dLbls>
          <c:showLegendKey val="0"/>
          <c:showVal val="0"/>
          <c:showCatName val="0"/>
          <c:showSerName val="0"/>
          <c:showPercent val="0"/>
          <c:showBubbleSize val="0"/>
        </c:dLbls>
        <c:marker val="1"/>
        <c:smooth val="0"/>
        <c:axId val="1928700192"/>
        <c:axId val="1928701632"/>
      </c:lineChart>
      <c:catAx>
        <c:axId val="1928700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Season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8701632"/>
        <c:crosses val="autoZero"/>
        <c:auto val="1"/>
        <c:lblAlgn val="ctr"/>
        <c:lblOffset val="100"/>
        <c:noMultiLvlLbl val="0"/>
      </c:catAx>
      <c:valAx>
        <c:axId val="19287016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Avg energy consumed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8700192"/>
        <c:crosses val="autoZero"/>
        <c:crossBetween val="between"/>
      </c:valAx>
      <c:valAx>
        <c:axId val="564187248"/>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 of users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188208"/>
        <c:crosses val="max"/>
        <c:crossBetween val="between"/>
      </c:valAx>
      <c:catAx>
        <c:axId val="564188208"/>
        <c:scaling>
          <c:orientation val="minMax"/>
        </c:scaling>
        <c:delete val="1"/>
        <c:axPos val="b"/>
        <c:numFmt formatCode="General" sourceLinked="1"/>
        <c:majorTickMark val="out"/>
        <c:minorTickMark val="none"/>
        <c:tickLblPos val="nextTo"/>
        <c:crossAx val="56418724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Peak hours of charging</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Peak hours of charging</a:t>
          </a:r>
        </a:p>
      </cx:txPr>
    </cx:title>
    <cx:plotArea>
      <cx:plotAreaRegion>
        <cx:series layoutId="clusteredColumn" uniqueId="{A2467C1D-7DF9-4D32-BF54-DDAD95905F06}">
          <cx:tx>
            <cx:txData>
              <cx:f>_xlchart.v1.0</cx:f>
              <cx:v>Hour_of_Day</cx:v>
            </cx:txData>
          </cx:tx>
          <cx:dataLabels/>
          <cx:dataId val="0"/>
          <cx:layoutPr>
            <cx:binning intervalClosed="r"/>
          </cx:layoutPr>
        </cx:series>
      </cx:plotAreaRegion>
      <cx:axis id="0">
        <cx:catScaling gapWidth="0"/>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0.svg"/><Relationship Id="rId1"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chart" Target="../charts/chart3.xml"/><Relationship Id="rId7" Type="http://schemas.openxmlformats.org/officeDocument/2006/relationships/customXml" Target="../ink/ink2.xml"/><Relationship Id="rId12" Type="http://schemas.microsoft.com/office/2014/relationships/chartEx" Target="../charts/chartEx1.xml"/><Relationship Id="rId2" Type="http://schemas.openxmlformats.org/officeDocument/2006/relationships/customXml" Target="../ink/ink1.xml"/><Relationship Id="rId1" Type="http://schemas.openxmlformats.org/officeDocument/2006/relationships/chart" Target="../charts/chart1.xml"/><Relationship Id="rId6" Type="http://schemas.openxmlformats.org/officeDocument/2006/relationships/chart" Target="../charts/chart2.xml"/><Relationship Id="rId11" Type="http://schemas.openxmlformats.org/officeDocument/2006/relationships/image" Target="../media/image10.svg"/><Relationship Id="rId5" Type="http://schemas.openxmlformats.org/officeDocument/2006/relationships/image" Target="../media/image1.png"/><Relationship Id="rId10" Type="http://schemas.openxmlformats.org/officeDocument/2006/relationships/image" Target="../media/image9.png"/><Relationship Id="rId9"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image" Target="../media/image10.svg"/></Relationships>
</file>

<file path=xl/drawings/_rels/drawing5.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9.png"/><Relationship Id="rId1" Type="http://schemas.openxmlformats.org/officeDocument/2006/relationships/image" Target="../media/image18.png"/><Relationship Id="rId5" Type="http://schemas.openxmlformats.org/officeDocument/2006/relationships/image" Target="../media/image22.png"/><Relationship Id="rId4" Type="http://schemas.openxmlformats.org/officeDocument/2006/relationships/image" Target="../media/image2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1.emf"/><Relationship Id="rId1" Type="http://schemas.openxmlformats.org/officeDocument/2006/relationships/image" Target="../media/image1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5.emf"/><Relationship Id="rId1" Type="http://schemas.openxmlformats.org/officeDocument/2006/relationships/image" Target="../media/image1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533400</xdr:colOff>
          <xdr:row>9</xdr:row>
          <xdr:rowOff>45720</xdr:rowOff>
        </xdr:from>
        <xdr:to>
          <xdr:col>7</xdr:col>
          <xdr:colOff>601980</xdr:colOff>
          <xdr:row>11</xdr:row>
          <xdr:rowOff>114300</xdr:rowOff>
        </xdr:to>
        <xdr:sp macro="" textlink="">
          <xdr:nvSpPr>
            <xdr:cNvPr id="22538" name="loadDataBtn" hidden="1">
              <a:extLst>
                <a:ext uri="{63B3BB69-23CF-44E3-9099-C40C66FF867C}">
                  <a14:compatExt spid="_x0000_s22538"/>
                </a:ext>
                <a:ext uri="{FF2B5EF4-FFF2-40B4-BE49-F238E27FC236}">
                  <a16:creationId xmlns:a16="http://schemas.microsoft.com/office/drawing/2014/main" id="{00000000-0008-0000-02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335280</xdr:colOff>
          <xdr:row>9</xdr:row>
          <xdr:rowOff>53340</xdr:rowOff>
        </xdr:from>
        <xdr:to>
          <xdr:col>9</xdr:col>
          <xdr:colOff>1013460</xdr:colOff>
          <xdr:row>11</xdr:row>
          <xdr:rowOff>121920</xdr:rowOff>
        </xdr:to>
        <xdr:sp macro="" textlink="">
          <xdr:nvSpPr>
            <xdr:cNvPr id="22539" name="analyzeBtn" hidden="1">
              <a:extLst>
                <a:ext uri="{63B3BB69-23CF-44E3-9099-C40C66FF867C}">
                  <a14:compatExt spid="_x0000_s22539"/>
                </a:ext>
                <a:ext uri="{FF2B5EF4-FFF2-40B4-BE49-F238E27FC236}">
                  <a16:creationId xmlns:a16="http://schemas.microsoft.com/office/drawing/2014/main" id="{00000000-0008-0000-02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167640</xdr:colOff>
          <xdr:row>15</xdr:row>
          <xdr:rowOff>15240</xdr:rowOff>
        </xdr:from>
        <xdr:to>
          <xdr:col>9</xdr:col>
          <xdr:colOff>1005840</xdr:colOff>
          <xdr:row>18</xdr:row>
          <xdr:rowOff>60960</xdr:rowOff>
        </xdr:to>
        <xdr:sp macro="" textlink="">
          <xdr:nvSpPr>
            <xdr:cNvPr id="22552" name="chargingStationBtn" hidden="1">
              <a:extLst>
                <a:ext uri="{63B3BB69-23CF-44E3-9099-C40C66FF867C}">
                  <a14:compatExt spid="_x0000_s22552"/>
                </a:ext>
                <a:ext uri="{FF2B5EF4-FFF2-40B4-BE49-F238E27FC236}">
                  <a16:creationId xmlns:a16="http://schemas.microsoft.com/office/drawing/2014/main" id="{00000000-0008-0000-0200-00001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45720</xdr:colOff>
          <xdr:row>15</xdr:row>
          <xdr:rowOff>7620</xdr:rowOff>
        </xdr:from>
        <xdr:to>
          <xdr:col>13</xdr:col>
          <xdr:colOff>548640</xdr:colOff>
          <xdr:row>18</xdr:row>
          <xdr:rowOff>53340</xdr:rowOff>
        </xdr:to>
        <xdr:sp macro="" textlink="">
          <xdr:nvSpPr>
            <xdr:cNvPr id="22553" name="costSentivityBtn" hidden="1">
              <a:extLst>
                <a:ext uri="{63B3BB69-23CF-44E3-9099-C40C66FF867C}">
                  <a14:compatExt spid="_x0000_s22553"/>
                </a:ext>
                <a:ext uri="{FF2B5EF4-FFF2-40B4-BE49-F238E27FC236}">
                  <a16:creationId xmlns:a16="http://schemas.microsoft.com/office/drawing/2014/main" id="{00000000-0008-0000-02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160020</xdr:colOff>
          <xdr:row>17</xdr:row>
          <xdr:rowOff>144780</xdr:rowOff>
        </xdr:from>
        <xdr:to>
          <xdr:col>9</xdr:col>
          <xdr:colOff>662940</xdr:colOff>
          <xdr:row>21</xdr:row>
          <xdr:rowOff>7620</xdr:rowOff>
        </xdr:to>
        <xdr:sp macro="" textlink="">
          <xdr:nvSpPr>
            <xdr:cNvPr id="22554" name="driverBehaviorBtn" hidden="1">
              <a:extLst>
                <a:ext uri="{63B3BB69-23CF-44E3-9099-C40C66FF867C}">
                  <a14:compatExt spid="_x0000_s22554"/>
                </a:ext>
                <a:ext uri="{FF2B5EF4-FFF2-40B4-BE49-F238E27FC236}">
                  <a16:creationId xmlns:a16="http://schemas.microsoft.com/office/drawing/2014/main" id="{00000000-0008-0000-02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17</xdr:row>
          <xdr:rowOff>121920</xdr:rowOff>
        </xdr:from>
        <xdr:to>
          <xdr:col>14</xdr:col>
          <xdr:colOff>586740</xdr:colOff>
          <xdr:row>20</xdr:row>
          <xdr:rowOff>167640</xdr:rowOff>
        </xdr:to>
        <xdr:sp macro="" textlink="">
          <xdr:nvSpPr>
            <xdr:cNvPr id="22555" name="seasonalBtn" hidden="1">
              <a:extLst>
                <a:ext uri="{63B3BB69-23CF-44E3-9099-C40C66FF867C}">
                  <a14:compatExt spid="_x0000_s22555"/>
                </a:ext>
                <a:ext uri="{FF2B5EF4-FFF2-40B4-BE49-F238E27FC236}">
                  <a16:creationId xmlns:a16="http://schemas.microsoft.com/office/drawing/2014/main" id="{00000000-0008-0000-02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12</xdr:col>
      <xdr:colOff>365760</xdr:colOff>
      <xdr:row>1</xdr:row>
      <xdr:rowOff>22860</xdr:rowOff>
    </xdr:from>
    <xdr:to>
      <xdr:col>15</xdr:col>
      <xdr:colOff>83820</xdr:colOff>
      <xdr:row>8</xdr:row>
      <xdr:rowOff>114300</xdr:rowOff>
    </xdr:to>
    <xdr:pic>
      <xdr:nvPicPr>
        <xdr:cNvPr id="5" name="Graphic 4" descr="Electric car with solid fill">
          <a:extLst>
            <a:ext uri="{FF2B5EF4-FFF2-40B4-BE49-F238E27FC236}">
              <a16:creationId xmlns:a16="http://schemas.microsoft.com/office/drawing/2014/main" id="{8A1A0DC6-2B97-66F6-F3EA-7ECF1F8080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130540" y="205740"/>
          <a:ext cx="1546860" cy="15468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297180</xdr:colOff>
          <xdr:row>9</xdr:row>
          <xdr:rowOff>60960</xdr:rowOff>
        </xdr:from>
        <xdr:to>
          <xdr:col>12</xdr:col>
          <xdr:colOff>365760</xdr:colOff>
          <xdr:row>11</xdr:row>
          <xdr:rowOff>129540</xdr:rowOff>
        </xdr:to>
        <xdr:sp macro="" textlink="">
          <xdr:nvSpPr>
            <xdr:cNvPr id="22556" name="breakEvenBtn" hidden="1">
              <a:extLst>
                <a:ext uri="{63B3BB69-23CF-44E3-9099-C40C66FF867C}">
                  <a14:compatExt spid="_x0000_s22556"/>
                </a:ext>
                <a:ext uri="{FF2B5EF4-FFF2-40B4-BE49-F238E27FC236}">
                  <a16:creationId xmlns:a16="http://schemas.microsoft.com/office/drawing/2014/main" id="{00000000-0008-0000-02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106680</xdr:colOff>
          <xdr:row>9</xdr:row>
          <xdr:rowOff>45720</xdr:rowOff>
        </xdr:from>
        <xdr:to>
          <xdr:col>15</xdr:col>
          <xdr:colOff>175260</xdr:colOff>
          <xdr:row>11</xdr:row>
          <xdr:rowOff>114300</xdr:rowOff>
        </xdr:to>
        <xdr:sp macro="" textlink="">
          <xdr:nvSpPr>
            <xdr:cNvPr id="22557" name="riskOptBtn" hidden="1">
              <a:extLst>
                <a:ext uri="{63B3BB69-23CF-44E3-9099-C40C66FF867C}">
                  <a14:compatExt spid="_x0000_s22557"/>
                </a:ext>
                <a:ext uri="{FF2B5EF4-FFF2-40B4-BE49-F238E27FC236}">
                  <a16:creationId xmlns:a16="http://schemas.microsoft.com/office/drawing/2014/main" id="{00000000-0008-0000-0200-00001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60960</xdr:colOff>
      <xdr:row>6</xdr:row>
      <xdr:rowOff>22860</xdr:rowOff>
    </xdr:from>
    <xdr:to>
      <xdr:col>9</xdr:col>
      <xdr:colOff>22860</xdr:colOff>
      <xdr:row>27</xdr:row>
      <xdr:rowOff>83820</xdr:rowOff>
    </xdr:to>
    <xdr:graphicFrame macro="">
      <xdr:nvGraphicFramePr>
        <xdr:cNvPr id="3" name="Top10BusyStationChart">
          <a:extLst>
            <a:ext uri="{FF2B5EF4-FFF2-40B4-BE49-F238E27FC236}">
              <a16:creationId xmlns:a16="http://schemas.microsoft.com/office/drawing/2014/main" id="{4BBF1B05-A84C-41EA-A753-9CEFBE3312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27</xdr:col>
      <xdr:colOff>470385</xdr:colOff>
      <xdr:row>97</xdr:row>
      <xdr:rowOff>125572</xdr:rowOff>
    </xdr:from>
    <xdr:to>
      <xdr:col>27</xdr:col>
      <xdr:colOff>470745</xdr:colOff>
      <xdr:row>97</xdr:row>
      <xdr:rowOff>125932</xdr:rowOff>
    </xdr:to>
    <mc:AlternateContent xmlns:mc="http://schemas.openxmlformats.org/markup-compatibility/2006" xmlns:xdr14="http://schemas.microsoft.com/office/excel/2010/spreadsheetDrawing">
      <mc:Choice Requires="xdr14">
        <xdr:contentPart xmlns:r="http://schemas.openxmlformats.org/officeDocument/2006/relationships" r:id="rId2">
          <xdr14:nvContentPartPr>
            <xdr14:cNvPr id="16" name="Ink 15">
              <a:extLst>
                <a:ext uri="{FF2B5EF4-FFF2-40B4-BE49-F238E27FC236}">
                  <a16:creationId xmlns:a16="http://schemas.microsoft.com/office/drawing/2014/main" id="{4C3DE368-2546-B9F0-C205-145F8052E984}"/>
                </a:ext>
              </a:extLst>
            </xdr14:cNvPr>
            <xdr14:cNvContentPartPr/>
          </xdr14:nvContentPartPr>
          <xdr14:nvPr macro=""/>
          <xdr14:xfrm>
            <a:off x="16889828" y="16823311"/>
            <a:ext cx="360" cy="360"/>
          </xdr14:xfrm>
        </xdr:contentPart>
      </mc:Choice>
      <mc:Fallback xmlns="">
        <xdr:pic>
          <xdr:nvPicPr>
            <xdr:cNvPr id="16" name="Ink 15">
              <a:extLst>
                <a:ext uri="{FF2B5EF4-FFF2-40B4-BE49-F238E27FC236}">
                  <a16:creationId xmlns:a16="http://schemas.microsoft.com/office/drawing/2014/main" id="{4C3DE368-2546-B9F0-C205-145F8052E984}"/>
                </a:ext>
              </a:extLst>
            </xdr:cNvPr>
            <xdr:cNvPicPr/>
          </xdr:nvPicPr>
          <xdr:blipFill>
            <a:blip xmlns:r="http://schemas.openxmlformats.org/officeDocument/2006/relationships" r:embed="rId5"/>
            <a:stretch>
              <a:fillRect/>
            </a:stretch>
          </xdr:blipFill>
          <xdr:spPr>
            <a:xfrm>
              <a:off x="16883708" y="16817191"/>
              <a:ext cx="12600" cy="12600"/>
            </a:xfrm>
            <a:prstGeom prst="rect">
              <a:avLst/>
            </a:prstGeom>
          </xdr:spPr>
        </xdr:pic>
      </mc:Fallback>
    </mc:AlternateContent>
    <xdr:clientData/>
  </xdr:twoCellAnchor>
  <xdr:twoCellAnchor>
    <xdr:from>
      <xdr:col>10</xdr:col>
      <xdr:colOff>53340</xdr:colOff>
      <xdr:row>5</xdr:row>
      <xdr:rowOff>175260</xdr:rowOff>
    </xdr:from>
    <xdr:to>
      <xdr:col>13</xdr:col>
      <xdr:colOff>487680</xdr:colOff>
      <xdr:row>27</xdr:row>
      <xdr:rowOff>45720</xdr:rowOff>
    </xdr:to>
    <xdr:graphicFrame macro="">
      <xdr:nvGraphicFramePr>
        <xdr:cNvPr id="2" name="Chart 1">
          <a:extLst>
            <a:ext uri="{FF2B5EF4-FFF2-40B4-BE49-F238E27FC236}">
              <a16:creationId xmlns:a16="http://schemas.microsoft.com/office/drawing/2014/main" id="{C5716D07-72DE-30E7-DD9B-8F7D609026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15</xdr:col>
      <xdr:colOff>92525</xdr:colOff>
      <xdr:row>78</xdr:row>
      <xdr:rowOff>66135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4" name="Ink 3">
              <a:extLst>
                <a:ext uri="{FF2B5EF4-FFF2-40B4-BE49-F238E27FC236}">
                  <a16:creationId xmlns:a16="http://schemas.microsoft.com/office/drawing/2014/main" id="{EED5820A-4601-48DC-8A45-B46561F736FA}"/>
                </a:ext>
              </a:extLst>
            </xdr14:cNvPr>
            <xdr14:cNvContentPartPr/>
          </xdr14:nvContentPartPr>
          <xdr14:nvPr macro=""/>
          <xdr14:xfrm>
            <a:off x="761760" y="15279631"/>
            <a:ext cx="360" cy="360"/>
          </xdr14:xfrm>
        </xdr:contentPart>
      </mc:Choice>
      <mc:Fallback xmlns="">
        <xdr:pic>
          <xdr:nvPicPr>
            <xdr:cNvPr id="17" name="Ink 16">
              <a:extLst>
                <a:ext uri="{FF2B5EF4-FFF2-40B4-BE49-F238E27FC236}">
                  <a16:creationId xmlns:a16="http://schemas.microsoft.com/office/drawing/2014/main" id="{86610DB1-057C-E81A-DB37-FF27089A17DB}"/>
                </a:ext>
              </a:extLst>
            </xdr:cNvPr>
            <xdr:cNvPicPr/>
          </xdr:nvPicPr>
          <xdr:blipFill>
            <a:blip xmlns:r="http://schemas.openxmlformats.org/officeDocument/2006/relationships" r:embed="rId5"/>
            <a:stretch>
              <a:fillRect/>
            </a:stretch>
          </xdr:blipFill>
          <xdr:spPr>
            <a:xfrm>
              <a:off x="755640" y="15273511"/>
              <a:ext cx="12600" cy="12600"/>
            </a:xfrm>
            <a:prstGeom prst="rect">
              <a:avLst/>
            </a:prstGeom>
          </xdr:spPr>
        </xdr:pic>
      </mc:Fallback>
    </mc:AlternateContent>
    <xdr:clientData/>
  </xdr:oneCellAnchor>
  <xdr:twoCellAnchor>
    <xdr:from>
      <xdr:col>1</xdr:col>
      <xdr:colOff>0</xdr:colOff>
      <xdr:row>34</xdr:row>
      <xdr:rowOff>1</xdr:rowOff>
    </xdr:from>
    <xdr:to>
      <xdr:col>9</xdr:col>
      <xdr:colOff>274320</xdr:colOff>
      <xdr:row>54</xdr:row>
      <xdr:rowOff>91440</xdr:rowOff>
    </xdr:to>
    <xdr:graphicFrame macro="">
      <xdr:nvGraphicFramePr>
        <xdr:cNvPr id="6" name="Chart 5">
          <a:extLst>
            <a:ext uri="{FF2B5EF4-FFF2-40B4-BE49-F238E27FC236}">
              <a16:creationId xmlns:a16="http://schemas.microsoft.com/office/drawing/2014/main" id="{C3BFADFB-D8C0-46CA-8827-71857FCE1C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83820</xdr:colOff>
      <xdr:row>34</xdr:row>
      <xdr:rowOff>34290</xdr:rowOff>
    </xdr:from>
    <xdr:to>
      <xdr:col>13</xdr:col>
      <xdr:colOff>541020</xdr:colOff>
      <xdr:row>53</xdr:row>
      <xdr:rowOff>60960</xdr:rowOff>
    </xdr:to>
    <xdr:graphicFrame macro="">
      <xdr:nvGraphicFramePr>
        <xdr:cNvPr id="8" name="Chart 7">
          <a:extLst>
            <a:ext uri="{FF2B5EF4-FFF2-40B4-BE49-F238E27FC236}">
              <a16:creationId xmlns:a16="http://schemas.microsoft.com/office/drawing/2014/main" id="{D5389F74-FBA7-4CEC-BF00-9D0F424853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396240</xdr:colOff>
          <xdr:row>3</xdr:row>
          <xdr:rowOff>213360</xdr:rowOff>
        </xdr:from>
        <xdr:to>
          <xdr:col>8</xdr:col>
          <xdr:colOff>121920</xdr:colOff>
          <xdr:row>5</xdr:row>
          <xdr:rowOff>22860</xdr:rowOff>
        </xdr:to>
        <xdr:sp macro="" textlink="">
          <xdr:nvSpPr>
            <xdr:cNvPr id="24579" name="ViewTop10BusyStationDataBtn" hidden="1">
              <a:extLst>
                <a:ext uri="{63B3BB69-23CF-44E3-9099-C40C66FF867C}">
                  <a14:compatExt spid="_x0000_s24579"/>
                </a:ext>
                <a:ext uri="{FF2B5EF4-FFF2-40B4-BE49-F238E27FC236}">
                  <a16:creationId xmlns:a16="http://schemas.microsoft.com/office/drawing/2014/main" id="{00000000-0008-0000-04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929640</xdr:colOff>
          <xdr:row>3</xdr:row>
          <xdr:rowOff>205740</xdr:rowOff>
        </xdr:from>
        <xdr:to>
          <xdr:col>11</xdr:col>
          <xdr:colOff>1813560</xdr:colOff>
          <xdr:row>5</xdr:row>
          <xdr:rowOff>15240</xdr:rowOff>
        </xdr:to>
        <xdr:sp macro="" textlink="">
          <xdr:nvSpPr>
            <xdr:cNvPr id="24580" name="avgMonthlyUtilBtn" hidden="1">
              <a:extLst>
                <a:ext uri="{63B3BB69-23CF-44E3-9099-C40C66FF867C}">
                  <a14:compatExt spid="_x0000_s24580"/>
                </a:ext>
                <a:ext uri="{FF2B5EF4-FFF2-40B4-BE49-F238E27FC236}">
                  <a16:creationId xmlns:a16="http://schemas.microsoft.com/office/drawing/2014/main" id="{00000000-0008-0000-0400-000004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106680</xdr:colOff>
          <xdr:row>30</xdr:row>
          <xdr:rowOff>137160</xdr:rowOff>
        </xdr:from>
        <xdr:to>
          <xdr:col>4</xdr:col>
          <xdr:colOff>464820</xdr:colOff>
          <xdr:row>32</xdr:row>
          <xdr:rowOff>30480</xdr:rowOff>
        </xdr:to>
        <xdr:sp macro="" textlink="">
          <xdr:nvSpPr>
            <xdr:cNvPr id="24581" name="timeofDayBtn" hidden="1">
              <a:extLst>
                <a:ext uri="{63B3BB69-23CF-44E3-9099-C40C66FF867C}">
                  <a14:compatExt spid="_x0000_s24581"/>
                </a:ext>
                <a:ext uri="{FF2B5EF4-FFF2-40B4-BE49-F238E27FC236}">
                  <a16:creationId xmlns:a16="http://schemas.microsoft.com/office/drawing/2014/main" id="{00000000-0008-0000-0400-000005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297180</xdr:colOff>
          <xdr:row>30</xdr:row>
          <xdr:rowOff>175260</xdr:rowOff>
        </xdr:from>
        <xdr:to>
          <xdr:col>11</xdr:col>
          <xdr:colOff>1181100</xdr:colOff>
          <xdr:row>32</xdr:row>
          <xdr:rowOff>68580</xdr:rowOff>
        </xdr:to>
        <xdr:sp macro="" textlink="">
          <xdr:nvSpPr>
            <xdr:cNvPr id="24582" name="geographicUtilBtn" hidden="1">
              <a:extLst>
                <a:ext uri="{63B3BB69-23CF-44E3-9099-C40C66FF867C}">
                  <a14:compatExt spid="_x0000_s24582"/>
                </a:ext>
                <a:ext uri="{FF2B5EF4-FFF2-40B4-BE49-F238E27FC236}">
                  <a16:creationId xmlns:a16="http://schemas.microsoft.com/office/drawing/2014/main" id="{00000000-0008-0000-0400-000006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937260</xdr:colOff>
          <xdr:row>1</xdr:row>
          <xdr:rowOff>99060</xdr:rowOff>
        </xdr:from>
        <xdr:to>
          <xdr:col>12</xdr:col>
          <xdr:colOff>464820</xdr:colOff>
          <xdr:row>1</xdr:row>
          <xdr:rowOff>403860</xdr:rowOff>
        </xdr:to>
        <xdr:sp macro="" textlink="">
          <xdr:nvSpPr>
            <xdr:cNvPr id="24584" name="dashboardBtn" hidden="1">
              <a:extLst>
                <a:ext uri="{63B3BB69-23CF-44E3-9099-C40C66FF867C}">
                  <a14:compatExt spid="_x0000_s24584"/>
                </a:ext>
                <a:ext uri="{FF2B5EF4-FFF2-40B4-BE49-F238E27FC236}">
                  <a16:creationId xmlns:a16="http://schemas.microsoft.com/office/drawing/2014/main" id="{00000000-0008-0000-0400-000008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548640</xdr:colOff>
      <xdr:row>0</xdr:row>
      <xdr:rowOff>0</xdr:rowOff>
    </xdr:from>
    <xdr:to>
      <xdr:col>1</xdr:col>
      <xdr:colOff>792480</xdr:colOff>
      <xdr:row>2</xdr:row>
      <xdr:rowOff>71718</xdr:rowOff>
    </xdr:to>
    <xdr:pic>
      <xdr:nvPicPr>
        <xdr:cNvPr id="5" name="Graphic 4" descr="Electric car with solid fill">
          <a:extLst>
            <a:ext uri="{FF2B5EF4-FFF2-40B4-BE49-F238E27FC236}">
              <a16:creationId xmlns:a16="http://schemas.microsoft.com/office/drawing/2014/main" id="{6C41955B-21C7-4A22-BB53-CC9544A9F584}"/>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48640" y="0"/>
          <a:ext cx="914400" cy="914400"/>
        </a:xfrm>
        <a:prstGeom prst="rect">
          <a:avLst/>
        </a:prstGeom>
      </xdr:spPr>
    </xdr:pic>
    <xdr:clientData/>
  </xdr:twoCellAnchor>
  <xdr:twoCellAnchor>
    <xdr:from>
      <xdr:col>2</xdr:col>
      <xdr:colOff>388620</xdr:colOff>
      <xdr:row>9</xdr:row>
      <xdr:rowOff>99060</xdr:rowOff>
    </xdr:from>
    <xdr:to>
      <xdr:col>2</xdr:col>
      <xdr:colOff>1257300</xdr:colOff>
      <xdr:row>11</xdr:row>
      <xdr:rowOff>129540</xdr:rowOff>
    </xdr:to>
    <xdr:sp macro="" textlink="">
      <xdr:nvSpPr>
        <xdr:cNvPr id="7" name="TextBox 6">
          <a:extLst>
            <a:ext uri="{FF2B5EF4-FFF2-40B4-BE49-F238E27FC236}">
              <a16:creationId xmlns:a16="http://schemas.microsoft.com/office/drawing/2014/main" id="{4433D12E-82FD-45B8-4FD9-307270F3AE0A}"/>
            </a:ext>
          </a:extLst>
        </xdr:cNvPr>
        <xdr:cNvSpPr txBox="1"/>
      </xdr:nvSpPr>
      <xdr:spPr>
        <a:xfrm>
          <a:off x="1920240" y="2362200"/>
          <a:ext cx="868680" cy="39624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US" sz="800"/>
            <a:t>Top most busy</a:t>
          </a:r>
          <a:r>
            <a:rPr lang="en-US" sz="800" baseline="0"/>
            <a:t> station</a:t>
          </a:r>
          <a:endParaRPr lang="en-US" sz="800"/>
        </a:p>
      </xdr:txBody>
    </xdr:sp>
    <xdr:clientData/>
  </xdr:twoCellAnchor>
  <xdr:twoCellAnchor>
    <xdr:from>
      <xdr:col>1</xdr:col>
      <xdr:colOff>792480</xdr:colOff>
      <xdr:row>11</xdr:row>
      <xdr:rowOff>114300</xdr:rowOff>
    </xdr:from>
    <xdr:to>
      <xdr:col>2</xdr:col>
      <xdr:colOff>373380</xdr:colOff>
      <xdr:row>12</xdr:row>
      <xdr:rowOff>76200</xdr:rowOff>
    </xdr:to>
    <xdr:cxnSp macro="">
      <xdr:nvCxnSpPr>
        <xdr:cNvPr id="10" name="Straight Arrow Connector 9">
          <a:extLst>
            <a:ext uri="{FF2B5EF4-FFF2-40B4-BE49-F238E27FC236}">
              <a16:creationId xmlns:a16="http://schemas.microsoft.com/office/drawing/2014/main" id="{7083DD49-002E-DA3E-29BD-BA37AD1C48FC}"/>
            </a:ext>
          </a:extLst>
        </xdr:cNvPr>
        <xdr:cNvCxnSpPr/>
      </xdr:nvCxnSpPr>
      <xdr:spPr>
        <a:xfrm flipH="1">
          <a:off x="1463040" y="2743200"/>
          <a:ext cx="441960" cy="14478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44823</xdr:colOff>
      <xdr:row>60</xdr:row>
      <xdr:rowOff>107576</xdr:rowOff>
    </xdr:from>
    <xdr:to>
      <xdr:col>8</xdr:col>
      <xdr:colOff>80682</xdr:colOff>
      <xdr:row>77</xdr:row>
      <xdr:rowOff>26894</xdr:rowOff>
    </xdr:to>
    <mc:AlternateContent xmlns:mc="http://schemas.openxmlformats.org/markup-compatibility/2006">
      <mc:Choice xmlns:cx1="http://schemas.microsoft.com/office/drawing/2015/9/8/chartex" Requires="cx1">
        <xdr:graphicFrame macro="">
          <xdr:nvGraphicFramePr>
            <xdr:cNvPr id="14" name="Chart 13">
              <a:extLst>
                <a:ext uri="{FF2B5EF4-FFF2-40B4-BE49-F238E27FC236}">
                  <a16:creationId xmlns:a16="http://schemas.microsoft.com/office/drawing/2014/main" id="{3755A3E3-BAF4-40E6-98AB-D0B6F35E91C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715383" y="12139556"/>
              <a:ext cx="5491779" cy="317305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xdr:col>
      <xdr:colOff>15240</xdr:colOff>
      <xdr:row>7</xdr:row>
      <xdr:rowOff>22860</xdr:rowOff>
    </xdr:from>
    <xdr:to>
      <xdr:col>6</xdr:col>
      <xdr:colOff>541020</xdr:colOff>
      <xdr:row>30</xdr:row>
      <xdr:rowOff>68580</xdr:rowOff>
    </xdr:to>
    <xdr:graphicFrame macro="">
      <xdr:nvGraphicFramePr>
        <xdr:cNvPr id="2" name="Chart 1">
          <a:extLst>
            <a:ext uri="{FF2B5EF4-FFF2-40B4-BE49-F238E27FC236}">
              <a16:creationId xmlns:a16="http://schemas.microsoft.com/office/drawing/2014/main" id="{21A28AD9-0802-FB3D-957A-3FE4FD2264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175260</xdr:colOff>
      <xdr:row>6</xdr:row>
      <xdr:rowOff>198120</xdr:rowOff>
    </xdr:from>
    <xdr:to>
      <xdr:col>19</xdr:col>
      <xdr:colOff>30480</xdr:colOff>
      <xdr:row>28</xdr:row>
      <xdr:rowOff>148590</xdr:rowOff>
    </xdr:to>
    <xdr:graphicFrame macro="">
      <xdr:nvGraphicFramePr>
        <xdr:cNvPr id="4" name="Chart 3">
          <a:extLst>
            <a:ext uri="{FF2B5EF4-FFF2-40B4-BE49-F238E27FC236}">
              <a16:creationId xmlns:a16="http://schemas.microsoft.com/office/drawing/2014/main" id="{6C9391E1-1BFC-40B3-BADA-4DFE84A305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198120</xdr:colOff>
          <xdr:row>4</xdr:row>
          <xdr:rowOff>137160</xdr:rowOff>
        </xdr:from>
        <xdr:to>
          <xdr:col>6</xdr:col>
          <xdr:colOff>472440</xdr:colOff>
          <xdr:row>6</xdr:row>
          <xdr:rowOff>30480</xdr:rowOff>
        </xdr:to>
        <xdr:sp macro="" textlink="">
          <xdr:nvSpPr>
            <xdr:cNvPr id="25601" name="energyPriceBtn" hidden="1">
              <a:extLst>
                <a:ext uri="{63B3BB69-23CF-44E3-9099-C40C66FF867C}">
                  <a14:compatExt spid="_x0000_s25601"/>
                </a:ext>
                <a:ext uri="{FF2B5EF4-FFF2-40B4-BE49-F238E27FC236}">
                  <a16:creationId xmlns:a16="http://schemas.microsoft.com/office/drawing/2014/main" id="{00000000-0008-0000-0500-00000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487680</xdr:colOff>
          <xdr:row>4</xdr:row>
          <xdr:rowOff>99060</xdr:rowOff>
        </xdr:from>
        <xdr:to>
          <xdr:col>16</xdr:col>
          <xdr:colOff>152400</xdr:colOff>
          <xdr:row>5</xdr:row>
          <xdr:rowOff>220980</xdr:rowOff>
        </xdr:to>
        <xdr:sp macro="" textlink="">
          <xdr:nvSpPr>
            <xdr:cNvPr id="25602" name="tempCostBtn"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2</xdr:row>
          <xdr:rowOff>22860</xdr:rowOff>
        </xdr:from>
        <xdr:to>
          <xdr:col>13</xdr:col>
          <xdr:colOff>182880</xdr:colOff>
          <xdr:row>2</xdr:row>
          <xdr:rowOff>457200</xdr:rowOff>
        </xdr:to>
        <xdr:sp macro="" textlink="">
          <xdr:nvSpPr>
            <xdr:cNvPr id="25603" name="dashboardBtn"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129540</xdr:colOff>
      <xdr:row>0</xdr:row>
      <xdr:rowOff>53340</xdr:rowOff>
    </xdr:from>
    <xdr:to>
      <xdr:col>1</xdr:col>
      <xdr:colOff>434340</xdr:colOff>
      <xdr:row>2</xdr:row>
      <xdr:rowOff>605566</xdr:rowOff>
    </xdr:to>
    <xdr:pic>
      <xdr:nvPicPr>
        <xdr:cNvPr id="3" name="Graphic 2" descr="Electric car with solid fill">
          <a:extLst>
            <a:ext uri="{FF2B5EF4-FFF2-40B4-BE49-F238E27FC236}">
              <a16:creationId xmlns:a16="http://schemas.microsoft.com/office/drawing/2014/main" id="{BAC14547-048C-4FDE-B770-1B1A78712C9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9540" y="53340"/>
          <a:ext cx="914400" cy="914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464820</xdr:colOff>
      <xdr:row>7</xdr:row>
      <xdr:rowOff>266700</xdr:rowOff>
    </xdr:from>
    <xdr:to>
      <xdr:col>4</xdr:col>
      <xdr:colOff>1485900</xdr:colOff>
      <xdr:row>25</xdr:row>
      <xdr:rowOff>99060</xdr:rowOff>
    </xdr:to>
    <xdr:graphicFrame macro="">
      <xdr:nvGraphicFramePr>
        <xdr:cNvPr id="2" name="Chart 1">
          <a:extLst>
            <a:ext uri="{FF2B5EF4-FFF2-40B4-BE49-F238E27FC236}">
              <a16:creationId xmlns:a16="http://schemas.microsoft.com/office/drawing/2014/main" id="{F961ACD3-C298-D85E-D8D7-86D225A1DF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2118360</xdr:colOff>
      <xdr:row>8</xdr:row>
      <xdr:rowOff>45720</xdr:rowOff>
    </xdr:from>
    <xdr:to>
      <xdr:col>8</xdr:col>
      <xdr:colOff>1303020</xdr:colOff>
      <xdr:row>39</xdr:row>
      <xdr:rowOff>152400</xdr:rowOff>
    </xdr:to>
    <xdr:graphicFrame macro="">
      <xdr:nvGraphicFramePr>
        <xdr:cNvPr id="3" name="Chart 2">
          <a:extLst>
            <a:ext uri="{FF2B5EF4-FFF2-40B4-BE49-F238E27FC236}">
              <a16:creationId xmlns:a16="http://schemas.microsoft.com/office/drawing/2014/main" id="{553AF46A-47FA-3770-ACED-B50E5D15D9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982980</xdr:colOff>
          <xdr:row>6</xdr:row>
          <xdr:rowOff>15240</xdr:rowOff>
        </xdr:from>
        <xdr:to>
          <xdr:col>3</xdr:col>
          <xdr:colOff>1866900</xdr:colOff>
          <xdr:row>7</xdr:row>
          <xdr:rowOff>91440</xdr:rowOff>
        </xdr:to>
        <xdr:sp macro="" textlink="">
          <xdr:nvSpPr>
            <xdr:cNvPr id="30721" name="chargingPatternUsertypBtn"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1577340</xdr:colOff>
          <xdr:row>5</xdr:row>
          <xdr:rowOff>60960</xdr:rowOff>
        </xdr:from>
        <xdr:to>
          <xdr:col>8</xdr:col>
          <xdr:colOff>220980</xdr:colOff>
          <xdr:row>6</xdr:row>
          <xdr:rowOff>182880</xdr:rowOff>
        </xdr:to>
        <xdr:sp macro="" textlink="">
          <xdr:nvSpPr>
            <xdr:cNvPr id="30722" name="vehicleBrandBtn"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784860</xdr:colOff>
          <xdr:row>2</xdr:row>
          <xdr:rowOff>106680</xdr:rowOff>
        </xdr:from>
        <xdr:to>
          <xdr:col>7</xdr:col>
          <xdr:colOff>373380</xdr:colOff>
          <xdr:row>2</xdr:row>
          <xdr:rowOff>411480</xdr:rowOff>
        </xdr:to>
        <xdr:sp macro="" textlink="">
          <xdr:nvSpPr>
            <xdr:cNvPr id="30723" name="dashboardBtn"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91440</xdr:colOff>
      <xdr:row>0</xdr:row>
      <xdr:rowOff>116545</xdr:rowOff>
    </xdr:from>
    <xdr:to>
      <xdr:col>1</xdr:col>
      <xdr:colOff>396240</xdr:colOff>
      <xdr:row>3</xdr:row>
      <xdr:rowOff>71721</xdr:rowOff>
    </xdr:to>
    <xdr:pic>
      <xdr:nvPicPr>
        <xdr:cNvPr id="4" name="Graphic 3" descr="Electric car with solid fill">
          <a:extLst>
            <a:ext uri="{FF2B5EF4-FFF2-40B4-BE49-F238E27FC236}">
              <a16:creationId xmlns:a16="http://schemas.microsoft.com/office/drawing/2014/main" id="{C576E589-F501-4D2E-AEC7-CCC1B212CF5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91440" y="116545"/>
          <a:ext cx="914400" cy="90543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236220</xdr:colOff>
      <xdr:row>6</xdr:row>
      <xdr:rowOff>30480</xdr:rowOff>
    </xdr:from>
    <xdr:to>
      <xdr:col>7</xdr:col>
      <xdr:colOff>327660</xdr:colOff>
      <xdr:row>22</xdr:row>
      <xdr:rowOff>99060</xdr:rowOff>
    </xdr:to>
    <xdr:graphicFrame macro="">
      <xdr:nvGraphicFramePr>
        <xdr:cNvPr id="3" name="Chart 2">
          <a:extLst>
            <a:ext uri="{FF2B5EF4-FFF2-40B4-BE49-F238E27FC236}">
              <a16:creationId xmlns:a16="http://schemas.microsoft.com/office/drawing/2014/main" id="{3E7DB57F-8FF0-50EF-C1EF-426632549B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129540</xdr:colOff>
          <xdr:row>4</xdr:row>
          <xdr:rowOff>15240</xdr:rowOff>
        </xdr:from>
        <xdr:to>
          <xdr:col>7</xdr:col>
          <xdr:colOff>236220</xdr:colOff>
          <xdr:row>5</xdr:row>
          <xdr:rowOff>91440</xdr:rowOff>
        </xdr:to>
        <xdr:sp macro="" textlink="">
          <xdr:nvSpPr>
            <xdr:cNvPr id="31747" name="seasonalBtn" hidden="1">
              <a:extLst>
                <a:ext uri="{63B3BB69-23CF-44E3-9099-C40C66FF867C}">
                  <a14:compatExt spid="_x0000_s31747"/>
                </a:ext>
                <a:ext uri="{FF2B5EF4-FFF2-40B4-BE49-F238E27FC236}">
                  <a16:creationId xmlns:a16="http://schemas.microsoft.com/office/drawing/2014/main" id="{00000000-0008-0000-0700-00000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99060</xdr:colOff>
          <xdr:row>1</xdr:row>
          <xdr:rowOff>83820</xdr:rowOff>
        </xdr:from>
        <xdr:to>
          <xdr:col>12</xdr:col>
          <xdr:colOff>350520</xdr:colOff>
          <xdr:row>1</xdr:row>
          <xdr:rowOff>388620</xdr:rowOff>
        </xdr:to>
        <xdr:sp macro="" textlink="">
          <xdr:nvSpPr>
            <xdr:cNvPr id="31748" name="dashboardBtn" hidden="1">
              <a:extLst>
                <a:ext uri="{63B3BB69-23CF-44E3-9099-C40C66FF867C}">
                  <a14:compatExt spid="_x0000_s31748"/>
                </a:ext>
                <a:ext uri="{FF2B5EF4-FFF2-40B4-BE49-F238E27FC236}">
                  <a16:creationId xmlns:a16="http://schemas.microsoft.com/office/drawing/2014/main" id="{00000000-0008-0000-0700-00000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198120</xdr:colOff>
      <xdr:row>0</xdr:row>
      <xdr:rowOff>0</xdr:rowOff>
    </xdr:from>
    <xdr:to>
      <xdr:col>1</xdr:col>
      <xdr:colOff>502920</xdr:colOff>
      <xdr:row>3</xdr:row>
      <xdr:rowOff>152400</xdr:rowOff>
    </xdr:to>
    <xdr:pic>
      <xdr:nvPicPr>
        <xdr:cNvPr id="2" name="Graphic 1" descr="Electric car with solid fill">
          <a:extLst>
            <a:ext uri="{FF2B5EF4-FFF2-40B4-BE49-F238E27FC236}">
              <a16:creationId xmlns:a16="http://schemas.microsoft.com/office/drawing/2014/main" id="{996070B4-BAD0-4D2F-95C9-A64E296E756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98120" y="0"/>
          <a:ext cx="914400" cy="9144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1524000</xdr:colOff>
          <xdr:row>18</xdr:row>
          <xdr:rowOff>160020</xdr:rowOff>
        </xdr:from>
        <xdr:to>
          <xdr:col>7</xdr:col>
          <xdr:colOff>563880</xdr:colOff>
          <xdr:row>22</xdr:row>
          <xdr:rowOff>15240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8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Result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1036320</xdr:colOff>
          <xdr:row>19</xdr:row>
          <xdr:rowOff>7620</xdr:rowOff>
        </xdr:from>
        <xdr:to>
          <xdr:col>5</xdr:col>
          <xdr:colOff>1143000</xdr:colOff>
          <xdr:row>21</xdr:row>
          <xdr:rowOff>137160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800-000002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Data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1120140</xdr:colOff>
          <xdr:row>1</xdr:row>
          <xdr:rowOff>15240</xdr:rowOff>
        </xdr:from>
        <xdr:to>
          <xdr:col>7</xdr:col>
          <xdr:colOff>198120</xdr:colOff>
          <xdr:row>2</xdr:row>
          <xdr:rowOff>7620</xdr:rowOff>
        </xdr:to>
        <xdr:sp macro="" textlink="">
          <xdr:nvSpPr>
            <xdr:cNvPr id="18435" name="dashboardBtn" hidden="1">
              <a:extLst>
                <a:ext uri="{63B3BB69-23CF-44E3-9099-C40C66FF867C}">
                  <a14:compatExt spid="_x0000_s18435"/>
                </a:ext>
                <a:ext uri="{FF2B5EF4-FFF2-40B4-BE49-F238E27FC236}">
                  <a16:creationId xmlns:a16="http://schemas.microsoft.com/office/drawing/2014/main" id="{00000000-0008-0000-08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457200</xdr:colOff>
          <xdr:row>1</xdr:row>
          <xdr:rowOff>15240</xdr:rowOff>
        </xdr:from>
        <xdr:to>
          <xdr:col>12</xdr:col>
          <xdr:colOff>160020</xdr:colOff>
          <xdr:row>2</xdr:row>
          <xdr:rowOff>152400</xdr:rowOff>
        </xdr:to>
        <xdr:sp macro="" textlink="">
          <xdr:nvSpPr>
            <xdr:cNvPr id="33797" name="dashboardBtn" hidden="1">
              <a:extLst>
                <a:ext uri="{63B3BB69-23CF-44E3-9099-C40C66FF867C}">
                  <a14:compatExt spid="_x0000_s33797"/>
                </a:ext>
                <a:ext uri="{FF2B5EF4-FFF2-40B4-BE49-F238E27FC236}">
                  <a16:creationId xmlns:a16="http://schemas.microsoft.com/office/drawing/2014/main" id="{00000000-0008-0000-09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44</xdr:row>
      <xdr:rowOff>0</xdr:rowOff>
    </xdr:from>
    <xdr:to>
      <xdr:col>10</xdr:col>
      <xdr:colOff>261337</xdr:colOff>
      <xdr:row>68</xdr:row>
      <xdr:rowOff>8432</xdr:rowOff>
    </xdr:to>
    <xdr:pic>
      <xdr:nvPicPr>
        <xdr:cNvPr id="2" name="Picture 1">
          <a:extLst>
            <a:ext uri="{FF2B5EF4-FFF2-40B4-BE49-F238E27FC236}">
              <a16:creationId xmlns:a16="http://schemas.microsoft.com/office/drawing/2014/main" id="{402FEC34-3BD4-D403-84C2-009DD53F2656}"/>
            </a:ext>
          </a:extLst>
        </xdr:cNvPr>
        <xdr:cNvPicPr>
          <a:picLocks noChangeAspect="1"/>
        </xdr:cNvPicPr>
      </xdr:nvPicPr>
      <xdr:blipFill>
        <a:blip xmlns:r="http://schemas.openxmlformats.org/officeDocument/2006/relationships" r:embed="rId1"/>
        <a:stretch>
          <a:fillRect/>
        </a:stretch>
      </xdr:blipFill>
      <xdr:spPr>
        <a:xfrm>
          <a:off x="609600" y="8032376"/>
          <a:ext cx="7047619" cy="4266667"/>
        </a:xfrm>
        <a:prstGeom prst="rect">
          <a:avLst/>
        </a:prstGeom>
      </xdr:spPr>
    </xdr:pic>
    <xdr:clientData/>
  </xdr:twoCellAnchor>
  <xdr:twoCellAnchor editAs="oneCell">
    <xdr:from>
      <xdr:col>13</xdr:col>
      <xdr:colOff>0</xdr:colOff>
      <xdr:row>44</xdr:row>
      <xdr:rowOff>0</xdr:rowOff>
    </xdr:from>
    <xdr:to>
      <xdr:col>24</xdr:col>
      <xdr:colOff>342019</xdr:colOff>
      <xdr:row>68</xdr:row>
      <xdr:rowOff>8432</xdr:rowOff>
    </xdr:to>
    <xdr:pic>
      <xdr:nvPicPr>
        <xdr:cNvPr id="3" name="Picture 2">
          <a:extLst>
            <a:ext uri="{FF2B5EF4-FFF2-40B4-BE49-F238E27FC236}">
              <a16:creationId xmlns:a16="http://schemas.microsoft.com/office/drawing/2014/main" id="{7844F973-FC52-286E-08A8-808C7C17D8C0}"/>
            </a:ext>
          </a:extLst>
        </xdr:cNvPr>
        <xdr:cNvPicPr>
          <a:picLocks noChangeAspect="1"/>
        </xdr:cNvPicPr>
      </xdr:nvPicPr>
      <xdr:blipFill>
        <a:blip xmlns:r="http://schemas.openxmlformats.org/officeDocument/2006/relationships" r:embed="rId2"/>
        <a:stretch>
          <a:fillRect/>
        </a:stretch>
      </xdr:blipFill>
      <xdr:spPr>
        <a:xfrm>
          <a:off x="10165976" y="8032376"/>
          <a:ext cx="7047619" cy="4266667"/>
        </a:xfrm>
        <a:prstGeom prst="rect">
          <a:avLst/>
        </a:prstGeom>
      </xdr:spPr>
    </xdr:pic>
    <xdr:clientData/>
  </xdr:twoCellAnchor>
  <xdr:twoCellAnchor editAs="oneCell">
    <xdr:from>
      <xdr:col>1</xdr:col>
      <xdr:colOff>0</xdr:colOff>
      <xdr:row>74</xdr:row>
      <xdr:rowOff>0</xdr:rowOff>
    </xdr:from>
    <xdr:to>
      <xdr:col>10</xdr:col>
      <xdr:colOff>261337</xdr:colOff>
      <xdr:row>99</xdr:row>
      <xdr:rowOff>8432</xdr:rowOff>
    </xdr:to>
    <xdr:pic>
      <xdr:nvPicPr>
        <xdr:cNvPr id="4" name="Picture 3">
          <a:extLst>
            <a:ext uri="{FF2B5EF4-FFF2-40B4-BE49-F238E27FC236}">
              <a16:creationId xmlns:a16="http://schemas.microsoft.com/office/drawing/2014/main" id="{DC258532-6F7E-EDA7-B437-A1B7466FB903}"/>
            </a:ext>
          </a:extLst>
        </xdr:cNvPr>
        <xdr:cNvPicPr>
          <a:picLocks noChangeAspect="1"/>
        </xdr:cNvPicPr>
      </xdr:nvPicPr>
      <xdr:blipFill>
        <a:blip xmlns:r="http://schemas.openxmlformats.org/officeDocument/2006/relationships" r:embed="rId3"/>
        <a:stretch>
          <a:fillRect/>
        </a:stretch>
      </xdr:blipFill>
      <xdr:spPr>
        <a:xfrm>
          <a:off x="609600" y="13312588"/>
          <a:ext cx="7047619" cy="4266667"/>
        </a:xfrm>
        <a:prstGeom prst="rect">
          <a:avLst/>
        </a:prstGeom>
      </xdr:spPr>
    </xdr:pic>
    <xdr:clientData/>
  </xdr:twoCellAnchor>
  <xdr:twoCellAnchor editAs="oneCell">
    <xdr:from>
      <xdr:col>12</xdr:col>
      <xdr:colOff>0</xdr:colOff>
      <xdr:row>74</xdr:row>
      <xdr:rowOff>0</xdr:rowOff>
    </xdr:from>
    <xdr:to>
      <xdr:col>23</xdr:col>
      <xdr:colOff>243408</xdr:colOff>
      <xdr:row>99</xdr:row>
      <xdr:rowOff>8432</xdr:rowOff>
    </xdr:to>
    <xdr:pic>
      <xdr:nvPicPr>
        <xdr:cNvPr id="5" name="Picture 4">
          <a:extLst>
            <a:ext uri="{FF2B5EF4-FFF2-40B4-BE49-F238E27FC236}">
              <a16:creationId xmlns:a16="http://schemas.microsoft.com/office/drawing/2014/main" id="{5CAB351D-2FD8-2250-E5F2-221D1FC9A359}"/>
            </a:ext>
          </a:extLst>
        </xdr:cNvPr>
        <xdr:cNvPicPr>
          <a:picLocks noChangeAspect="1"/>
        </xdr:cNvPicPr>
      </xdr:nvPicPr>
      <xdr:blipFill>
        <a:blip xmlns:r="http://schemas.openxmlformats.org/officeDocument/2006/relationships" r:embed="rId4"/>
        <a:stretch>
          <a:fillRect/>
        </a:stretch>
      </xdr:blipFill>
      <xdr:spPr>
        <a:xfrm>
          <a:off x="9457765" y="13312588"/>
          <a:ext cx="7047619" cy="4266667"/>
        </a:xfrm>
        <a:prstGeom prst="rect">
          <a:avLst/>
        </a:prstGeom>
      </xdr:spPr>
    </xdr:pic>
    <xdr:clientData/>
  </xdr:twoCellAnchor>
  <xdr:twoCellAnchor editAs="oneCell">
    <xdr:from>
      <xdr:col>1</xdr:col>
      <xdr:colOff>0</xdr:colOff>
      <xdr:row>105</xdr:row>
      <xdr:rowOff>0</xdr:rowOff>
    </xdr:from>
    <xdr:to>
      <xdr:col>10</xdr:col>
      <xdr:colOff>261337</xdr:colOff>
      <xdr:row>129</xdr:row>
      <xdr:rowOff>169796</xdr:rowOff>
    </xdr:to>
    <xdr:pic>
      <xdr:nvPicPr>
        <xdr:cNvPr id="6" name="Picture 5">
          <a:extLst>
            <a:ext uri="{FF2B5EF4-FFF2-40B4-BE49-F238E27FC236}">
              <a16:creationId xmlns:a16="http://schemas.microsoft.com/office/drawing/2014/main" id="{4833C948-1567-2C8E-54C6-30B06D3F6FCE}"/>
            </a:ext>
          </a:extLst>
        </xdr:cNvPr>
        <xdr:cNvPicPr>
          <a:picLocks noChangeAspect="1"/>
        </xdr:cNvPicPr>
      </xdr:nvPicPr>
      <xdr:blipFill>
        <a:blip xmlns:r="http://schemas.openxmlformats.org/officeDocument/2006/relationships" r:embed="rId5"/>
        <a:stretch>
          <a:fillRect/>
        </a:stretch>
      </xdr:blipFill>
      <xdr:spPr>
        <a:xfrm>
          <a:off x="609600" y="18592800"/>
          <a:ext cx="7047619" cy="4266667"/>
        </a:xfrm>
        <a:prstGeom prst="rect">
          <a:avLst/>
        </a:prstGeom>
      </xdr:spPr>
    </xdr:pic>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2-04T03:02:16.045"/>
    </inkml:context>
    <inkml:brush xml:id="br0">
      <inkml:brushProperty name="width" value="0.035" units="cm"/>
      <inkml:brushProperty name="height" value="0.035" units="cm"/>
    </inkml:brush>
  </inkml:definitions>
  <inkml:trace contextRef="#ctx0" brushRef="#br0">0 1 24575,'0'0'-8191</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2-06T04:57:23.677"/>
    </inkml:context>
    <inkml:brush xml:id="br0">
      <inkml:brushProperty name="width" value="0.035" units="cm"/>
      <inkml:brushProperty name="height" value="0.035" units="cm"/>
    </inkml:brush>
  </inkml:definitions>
  <inkml:trace contextRef="#ctx0" brushRef="#br0">1 1 24575,'0'0'-8191</inkml:trace>
</inkm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ooja" refreshedDate="45997.945383796294" createdVersion="8" refreshedVersion="8" minRefreshableVersion="3" recordCount="1900" xr:uid="{A2C1A20E-0134-43EE-854B-4407BD1CB2EF}">
  <cacheSource type="worksheet">
    <worksheetSource name="EVData"/>
  </cacheSource>
  <cacheFields count="29">
    <cacheField name="User_ID" numFmtId="49">
      <sharedItems/>
    </cacheField>
    <cacheField name="Vehicle_Model" numFmtId="49">
      <sharedItems/>
    </cacheField>
    <cacheField name="Battery_Capacity_kWh" numFmtId="2">
      <sharedItems containsSemiMixedTypes="0" containsString="0" containsNumber="1" minValue="1.53" maxValue="193"/>
    </cacheField>
    <cacheField name="Charging_Station_ID" numFmtId="49">
      <sharedItems containsBlank="1" count="463">
        <s v="Station_391"/>
        <s v="Station_428"/>
        <s v="Station_181"/>
        <s v="Station_327"/>
        <s v="Station_108"/>
        <s v="Station_335"/>
        <s v="Station_162"/>
        <s v="Station_302"/>
        <s v="Station_493"/>
        <s v="Station_452"/>
        <s v="Station_206"/>
        <s v="Station_78"/>
        <s v="Station_16"/>
        <s v="Station_96"/>
        <s v="Station_147"/>
        <s v="Station_2"/>
        <s v="Station_10"/>
        <s v="Station_434"/>
        <s v="Station_125"/>
        <s v="Station_81"/>
        <s v="Station_485"/>
        <s v="Station_140"/>
        <s v="Station_326"/>
        <s v="Station_150"/>
        <s v="Station_288"/>
        <s v="Station_361"/>
        <s v="Station_340"/>
        <s v="Station_129"/>
        <s v="Station_438"/>
        <s v="Station_239"/>
        <s v="Station_58"/>
        <s v="Station_198"/>
        <s v="Station_211"/>
        <s v="Station_402"/>
        <s v="Station_390"/>
        <s v="Station_45"/>
        <s v="Station_97"/>
        <s v="Station_279"/>
        <s v="Station_23"/>
        <s v="Station_410"/>
        <s v="Station_461"/>
        <s v="Station_44"/>
        <s v="Station_27"/>
        <s v="Station_282"/>
        <s v="Station_463"/>
        <s v="Station_36"/>
        <s v="Station_109"/>
        <s v="Station_55"/>
        <s v="Station_192"/>
        <s v="Station_219"/>
        <s v="Station_185"/>
        <s v="Station_69"/>
        <s v="Station_317"/>
        <s v="Station_130"/>
        <s v="Station_378"/>
        <s v="Station_336"/>
        <s v="Station_87"/>
        <s v="Station_294"/>
        <s v="Station_119"/>
        <s v="Station_208"/>
        <s v="Station_334"/>
        <s v="Station_413"/>
        <s v="Station_154"/>
        <s v="Station_35"/>
        <s v="Station_79"/>
        <s v="Station_67"/>
        <s v="Station_343"/>
        <s v="Station_34"/>
        <s v="Station_169"/>
        <s v="Station_151"/>
        <s v="Station_71"/>
        <s v="Station_3"/>
        <s v="Station_314"/>
        <s v="Station_32"/>
        <s v="Station_287"/>
        <s v="Station_82"/>
        <s v="Station_43"/>
        <s v="Station_105"/>
        <s v="Station_1"/>
        <s v="Station_61"/>
        <s v="Station_270"/>
        <s v="Station_180"/>
        <s v="Station_224"/>
        <s v="Station_6"/>
        <s v="Station_103"/>
        <s v="Station_90"/>
        <s v="Station_226"/>
        <s v="Station_158"/>
        <s v="Station_228"/>
        <s v="Station_405"/>
        <s v="Station_126"/>
        <s v="Station_444"/>
        <s v="Station_209"/>
        <s v="Station_74"/>
        <s v="Station_115"/>
        <s v="Station_191"/>
        <s v="Station_495"/>
        <s v="Station_170"/>
        <s v="Station_307"/>
        <s v="Station_448"/>
        <s v="Station_204"/>
        <s v="Station_56"/>
        <s v="Station_41"/>
        <s v="Station_15"/>
        <s v="Station_62"/>
        <s v="Station_155"/>
        <s v="Station_284"/>
        <s v="Station_320"/>
        <s v="Station_494"/>
        <s v="Station_187"/>
        <s v="Station_498"/>
        <s v="Station_442"/>
        <s v="Station_127"/>
        <s v="Station_292"/>
        <s v="Station_114"/>
        <s v="Station_199"/>
        <s v="Station_13"/>
        <s v="Station_271"/>
        <s v="Station_89"/>
        <s v="Station_215"/>
        <s v="Station_278"/>
        <s v="Station_447"/>
        <s v="Station_474"/>
        <s v="Station_481"/>
        <s v="Station_203"/>
        <s v="Station_25"/>
        <s v="Station_101"/>
        <s v="Station_176"/>
        <s v="Station_427"/>
        <s v="Station_117"/>
        <s v="Station_166"/>
        <s v="Station_429"/>
        <s v="Station_344"/>
        <s v="Station_424"/>
        <s v="Station_366"/>
        <s v="Station_120"/>
        <s v="Station_145"/>
        <s v="Station_216"/>
        <s v="Station_229"/>
        <s v="Station_313"/>
        <s v="Station_352"/>
        <s v="Station_377"/>
        <s v="Station_318"/>
        <s v="Station_472"/>
        <s v="Station_137"/>
        <s v="Station_324"/>
        <s v="Station_337"/>
        <s v="Station_273"/>
        <s v="Station_306"/>
        <s v="Station_368"/>
        <s v="Station_94"/>
        <s v="Station_168"/>
        <s v="Station_341"/>
        <s v="Station_149"/>
        <s v="Station_183"/>
        <s v="Station_152"/>
        <s v="Station_365"/>
        <s v="Station_401"/>
        <s v="Station_274"/>
        <s v="Station_42"/>
        <s v="Station_496"/>
        <s v="Station_212"/>
        <s v="Station_17"/>
        <s v="Station_73"/>
        <s v="Station_14"/>
        <s v="Station_433"/>
        <s v="Station_157"/>
        <s v="Station_223"/>
        <s v="Station_132"/>
        <s v="Station_338"/>
        <s v="Station_404"/>
        <s v="Station_376"/>
        <s v="Station_47"/>
        <s v="Station_107"/>
        <s v="Station_265"/>
        <s v="Station_205"/>
        <s v="Station_476"/>
        <s v="Station_247"/>
        <s v="Station_19"/>
        <s v="Station_346"/>
        <s v="Station_436"/>
        <s v="Station_26"/>
        <s v="Station_217"/>
        <s v="Station_174"/>
        <s v="Station_92"/>
        <s v="Station_480"/>
        <s v="Station_131"/>
        <s v="Station_450"/>
        <s v="Station_298"/>
        <s v="Station_275"/>
        <s v="Station_492"/>
        <s v="Station_417"/>
        <s v="Station_76"/>
        <s v="Station_177"/>
        <s v="Station_184"/>
        <s v="Station_319"/>
        <s v="Station_363"/>
        <s v="Station_49"/>
        <s v="Station_355"/>
        <s v="Station_200"/>
        <s v="Station_308"/>
        <s v="Station_356"/>
        <s v="Station_373"/>
        <s v="Station_118"/>
        <s v="Station_263"/>
        <s v="Station_46"/>
        <s v="Station_400"/>
        <s v="Station_408"/>
        <s v="Station_189"/>
        <s v="Station_310"/>
        <s v="Station_266"/>
        <s v="Station_464"/>
        <s v="Station_144"/>
        <s v="Station_487"/>
        <s v="Station_348"/>
        <s v="Station_134"/>
        <s v="Station_148"/>
        <s v="Station_233"/>
        <s v="Station_299"/>
        <s v="Station_161"/>
        <s v="Station_121"/>
        <s v="Station_301"/>
        <s v="Station_63"/>
        <s v="Station_451"/>
        <s v="Station_68"/>
        <s v="Station_253"/>
        <s v="Station_459"/>
        <s v="Station_398"/>
        <s v="Station_286"/>
        <s v="Station_218"/>
        <s v="Station_269"/>
        <s v="Station_382"/>
        <s v="Station_98"/>
        <s v="Station_236"/>
        <s v="Station_412"/>
        <s v="Station_304"/>
        <s v="Station_484"/>
        <s v="Station_66"/>
        <s v="Station_234"/>
        <s v="Station_457"/>
        <s v="Station_254"/>
        <s v="Station_380"/>
        <s v="Station_84"/>
        <s v="Station_276"/>
        <s v="Station_387"/>
        <s v="Station_268"/>
        <s v="Station_296"/>
        <s v="Station_322"/>
        <s v="Station_100"/>
        <s v="Station_272"/>
        <s v="Station_339"/>
        <s v="Station_238"/>
        <s v="Station_18"/>
        <s v="Station_12"/>
        <s v="Station_123"/>
        <s v="Station_246"/>
        <s v="Station_222"/>
        <s v="Station_51"/>
        <s v="Station_488"/>
        <s v="Station_48"/>
        <s v="Station_262"/>
        <s v="Station_53"/>
        <s v="Station_357"/>
        <s v="Station_135"/>
        <s v="Station_443"/>
        <s v="Station_11"/>
        <s v="Station_143"/>
        <s v="Station_293"/>
        <s v="Station_9"/>
        <s v="Station_93"/>
        <s v="Station_454"/>
        <s v="Station_328"/>
        <s v="Station_267"/>
        <s v="Station_422"/>
        <s v="Station_106"/>
        <s v="Station_381"/>
        <s v="Station_364"/>
        <s v="Station_122"/>
        <s v="Station_446"/>
        <s v="Station_371"/>
        <s v="Station_257"/>
        <s v="Station_359"/>
        <s v="Station_4"/>
        <s v="Station_426"/>
        <s v="Station_397"/>
        <s v="Station_354"/>
        <s v="Station_85"/>
        <s v="Station_214"/>
        <s v="Station_197"/>
        <s v="Station_330"/>
        <s v="Station_392"/>
        <s v="Station_441"/>
        <s v="Station_383"/>
        <s v="Station_329"/>
        <s v="Station_8"/>
        <s v="Station_250"/>
        <s v="Station_139"/>
        <s v="Station_124"/>
        <s v="Station_309"/>
        <s v="Station_469"/>
        <s v="Station_112"/>
        <s v="Station_477"/>
        <s v="Station_362"/>
        <s v="Station_460"/>
        <s v="Station_240"/>
        <s v="Station_242"/>
        <s v="Station_342"/>
        <s v="Station_478"/>
        <s v="Station_167"/>
        <s v="Station_20"/>
        <s v="Station_393"/>
        <s v="Station_86"/>
        <s v="Station_375"/>
        <s v="Station_248"/>
        <s v="Station_70"/>
        <s v="Station_57"/>
        <s v="Station_39"/>
        <s v="Station_289"/>
        <s v="Station_440"/>
        <s v="Station_220"/>
        <s v="Station_244"/>
        <s v="Station_283"/>
        <s v="Station_110"/>
        <s v="Station_331"/>
        <s v="Station_232"/>
        <s v="Station_64"/>
        <s v="Station_455"/>
        <s v="Station_213"/>
        <s v="Station_258"/>
        <s v="Station_175"/>
        <s v="Station_291"/>
        <s v="Station_435"/>
        <s v="Station_370"/>
        <s v="Station_88"/>
        <s v="Station_72"/>
        <s v="Station_30"/>
        <s v="Station_172"/>
        <s v="Station_394"/>
        <s v="Station_194"/>
        <s v="Station_186"/>
        <s v="Station_164"/>
        <s v="Station_431"/>
        <s v="Station_403"/>
        <s v="Station_210"/>
        <s v="Station_350"/>
        <s v="Station_251"/>
        <s v="Station_321"/>
        <s v="Station_280"/>
        <s v="Station_5"/>
        <s v="Station_414"/>
        <s v="Station_182"/>
        <s v="Station_285"/>
        <s v="Station_259"/>
        <s v="Station_104"/>
        <s v="Station_379"/>
        <s v="Station_255"/>
        <s v="Station_386"/>
        <s v="Station_156"/>
        <s v="Station_77"/>
        <s v="Station_470"/>
        <s v="Station_188"/>
        <s v="Station_333"/>
        <s v="Station_178"/>
        <s v="Station_40"/>
        <s v="Station_416"/>
        <s v="Station_65"/>
        <s v="Station_388"/>
        <s v="Station_445"/>
        <s v="Station_421"/>
        <s v="Station_221"/>
        <s v="Station_237"/>
        <s v="Station_497"/>
        <s v="Station_159"/>
        <s v="Station_409"/>
        <s v="Station_300"/>
        <s v="Station_396"/>
        <s v="Station_256"/>
        <s v="Station_353"/>
        <s v="Station_325"/>
        <s v="Station_312"/>
        <s v="Station_99"/>
        <s v="Station_482"/>
        <s v="Station_75"/>
        <s v="Station_33"/>
        <s v="Station_171"/>
        <s v="Station_399"/>
        <s v="Station_261"/>
        <s v="Station_83"/>
        <s v="Station_351"/>
        <s v="Station_281"/>
        <s v="Station_420"/>
        <s v="Station_146"/>
        <s v="Station_419"/>
        <s v="Station_462"/>
        <s v="Station_260"/>
        <s v="Station_349"/>
        <s v="Station_425"/>
        <s v="Station_207"/>
        <s v="Station_28"/>
        <s v="Station_116"/>
        <s v="Station_347"/>
        <s v="Station_423"/>
        <s v="Station_407"/>
        <s v="Station_59"/>
        <s v="Station_479"/>
        <s v="Station_415"/>
        <s v="Station_367"/>
        <s v="Station_439"/>
        <s v="Station_80"/>
        <s v="Station_195"/>
        <s v="Station_369"/>
        <s v="Station_305"/>
        <s v="Station_311"/>
        <s v="Station_196"/>
        <s v="Station_437"/>
        <s v="Station_165"/>
        <s v="Station_37"/>
        <s v="Station_468"/>
        <s v="Station_7"/>
        <s v="Station_249"/>
        <s v="Station_297"/>
        <s v="Station_231"/>
        <s v="Station_453"/>
        <s v="Station_358"/>
        <s v="Station_475"/>
        <s v="Station_128"/>
        <s v="Station_179"/>
        <s v="Station_193"/>
        <s v="Station_141"/>
        <s v="Station_95"/>
        <s v="Station_385"/>
        <s v="Station_21"/>
        <s v="Station_471"/>
        <s v="Station_372"/>
        <s v="Station_486"/>
        <s v="Station_277"/>
        <s v="Station_384"/>
        <s v="Station_227"/>
        <s v="Station_323"/>
        <s v="Station_153"/>
        <s v="Station_201"/>
        <s v="Station_315"/>
        <s v="Station_466"/>
        <s v="Station_252"/>
        <s v="Station_430"/>
        <s v="Station_38"/>
        <s v="Station_389"/>
        <s v="Station_235"/>
        <s v="Station_133"/>
        <s v="Station_499"/>
        <s v="Station_418"/>
        <s v="Station_332"/>
        <s v="Station_138"/>
        <s v="Station_52"/>
        <s v="Station_458"/>
        <s v="Station_24"/>
        <s v="Station_483"/>
        <s v="Station_473"/>
        <s v="Station_241"/>
        <s v="Station_489"/>
        <s v="Station_22"/>
        <s v="Station_374"/>
        <m u="1"/>
      </sharedItems>
    </cacheField>
    <cacheField name="Charging_Station_Location" numFmtId="49">
      <sharedItems count="5">
        <s v="Houston"/>
        <s v="San Francisco"/>
        <s v="Los Angeles"/>
        <s v="Chicago"/>
        <s v="New York"/>
      </sharedItems>
    </cacheField>
    <cacheField name="Charging_Start_Time" numFmtId="165">
      <sharedItems containsSemiMixedTypes="0" containsNonDate="0" containsDate="1" containsString="0" minDate="2024-01-01T00:00:00" maxDate="2025-03-25T00:00:00" count="1876">
        <d v="2024-01-01T00:00:00"/>
        <d v="2024-01-01T01:00:00"/>
        <d v="2024-01-01T02:00:00"/>
        <d v="2024-01-01T03:00:00"/>
        <d v="2024-01-01T04:00:00"/>
        <d v="2024-01-01T05:00:00"/>
        <d v="2024-01-01T06:00:00"/>
        <d v="2024-01-01T07:00:00"/>
        <d v="2024-01-01T08:00:00"/>
        <d v="2024-01-01T09:00:00"/>
        <d v="2024-01-01T10:00:00"/>
        <d v="2024-01-01T11:00:00"/>
        <d v="2024-01-01T12:00:00"/>
        <d v="2024-01-01T13:00:00"/>
        <d v="2024-01-01T14:00:00"/>
        <d v="2024-01-01T15:00:00"/>
        <d v="2024-01-01T16:00:00"/>
        <d v="2024-01-01T17:00:00"/>
        <d v="2024-01-01T18:00:00"/>
        <d v="2024-01-01T19:00:00"/>
        <d v="2024-01-01T20:00:00"/>
        <d v="2024-01-01T21:00:00"/>
        <d v="2024-01-01T22:00:00"/>
        <d v="2024-01-01T23:00:00"/>
        <d v="2024-01-02T00:00:00"/>
        <d v="2024-01-02T01:00:00"/>
        <d v="2024-01-02T02:00:00"/>
        <d v="2024-01-02T03:00:00"/>
        <d v="2024-01-02T04:00:00"/>
        <d v="2024-01-02T05:00:00"/>
        <d v="2024-01-02T06:00:00"/>
        <d v="2024-03-02T07:00:00"/>
        <d v="2024-01-02T08:00:00"/>
        <d v="2024-01-02T09:00:00"/>
        <d v="2024-04-02T10:00:00"/>
        <d v="2024-04-02T11:00:00"/>
        <d v="2024-05-02T12:00:00"/>
        <d v="2024-01-02T13:00:00"/>
        <d v="2024-06-02T14:00:00"/>
        <d v="2024-01-02T15:00:00"/>
        <d v="2024-08-17T21:00:00"/>
        <d v="2024-09-02T17:00:00"/>
        <d v="2024-11-18T20:00:00"/>
        <d v="2024-01-02T19:00:00"/>
        <d v="2024-01-02T20:00:00"/>
        <d v="2024-01-02T21:00:00"/>
        <d v="2024-01-02T22:00:00"/>
        <d v="2024-01-02T23:00:00"/>
        <d v="2024-01-03T00:00:00"/>
        <d v="2024-01-03T01:00:00"/>
        <d v="2024-01-03T02:00:00"/>
        <d v="2024-01-03T03:00:00"/>
        <d v="2024-01-03T04:00:00"/>
        <d v="2024-01-03T05:00:00"/>
        <d v="2024-01-03T06:00:00"/>
        <d v="2024-01-03T07:00:00"/>
        <d v="2024-01-03T08:00:00"/>
        <d v="2024-01-03T09:00:00"/>
        <d v="2024-01-03T10:00:00"/>
        <d v="2024-01-03T11:00:00"/>
        <d v="2024-01-03T12:00:00"/>
        <d v="2024-01-03T13:00:00"/>
        <d v="2024-01-03T14:00:00"/>
        <d v="2024-01-03T15:00:00"/>
        <d v="2024-01-03T16:00:00"/>
        <d v="2024-01-03T17:00:00"/>
        <d v="2024-01-03T18:00:00"/>
        <d v="2024-01-03T19:00:00"/>
        <d v="2024-01-03T20:00:00"/>
        <d v="2024-01-03T21:00:00"/>
        <d v="2024-01-03T22:00:00"/>
        <d v="2024-01-03T23:00:00"/>
        <d v="2024-01-04T00:00:00"/>
        <d v="2024-01-04T01:00:00"/>
        <d v="2024-01-04T02:00:00"/>
        <d v="2024-01-04T03:00:00"/>
        <d v="2024-01-04T04:00:00"/>
        <d v="2024-01-04T05:00:00"/>
        <d v="2024-01-04T06:00:00"/>
        <d v="2024-01-04T07:00:00"/>
        <d v="2024-01-04T08:00:00"/>
        <d v="2024-01-04T09:00:00"/>
        <d v="2024-01-04T10:00:00"/>
        <d v="2024-01-04T11:00:00"/>
        <d v="2024-01-04T12:00:00"/>
        <d v="2024-01-04T13:00:00"/>
        <d v="2024-01-04T14:00:00"/>
        <d v="2024-01-04T15:00:00"/>
        <d v="2024-01-04T16:00:00"/>
        <d v="2024-01-04T17:00:00"/>
        <d v="2024-01-04T18:00:00"/>
        <d v="2024-01-04T19:00:00"/>
        <d v="2024-01-04T20:00:00"/>
        <d v="2024-01-04T21:00:00"/>
        <d v="2024-01-04T22:00:00"/>
        <d v="2024-01-04T23:00:00"/>
        <d v="2024-01-05T00:00:00"/>
        <d v="2024-01-05T01:00:00"/>
        <d v="2024-01-05T02:00:00"/>
        <d v="2024-01-05T03:00:00"/>
        <d v="2024-01-05T04:00:00"/>
        <d v="2024-01-05T05:00:00"/>
        <d v="2024-01-05T06:00:00"/>
        <d v="2024-01-05T07:00:00"/>
        <d v="2024-01-05T08:00:00"/>
        <d v="2024-01-05T09:00:00"/>
        <d v="2024-01-05T10:00:00"/>
        <d v="2024-01-05T11:00:00"/>
        <d v="2024-01-05T12:00:00"/>
        <d v="2024-01-05T13:00:00"/>
        <d v="2024-01-05T14:00:00"/>
        <d v="2024-01-05T15:00:00"/>
        <d v="2024-01-05T16:00:00"/>
        <d v="2024-01-05T17:00:00"/>
        <d v="2024-01-05T18:00:00"/>
        <d v="2024-01-05T19:00:00"/>
        <d v="2024-01-05T20:00:00"/>
        <d v="2024-01-05T21:00:00"/>
        <d v="2024-01-05T22:00:00"/>
        <d v="2024-01-05T23:00:00"/>
        <d v="2024-01-06T00:00:00"/>
        <d v="2024-01-06T01:00:00"/>
        <d v="2024-01-06T02:00:00"/>
        <d v="2024-01-06T03:00:00"/>
        <d v="2024-01-06T04:00:00"/>
        <d v="2024-01-06T05:00:00"/>
        <d v="2024-01-06T06:00:00"/>
        <d v="2024-01-06T07:00:00"/>
        <d v="2024-01-06T08:00:00"/>
        <d v="2024-01-06T09:00:00"/>
        <d v="2024-01-06T10:00:00"/>
        <d v="2024-01-06T11:00:00"/>
        <d v="2024-01-06T12:00:00"/>
        <d v="2024-01-06T13:00:00"/>
        <d v="2024-01-06T14:00:00"/>
        <d v="2024-01-06T15:00:00"/>
        <d v="2024-01-06T16:00:00"/>
        <d v="2024-01-06T17:00:00"/>
        <d v="2024-01-06T18:00:00"/>
        <d v="2024-01-06T19:00:00"/>
        <d v="2024-01-06T20:00:00"/>
        <d v="2024-01-06T21:00:00"/>
        <d v="2024-01-06T22:00:00"/>
        <d v="2024-01-06T23:00:00"/>
        <d v="2024-01-07T00:00:00"/>
        <d v="2024-01-07T01:00:00"/>
        <d v="2024-01-07T02:00:00"/>
        <d v="2024-01-07T03:00:00"/>
        <d v="2024-01-07T04:00:00"/>
        <d v="2024-01-07T05:00:00"/>
        <d v="2024-01-07T06:00:00"/>
        <d v="2024-01-07T07:00:00"/>
        <d v="2024-01-07T08:00:00"/>
        <d v="2024-01-07T09:00:00"/>
        <d v="2024-01-07T10:00:00"/>
        <d v="2024-01-07T11:00:00"/>
        <d v="2024-01-07T12:00:00"/>
        <d v="2024-01-07T13:00:00"/>
        <d v="2024-01-07T14:00:00"/>
        <d v="2024-01-07T15:00:00"/>
        <d v="2024-01-07T16:00:00"/>
        <d v="2024-01-07T17:00:00"/>
        <d v="2024-01-07T18:00:00"/>
        <d v="2024-01-07T19:00:00"/>
        <d v="2024-01-07T20:00:00"/>
        <d v="2024-01-07T21:00:00"/>
        <d v="2024-01-07T22:00:00"/>
        <d v="2024-01-07T23:00:00"/>
        <d v="2024-01-08T00:00:00"/>
        <d v="2024-01-08T01:00:00"/>
        <d v="2024-01-08T02:00:00"/>
        <d v="2024-01-08T03:00:00"/>
        <d v="2024-01-08T04:00:00"/>
        <d v="2024-01-08T05:00:00"/>
        <d v="2024-01-08T06:00:00"/>
        <d v="2024-01-08T07:00:00"/>
        <d v="2024-01-08T08:00:00"/>
        <d v="2024-01-08T09:00:00"/>
        <d v="2024-01-08T10:00:00"/>
        <d v="2024-01-08T11:00:00"/>
        <d v="2024-01-08T12:00:00"/>
        <d v="2024-01-08T13:00:00"/>
        <d v="2024-01-08T14:00:00"/>
        <d v="2024-01-08T15:00:00"/>
        <d v="2024-01-08T16:00:00"/>
        <d v="2024-01-08T17:00:00"/>
        <d v="2024-01-08T18:00:00"/>
        <d v="2024-01-08T19:00:00"/>
        <d v="2024-01-08T20:00:00"/>
        <d v="2024-01-08T21:00:00"/>
        <d v="2024-01-08T22:00:00"/>
        <d v="2024-01-08T23:00:00"/>
        <d v="2024-01-09T00:00:00"/>
        <d v="2024-01-09T01:00:00"/>
        <d v="2024-01-09T02:00:00"/>
        <d v="2024-01-09T03:00:00"/>
        <d v="2024-01-09T04:00:00"/>
        <d v="2024-01-09T05:00:00"/>
        <d v="2024-01-09T06:00:00"/>
        <d v="2024-01-09T07:00:00"/>
        <d v="2024-01-09T08:00:00"/>
        <d v="2024-01-09T09:00:00"/>
        <d v="2024-01-09T10:00:00"/>
        <d v="2024-01-09T11:00:00"/>
        <d v="2024-01-09T12:00:00"/>
        <d v="2024-01-09T13:00:00"/>
        <d v="2024-01-09T14:00:00"/>
        <d v="2024-01-09T15:00:00"/>
        <d v="2024-01-09T16:00:00"/>
        <d v="2024-01-09T17:00:00"/>
        <d v="2024-01-09T18:00:00"/>
        <d v="2024-01-09T19:00:00"/>
        <d v="2024-01-09T20:00:00"/>
        <d v="2024-01-09T21:00:00"/>
        <d v="2024-01-09T22:00:00"/>
        <d v="2024-01-09T23:00:00"/>
        <d v="2024-01-10T00:00:00"/>
        <d v="2024-01-10T01:00:00"/>
        <d v="2024-01-10T02:00:00"/>
        <d v="2024-01-10T03:00:00"/>
        <d v="2024-01-10T04:00:00"/>
        <d v="2024-01-10T05:00:00"/>
        <d v="2024-01-10T06:00:00"/>
        <d v="2024-01-10T07:00:00"/>
        <d v="2024-01-10T08:00:00"/>
        <d v="2024-01-10T09:00:00"/>
        <d v="2024-01-10T10:00:00"/>
        <d v="2024-01-10T11:00:00"/>
        <d v="2024-01-10T12:00:00"/>
        <d v="2024-01-10T13:00:00"/>
        <d v="2024-01-10T14:00:00"/>
        <d v="2024-01-10T15:00:00"/>
        <d v="2024-01-10T16:00:00"/>
        <d v="2024-01-10T17:00:00"/>
        <d v="2024-01-10T18:00:00"/>
        <d v="2024-01-10T19:00:00"/>
        <d v="2024-01-10T20:00:00"/>
        <d v="2024-01-10T21:00:00"/>
        <d v="2024-01-10T22:00:00"/>
        <d v="2024-01-10T23:00:00"/>
        <d v="2024-01-11T00:00:00"/>
        <d v="2024-01-11T01:00:00"/>
        <d v="2024-01-11T02:00:00"/>
        <d v="2024-01-11T03:00:00"/>
        <d v="2024-01-11T04:00:00"/>
        <d v="2024-01-11T05:00:00"/>
        <d v="2024-01-11T06:00:00"/>
        <d v="2024-01-11T07:00:00"/>
        <d v="2024-01-11T08:00:00"/>
        <d v="2024-01-11T09:00:00"/>
        <d v="2024-01-11T10:00:00"/>
        <d v="2024-01-11T11:00:00"/>
        <d v="2024-01-11T12:00:00"/>
        <d v="2024-01-11T13:00:00"/>
        <d v="2024-01-11T14:00:00"/>
        <d v="2024-01-11T15:00:00"/>
        <d v="2024-01-11T16:00:00"/>
        <d v="2024-01-11T17:00:00"/>
        <d v="2024-01-11T18:00:00"/>
        <d v="2024-01-11T19:00:00"/>
        <d v="2024-01-11T20:00:00"/>
        <d v="2024-01-11T21:00:00"/>
        <d v="2024-01-11T22:00:00"/>
        <d v="2024-01-11T23:00:00"/>
        <d v="2024-01-12T00:00:00"/>
        <d v="2024-01-12T01:00:00"/>
        <d v="2024-01-12T02:00:00"/>
        <d v="2024-01-12T03:00:00"/>
        <d v="2024-01-12T04:00:00"/>
        <d v="2024-01-12T05:00:00"/>
        <d v="2024-01-12T06:00:00"/>
        <d v="2024-01-12T07:00:00"/>
        <d v="2024-01-12T08:00:00"/>
        <d v="2024-01-12T09:00:00"/>
        <d v="2024-01-12T10:00:00"/>
        <d v="2024-01-12T11:00:00"/>
        <d v="2024-01-12T12:00:00"/>
        <d v="2024-01-12T13:00:00"/>
        <d v="2024-01-12T14:00:00"/>
        <d v="2024-01-12T15:00:00"/>
        <d v="2024-01-12T16:00:00"/>
        <d v="2024-01-12T17:00:00"/>
        <d v="2024-01-12T18:00:00"/>
        <d v="2024-01-12T19:00:00"/>
        <d v="2024-01-12T20:00:00"/>
        <d v="2024-01-12T21:00:00"/>
        <d v="2024-01-12T22:00:00"/>
        <d v="2024-01-12T23:00:00"/>
        <d v="2024-01-13T00:00:00"/>
        <d v="2024-01-13T01:00:00"/>
        <d v="2024-01-13T02:00:00"/>
        <d v="2024-01-13T03:00:00"/>
        <d v="2024-01-13T04:00:00"/>
        <d v="2024-01-13T05:00:00"/>
        <d v="2024-01-13T06:00:00"/>
        <d v="2024-01-13T07:00:00"/>
        <d v="2024-01-13T08:00:00"/>
        <d v="2024-01-13T09:00:00"/>
        <d v="2024-01-13T10:00:00"/>
        <d v="2024-01-13T11:00:00"/>
        <d v="2024-01-13T12:00:00"/>
        <d v="2024-01-13T13:00:00"/>
        <d v="2024-01-13T14:00:00"/>
        <d v="2024-01-13T15:00:00"/>
        <d v="2024-01-13T16:00:00"/>
        <d v="2024-01-13T17:00:00"/>
        <d v="2024-01-13T18:00:00"/>
        <d v="2024-01-13T19:00:00"/>
        <d v="2024-01-13T20:00:00"/>
        <d v="2024-03-13T21:00:00"/>
        <d v="2024-03-13T22:00:00"/>
        <d v="2024-03-13T23:00:00"/>
        <d v="2024-03-14T00:00:00"/>
        <d v="2024-03-14T01:00:00"/>
        <d v="2024-03-14T02:00:00"/>
        <d v="2024-03-14T03:00:00"/>
        <d v="2024-03-14T04:00:00"/>
        <d v="2024-03-14T05:00:00"/>
        <d v="2024-03-14T06:00:00"/>
        <d v="2024-03-14T07:00:00"/>
        <d v="2024-03-14T08:00:00"/>
        <d v="2024-03-14T09:00:00"/>
        <d v="2024-03-14T10:00:00"/>
        <d v="2024-03-14T11:00:00"/>
        <d v="2024-03-14T12:00:00"/>
        <d v="2024-03-14T13:00:00"/>
        <d v="2024-03-14T14:00:00"/>
        <d v="2024-03-14T15:00:00"/>
        <d v="2024-01-14T16:00:00"/>
        <d v="2024-01-14T17:00:00"/>
        <d v="2024-01-14T18:00:00"/>
        <d v="2024-01-14T19:00:00"/>
        <d v="2024-01-14T20:00:00"/>
        <d v="2024-01-14T21:00:00"/>
        <d v="2024-01-14T22:00:00"/>
        <d v="2024-01-14T23:00:00"/>
        <d v="2024-01-15T00:00:00"/>
        <d v="2024-01-15T01:00:00"/>
        <d v="2024-01-15T02:00:00"/>
        <d v="2024-01-15T03:00:00"/>
        <d v="2024-04-15T04:00:00"/>
        <d v="2024-04-15T05:00:00"/>
        <d v="2024-04-15T06:00:00"/>
        <d v="2024-04-15T07:00:00"/>
        <d v="2024-04-15T08:00:00"/>
        <d v="2024-04-15T09:00:00"/>
        <d v="2024-04-15T10:00:00"/>
        <d v="2024-04-15T11:00:00"/>
        <d v="2024-04-15T12:00:00"/>
        <d v="2024-04-15T13:00:00"/>
        <d v="2024-04-15T14:00:00"/>
        <d v="2024-04-15T15:00:00"/>
        <d v="2024-04-15T16:00:00"/>
        <d v="2024-04-15T17:00:00"/>
        <d v="2024-04-15T18:00:00"/>
        <d v="2024-04-15T19:00:00"/>
        <d v="2024-04-15T20:00:00"/>
        <d v="2024-04-15T21:00:00"/>
        <d v="2024-04-15T22:00:00"/>
        <d v="2024-04-15T23:00:00"/>
        <d v="2024-05-16T00:00:00"/>
        <d v="2024-05-16T01:00:00"/>
        <d v="2024-05-16T02:00:00"/>
        <d v="2024-05-16T03:00:00"/>
        <d v="2024-05-16T04:00:00"/>
        <d v="2024-05-16T05:00:00"/>
        <d v="2024-05-16T06:00:00"/>
        <d v="2024-05-16T07:00:00"/>
        <d v="2024-05-16T08:00:00"/>
        <d v="2024-05-16T09:00:00"/>
        <d v="2024-05-16T10:00:00"/>
        <d v="2024-05-16T11:00:00"/>
        <d v="2024-05-16T12:00:00"/>
        <d v="2024-05-16T13:00:00"/>
        <d v="2024-01-16T14:00:00"/>
        <d v="2024-01-16T15:00:00"/>
        <d v="2024-01-16T16:00:00"/>
        <d v="2024-01-16T17:00:00"/>
        <d v="2024-01-16T18:00:00"/>
        <d v="2024-01-16T19:00:00"/>
        <d v="2024-01-16T20:00:00"/>
        <d v="2024-01-16T21:00:00"/>
        <d v="2024-01-16T22:00:00"/>
        <d v="2024-06-16T23:00:00"/>
        <d v="2024-06-17T00:00:00"/>
        <d v="2024-06-17T01:00:00"/>
        <d v="2024-06-17T02:00:00"/>
        <d v="2024-06-17T03:00:00"/>
        <d v="2024-06-17T04:00:00"/>
        <d v="2024-06-17T05:00:00"/>
        <d v="2024-06-17T06:00:00"/>
        <d v="2024-06-17T07:00:00"/>
        <d v="2024-06-17T08:00:00"/>
        <d v="2024-06-17T09:00:00"/>
        <d v="2024-06-17T10:00:00"/>
        <d v="2024-06-17T11:00:00"/>
        <d v="2024-06-17T12:00:00"/>
        <d v="2024-01-17T13:00:00"/>
        <d v="2024-01-17T14:00:00"/>
        <d v="2024-01-17T15:00:00"/>
        <d v="2024-01-17T16:00:00"/>
        <d v="2024-01-17T17:00:00"/>
        <d v="2024-01-17T18:00:00"/>
        <d v="2024-01-17T19:00:00"/>
        <d v="2024-07-17T20:00:00"/>
        <d v="2024-01-18T08:00:00"/>
        <d v="2024-01-18T09:00:00"/>
        <d v="2024-01-18T10:00:00"/>
        <d v="2024-10-18T11:00:00"/>
        <d v="2024-01-18T15:00:00"/>
        <d v="2024-01-18T16:00:00"/>
        <d v="2024-01-18T17:00:00"/>
        <d v="2024-01-18T18:00:00"/>
        <d v="2024-01-18T19:00:00"/>
        <d v="2024-01-19T01:00:00"/>
        <d v="2024-01-19T02:00:00"/>
        <d v="2024-01-19T03:00:00"/>
        <d v="2024-01-19T04:00:00"/>
        <d v="2024-01-19T05:00:00"/>
        <d v="2024-01-19T06:00:00"/>
        <d v="2024-01-19T07:00:00"/>
        <d v="2024-01-19T08:00:00"/>
        <d v="2024-12-19T09:00:00"/>
        <d v="2024-01-19T11:00:00"/>
        <d v="2024-01-19T12:00:00"/>
        <d v="2024-01-19T13:00:00"/>
        <d v="2024-01-19T14:00:00"/>
        <d v="2024-01-19T15:00:00"/>
        <d v="2024-01-19T16:00:00"/>
        <d v="2024-01-19T17:00:00"/>
        <d v="2024-01-19T18:00:00"/>
        <d v="2024-01-19T19:00:00"/>
        <d v="2024-01-19T20:00:00"/>
        <d v="2024-01-19T21:00:00"/>
        <d v="2024-01-19T22:00:00"/>
        <d v="2024-01-19T23:00:00"/>
        <d v="2024-01-20T00:00:00"/>
        <d v="2024-01-20T01:00:00"/>
        <d v="2024-01-20T02:00:00"/>
        <d v="2024-01-20T03:00:00"/>
        <d v="2024-01-20T04:00:00"/>
        <d v="2024-01-20T05:00:00"/>
        <d v="2024-01-20T06:00:00"/>
        <d v="2024-01-20T07:00:00"/>
        <d v="2024-01-20T08:00:00"/>
        <d v="2024-01-20T09:00:00"/>
        <d v="2024-01-20T10:00:00"/>
        <d v="2024-01-20T11:00:00"/>
        <d v="2024-01-20T12:00:00"/>
        <d v="2024-01-20T13:00:00"/>
        <d v="2024-01-20T14:00:00"/>
        <d v="2024-01-20T15:00:00"/>
        <d v="2024-01-20T16:00:00"/>
        <d v="2024-01-20T17:00:00"/>
        <d v="2024-01-20T18:00:00"/>
        <d v="2024-01-20T19:00:00"/>
        <d v="2024-01-20T20:00:00"/>
        <d v="2024-01-20T21:00:00"/>
        <d v="2024-01-20T22:00:00"/>
        <d v="2024-01-20T23:00:00"/>
        <d v="2024-01-21T00:00:00"/>
        <d v="2024-01-21T01:00:00"/>
        <d v="2024-01-21T02:00:00"/>
        <d v="2024-01-21T03:00:00"/>
        <d v="2024-01-21T04:00:00"/>
        <d v="2024-01-21T05:00:00"/>
        <d v="2024-01-21T06:00:00"/>
        <d v="2024-01-21T07:00:00"/>
        <d v="2024-01-21T08:00:00"/>
        <d v="2024-01-21T09:00:00"/>
        <d v="2024-01-21T10:00:00"/>
        <d v="2024-01-21T11:00:00"/>
        <d v="2024-01-21T12:00:00"/>
        <d v="2024-01-21T13:00:00"/>
        <d v="2024-01-21T14:00:00"/>
        <d v="2024-01-21T15:00:00"/>
        <d v="2024-01-21T16:00:00"/>
        <d v="2024-01-21T17:00:00"/>
        <d v="2024-01-21T18:00:00"/>
        <d v="2024-01-21T19:00:00"/>
        <d v="2024-01-21T20:00:00"/>
        <d v="2024-01-21T21:00:00"/>
        <d v="2024-01-21T22:00:00"/>
        <d v="2024-01-21T23:00:00"/>
        <d v="2024-01-22T00:00:00"/>
        <d v="2024-01-22T01:00:00"/>
        <d v="2024-01-22T02:00:00"/>
        <d v="2024-01-22T03:00:00"/>
        <d v="2024-01-22T04:00:00"/>
        <d v="2024-01-22T05:00:00"/>
        <d v="2024-01-22T06:00:00"/>
        <d v="2024-01-22T07:00:00"/>
        <d v="2024-01-22T08:00:00"/>
        <d v="2024-01-22T09:00:00"/>
        <d v="2024-01-22T10:00:00"/>
        <d v="2024-01-22T11:00:00"/>
        <d v="2024-01-22T12:00:00"/>
        <d v="2024-01-22T13:00:00"/>
        <d v="2024-01-22T14:00:00"/>
        <d v="2024-01-22T15:00:00"/>
        <d v="2024-01-22T16:00:00"/>
        <d v="2024-01-22T17:00:00"/>
        <d v="2024-01-22T18:00:00"/>
        <d v="2024-01-22T19:00:00"/>
        <d v="2024-01-22T20:00:00"/>
        <d v="2024-01-22T21:00:00"/>
        <d v="2024-01-22T22:00:00"/>
        <d v="2024-01-22T23:00:00"/>
        <d v="2024-01-23T00:00:00"/>
        <d v="2024-01-23T01:00:00"/>
        <d v="2024-01-23T02:00:00"/>
        <d v="2024-01-23T03:00:00"/>
        <d v="2024-01-23T04:00:00"/>
        <d v="2024-01-23T05:00:00"/>
        <d v="2024-01-23T06:00:00"/>
        <d v="2024-01-23T07:00:00"/>
        <d v="2024-01-23T08:00:00"/>
        <d v="2024-01-23T09:00:00"/>
        <d v="2024-01-23T10:00:00"/>
        <d v="2024-01-23T11:00:00"/>
        <d v="2024-01-23T12:00:00"/>
        <d v="2024-01-23T13:00:00"/>
        <d v="2024-01-23T14:00:00"/>
        <d v="2024-01-23T15:00:00"/>
        <d v="2024-01-23T16:00:00"/>
        <d v="2024-01-23T17:00:00"/>
        <d v="2024-01-23T18:00:00"/>
        <d v="2024-01-23T19:00:00"/>
        <d v="2024-01-23T20:00:00"/>
        <d v="2024-01-23T21:00:00"/>
        <d v="2024-01-23T22:00:00"/>
        <d v="2024-01-23T23:00:00"/>
        <d v="2024-01-24T00:00:00"/>
        <d v="2024-01-24T01:00:00"/>
        <d v="2024-01-24T02:00:00"/>
        <d v="2024-01-24T03:00:00"/>
        <d v="2024-01-24T04:00:00"/>
        <d v="2024-01-24T05:00:00"/>
        <d v="2024-01-24T06:00:00"/>
        <d v="2024-01-24T07:00:00"/>
        <d v="2024-01-24T08:00:00"/>
        <d v="2024-01-24T09:00:00"/>
        <d v="2024-01-24T10:00:00"/>
        <d v="2024-01-24T11:00:00"/>
        <d v="2024-01-24T12:00:00"/>
        <d v="2024-01-24T13:00:00"/>
        <d v="2024-01-24T14:00:00"/>
        <d v="2024-01-24T15:00:00"/>
        <d v="2024-01-24T16:00:00"/>
        <d v="2024-01-24T17:00:00"/>
        <d v="2024-01-24T18:00:00"/>
        <d v="2024-01-24T19:00:00"/>
        <d v="2024-01-24T20:00:00"/>
        <d v="2024-01-24T21:00:00"/>
        <d v="2024-01-24T22:00:00"/>
        <d v="2024-01-24T23:00:00"/>
        <d v="2024-01-25T00:00:00"/>
        <d v="2024-01-25T01:00:00"/>
        <d v="2024-01-25T02:00:00"/>
        <d v="2024-01-25T03:00:00"/>
        <d v="2024-01-25T04:00:00"/>
        <d v="2024-01-25T05:00:00"/>
        <d v="2024-01-25T06:00:00"/>
        <d v="2024-01-25T07:00:00"/>
        <d v="2024-01-25T08:00:00"/>
        <d v="2024-01-25T09:00:00"/>
        <d v="2024-01-25T10:00:00"/>
        <d v="2024-01-25T11:00:00"/>
        <d v="2024-01-25T12:00:00"/>
        <d v="2024-01-25T13:00:00"/>
        <d v="2024-01-25T14:00:00"/>
        <d v="2024-01-25T15:00:00"/>
        <d v="2024-01-25T16:00:00"/>
        <d v="2024-01-25T17:00:00"/>
        <d v="2024-01-25T18:00:00"/>
        <d v="2024-01-25T19:00:00"/>
        <d v="2024-01-25T20:00:00"/>
        <d v="2024-01-25T21:00:00"/>
        <d v="2024-01-25T22:00:00"/>
        <d v="2024-01-25T23:00:00"/>
        <d v="2024-01-26T00:00:00"/>
        <d v="2024-01-26T01:00:00"/>
        <d v="2024-01-26T02:00:00"/>
        <d v="2024-01-26T03:00:00"/>
        <d v="2024-01-26T04:00:00"/>
        <d v="2024-01-26T05:00:00"/>
        <d v="2024-01-26T06:00:00"/>
        <d v="2024-01-26T07:00:00"/>
        <d v="2024-01-26T08:00:00"/>
        <d v="2024-01-26T09:00:00"/>
        <d v="2024-01-26T10:00:00"/>
        <d v="2024-01-26T11:00:00"/>
        <d v="2024-01-26T12:00:00"/>
        <d v="2024-01-26T13:00:00"/>
        <d v="2024-01-26T14:00:00"/>
        <d v="2024-01-26T15:00:00"/>
        <d v="2024-01-26T16:00:00"/>
        <d v="2024-01-26T17:00:00"/>
        <d v="2024-01-26T18:00:00"/>
        <d v="2024-01-26T19:00:00"/>
        <d v="2024-01-26T20:00:00"/>
        <d v="2024-01-26T21:00:00"/>
        <d v="2024-01-26T22:00:00"/>
        <d v="2024-01-26T23:00:00"/>
        <d v="2024-01-27T00:00:00"/>
        <d v="2024-01-27T01:00:00"/>
        <d v="2024-01-27T02:00:00"/>
        <d v="2024-01-27T03:00:00"/>
        <d v="2024-01-27T04:00:00"/>
        <d v="2024-01-27T05:00:00"/>
        <d v="2024-01-27T06:00:00"/>
        <d v="2024-01-27T07:00:00"/>
        <d v="2024-01-27T08:00:00"/>
        <d v="2024-01-27T09:00:00"/>
        <d v="2024-01-27T10:00:00"/>
        <d v="2024-01-27T11:00:00"/>
        <d v="2024-01-27T12:00:00"/>
        <d v="2024-01-27T13:00:00"/>
        <d v="2024-01-27T14:00:00"/>
        <d v="2024-01-27T15:00:00"/>
        <d v="2024-01-27T16:00:00"/>
        <d v="2024-01-27T17:00:00"/>
        <d v="2024-01-27T18:00:00"/>
        <d v="2024-01-27T19:00:00"/>
        <d v="2024-01-27T20:00:00"/>
        <d v="2024-01-27T21:00:00"/>
        <d v="2024-01-27T22:00:00"/>
        <d v="2024-01-27T23:00:00"/>
        <d v="2024-01-28T00:00:00"/>
        <d v="2024-01-28T01:00:00"/>
        <d v="2024-01-28T02:00:00"/>
        <d v="2024-01-28T03:00:00"/>
        <d v="2024-01-28T04:00:00"/>
        <d v="2024-01-28T05:00:00"/>
        <d v="2024-01-28T06:00:00"/>
        <d v="2024-01-28T07:00:00"/>
        <d v="2024-01-28T08:00:00"/>
        <d v="2024-01-28T09:00:00"/>
        <d v="2024-01-28T10:00:00"/>
        <d v="2024-01-28T11:00:00"/>
        <d v="2024-01-28T12:00:00"/>
        <d v="2024-01-28T13:00:00"/>
        <d v="2024-01-28T14:00:00"/>
        <d v="2024-01-28T15:00:00"/>
        <d v="2024-01-28T16:00:00"/>
        <d v="2024-01-28T17:00:00"/>
        <d v="2024-01-28T18:00:00"/>
        <d v="2024-01-28T19:00:00"/>
        <d v="2024-01-28T20:00:00"/>
        <d v="2024-01-28T21:00:00"/>
        <d v="2024-01-28T22:00:00"/>
        <d v="2024-01-28T23:00:00"/>
        <d v="2024-01-29T00:00:00"/>
        <d v="2024-01-29T01:00:00"/>
        <d v="2024-01-29T02:00:00"/>
        <d v="2024-01-29T03:00:00"/>
        <d v="2024-01-29T04:00:00"/>
        <d v="2024-01-29T05:00:00"/>
        <d v="2024-01-29T06:00:00"/>
        <d v="2024-01-29T07:00:00"/>
        <d v="2024-01-29T08:00:00"/>
        <d v="2024-01-29T09:00:00"/>
        <d v="2024-01-29T10:00:00"/>
        <d v="2024-01-29T11:00:00"/>
        <d v="2024-01-29T12:00:00"/>
        <d v="2024-01-29T13:00:00"/>
        <d v="2024-01-29T14:00:00"/>
        <d v="2024-01-29T15:00:00"/>
        <d v="2024-01-29T16:00:00"/>
        <d v="2024-01-29T17:00:00"/>
        <d v="2024-01-29T18:00:00"/>
        <d v="2024-01-29T19:00:00"/>
        <d v="2024-01-29T20:00:00"/>
        <d v="2024-01-29T21:00:00"/>
        <d v="2024-01-29T22:00:00"/>
        <d v="2024-01-29T23:00:00"/>
        <d v="2024-01-30T00:00:00"/>
        <d v="2024-01-30T01:00:00"/>
        <d v="2024-01-30T02:00:00"/>
        <d v="2024-01-30T03:00:00"/>
        <d v="2024-01-30T04:00:00"/>
        <d v="2024-01-30T05:00:00"/>
        <d v="2024-01-30T06:00:00"/>
        <d v="2024-01-30T07:00:00"/>
        <d v="2024-01-30T08:00:00"/>
        <d v="2024-01-30T09:00:00"/>
        <d v="2024-01-30T10:00:00"/>
        <d v="2024-01-30T11:00:00"/>
        <d v="2024-01-30T12:00:00"/>
        <d v="2024-01-30T13:00:00"/>
        <d v="2024-01-30T14:00:00"/>
        <d v="2024-01-30T15:00:00"/>
        <d v="2024-01-30T16:00:00"/>
        <d v="2024-01-30T17:00:00"/>
        <d v="2024-01-30T18:00:00"/>
        <d v="2024-01-30T19:00:00"/>
        <d v="2024-01-30T20:00:00"/>
        <d v="2024-01-30T21:00:00"/>
        <d v="2024-01-30T22:00:00"/>
        <d v="2024-01-30T23:00:00"/>
        <d v="2024-01-31T00:00:00"/>
        <d v="2024-01-31T01:00:00"/>
        <d v="2024-01-31T02:00:00"/>
        <d v="2024-01-31T03:00:00"/>
        <d v="2024-01-31T04:00:00"/>
        <d v="2024-01-31T05:00:00"/>
        <d v="2024-01-31T06:00:00"/>
        <d v="2024-01-31T07:00:00"/>
        <d v="2024-01-31T08:00:00"/>
        <d v="2024-01-31T09:00:00"/>
        <d v="2024-01-31T10:00:00"/>
        <d v="2024-01-31T11:00:00"/>
        <d v="2024-01-31T12:00:00"/>
        <d v="2024-01-31T13:00:00"/>
        <d v="2024-01-31T14:00:00"/>
        <d v="2024-01-31T15:00:00"/>
        <d v="2024-01-31T16:00:00"/>
        <d v="2024-01-31T17:00:00"/>
        <d v="2024-01-31T18:00:00"/>
        <d v="2024-01-31T19:00:00"/>
        <d v="2024-01-31T20:00:00"/>
        <d v="2024-01-31T21:00:00"/>
        <d v="2024-01-31T22:00:00"/>
        <d v="2024-01-31T23:00:00"/>
        <d v="2024-02-01T00:00:00"/>
        <d v="2024-02-01T01:00:00"/>
        <d v="2024-02-01T02:00:00"/>
        <d v="2024-02-01T03:00:00"/>
        <d v="2024-02-01T04:00:00"/>
        <d v="2024-02-01T05:00:00"/>
        <d v="2024-02-01T06:00:00"/>
        <d v="2024-02-01T07:00:00"/>
        <d v="2024-02-01T08:00:00"/>
        <d v="2024-02-01T09:00:00"/>
        <d v="2024-02-01T10:00:00"/>
        <d v="2024-02-01T11:00:00"/>
        <d v="2024-02-01T12:00:00"/>
        <d v="2024-02-01T13:00:00"/>
        <d v="2024-02-01T14:00:00"/>
        <d v="2024-02-01T15:00:00"/>
        <d v="2024-02-01T16:00:00"/>
        <d v="2024-02-01T17:00:00"/>
        <d v="2024-02-01T18:00:00"/>
        <d v="2024-02-01T19:00:00"/>
        <d v="2024-02-01T20:00:00"/>
        <d v="2024-02-01T21:00:00"/>
        <d v="2024-02-01T22:00:00"/>
        <d v="2024-02-01T23:00:00"/>
        <d v="2024-02-02T00:00:00"/>
        <d v="2024-02-02T01:00:00"/>
        <d v="2024-02-02T02:00:00"/>
        <d v="2024-02-02T03:00:00"/>
        <d v="2024-02-02T04:00:00"/>
        <d v="2024-02-02T05:00:00"/>
        <d v="2024-02-02T06:00:00"/>
        <d v="2024-02-02T07:00:00"/>
        <d v="2024-02-02T08:00:00"/>
        <d v="2024-02-02T09:00:00"/>
        <d v="2024-02-02T10:00:00"/>
        <d v="2024-02-02T11:00:00"/>
        <d v="2024-02-02T12:00:00"/>
        <d v="2024-02-02T13:00:00"/>
        <d v="2024-02-02T14:00:00"/>
        <d v="2024-02-02T15:00:00"/>
        <d v="2024-02-02T16:00:00"/>
        <d v="2024-02-02T17:00:00"/>
        <d v="2024-02-02T18:00:00"/>
        <d v="2024-02-02T19:00:00"/>
        <d v="2024-02-02T20:00:00"/>
        <d v="2024-02-02T21:00:00"/>
        <d v="2024-02-02T22:00:00"/>
        <d v="2024-02-02T23:00:00"/>
        <d v="2024-02-03T00:00:00"/>
        <d v="2024-02-03T01:00:00"/>
        <d v="2024-02-03T02:00:00"/>
        <d v="2024-02-03T03:00:00"/>
        <d v="2024-02-03T04:00:00"/>
        <d v="2024-02-03T05:00:00"/>
        <d v="2024-02-03T06:00:00"/>
        <d v="2024-02-03T07:00:00"/>
        <d v="2024-02-03T08:00:00"/>
        <d v="2024-02-03T09:00:00"/>
        <d v="2024-02-03T10:00:00"/>
        <d v="2024-02-03T11:00:00"/>
        <d v="2024-02-03T12:00:00"/>
        <d v="2024-02-03T13:00:00"/>
        <d v="2024-02-03T14:00:00"/>
        <d v="2024-02-03T15:00:00"/>
        <d v="2024-02-03T16:00:00"/>
        <d v="2024-02-03T17:00:00"/>
        <d v="2024-02-03T18:00:00"/>
        <d v="2024-02-03T19:00:00"/>
        <d v="2024-02-03T20:00:00"/>
        <d v="2024-02-03T21:00:00"/>
        <d v="2024-02-03T22:00:00"/>
        <d v="2024-02-03T23:00:00"/>
        <d v="2024-02-04T00:00:00"/>
        <d v="2024-02-04T01:00:00"/>
        <d v="2024-02-04T02:00:00"/>
        <d v="2024-02-04T03:00:00"/>
        <d v="2024-02-04T04:00:00"/>
        <d v="2024-02-04T05:00:00"/>
        <d v="2024-02-04T06:00:00"/>
        <d v="2024-02-04T07:00:00"/>
        <d v="2024-02-04T08:00:00"/>
        <d v="2024-02-04T09:00:00"/>
        <d v="2024-02-04T10:00:00"/>
        <d v="2024-02-04T11:00:00"/>
        <d v="2024-02-04T12:00:00"/>
        <d v="2024-02-04T13:00:00"/>
        <d v="2024-02-04T14:00:00"/>
        <d v="2024-02-04T15:00:00"/>
        <d v="2024-02-04T16:00:00"/>
        <d v="2024-02-04T17:00:00"/>
        <d v="2024-02-04T18:00:00"/>
        <d v="2024-02-04T19:00:00"/>
        <d v="2024-02-04T20:00:00"/>
        <d v="2024-02-04T21:00:00"/>
        <d v="2024-02-04T22:00:00"/>
        <d v="2024-02-04T23:00:00"/>
        <d v="2024-02-05T00:00:00"/>
        <d v="2024-02-05T01:00:00"/>
        <d v="2024-02-05T02:00:00"/>
        <d v="2024-02-05T03:00:00"/>
        <d v="2024-02-05T04:00:00"/>
        <d v="2024-02-05T05:00:00"/>
        <d v="2024-02-05T06:00:00"/>
        <d v="2024-02-05T07:00:00"/>
        <d v="2024-02-05T08:00:00"/>
        <d v="2024-02-05T09:00:00"/>
        <d v="2024-02-05T10:00:00"/>
        <d v="2024-02-05T11:00:00"/>
        <d v="2024-02-05T12:00:00"/>
        <d v="2024-02-05T13:00:00"/>
        <d v="2024-02-05T14:00:00"/>
        <d v="2024-02-05T15:00:00"/>
        <d v="2024-02-05T16:00:00"/>
        <d v="2024-02-05T17:00:00"/>
        <d v="2024-02-05T18:00:00"/>
        <d v="2024-02-05T19:00:00"/>
        <d v="2024-02-05T20:00:00"/>
        <d v="2024-02-05T21:00:00"/>
        <d v="2024-02-05T22:00:00"/>
        <d v="2024-02-05T23:00:00"/>
        <d v="2024-02-06T00:00:00"/>
        <d v="2024-02-06T01:00:00"/>
        <d v="2024-02-06T02:00:00"/>
        <d v="2024-02-06T03:00:00"/>
        <d v="2024-02-06T04:00:00"/>
        <d v="2024-02-06T05:00:00"/>
        <d v="2024-02-06T06:00:00"/>
        <d v="2024-02-06T07:00:00"/>
        <d v="2024-02-06T08:00:00"/>
        <d v="2024-02-06T09:00:00"/>
        <d v="2024-02-06T10:00:00"/>
        <d v="2024-02-06T11:00:00"/>
        <d v="2024-02-06T12:00:00"/>
        <d v="2024-02-06T13:00:00"/>
        <d v="2024-02-06T14:00:00"/>
        <d v="2024-02-06T15:00:00"/>
        <d v="2024-02-06T16:00:00"/>
        <d v="2024-02-06T17:00:00"/>
        <d v="2024-02-06T18:00:00"/>
        <d v="2024-02-06T19:00:00"/>
        <d v="2024-02-06T20:00:00"/>
        <d v="2024-02-06T21:00:00"/>
        <d v="2024-02-06T22:00:00"/>
        <d v="2024-02-06T23:00:00"/>
        <d v="2024-02-07T00:00:00"/>
        <d v="2024-02-07T01:00:00"/>
        <d v="2024-02-07T02:00:00"/>
        <d v="2024-02-07T03:00:00"/>
        <d v="2024-02-07T04:00:00"/>
        <d v="2024-02-07T05:00:00"/>
        <d v="2024-02-07T06:00:00"/>
        <d v="2024-02-07T07:00:00"/>
        <d v="2024-02-07T08:00:00"/>
        <d v="2024-02-07T09:00:00"/>
        <d v="2024-02-07T10:00:00"/>
        <d v="2024-02-07T11:00:00"/>
        <d v="2024-02-07T12:00:00"/>
        <d v="2024-02-07T13:00:00"/>
        <d v="2024-02-07T14:00:00"/>
        <d v="2024-02-07T15:00:00"/>
        <d v="2024-02-07T16:00:00"/>
        <d v="2024-02-07T17:00:00"/>
        <d v="2024-02-07T18:00:00"/>
        <d v="2024-02-07T19:00:00"/>
        <d v="2024-02-07T20:00:00"/>
        <d v="2024-02-07T21:00:00"/>
        <d v="2024-02-07T22:00:00"/>
        <d v="2024-02-07T23:00:00"/>
        <d v="2024-02-08T00:00:00"/>
        <d v="2024-02-08T01:00:00"/>
        <d v="2024-02-08T02:00:00"/>
        <d v="2024-02-08T03:00:00"/>
        <d v="2024-02-08T04:00:00"/>
        <d v="2024-02-08T05:00:00"/>
        <d v="2024-02-08T06:00:00"/>
        <d v="2024-02-08T07:00:00"/>
        <d v="2024-02-08T08:00:00"/>
        <d v="2024-02-08T09:00:00"/>
        <d v="2024-02-08T10:00:00"/>
        <d v="2024-02-08T11:00:00"/>
        <d v="2024-02-08T12:00:00"/>
        <d v="2024-02-08T13:00:00"/>
        <d v="2024-02-08T14:00:00"/>
        <d v="2024-02-08T15:00:00"/>
        <d v="2024-02-08T16:00:00"/>
        <d v="2024-02-08T17:00:00"/>
        <d v="2024-02-08T18:00:00"/>
        <d v="2024-02-08T19:00:00"/>
        <d v="2024-02-08T20:00:00"/>
        <d v="2024-02-08T21:00:00"/>
        <d v="2024-02-08T22:00:00"/>
        <d v="2024-02-08T23:00:00"/>
        <d v="2024-02-09T00:00:00"/>
        <d v="2024-02-09T01:00:00"/>
        <d v="2024-02-09T02:00:00"/>
        <d v="2024-02-09T03:00:00"/>
        <d v="2024-02-09T04:00:00"/>
        <d v="2024-02-09T05:00:00"/>
        <d v="2024-02-09T06:00:00"/>
        <d v="2024-02-09T07:00:00"/>
        <d v="2024-02-09T08:00:00"/>
        <d v="2024-02-09T09:00:00"/>
        <d v="2024-02-09T10:00:00"/>
        <d v="2024-02-09T11:00:00"/>
        <d v="2024-02-09T12:00:00"/>
        <d v="2024-02-09T13:00:00"/>
        <d v="2024-02-09T14:00:00"/>
        <d v="2024-02-09T15:00:00"/>
        <d v="2024-02-09T16:00:00"/>
        <d v="2024-02-09T17:00:00"/>
        <d v="2024-02-09T18:00:00"/>
        <d v="2024-02-09T19:00:00"/>
        <d v="2024-02-09T20:00:00"/>
        <d v="2024-02-09T21:00:00"/>
        <d v="2024-02-09T22:00:00"/>
        <d v="2024-02-09T23:00:00"/>
        <d v="2024-02-10T00:00:00"/>
        <d v="2024-02-10T01:00:00"/>
        <d v="2024-02-10T02:00:00"/>
        <d v="2024-02-10T03:00:00"/>
        <d v="2024-02-10T04:00:00"/>
        <d v="2024-02-10T05:00:00"/>
        <d v="2024-02-10T06:00:00"/>
        <d v="2024-02-10T07:00:00"/>
        <d v="2024-02-10T08:00:00"/>
        <d v="2024-02-10T09:00:00"/>
        <d v="2024-02-10T10:00:00"/>
        <d v="2024-02-10T11:00:00"/>
        <d v="2024-02-10T12:00:00"/>
        <d v="2024-02-10T13:00:00"/>
        <d v="2024-02-10T14:00:00"/>
        <d v="2024-02-10T15:00:00"/>
        <d v="2024-02-10T16:00:00"/>
        <d v="2024-02-10T17:00:00"/>
        <d v="2024-02-10T18:00:00"/>
        <d v="2024-02-10T19:00:00"/>
        <d v="2024-02-10T20:00:00"/>
        <d v="2024-02-10T21:00:00"/>
        <d v="2024-02-10T22:00:00"/>
        <d v="2024-02-10T23:00:00"/>
        <d v="2024-02-11T00:00:00"/>
        <d v="2024-02-11T01:00:00"/>
        <d v="2024-02-11T02:00:00"/>
        <d v="2024-02-11T03:00:00"/>
        <d v="2024-02-11T04:00:00"/>
        <d v="2024-02-11T05:00:00"/>
        <d v="2024-02-11T06:00:00"/>
        <d v="2024-02-11T07:00:00"/>
        <d v="2024-02-11T08:00:00"/>
        <d v="2024-02-11T09:00:00"/>
        <d v="2024-02-11T10:00:00"/>
        <d v="2024-02-11T11:00:00"/>
        <d v="2024-02-11T12:00:00"/>
        <d v="2024-02-11T13:00:00"/>
        <d v="2024-02-11T14:00:00"/>
        <d v="2024-02-11T15:00:00"/>
        <d v="2024-02-11T16:00:00"/>
        <d v="2024-02-11T17:00:00"/>
        <d v="2024-02-11T18:00:00"/>
        <d v="2024-02-11T19:00:00"/>
        <d v="2024-02-11T20:00:00"/>
        <d v="2024-02-11T21:00:00"/>
        <d v="2024-02-11T22:00:00"/>
        <d v="2024-02-11T23:00:00"/>
        <d v="2024-02-12T00:00:00"/>
        <d v="2024-02-12T01:00:00"/>
        <d v="2024-02-12T02:00:00"/>
        <d v="2024-02-12T03:00:00"/>
        <d v="2024-02-12T04:00:00"/>
        <d v="2024-02-12T05:00:00"/>
        <d v="2024-02-12T06:00:00"/>
        <d v="2024-02-12T07:00:00"/>
        <d v="2024-02-12T08:00:00"/>
        <d v="2024-02-12T09:00:00"/>
        <d v="2024-02-12T10:00:00"/>
        <d v="2024-02-12T11:00:00"/>
        <d v="2024-02-12T12:00:00"/>
        <d v="2024-02-12T13:00:00"/>
        <d v="2024-02-12T14:00:00"/>
        <d v="2024-02-12T15:00:00"/>
        <d v="2024-02-12T16:00:00"/>
        <d v="2024-02-12T17:00:00"/>
        <d v="2024-02-12T18:00:00"/>
        <d v="2024-02-12T19:00:00"/>
        <d v="2024-02-12T20:00:00"/>
        <d v="2024-02-12T21:00:00"/>
        <d v="2024-02-12T22:00:00"/>
        <d v="2024-02-12T23:00:00"/>
        <d v="2024-02-13T00:00:00"/>
        <d v="2024-02-13T01:00:00"/>
        <d v="2024-02-13T02:00:00"/>
        <d v="2024-02-13T03:00:00"/>
        <d v="2024-02-13T04:00:00"/>
        <d v="2024-02-13T05:00:00"/>
        <d v="2024-02-13T06:00:00"/>
        <d v="2024-02-13T07:00:00"/>
        <d v="2024-02-13T08:00:00"/>
        <d v="2024-02-13T09:00:00"/>
        <d v="2024-02-13T10:00:00"/>
        <d v="2024-02-13T11:00:00"/>
        <d v="2024-02-13T12:00:00"/>
        <d v="2024-02-13T13:00:00"/>
        <d v="2024-02-13T14:00:00"/>
        <d v="2024-02-13T15:00:00"/>
        <d v="2024-02-13T16:00:00"/>
        <d v="2024-02-13T17:00:00"/>
        <d v="2024-02-13T18:00:00"/>
        <d v="2024-02-13T19:00:00"/>
        <d v="2024-02-13T20:00:00"/>
        <d v="2024-02-13T21:00:00"/>
        <d v="2024-02-13T22:00:00"/>
        <d v="2024-02-13T23:00:00"/>
        <d v="2024-02-14T00:00:00"/>
        <d v="2024-02-14T01:00:00"/>
        <d v="2024-02-14T02:00:00"/>
        <d v="2024-02-14T03:00:00"/>
        <d v="2024-02-14T04:00:00"/>
        <d v="2024-02-14T05:00:00"/>
        <d v="2024-02-14T06:00:00"/>
        <d v="2024-02-14T07:00:00"/>
        <d v="2024-02-14T08:00:00"/>
        <d v="2024-02-14T09:00:00"/>
        <d v="2024-02-14T10:00:00"/>
        <d v="2024-02-14T11:00:00"/>
        <d v="2024-02-14T12:00:00"/>
        <d v="2024-02-14T13:00:00"/>
        <d v="2024-02-14T14:00:00"/>
        <d v="2024-02-14T15:00:00"/>
        <d v="2024-02-14T16:00:00"/>
        <d v="2024-02-14T17:00:00"/>
        <d v="2024-02-14T18:00:00"/>
        <d v="2024-02-14T19:00:00"/>
        <d v="2024-02-14T20:00:00"/>
        <d v="2024-02-14T21:00:00"/>
        <d v="2024-02-14T22:00:00"/>
        <d v="2024-02-14T23:00:00"/>
        <d v="2024-02-15T00:00:00"/>
        <d v="2024-02-15T01:00:00"/>
        <d v="2024-02-15T02:00:00"/>
        <d v="2024-02-15T03:00:00"/>
        <d v="2024-02-15T04:00:00"/>
        <d v="2024-02-15T05:00:00"/>
        <d v="2024-02-15T06:00:00"/>
        <d v="2024-02-15T07:00:00"/>
        <d v="2024-02-15T08:00:00"/>
        <d v="2024-02-15T09:00:00"/>
        <d v="2024-02-15T10:00:00"/>
        <d v="2024-02-15T11:00:00"/>
        <d v="2024-02-15T12:00:00"/>
        <d v="2024-02-15T13:00:00"/>
        <d v="2024-02-15T14:00:00"/>
        <d v="2024-02-15T15:00:00"/>
        <d v="2024-02-15T16:00:00"/>
        <d v="2024-02-15T17:00:00"/>
        <d v="2024-02-15T18:00:00"/>
        <d v="2024-02-15T19:00:00"/>
        <d v="2024-02-15T20:00:00"/>
        <d v="2024-02-15T21:00:00"/>
        <d v="2024-02-15T22:00:00"/>
        <d v="2024-02-15T23:00:00"/>
        <d v="2024-02-16T00:00:00"/>
        <d v="2024-02-16T01:00:00"/>
        <d v="2024-02-16T02:00:00"/>
        <d v="2024-02-16T03:00:00"/>
        <d v="2024-02-16T04:00:00"/>
        <d v="2024-02-16T05:00:00"/>
        <d v="2024-02-16T06:00:00"/>
        <d v="2024-02-16T07:00:00"/>
        <d v="2024-02-16T08:00:00"/>
        <d v="2024-02-16T09:00:00"/>
        <d v="2024-02-16T10:00:00"/>
        <d v="2024-02-16T11:00:00"/>
        <d v="2024-02-16T12:00:00"/>
        <d v="2024-02-16T13:00:00"/>
        <d v="2024-02-16T14:00:00"/>
        <d v="2024-02-16T15:00:00"/>
        <d v="2024-02-16T16:00:00"/>
        <d v="2024-02-16T17:00:00"/>
        <d v="2024-02-16T18:00:00"/>
        <d v="2024-02-16T19:00:00"/>
        <d v="2024-02-16T20:00:00"/>
        <d v="2024-02-16T21:00:00"/>
        <d v="2024-02-16T22:00:00"/>
        <d v="2024-02-16T23:00:00"/>
        <d v="2024-02-17T00:00:00"/>
        <d v="2024-02-17T01:00:00"/>
        <d v="2024-02-17T02:00:00"/>
        <d v="2024-02-17T03:00:00"/>
        <d v="2024-02-17T04:00:00"/>
        <d v="2024-02-17T05:00:00"/>
        <d v="2024-02-17T06:00:00"/>
        <d v="2024-02-17T07:00:00"/>
        <d v="2024-02-17T08:00:00"/>
        <d v="2024-02-17T09:00:00"/>
        <d v="2024-02-17T10:00:00"/>
        <d v="2024-02-17T11:00:00"/>
        <d v="2024-02-17T12:00:00"/>
        <d v="2024-02-17T13:00:00"/>
        <d v="2024-02-17T14:00:00"/>
        <d v="2024-02-17T15:00:00"/>
        <d v="2024-02-17T16:00:00"/>
        <d v="2024-02-17T17:00:00"/>
        <d v="2024-02-17T18:00:00"/>
        <d v="2024-02-17T19:00:00"/>
        <d v="2024-02-17T20:00:00"/>
        <d v="2024-02-17T21:00:00"/>
        <d v="2024-02-17T22:00:00"/>
        <d v="2024-02-17T23:00:00"/>
        <d v="2024-02-18T00:00:00"/>
        <d v="2024-02-18T01:00:00"/>
        <d v="2024-02-18T02:00:00"/>
        <d v="2024-02-18T03:00:00"/>
        <d v="2024-02-18T04:00:00"/>
        <d v="2024-02-18T05:00:00"/>
        <d v="2024-02-18T06:00:00"/>
        <d v="2024-02-18T07:00:00"/>
        <d v="2024-02-18T08:00:00"/>
        <d v="2024-02-18T09:00:00"/>
        <d v="2024-02-18T10:00:00"/>
        <d v="2024-02-18T11:00:00"/>
        <d v="2024-02-18T12:00:00"/>
        <d v="2024-02-18T13:00:00"/>
        <d v="2024-02-18T14:00:00"/>
        <d v="2024-02-18T15:00:00"/>
        <d v="2024-02-18T16:00:00"/>
        <d v="2024-02-18T17:00:00"/>
        <d v="2024-02-18T18:00:00"/>
        <d v="2024-02-18T19:00:00"/>
        <d v="2024-02-18T20:00:00"/>
        <d v="2024-02-18T21:00:00"/>
        <d v="2024-02-18T22:00:00"/>
        <d v="2024-02-18T23:00:00"/>
        <d v="2024-02-19T00:00:00"/>
        <d v="2024-02-19T01:00:00"/>
        <d v="2024-02-19T02:00:00"/>
        <d v="2024-02-19T03:00:00"/>
        <d v="2024-02-19T04:00:00"/>
        <d v="2024-02-19T05:00:00"/>
        <d v="2024-02-19T06:00:00"/>
        <d v="2024-02-19T07:00:00"/>
        <d v="2024-02-19T08:00:00"/>
        <d v="2024-02-19T09:00:00"/>
        <d v="2024-02-19T10:00:00"/>
        <d v="2024-02-19T11:00:00"/>
        <d v="2024-02-19T12:00:00"/>
        <d v="2024-02-19T13:00:00"/>
        <d v="2024-02-19T14:00:00"/>
        <d v="2024-02-19T15:00:00"/>
        <d v="2024-02-19T16:00:00"/>
        <d v="2024-02-19T17:00:00"/>
        <d v="2024-02-19T18:00:00"/>
        <d v="2024-02-19T19:00:00"/>
        <d v="2024-02-19T20:00:00"/>
        <d v="2024-02-19T21:00:00"/>
        <d v="2024-02-19T22:00:00"/>
        <d v="2024-02-19T23:00:00"/>
        <d v="2024-02-20T00:00:00"/>
        <d v="2024-02-20T01:00:00"/>
        <d v="2024-02-20T02:00:00"/>
        <d v="2024-02-20T03:00:00"/>
        <d v="2024-02-20T04:00:00"/>
        <d v="2024-02-20T05:00:00"/>
        <d v="2024-02-20T06:00:00"/>
        <d v="2024-02-20T07:00:00"/>
        <d v="2024-02-20T08:00:00"/>
        <d v="2024-02-20T09:00:00"/>
        <d v="2024-02-20T10:00:00"/>
        <d v="2024-02-20T11:00:00"/>
        <d v="2024-02-20T12:00:00"/>
        <d v="2024-02-20T13:00:00"/>
        <d v="2024-02-20T14:00:00"/>
        <d v="2024-02-20T15:00:00"/>
        <d v="2024-02-20T16:00:00"/>
        <d v="2024-02-20T17:00:00"/>
        <d v="2024-02-20T18:00:00"/>
        <d v="2024-02-20T19:00:00"/>
        <d v="2024-02-20T20:00:00"/>
        <d v="2024-02-20T21:00:00"/>
        <d v="2024-02-20T22:00:00"/>
        <d v="2024-02-20T23:00:00"/>
        <d v="2024-02-21T00:00:00"/>
        <d v="2024-02-21T01:00:00"/>
        <d v="2024-02-21T02:00:00"/>
        <d v="2024-02-21T03:00:00"/>
        <d v="2024-02-21T04:00:00"/>
        <d v="2024-02-21T05:00:00"/>
        <d v="2024-02-21T06:00:00"/>
        <d v="2024-02-21T07:00:00"/>
        <d v="2024-02-21T08:00:00"/>
        <d v="2024-02-21T09:00:00"/>
        <d v="2024-02-21T10:00:00"/>
        <d v="2024-02-21T11:00:00"/>
        <d v="2024-02-21T12:00:00"/>
        <d v="2024-02-21T13:00:00"/>
        <d v="2024-02-21T14:00:00"/>
        <d v="2024-02-21T15:00:00"/>
        <d v="2024-02-21T16:00:00"/>
        <d v="2024-02-21T17:00:00"/>
        <d v="2024-02-21T18:00:00"/>
        <d v="2024-02-21T19:00:00"/>
        <d v="2024-02-21T20:00:00"/>
        <d v="2024-02-21T21:00:00"/>
        <d v="2024-02-21T22:00:00"/>
        <d v="2024-02-21T23:00:00"/>
        <d v="2024-02-22T00:00:00"/>
        <d v="2024-02-22T01:00:00"/>
        <d v="2024-02-22T02:00:00"/>
        <d v="2024-02-22T03:00:00"/>
        <d v="2024-02-22T04:00:00"/>
        <d v="2024-02-22T05:00:00"/>
        <d v="2024-02-22T06:00:00"/>
        <d v="2024-02-22T07:00:00"/>
        <d v="2024-02-22T08:00:00"/>
        <d v="2024-02-22T09:00:00"/>
        <d v="2024-02-22T10:00:00"/>
        <d v="2024-02-22T11:00:00"/>
        <d v="2024-02-22T12:00:00"/>
        <d v="2024-02-22T13:00:00"/>
        <d v="2024-02-22T14:00:00"/>
        <d v="2024-02-22T15:00:00"/>
        <d v="2024-02-22T16:00:00"/>
        <d v="2024-02-22T17:00:00"/>
        <d v="2024-02-22T18:00:00"/>
        <d v="2024-02-22T19:00:00"/>
        <d v="2024-02-22T20:00:00"/>
        <d v="2024-02-22T21:00:00"/>
        <d v="2024-02-22T22:00:00"/>
        <d v="2024-02-22T23:00:00"/>
        <d v="2024-02-23T00:00:00"/>
        <d v="2024-02-23T01:00:00"/>
        <d v="2024-02-23T02:00:00"/>
        <d v="2024-02-23T03:00:00"/>
        <d v="2024-02-23T04:00:00"/>
        <d v="2024-02-23T05:00:00"/>
        <d v="2024-02-23T06:00:00"/>
        <d v="2024-02-23T07:00:00"/>
        <d v="2024-02-23T08:00:00"/>
        <d v="2024-02-23T09:00:00"/>
        <d v="2024-02-23T10:00:00"/>
        <d v="2024-02-23T11:00:00"/>
        <d v="2024-02-23T12:00:00"/>
        <d v="2024-02-23T13:00:00"/>
        <d v="2024-02-23T14:00:00"/>
        <d v="2024-02-23T15:00:00"/>
        <d v="2024-02-23T16:00:00"/>
        <d v="2024-02-23T17:00:00"/>
        <d v="2024-02-23T18:00:00"/>
        <d v="2024-02-23T19:00:00"/>
        <d v="2024-02-23T20:00:00"/>
        <d v="2024-02-23T21:00:00"/>
        <d v="2024-02-23T22:00:00"/>
        <d v="2024-02-23T23:00:00"/>
        <d v="2024-02-24T00:00:00"/>
        <d v="2024-02-24T01:00:00"/>
        <d v="2024-02-24T02:00:00"/>
        <d v="2024-02-24T03:00:00"/>
        <d v="2024-02-24T04:00:00"/>
        <d v="2024-02-24T05:00:00"/>
        <d v="2024-02-24T06:00:00"/>
        <d v="2024-02-24T07:00:00"/>
        <d v="2024-02-24T08:00:00"/>
        <d v="2024-02-24T09:00:00"/>
        <d v="2024-02-24T10:00:00"/>
        <d v="2024-02-24T11:00:00"/>
        <d v="2024-02-24T12:00:00"/>
        <d v="2024-02-24T13:00:00"/>
        <d v="2024-02-24T14:00:00"/>
        <d v="2024-02-24T15:00:00"/>
        <d v="2024-02-24T16:00:00"/>
        <d v="2024-02-24T17:00:00"/>
        <d v="2024-02-24T18:00:00"/>
        <d v="2024-02-24T19:00:00"/>
        <d v="2024-02-24T20:00:00"/>
        <d v="2024-02-24T21:00:00"/>
        <d v="2024-02-24T22:00:00"/>
        <d v="2024-02-24T23:00:00"/>
        <d v="2025-01-01T09:00:00"/>
        <d v="2025-03-11T15:00:00"/>
        <d v="2025-03-11T16:00:00"/>
        <d v="2025-03-11T17:00:00"/>
        <d v="2025-03-11T18:00:00"/>
        <d v="2025-03-11T19:00:00"/>
        <d v="2025-03-11T20:00:00"/>
        <d v="2025-03-11T21:00:00"/>
        <d v="2025-03-11T22:00:00"/>
        <d v="2025-03-11T23:00:00"/>
        <d v="2025-03-12T00:00:00"/>
        <d v="2025-03-12T01:00:00"/>
        <d v="2025-03-12T02:00:00"/>
        <d v="2025-03-12T03:00:00"/>
        <d v="2025-03-12T04:00:00"/>
        <d v="2025-03-12T05:00:00"/>
        <d v="2025-03-12T06:00:00"/>
        <d v="2025-03-12T07:00:00"/>
        <d v="2025-03-12T08:00:00"/>
        <d v="2025-03-12T09:00:00"/>
        <d v="2025-03-12T10:00:00"/>
        <d v="2025-03-12T11:00:00"/>
        <d v="2025-03-12T12:00:00"/>
        <d v="2025-03-12T13:00:00"/>
        <d v="2025-03-12T14:00:00"/>
        <d v="2025-03-12T15:00:00"/>
        <d v="2025-03-12T16:00:00"/>
        <d v="2025-03-12T17:00:00"/>
        <d v="2025-03-12T18:00:00"/>
        <d v="2025-03-12T19:00:00"/>
        <d v="2025-03-12T20:00:00"/>
        <d v="2025-02-05T06:00:00"/>
        <d v="2025-03-12T21:00:00"/>
        <d v="2025-03-12T22:00:00"/>
        <d v="2025-03-12T23:00:00"/>
        <d v="2025-03-13T00:00:00"/>
        <d v="2025-03-13T01:00:00"/>
        <d v="2025-03-13T02:00:00"/>
        <d v="2025-03-13T03:00:00"/>
        <d v="2025-03-13T04:00:00"/>
        <d v="2025-03-13T05:00:00"/>
        <d v="2025-03-13T06:00:00"/>
        <d v="2025-02-05T07:00:00"/>
        <d v="2025-03-13T07:00:00"/>
        <d v="2025-03-13T08:00:00"/>
        <d v="2025-03-13T09:00:00"/>
        <d v="2025-03-13T10:00:00"/>
        <d v="2025-03-13T11:00:00"/>
        <d v="2025-03-13T12:00:00"/>
        <d v="2025-03-13T13:00:00"/>
        <d v="2025-03-13T14:00:00"/>
        <d v="2025-03-13T15:00:00"/>
        <d v="2025-03-13T16:00:00"/>
        <d v="2025-02-05T08:00:00"/>
        <d v="2025-03-13T17:00:00"/>
        <d v="2025-03-13T18:00:00"/>
        <d v="2025-03-13T19:00:00"/>
        <d v="2025-03-13T20:00:00"/>
        <d v="2025-03-13T21:00:00"/>
        <d v="2025-03-13T22:00:00"/>
        <d v="2025-03-13T23:00:00"/>
        <d v="2025-03-14T00:00:00"/>
        <d v="2025-03-14T01:00:00"/>
        <d v="2025-03-14T02:00:00"/>
        <d v="2025-02-05T09:00:00"/>
        <d v="2025-03-14T03:00:00"/>
        <d v="2025-03-14T04:00:00"/>
        <d v="2025-03-14T05:00:00"/>
        <d v="2025-03-14T06:00:00"/>
        <d v="2025-03-14T07:00:00"/>
        <d v="2025-03-14T08:00:00"/>
        <d v="2025-03-14T09:00:00"/>
        <d v="2025-03-14T10:00:00"/>
        <d v="2025-03-14T11:00:00"/>
        <d v="2025-03-14T12:00:00"/>
        <d v="2025-02-05T10:00:00"/>
        <d v="2025-03-14T13:00:00"/>
        <d v="2025-03-14T14:00:00"/>
        <d v="2025-03-14T15:00:00"/>
        <d v="2025-03-14T16:00:00"/>
        <d v="2025-03-14T17:00:00"/>
        <d v="2025-03-14T18:00:00"/>
        <d v="2025-03-14T19:00:00"/>
        <d v="2025-03-14T20:00:00"/>
        <d v="2025-03-14T21:00:00"/>
        <d v="2025-03-14T22:00:00"/>
        <d v="2025-02-05T11:00:00"/>
        <d v="2025-03-14T23:00:00"/>
        <d v="2025-03-15T00:00:00"/>
        <d v="2025-03-15T01:00:00"/>
        <d v="2025-03-15T02:00:00"/>
        <d v="2025-03-15T03:00:00"/>
        <d v="2025-03-15T04:00:00"/>
        <d v="2025-03-15T05:00:00"/>
        <d v="2025-03-15T06:00:00"/>
        <d v="2025-03-15T07:00:00"/>
        <d v="2025-03-15T08:00:00"/>
        <d v="2025-02-05T12:00:00"/>
        <d v="2025-03-15T09:00:00"/>
        <d v="2025-03-15T10:00:00"/>
        <d v="2025-03-15T11:00:00"/>
        <d v="2025-03-15T12:00:00"/>
        <d v="2025-03-15T13:00:00"/>
        <d v="2025-03-15T14:00:00"/>
        <d v="2025-03-15T15:00:00"/>
        <d v="2025-03-15T16:00:00"/>
        <d v="2025-03-15T17:00:00"/>
        <d v="2025-03-15T18:00:00"/>
        <d v="2025-02-01T10:00:00"/>
        <d v="2025-02-05T13:00:00"/>
        <d v="2025-03-15T19:00:00"/>
        <d v="2025-03-15T20:00:00"/>
        <d v="2025-03-15T21:00:00"/>
        <d v="2025-03-15T22:00:00"/>
        <d v="2025-03-15T23:00:00"/>
        <d v="2025-03-16T00:00:00"/>
        <d v="2025-03-16T01:00:00"/>
        <d v="2025-03-16T02:00:00"/>
        <d v="2025-03-16T03:00:00"/>
        <d v="2025-03-16T04:00:00"/>
        <d v="2025-02-05T14:00:00"/>
        <d v="2025-03-16T05:00:00"/>
        <d v="2025-03-16T06:00:00"/>
        <d v="2025-03-16T07:00:00"/>
        <d v="2025-03-16T08:00:00"/>
        <d v="2025-03-16T09:00:00"/>
        <d v="2025-03-16T10:00:00"/>
        <d v="2025-03-16T11:00:00"/>
        <d v="2025-03-16T12:00:00"/>
        <d v="2025-03-16T13:00:00"/>
        <d v="2025-03-16T14:00:00"/>
        <d v="2025-02-05T15:00:00"/>
        <d v="2025-03-16T15:00:00"/>
        <d v="2025-03-16T16:00:00"/>
        <d v="2025-03-16T17:00:00"/>
        <d v="2025-03-16T18:00:00"/>
        <d v="2025-03-16T19:00:00"/>
        <d v="2025-03-16T20:00:00"/>
        <d v="2025-03-16T21:00:00"/>
        <d v="2025-03-16T22:00:00"/>
        <d v="2025-03-16T23:00:00"/>
        <d v="2025-03-17T00:00:00"/>
        <d v="2025-02-05T16:00:00"/>
        <d v="2025-03-17T01:00:00"/>
        <d v="2025-03-17T02:00:00"/>
        <d v="2025-03-17T03:00:00"/>
        <d v="2025-03-17T04:00:00"/>
        <d v="2025-03-17T05:00:00"/>
        <d v="2025-03-17T06:00:00"/>
        <d v="2025-03-17T07:00:00"/>
        <d v="2025-03-17T08:00:00"/>
        <d v="2025-03-17T09:00:00"/>
        <d v="2025-03-17T10:00:00"/>
        <d v="2025-02-05T17:00:00"/>
        <d v="2025-03-17T11:00:00"/>
        <d v="2025-03-17T12:00:00"/>
        <d v="2025-03-17T13:00:00"/>
        <d v="2025-03-17T14:00:00"/>
        <d v="2025-03-17T15:00:00"/>
        <d v="2025-03-17T16:00:00"/>
        <d v="2025-03-17T17:00:00"/>
        <d v="2025-03-17T18:00:00"/>
        <d v="2025-03-17T19:00:00"/>
        <d v="2025-03-17T20:00:00"/>
        <d v="2025-02-05T18:00:00"/>
        <d v="2025-03-17T21:00:00"/>
        <d v="2025-03-17T22:00:00"/>
        <d v="2025-03-17T23:00:00"/>
        <d v="2025-03-18T00:00:00"/>
        <d v="2025-03-18T01:00:00"/>
        <d v="2025-03-18T02:00:00"/>
        <d v="2025-03-18T03:00:00"/>
        <d v="2025-03-18T04:00:00"/>
        <d v="2025-03-18T05:00:00"/>
        <d v="2025-03-18T06:00:00"/>
        <d v="2025-02-05T19:00:00"/>
        <d v="2025-03-18T07:00:00"/>
        <d v="2025-03-18T08:00:00"/>
        <d v="2025-03-18T09:00:00"/>
        <d v="2025-03-18T10:00:00"/>
        <d v="2025-03-18T11:00:00"/>
        <d v="2025-03-18T12:00:00"/>
        <d v="2025-03-18T13:00:00"/>
        <d v="2025-03-18T14:00:00"/>
        <d v="2025-03-18T15:00:00"/>
        <d v="2025-03-18T16:00:00"/>
        <d v="2025-02-05T20:00:00"/>
        <d v="2025-03-18T17:00:00"/>
        <d v="2025-03-18T18:00:00"/>
        <d v="2025-03-18T19:00:00"/>
        <d v="2025-03-18T20:00:00"/>
        <d v="2025-03-18T21:00:00"/>
        <d v="2025-03-18T22:00:00"/>
        <d v="2025-03-18T23:00:00"/>
        <d v="2025-03-19T00:00:00"/>
        <d v="2025-03-19T01:00:00"/>
        <d v="2025-03-19T02:00:00"/>
        <d v="2025-02-05T21:00:00"/>
        <d v="2025-03-19T03:00:00"/>
        <d v="2025-03-19T04:00:00"/>
        <d v="2025-03-19T05:00:00"/>
        <d v="2025-03-19T06:00:00"/>
        <d v="2025-03-19T07:00:00"/>
        <d v="2025-03-19T08:00:00"/>
        <d v="2025-03-19T09:00:00"/>
        <d v="2025-03-19T10:00:00"/>
        <d v="2025-03-19T11:00:00"/>
        <d v="2025-03-19T12:00:00"/>
        <d v="2025-02-05T22:00:00"/>
        <d v="2025-03-19T13:00:00"/>
        <d v="2025-03-19T14:00:00"/>
        <d v="2025-03-19T15:00:00"/>
        <d v="2025-03-19T16:00:00"/>
        <d v="2025-03-19T17:00:00"/>
        <d v="2025-03-19T18:00:00"/>
        <d v="2025-03-19T19:00:00"/>
        <d v="2025-03-19T20:00:00"/>
        <d v="2025-03-19T21:00:00"/>
        <d v="2025-03-19T22:00:00"/>
        <d v="2025-02-01T11:00:00"/>
        <d v="2025-02-05T23:00:00"/>
        <d v="2025-03-19T23:00:00"/>
        <d v="2025-03-20T00:00:00"/>
        <d v="2025-03-20T01:00:00"/>
        <d v="2025-03-20T02:00:00"/>
        <d v="2025-03-20T03:00:00"/>
        <d v="2025-03-20T04:00:00"/>
        <d v="2025-03-20T05:00:00"/>
        <d v="2025-03-20T06:00:00"/>
        <d v="2025-03-20T07:00:00"/>
        <d v="2025-03-20T08:00:00"/>
        <d v="2025-02-06T00:00:00"/>
        <d v="2025-03-20T09:00:00"/>
        <d v="2025-03-20T10:00:00"/>
        <d v="2025-03-20T11:00:00"/>
        <d v="2025-03-20T12:00:00"/>
        <d v="2025-03-20T13:00:00"/>
        <d v="2025-03-20T14:00:00"/>
        <d v="2025-03-20T15:00:00"/>
        <d v="2025-03-20T16:00:00"/>
        <d v="2025-03-20T17:00:00"/>
        <d v="2025-03-20T18:00:00"/>
        <d v="2025-02-06T01:00:00"/>
        <d v="2025-03-20T19:00:00"/>
        <d v="2025-03-20T20:00:00"/>
        <d v="2025-03-20T21:00:00"/>
        <d v="2025-03-20T22:00:00"/>
        <d v="2025-03-20T23:00:00"/>
        <d v="2025-03-21T00:00:00"/>
        <d v="2025-03-21T01:00:00"/>
        <d v="2025-03-21T02:00:00"/>
        <d v="2025-03-21T03:00:00"/>
        <d v="2025-03-21T04:00:00"/>
        <d v="2025-02-06T02:00:00"/>
        <d v="2025-03-21T05:00:00"/>
        <d v="2025-03-21T06:00:00"/>
        <d v="2025-03-21T07:00:00"/>
        <d v="2025-03-21T08:00:00"/>
        <d v="2025-03-21T09:00:00"/>
        <d v="2025-03-21T10:00:00"/>
        <d v="2025-03-21T11:00:00"/>
        <d v="2025-03-21T12:00:00"/>
        <d v="2025-03-21T13:00:00"/>
        <d v="2025-03-21T14:00:00"/>
        <d v="2025-02-06T03:00:00"/>
        <d v="2025-03-21T15:00:00"/>
        <d v="2025-03-21T16:00:00"/>
        <d v="2025-03-21T17:00:00"/>
        <d v="2025-03-21T18:00:00"/>
        <d v="2025-03-21T19:00:00"/>
        <d v="2025-03-21T20:00:00"/>
        <d v="2025-03-21T21:00:00"/>
        <d v="2025-03-21T22:00:00"/>
        <d v="2025-03-21T23:00:00"/>
        <d v="2025-03-22T00:00:00"/>
        <d v="2025-02-06T04:00:00"/>
        <d v="2025-03-22T01:00:00"/>
        <d v="2025-03-22T02:00:00"/>
        <d v="2025-03-22T03:00:00"/>
        <d v="2025-03-22T04:00:00"/>
        <d v="2025-03-22T05:00:00"/>
        <d v="2025-03-22T06:00:00"/>
        <d v="2025-03-22T07:00:00"/>
        <d v="2025-03-22T08:00:00"/>
        <d v="2025-03-22T09:00:00"/>
        <d v="2025-03-22T10:00:00"/>
        <d v="2025-02-06T05:00:00"/>
        <d v="2025-03-22T11:00:00"/>
        <d v="2025-03-22T12:00:00"/>
        <d v="2025-03-22T13:00:00"/>
        <d v="2025-03-22T14:00:00"/>
        <d v="2025-03-22T15:00:00"/>
        <d v="2025-03-22T16:00:00"/>
        <d v="2025-03-22T17:00:00"/>
        <d v="2025-03-22T18:00:00"/>
        <d v="2025-03-22T19:00:00"/>
        <d v="2025-03-22T20:00:00"/>
        <d v="2025-02-06T06:00:00"/>
        <d v="2025-03-22T21:00:00"/>
        <d v="2025-03-22T22:00:00"/>
        <d v="2025-03-22T23:00:00"/>
        <d v="2025-03-23T00:00:00"/>
        <d v="2025-03-23T01:00:00"/>
        <d v="2025-03-23T02:00:00"/>
        <d v="2025-03-23T03:00:00"/>
        <d v="2025-03-23T04:00:00"/>
        <d v="2025-03-23T05:00:00"/>
        <d v="2025-03-23T06:00:00"/>
        <d v="2025-02-06T07:00:00"/>
        <d v="2025-03-23T07:00:00"/>
        <d v="2025-03-23T08:00:00"/>
        <d v="2025-03-23T09:00:00"/>
        <d v="2025-03-23T10:00:00"/>
        <d v="2025-03-23T11:00:00"/>
        <d v="2025-03-23T12:00:00"/>
        <d v="2025-03-23T13:00:00"/>
        <d v="2025-03-23T14:00:00"/>
        <d v="2025-03-23T15:00:00"/>
        <d v="2025-03-23T16:00:00"/>
        <d v="2025-02-06T08:00:00"/>
        <d v="2025-03-23T17:00:00"/>
        <d v="2025-03-23T18:00:00"/>
        <d v="2025-03-23T19:00:00"/>
        <d v="2025-03-23T20:00:00"/>
        <d v="2025-03-23T21:00:00"/>
        <d v="2025-03-23T22:00:00"/>
        <d v="2025-03-23T23:00:00"/>
        <d v="2025-03-24T00:00:00"/>
        <d v="2025-03-24T01:00:00"/>
        <d v="2025-03-24T02:00:00"/>
        <d v="2025-02-01T12:00:00"/>
        <d v="2025-02-06T09:00:00"/>
        <d v="2025-03-24T03:00:00"/>
        <d v="2025-03-24T04:00:00"/>
        <d v="2025-03-24T05:00:00"/>
        <d v="2025-03-24T06:00:00"/>
        <d v="2025-03-24T07:00:00"/>
        <d v="2025-03-24T08:00:00"/>
        <d v="2025-03-24T09:00:00"/>
        <d v="2025-03-24T10:00:00"/>
        <d v="2025-03-24T11:00:00"/>
        <d v="2025-03-24T12:00:00"/>
        <d v="2025-02-06T10:00:00"/>
        <d v="2025-03-24T13:00:00"/>
        <d v="2025-03-24T14:00:00"/>
        <d v="2025-03-24T15:00:00"/>
        <d v="2025-03-24T16:00:00"/>
        <d v="2025-03-24T17:00:00"/>
        <d v="2025-03-24T18:00:00"/>
        <d v="2025-03-24T19:00:00"/>
        <d v="2025-03-24T20:00:00"/>
        <d v="2025-03-24T21:00:00"/>
        <d v="2025-03-24T22:00:00"/>
        <d v="2025-02-06T11:00:00"/>
        <d v="2025-03-24T23:00:00"/>
        <d v="2025-02-06T12:00:00"/>
        <d v="2025-02-06T13:00:00"/>
        <d v="2025-02-06T14:00:00"/>
        <d v="2025-02-06T15:00:00"/>
        <d v="2025-02-06T16:00:00"/>
        <d v="2025-02-06T17:00:00"/>
        <d v="2025-02-06T18:00:00"/>
        <d v="2025-02-01T13:00:00"/>
        <d v="2025-02-06T19:00:00"/>
        <d v="2025-02-06T20:00:00"/>
        <d v="2025-02-06T21:00:00"/>
        <d v="2025-02-06T22:00:00"/>
        <d v="2025-02-06T23:00:00"/>
        <d v="2025-02-07T00:00:00"/>
        <d v="2025-02-07T01:00:00"/>
        <d v="2025-02-07T02:00:00"/>
        <d v="2025-02-07T03:00:00"/>
        <d v="2025-02-07T04:00:00"/>
        <d v="2025-02-01T14:00:00"/>
        <d v="2025-02-07T05:00:00"/>
        <d v="2025-02-07T06:00:00"/>
        <d v="2025-02-07T07:00:00"/>
        <d v="2025-02-07T08:00:00"/>
        <d v="2025-02-07T09:00:00"/>
        <d v="2025-02-07T10:00:00"/>
        <d v="2025-02-07T11:00:00"/>
        <d v="2025-02-07T12:00:00"/>
        <d v="2025-02-07T13:00:00"/>
        <d v="2025-02-07T14:00:00"/>
        <d v="2025-02-01T15:00:00"/>
        <d v="2025-02-07T15:00:00"/>
        <d v="2025-02-07T16:00:00"/>
        <d v="2025-02-07T17:00:00"/>
        <d v="2025-02-07T18:00:00"/>
        <d v="2025-02-07T19:00:00"/>
        <d v="2025-02-07T20:00:00"/>
        <d v="2025-02-07T21:00:00"/>
        <d v="2025-02-07T22:00:00"/>
        <d v="2025-02-07T23:00:00"/>
        <d v="2025-02-08T00:00:00"/>
        <d v="2025-02-01T16:00:00"/>
        <d v="2025-02-08T01:00:00"/>
        <d v="2025-02-08T02:00:00"/>
        <d v="2025-02-08T03:00:00"/>
        <d v="2025-02-08T04:00:00"/>
        <d v="2025-02-08T05:00:00"/>
        <d v="2025-02-08T06:00:00"/>
        <d v="2025-02-08T07:00:00"/>
        <d v="2025-02-08T08:00:00"/>
        <d v="2025-02-08T09:00:00"/>
        <d v="2025-02-08T10:00:00"/>
        <d v="2025-02-01T17:00:00"/>
        <d v="2025-02-08T11:00:00"/>
        <d v="2025-02-08T12:00:00"/>
        <d v="2025-02-08T13:00:00"/>
        <d v="2025-02-08T14:00:00"/>
        <d v="2025-02-08T15:00:00"/>
        <d v="2025-02-08T16:00:00"/>
        <d v="2025-02-08T17:00:00"/>
        <d v="2025-02-08T18:00:00"/>
        <d v="2025-02-08T19:00:00"/>
        <d v="2025-02-08T20:00:00"/>
        <d v="2025-02-01T18:00:00"/>
        <d v="2025-02-08T21:00:00"/>
        <d v="2025-02-08T22:00:00"/>
        <d v="2025-02-08T23:00:00"/>
        <d v="2025-02-09T00:00:00"/>
        <d v="2025-02-09T01:00:00"/>
        <d v="2025-02-09T02:00:00"/>
        <d v="2025-02-09T03:00:00"/>
        <d v="2025-02-09T04:00:00"/>
        <d v="2025-02-09T05:00:00"/>
        <d v="2025-02-09T06:00:00"/>
        <d v="2025-02-01T01:00:00"/>
        <d v="2025-02-01T19:00:00"/>
        <d v="2025-02-09T07:00:00"/>
        <d v="2025-02-09T08:00:00"/>
        <d v="2025-02-09T09:00:00"/>
        <d v="2025-02-09T10:00:00"/>
        <d v="2025-02-09T11:00:00"/>
        <d v="2025-02-09T12:00:00"/>
        <d v="2025-02-09T13:00:00"/>
        <d v="2025-02-09T14:00:00"/>
        <d v="2025-02-09T15:00:00"/>
        <d v="2025-02-09T16:00:00"/>
        <d v="2025-02-01T20:00:00"/>
        <d v="2025-02-09T17:00:00"/>
        <d v="2025-02-09T18:00:00"/>
        <d v="2025-02-09T19:00:00"/>
        <d v="2025-02-09T20:00:00"/>
        <d v="2025-02-09T21:00:00"/>
        <d v="2025-02-09T22:00:00"/>
        <d v="2025-02-09T23:00:00"/>
        <d v="2025-02-10T00:00:00"/>
        <d v="2025-02-10T01:00:00"/>
        <d v="2025-02-10T02:00:00"/>
        <d v="2025-02-01T21:00:00"/>
        <d v="2025-02-10T03:00:00"/>
        <d v="2025-02-10T04:00:00"/>
        <d v="2025-02-10T05:00:00"/>
        <d v="2025-02-10T06:00:00"/>
        <d v="2025-02-10T07:00:00"/>
        <d v="2025-02-10T08:00:00"/>
        <d v="2025-02-10T09:00:00"/>
        <d v="2025-02-10T10:00:00"/>
        <d v="2025-02-10T11:00:00"/>
        <d v="2025-02-10T12:00:00"/>
        <d v="2025-02-01T22:00:00"/>
        <d v="2025-02-10T13:00:00"/>
        <d v="2025-02-10T14:00:00"/>
        <d v="2025-02-10T15:00:00"/>
        <d v="2025-02-10T16:00:00"/>
        <d v="2025-02-10T17:00:00"/>
        <d v="2025-02-10T18:00:00"/>
        <d v="2025-02-10T19:00:00"/>
        <d v="2025-02-10T20:00:00"/>
        <d v="2025-02-10T21:00:00"/>
        <d v="2025-02-10T22:00:00"/>
        <d v="2025-02-01T23:00:00"/>
        <d v="2025-02-10T23:00:00"/>
        <d v="2025-02-11T00:00:00"/>
        <d v="2025-02-11T01:00:00"/>
        <d v="2025-02-11T02:00:00"/>
        <d v="2025-02-11T03:00:00"/>
        <d v="2025-02-11T04:00:00"/>
        <d v="2025-02-11T05:00:00"/>
        <d v="2025-02-11T06:00:00"/>
        <d v="2025-02-11T07:00:00"/>
        <d v="2025-02-11T08:00:00"/>
        <d v="2025-02-02T00:00:00"/>
        <d v="2025-02-11T09:00:00"/>
        <d v="2025-02-11T10:00:00"/>
        <d v="2025-02-11T11:00:00"/>
        <d v="2025-02-11T12:00:00"/>
        <d v="2025-02-11T13:00:00"/>
        <d v="2025-02-11T14:00:00"/>
        <d v="2025-02-11T15:00:00"/>
        <d v="2025-02-11T16:00:00"/>
        <d v="2025-02-11T17:00:00"/>
        <d v="2025-02-11T18:00:00"/>
        <d v="2025-02-02T01:00:00"/>
        <d v="2025-02-11T19:00:00"/>
        <d v="2025-02-11T20:00:00"/>
        <d v="2025-02-11T21:00:00"/>
        <d v="2025-02-11T22:00:00"/>
        <d v="2025-02-11T23:00:00"/>
        <d v="2025-02-12T00:00:00"/>
        <d v="2025-02-12T01:00:00"/>
        <d v="2025-02-12T02:00:00"/>
        <d v="2025-02-12T03:00:00"/>
        <d v="2025-02-12T04:00:00"/>
        <d v="2025-02-02T02:00:00"/>
        <d v="2025-02-12T05:00:00"/>
        <d v="2025-02-12T06:00:00"/>
        <d v="2025-02-12T07:00:00"/>
        <d v="2025-02-12T08:00:00"/>
        <d v="2025-02-12T09:00:00"/>
        <d v="2025-02-12T10:00:00"/>
        <d v="2025-02-12T11:00:00"/>
        <d v="2025-02-12T12:00:00"/>
        <d v="2025-02-12T13:00:00"/>
        <d v="2025-02-12T14:00:00"/>
        <d v="2025-02-02T03:00:00"/>
        <d v="2025-02-12T15:00:00"/>
        <d v="2025-02-12T16:00:00"/>
        <d v="2025-02-12T17:00:00"/>
        <d v="2025-02-12T18:00:00"/>
        <d v="2025-02-12T19:00:00"/>
        <d v="2025-02-12T20:00:00"/>
        <d v="2025-02-12T21:00:00"/>
        <d v="2025-02-12T22:00:00"/>
        <d v="2025-02-12T23:00:00"/>
        <d v="2025-02-13T00:00:00"/>
        <d v="2025-02-02T04:00:00"/>
        <d v="2025-02-13T01:00:00"/>
        <d v="2025-02-13T02:00:00"/>
        <d v="2025-02-13T03:00:00"/>
        <d v="2025-02-13T04:00:00"/>
        <d v="2025-02-13T05:00:00"/>
        <d v="2025-02-13T06:00:00"/>
        <d v="2025-02-13T07:00:00"/>
        <d v="2025-02-13T08:00:00"/>
        <d v="2025-02-13T09:00:00"/>
        <d v="2025-02-13T10:00:00"/>
        <d v="2025-02-01T02:00:00"/>
        <d v="2025-02-02T05:00:00"/>
        <d v="2025-02-13T11:00:00"/>
        <d v="2025-02-13T12:00:00"/>
        <d v="2025-02-13T13:00:00"/>
        <d v="2025-02-13T14:00:00"/>
        <d v="2025-02-13T15:00:00"/>
        <d v="2025-02-13T16:00:00"/>
        <d v="2025-02-13T17:00:00"/>
        <d v="2025-02-13T18:00:00"/>
        <d v="2025-02-13T19:00:00"/>
        <d v="2025-02-13T20:00:00"/>
        <d v="2025-02-02T06:00:00"/>
        <d v="2025-02-13T21:00:00"/>
        <d v="2025-02-13T22:00:00"/>
        <d v="2025-02-13T23:00:00"/>
        <d v="2025-02-14T00:00:00"/>
        <d v="2025-02-14T01:00:00"/>
        <d v="2025-02-14T02:00:00"/>
        <d v="2025-02-14T03:00:00"/>
        <d v="2025-02-14T04:00:00"/>
        <d v="2025-02-14T05:00:00"/>
        <d v="2025-02-14T06:00:00"/>
        <d v="2025-02-02T07:00:00"/>
        <d v="2025-02-14T07:00:00"/>
        <d v="2025-02-14T08:00:00"/>
        <d v="2025-02-14T09:00:00"/>
        <d v="2025-02-14T10:00:00"/>
        <d v="2025-02-14T11:00:00"/>
        <d v="2025-02-14T12:00:00"/>
        <d v="2025-02-14T13:00:00"/>
        <d v="2025-02-14T14:00:00"/>
        <d v="2025-02-14T15:00:00"/>
        <d v="2025-02-14T16:00:00"/>
        <d v="2025-02-02T08:00:00"/>
        <d v="2025-02-14T17:00:00"/>
        <d v="2025-02-14T18:00:00"/>
      </sharedItems>
      <fieldGroup par="27"/>
    </cacheField>
    <cacheField name="Charging_End_Time" numFmtId="165">
      <sharedItems containsSemiMixedTypes="0" containsNonDate="0" containsDate="1" containsString="0" minDate="2024-01-01T00:39:00" maxDate="2025-03-24T23:56:00"/>
    </cacheField>
    <cacheField name="Energy_Consumed_kWh" numFmtId="2">
      <sharedItems containsString="0" containsBlank="1" containsNumber="1" minValue="0.05" maxValue="152.24"/>
    </cacheField>
    <cacheField name="Charging_Duration_hours" numFmtId="2">
      <sharedItems containsSemiMixedTypes="0" containsString="0" containsNumber="1" minValue="0.1" maxValue="7.64"/>
    </cacheField>
    <cacheField name="Charging_Rate_kW" numFmtId="2">
      <sharedItems containsString="0" containsBlank="1" containsNumber="1" minValue="1.47" maxValue="97.34" count="1116">
        <n v="36.39"/>
        <n v="30.68"/>
        <n v="27.51"/>
        <n v="32.880000000000003"/>
        <n v="10.220000000000001"/>
        <n v="14.33"/>
        <n v="26.19"/>
        <n v="26.7"/>
        <n v="14.29"/>
        <n v="11.76"/>
        <n v="10.31"/>
        <n v="4.46"/>
        <n v="5.52"/>
        <n v="19.77"/>
        <n v="24.21"/>
        <n v="11.11"/>
        <n v="49.4"/>
        <n v="6.61"/>
        <n v="20.49"/>
        <n v="45.29"/>
        <n v="30.49"/>
        <m/>
        <n v="19.190000000000001"/>
        <n v="49.71"/>
        <n v="11.24"/>
        <n v="12.32"/>
        <n v="36.18"/>
        <n v="45.78"/>
        <n v="48.65"/>
        <n v="45.81"/>
        <n v="7.04"/>
        <n v="12.06"/>
        <n v="21.52"/>
        <n v="7.65"/>
        <n v="4.49"/>
        <n v="18.87"/>
        <n v="28.63"/>
        <n v="38.450000000000003"/>
        <n v="12.51"/>
        <n v="23.31"/>
        <n v="6.9"/>
        <n v="20.46"/>
        <n v="29.47"/>
        <n v="8.39"/>
        <n v="5.1100000000000003"/>
        <n v="16.920000000000002"/>
        <n v="49.6"/>
        <n v="6.35"/>
        <n v="14.15"/>
        <n v="49.28"/>
        <n v="40.18"/>
        <n v="13.18"/>
        <n v="46.28"/>
        <n v="35.93"/>
        <n v="34.46"/>
        <n v="36.299999999999997"/>
        <n v="11.34"/>
        <n v="47.15"/>
        <n v="25.37"/>
        <n v="40.619999999999997"/>
        <n v="26.51"/>
        <n v="31"/>
        <n v="47.88"/>
        <n v="6.87"/>
        <n v="34.18"/>
        <n v="15.23"/>
        <n v="32.979999999999997"/>
        <n v="4.09"/>
        <n v="26.07"/>
        <n v="23.28"/>
        <n v="29.99"/>
        <n v="40.880000000000003"/>
        <n v="5.56"/>
        <n v="9.57"/>
        <n v="49.41"/>
        <n v="30.03"/>
        <n v="28.52"/>
        <n v="23.42"/>
        <n v="46.6"/>
        <n v="25.6"/>
        <n v="44.49"/>
        <n v="12.54"/>
        <n v="32.950000000000003"/>
        <n v="45.32"/>
        <n v="13.01"/>
        <n v="30.34"/>
        <n v="17"/>
        <n v="42.43"/>
        <n v="5.45"/>
        <n v="20.27"/>
        <n v="31.27"/>
        <n v="44.12"/>
        <n v="32.44"/>
        <n v="21.72"/>
        <n v="28"/>
        <n v="17.55"/>
        <n v="31.28"/>
        <n v="32.08"/>
        <n v="16.02"/>
        <n v="30.78"/>
        <n v="29.08"/>
        <n v="24.83"/>
        <n v="47.67"/>
        <n v="49.88"/>
        <n v="32.17"/>
        <n v="11.48"/>
        <n v="36.380000000000003"/>
        <n v="28.5"/>
        <n v="12.05"/>
        <n v="25.58"/>
        <n v="19.71"/>
        <n v="10.3"/>
        <n v="13.8"/>
        <n v="32.24"/>
        <n v="10.62"/>
        <n v="24.62"/>
        <n v="19.72"/>
        <n v="36"/>
        <n v="34.049999999999997"/>
        <n v="7.7"/>
        <n v="45.86"/>
        <n v="27.32"/>
        <n v="37.58"/>
        <n v="18.600000000000001"/>
        <n v="15.41"/>
        <n v="16.760000000000002"/>
        <n v="13.76"/>
        <n v="35.869999999999997"/>
        <n v="32.29"/>
        <n v="50.17"/>
        <n v="48.16"/>
        <n v="30.6"/>
        <n v="34.39"/>
        <n v="36.56"/>
        <n v="16.399999999999999"/>
        <n v="33.729999999999997"/>
        <n v="41.34"/>
        <n v="38.869999999999997"/>
        <n v="43.62"/>
        <n v="35.53"/>
        <n v="19.649999999999999"/>
        <n v="6.64"/>
        <n v="31.6"/>
        <n v="3.02"/>
        <n v="28.17"/>
        <n v="22.56"/>
        <n v="9.9499999999999993"/>
        <n v="49.78"/>
        <n v="21.74"/>
        <n v="7.85"/>
        <n v="2.56"/>
        <n v="45.69"/>
        <n v="11.09"/>
        <n v="22.99"/>
        <n v="32.729999999999997"/>
        <n v="21.24"/>
        <n v="9.68"/>
        <n v="29.64"/>
        <n v="37.85"/>
        <n v="9.2899999999999991"/>
        <n v="9.91"/>
        <n v="32.6"/>
        <n v="6.08"/>
        <n v="14.83"/>
        <n v="4.87"/>
        <n v="16.690000000000001"/>
        <n v="8.42"/>
        <n v="5.26"/>
        <n v="29.09"/>
        <n v="97.34"/>
        <n v="5.72"/>
        <n v="10.16"/>
        <n v="48.77"/>
        <n v="36.25"/>
        <n v="19.170000000000002"/>
        <n v="14.44"/>
        <n v="46.33"/>
        <n v="9.99"/>
        <n v="47.48"/>
        <n v="7.25"/>
        <n v="15.81"/>
        <n v="14.55"/>
        <n v="5.0999999999999996"/>
        <n v="17.13"/>
        <n v="32.1"/>
        <n v="29.87"/>
        <n v="36.78"/>
        <n v="6.93"/>
        <n v="47.53"/>
        <n v="29.93"/>
        <n v="48.38"/>
        <n v="37.229999999999997"/>
        <n v="12.56"/>
        <n v="18.59"/>
        <n v="34.82"/>
        <n v="22.67"/>
        <n v="53.17"/>
        <n v="8.43"/>
        <n v="3.86"/>
        <n v="33.840000000000003"/>
        <n v="15"/>
        <n v="23.44"/>
        <n v="41.74"/>
        <n v="5.37"/>
        <n v="29.63"/>
        <n v="5.23"/>
        <n v="15.38"/>
        <n v="40.56"/>
        <n v="5.5"/>
        <n v="49.42"/>
        <n v="20.99"/>
        <n v="23.75"/>
        <n v="46.97"/>
        <n v="32.36"/>
        <n v="29.2"/>
        <n v="45.51"/>
        <n v="10.199999999999999"/>
        <n v="16.940000000000001"/>
        <n v="36.49"/>
        <n v="41.53"/>
        <n v="18.72"/>
        <n v="16.88"/>
        <n v="30"/>
        <n v="23.47"/>
        <n v="37.18"/>
        <n v="6.34"/>
        <n v="15.1"/>
        <n v="74.61"/>
        <n v="14.04"/>
        <n v="28.46"/>
        <n v="10.89"/>
        <n v="48.79"/>
        <n v="35.39"/>
        <n v="18.21"/>
        <n v="43.01"/>
        <n v="28.4"/>
        <n v="12.16"/>
        <n v="10.57"/>
        <n v="23.62"/>
        <n v="4.1100000000000003"/>
        <n v="14.16"/>
        <n v="28.55"/>
        <n v="13.62"/>
        <n v="36.479999999999997"/>
        <n v="5.13"/>
        <n v="21.27"/>
        <n v="5.09"/>
        <n v="34.97"/>
        <n v="28.6"/>
        <n v="30.64"/>
        <n v="9.14"/>
        <n v="31.88"/>
        <n v="22.06"/>
        <n v="14.88"/>
        <n v="5.34"/>
        <n v="26.98"/>
        <n v="32.21"/>
        <n v="14.77"/>
        <n v="40.200000000000003"/>
        <n v="19.02"/>
        <n v="11.16"/>
        <n v="6.29"/>
        <n v="49.16"/>
        <n v="43.16"/>
        <n v="21.63"/>
        <n v="19.600000000000001"/>
        <n v="18.34"/>
        <n v="31.55"/>
        <n v="29.75"/>
        <n v="41.88"/>
        <n v="46.85"/>
        <n v="7.35"/>
        <n v="29.15"/>
        <n v="36.76"/>
        <n v="32.93"/>
        <n v="40.479999999999997"/>
        <n v="41.49"/>
        <n v="14.25"/>
        <n v="15.29"/>
        <n v="18.07"/>
        <n v="3.51"/>
        <n v="13.86"/>
        <n v="23.99"/>
        <n v="42.84"/>
        <n v="33.700000000000003"/>
        <n v="4.0999999999999996"/>
        <n v="12.43"/>
        <n v="20.87"/>
        <n v="29.45"/>
        <n v="31.45"/>
        <n v="39.08"/>
        <n v="4.03"/>
        <n v="18.14"/>
        <n v="37.729999999999997"/>
        <n v="34.450000000000003"/>
        <n v="23.68"/>
        <n v="22.42"/>
        <n v="39.25"/>
        <n v="38.369999999999997"/>
        <n v="44.05"/>
        <n v="3.66"/>
        <n v="47.45"/>
        <n v="4.67"/>
        <n v="24.74"/>
        <n v="37.659999999999997"/>
        <n v="19.95"/>
        <n v="9.86"/>
        <n v="11.05"/>
        <n v="16.59"/>
        <n v="20.75"/>
        <n v="17.57"/>
        <n v="20.45"/>
        <n v="10.55"/>
        <n v="33.75"/>
        <n v="22.34"/>
        <n v="26.72"/>
        <n v="45"/>
        <n v="28.48"/>
        <n v="39.909999999999997"/>
        <n v="30.98"/>
        <n v="37.24"/>
        <n v="17.93"/>
        <n v="44.14"/>
        <n v="6.68"/>
        <n v="19.59"/>
        <n v="31.86"/>
        <n v="10.76"/>
        <n v="16.100000000000001"/>
        <n v="39.89"/>
        <n v="18.98"/>
        <n v="30.53"/>
        <n v="38.340000000000003"/>
        <n v="41.93"/>
        <n v="30.39"/>
        <n v="46.58"/>
        <n v="13.29"/>
        <n v="37.81"/>
        <n v="13.37"/>
        <n v="47.77"/>
        <n v="47.84"/>
        <n v="11.82"/>
        <n v="25.4"/>
        <n v="6.42"/>
        <n v="46.49"/>
        <n v="29.21"/>
        <n v="15.57"/>
        <n v="23.39"/>
        <n v="16.27"/>
        <n v="32.99"/>
        <n v="59.15"/>
        <n v="25.46"/>
        <n v="23.22"/>
        <n v="49.32"/>
        <n v="42.95"/>
        <n v="27.85"/>
        <n v="35.78"/>
        <n v="6.99"/>
        <n v="12.48"/>
        <n v="3.57"/>
        <n v="37.03"/>
        <n v="49.85"/>
        <n v="11.13"/>
        <n v="17.559999999999999"/>
        <n v="27.88"/>
        <n v="3.81"/>
        <n v="8"/>
        <n v="43.14"/>
        <n v="47.76"/>
        <n v="27.77"/>
        <n v="2.54"/>
        <n v="32.840000000000003"/>
        <n v="25.41"/>
        <n v="22.74"/>
        <n v="19.93"/>
        <n v="39.75"/>
        <n v="33.64"/>
        <n v="24.43"/>
        <n v="4.5199999999999996"/>
        <n v="43.5"/>
        <n v="11.27"/>
        <n v="31.22"/>
        <n v="11.67"/>
        <n v="47.26"/>
        <n v="31.65"/>
        <n v="35.42"/>
        <n v="4.91"/>
        <n v="32.299999999999997"/>
        <n v="32.25"/>
        <n v="25.27"/>
        <n v="36.159999999999997"/>
        <n v="41.31"/>
        <n v="38.5"/>
        <n v="7.42"/>
        <n v="42.51"/>
        <n v="33.880000000000003"/>
        <n v="14.42"/>
        <n v="10.48"/>
        <n v="25.61"/>
        <n v="30.72"/>
        <n v="37.450000000000003"/>
        <n v="18.559999999999999"/>
        <n v="15.86"/>
        <n v="32.630000000000003"/>
        <n v="40.840000000000003"/>
        <n v="27.01"/>
        <n v="45.38"/>
        <n v="14.17"/>
        <n v="12.83"/>
        <n v="49.77"/>
        <n v="7.01"/>
        <n v="3.65"/>
        <n v="41"/>
        <n v="38.14"/>
        <n v="14.79"/>
        <n v="37.26"/>
        <n v="34.24"/>
        <n v="38.58"/>
        <n v="35.11"/>
        <n v="13.04"/>
        <n v="48.63"/>
        <n v="8.33"/>
        <n v="22.11"/>
        <n v="11.81"/>
        <n v="31.47"/>
        <n v="43.38"/>
        <n v="7"/>
        <n v="31.37"/>
        <n v="7.07"/>
        <n v="30.69"/>
        <n v="26.23"/>
        <n v="19.41"/>
        <n v="47.44"/>
        <n v="38.700000000000003"/>
        <n v="36.47"/>
        <n v="40.17"/>
        <n v="39.46"/>
        <n v="16.600000000000001"/>
        <n v="44.01"/>
        <n v="68.540000000000006"/>
        <n v="6.79"/>
        <n v="39.26"/>
        <n v="28.16"/>
        <n v="24.63"/>
        <n v="23.09"/>
        <n v="36.450000000000003"/>
        <n v="21.48"/>
        <n v="21.77"/>
        <n v="41.06"/>
        <n v="6.76"/>
        <n v="41.03"/>
        <n v="41.18"/>
        <n v="34.58"/>
        <n v="38.99"/>
        <n v="16.21"/>
        <n v="44.04"/>
        <n v="40.54"/>
        <n v="19.66"/>
        <n v="31.7"/>
        <n v="11.41"/>
        <n v="16.670000000000002"/>
        <n v="25.34"/>
        <n v="45.02"/>
        <n v="32.35"/>
        <n v="25.28"/>
        <n v="35.5"/>
        <n v="16.71"/>
        <n v="20.94"/>
        <n v="24.3"/>
        <n v="48.74"/>
        <n v="9.76"/>
        <n v="36.729999999999997"/>
        <n v="43.23"/>
        <n v="7.18"/>
        <n v="30.66"/>
        <n v="17.899999999999999"/>
        <n v="32.409999999999997"/>
        <n v="6.33"/>
        <n v="46.27"/>
        <n v="26.5"/>
        <n v="43.56"/>
        <n v="13.41"/>
        <n v="18.89"/>
        <n v="1.47"/>
        <n v="42.82"/>
        <n v="19.14"/>
        <n v="28.51"/>
        <n v="5.01"/>
        <n v="27.83"/>
        <n v="41.42"/>
        <n v="48.97"/>
        <n v="34.69"/>
        <n v="43.97"/>
        <n v="38.71"/>
        <n v="8.56"/>
        <n v="31.9"/>
        <n v="19.149999999999999"/>
        <n v="28.75"/>
        <n v="33.31"/>
        <n v="38.840000000000003"/>
        <n v="11.93"/>
        <n v="16.75"/>
        <n v="46.76"/>
        <n v="26.04"/>
        <n v="34.72"/>
        <n v="3.99"/>
        <n v="5.59"/>
        <n v="37.29"/>
        <n v="6.56"/>
        <n v="37.5"/>
        <n v="4.3"/>
        <n v="16.98"/>
        <n v="16.79"/>
        <n v="1.72"/>
        <n v="15.17"/>
        <n v="3.58"/>
        <n v="18.88"/>
        <n v="21.46"/>
        <n v="13.14"/>
        <n v="42.1"/>
        <n v="23.97"/>
        <n v="15.49"/>
        <n v="47.8"/>
        <n v="21.11"/>
        <n v="14.09"/>
        <n v="11.9"/>
        <n v="10.6"/>
        <n v="20.079999999999998"/>
        <n v="23.65"/>
        <n v="22.13"/>
        <n v="25.8"/>
        <n v="25.77"/>
        <n v="17.73"/>
        <n v="5.95"/>
        <n v="8.9700000000000006"/>
        <n v="4.71"/>
        <n v="13.23"/>
        <n v="32.83"/>
        <n v="9.19"/>
        <n v="4.2699999999999996"/>
        <n v="3.59"/>
        <n v="14.61"/>
        <n v="12.55"/>
        <n v="41.2"/>
        <n v="2.64"/>
        <n v="8.99"/>
        <n v="27.96"/>
        <n v="13.1"/>
        <n v="15.34"/>
        <n v="44.67"/>
        <n v="7.99"/>
        <n v="37.57"/>
        <n v="32.869999999999997"/>
        <n v="42.38"/>
        <n v="34.04"/>
        <n v="6.51"/>
        <n v="12.64"/>
        <n v="30.77"/>
        <n v="20.32"/>
        <n v="36.75"/>
        <n v="8.61"/>
        <n v="26.14"/>
        <n v="26.56"/>
        <n v="12.8"/>
        <n v="5.21"/>
        <n v="20.61"/>
        <n v="5.9"/>
        <n v="44.87"/>
        <n v="47.19"/>
        <n v="29.88"/>
        <n v="10.33"/>
        <n v="39.32"/>
        <n v="34.4"/>
        <n v="26.33"/>
        <n v="36.880000000000003"/>
        <n v="4.32"/>
        <n v="35.79"/>
        <n v="31.23"/>
        <n v="29.91"/>
        <n v="11.92"/>
        <n v="41.57"/>
        <n v="5.49"/>
        <n v="18.28"/>
        <n v="5.85"/>
        <n v="15.06"/>
        <n v="8.83"/>
        <n v="19.399999999999999"/>
        <n v="19.100000000000001"/>
        <n v="5.96"/>
        <n v="38.69"/>
        <n v="12.33"/>
        <n v="30.32"/>
        <n v="10.41"/>
        <n v="23.82"/>
        <n v="31.17"/>
        <n v="35.450000000000003"/>
        <n v="22.57"/>
        <n v="21.12"/>
        <n v="10.06"/>
        <n v="49.31"/>
        <n v="9.89"/>
        <n v="37.479999999999997"/>
        <n v="9.81"/>
        <n v="43.61"/>
        <n v="40.99"/>
        <n v="48.01"/>
        <n v="41.81"/>
        <n v="18.32"/>
        <n v="24.48"/>
        <n v="3.8"/>
        <n v="40.520000000000003"/>
        <n v="12.62"/>
        <n v="33.369999999999997"/>
        <n v="9.98"/>
        <n v="21.06"/>
        <n v="49.23"/>
        <n v="18.03"/>
        <n v="30.94"/>
        <n v="18.899999999999999"/>
        <n v="23.43"/>
        <n v="21.47"/>
        <n v="2.83"/>
        <n v="41.13"/>
        <n v="27.65"/>
        <n v="31.12"/>
        <n v="25.86"/>
        <n v="45.46"/>
        <n v="16.489999999999998"/>
        <n v="24.02"/>
        <n v="21.07"/>
        <n v="35.82"/>
        <n v="37.51"/>
        <n v="40.21"/>
        <n v="26.43"/>
        <n v="17.23"/>
        <n v="9.58"/>
        <n v="26.31"/>
        <n v="34.94"/>
        <n v="37.69"/>
        <n v="5.41"/>
        <n v="28.04"/>
        <n v="47.33"/>
        <n v="71.62"/>
        <n v="35.14"/>
        <n v="5.97"/>
        <n v="7.15"/>
        <n v="37.35"/>
        <n v="26.64"/>
        <n v="4.88"/>
        <n v="41.35"/>
        <n v="36.32"/>
        <n v="14.9"/>
        <n v="49.36"/>
        <n v="20.62"/>
        <n v="4.34"/>
        <n v="14.51"/>
        <n v="46.62"/>
        <n v="36.08"/>
        <n v="24.19"/>
        <n v="31.71"/>
        <n v="9.5500000000000007"/>
        <n v="30.24"/>
        <n v="21.83"/>
        <n v="4.05"/>
        <n v="16.61"/>
        <n v="14.53"/>
        <n v="6.5"/>
        <n v="45.7"/>
        <n v="11.77"/>
        <n v="44.34"/>
        <n v="35.15"/>
        <n v="30.93"/>
        <n v="26.09"/>
        <n v="15.26"/>
        <n v="47.9"/>
        <n v="27.2"/>
        <n v="11.03"/>
        <n v="41.12"/>
        <n v="47.82"/>
        <n v="10.58"/>
        <n v="22.03"/>
        <n v="14.81"/>
        <n v="23.73"/>
        <n v="44.45"/>
        <n v="9.8699999999999992"/>
        <n v="9.6300000000000008"/>
        <n v="43.12"/>
        <n v="10.88"/>
        <n v="27.17"/>
        <n v="40.81"/>
        <n v="35.9"/>
        <n v="49.64"/>
        <n v="17.5"/>
        <n v="21.85"/>
        <n v="37.909999999999997"/>
        <n v="29.84"/>
        <n v="47.75"/>
        <n v="15.52"/>
        <n v="32.090000000000003"/>
        <n v="41.07"/>
        <n v="19.28"/>
        <n v="19.79"/>
        <n v="41.84"/>
        <n v="11.58"/>
        <n v="43.13"/>
        <n v="9.43"/>
        <n v="30.75"/>
        <n v="29.22"/>
        <n v="9.23"/>
        <n v="30.43"/>
        <n v="41.33"/>
        <n v="17.010000000000002"/>
        <n v="33.79"/>
        <n v="27.38"/>
        <n v="16.239999999999998"/>
        <n v="45.58"/>
        <n v="4.83"/>
        <n v="12.96"/>
        <n v="13.08"/>
        <n v="30.14"/>
        <n v="32.619999999999997"/>
        <n v="46.41"/>
        <n v="47.29"/>
        <n v="49.92"/>
        <n v="44.74"/>
        <n v="22.46"/>
        <n v="23.38"/>
        <n v="11.6"/>
        <n v="39.840000000000003"/>
        <n v="46.35"/>
        <n v="19.010000000000002"/>
        <n v="18.57"/>
        <n v="15.44"/>
        <n v="30.13"/>
        <n v="7.6"/>
        <n v="45.8"/>
        <n v="9.0399999999999991"/>
        <n v="8.1300000000000008"/>
        <n v="35.75"/>
        <n v="46.15"/>
        <n v="43.11"/>
        <n v="18.579999999999998"/>
        <n v="41.62"/>
        <n v="39.15"/>
        <n v="8.36"/>
        <n v="8.06"/>
        <n v="9.77"/>
        <n v="41.32"/>
        <n v="36.22"/>
        <n v="8.4600000000000009"/>
        <n v="13.42"/>
        <n v="25.29"/>
        <n v="47.83"/>
        <n v="5.17"/>
        <n v="20.55"/>
        <n v="35.22"/>
        <n v="9.8000000000000007"/>
        <n v="7.32"/>
        <n v="7.68"/>
        <n v="20.59"/>
        <n v="35.89"/>
        <n v="12.31"/>
        <n v="30.23"/>
        <n v="46.88"/>
        <n v="14.43"/>
        <n v="17.95"/>
        <n v="45.19"/>
        <n v="15.01"/>
        <n v="34.85"/>
        <n v="30.4"/>
        <n v="34.479999999999997"/>
        <n v="43.48"/>
        <n v="12.89"/>
        <n v="47.98"/>
        <n v="7.45"/>
        <n v="40.909999999999997"/>
        <n v="25.84"/>
        <n v="38.15"/>
        <n v="29.41"/>
        <n v="46.31"/>
        <n v="40.42"/>
        <n v="49"/>
        <n v="36.81"/>
        <n v="15.84"/>
        <n v="26.01"/>
        <n v="26.69"/>
        <n v="23.02"/>
        <n v="39.22"/>
        <n v="49.12"/>
        <n v="49.46"/>
        <n v="26.4"/>
        <n v="28.44"/>
        <n v="18.489999999999998"/>
        <n v="21.28"/>
        <n v="9.9"/>
        <n v="43.41"/>
        <n v="33.53"/>
        <n v="31.91"/>
        <n v="40.14"/>
        <n v="21.69"/>
        <n v="19.09"/>
        <n v="26.58"/>
        <n v="36.53"/>
        <n v="17.690000000000001"/>
        <n v="8.4"/>
        <n v="36.090000000000003"/>
        <n v="51.36"/>
        <n v="33.299999999999997"/>
        <n v="6.59"/>
        <n v="29.9"/>
        <n v="40.44"/>
        <n v="23.92"/>
        <n v="11.14"/>
        <n v="9.94"/>
        <n v="8.69"/>
        <n v="20"/>
        <n v="20.38"/>
        <n v="13.48"/>
        <n v="40.68"/>
        <n v="4.28"/>
        <n v="10.27"/>
        <n v="35.130000000000003"/>
        <n v="19.760000000000002"/>
        <n v="67.930000000000007"/>
        <n v="19.940000000000001"/>
        <n v="41.43"/>
        <n v="47.96"/>
        <n v="16.39"/>
        <n v="25.79"/>
        <n v="29.54"/>
        <n v="11.68"/>
        <n v="29.6"/>
        <n v="27.33"/>
        <n v="14.86"/>
        <n v="13.11"/>
        <n v="41.67"/>
        <n v="19.440000000000001"/>
        <n v="7.49"/>
        <n v="19.899999999999999"/>
        <n v="28.36"/>
        <n v="37.869999999999997"/>
        <n v="39.04"/>
        <n v="38.78"/>
        <n v="19.260000000000002"/>
        <n v="14.23"/>
        <n v="34.090000000000003"/>
        <n v="38.11"/>
        <n v="17.350000000000001"/>
        <n v="8.66"/>
        <n v="41.22"/>
        <n v="5.44"/>
        <n v="40.58"/>
        <n v="15.42"/>
        <n v="24.89"/>
        <n v="47.55"/>
        <n v="25.89"/>
        <n v="42.39"/>
        <n v="38.54"/>
        <n v="6.24"/>
        <n v="46.81"/>
        <n v="28.53"/>
        <n v="3.98"/>
        <n v="16.32"/>
        <n v="3.83"/>
        <n v="17.87"/>
        <n v="20.92"/>
        <n v="6.45"/>
        <n v="33.68"/>
        <n v="7.33"/>
        <n v="7.39"/>
        <n v="2.25"/>
        <n v="11.44"/>
        <n v="36.36"/>
        <n v="14.99"/>
        <n v="23.69"/>
        <n v="28.59"/>
        <n v="20.39"/>
        <n v="12.03"/>
        <n v="16.510000000000002"/>
        <n v="31.39"/>
        <n v="7.2"/>
        <n v="47.63"/>
        <n v="43.49"/>
        <n v="15.82"/>
        <n v="48.59"/>
        <n v="38.799999999999997"/>
        <n v="33.01"/>
        <n v="49.75"/>
        <n v="4.78"/>
        <n v="9.39"/>
        <n v="49.89"/>
        <n v="12.95"/>
        <n v="22.07"/>
        <n v="23.29"/>
        <n v="22.32"/>
        <n v="40.72"/>
        <n v="23.32"/>
        <n v="10.45"/>
        <n v="42.93"/>
        <n v="42.79"/>
        <n v="37.6"/>
        <n v="49.06"/>
        <n v="46.92"/>
        <n v="41.55"/>
        <n v="18.16"/>
        <n v="28.98"/>
        <n v="43.7"/>
        <n v="7.64"/>
        <n v="29.39"/>
        <n v="37.93"/>
        <n v="41.38"/>
        <n v="22.12"/>
        <n v="43.81"/>
        <n v="4.9400000000000004"/>
        <n v="34.01"/>
        <n v="33.33"/>
        <n v="15.96"/>
        <n v="6.31"/>
        <n v="17.399999999999999"/>
        <n v="18.62"/>
        <n v="39.86"/>
        <n v="18.91"/>
        <n v="21.51"/>
        <n v="3.92"/>
        <n v="16.37"/>
        <n v="28.76"/>
        <n v="5.58"/>
        <n v="42.96"/>
        <n v="38.26"/>
        <n v="3.6"/>
        <n v="21.34"/>
        <n v="41.41"/>
        <n v="36.549999999999997"/>
        <n v="10.71"/>
        <n v="1.65"/>
        <n v="31.66"/>
        <n v="44.85"/>
        <n v="16.48"/>
        <n v="38.97"/>
        <n v="37.86"/>
        <n v="49.57"/>
        <n v="34.17"/>
        <n v="14.56"/>
        <n v="35.049999999999997"/>
        <n v="19.12"/>
        <n v="44.96"/>
        <n v="7.76"/>
        <n v="38.82"/>
        <n v="38.32"/>
        <n v="12.6"/>
        <n v="27.15"/>
        <n v="19"/>
        <n v="17.89"/>
        <n v="31.98"/>
        <n v="27.81"/>
        <n v="45.67"/>
        <n v="4.96"/>
        <n v="47.66"/>
        <n v="46.13"/>
        <n v="41.76"/>
        <n v="4.84"/>
        <n v="7.75"/>
        <n v="25.36"/>
        <n v="12.37"/>
        <n v="33.5"/>
        <n v="12.27"/>
        <n v="37.46"/>
        <n v="5.27"/>
        <n v="45.21"/>
        <n v="23.2"/>
        <n v="46.54"/>
        <n v="26.97"/>
        <n v="34.26"/>
        <n v="15.8"/>
        <n v="18.05"/>
        <n v="18.940000000000001"/>
        <n v="11.31"/>
        <n v="14.89"/>
        <n v="28.19"/>
        <n v="32.56"/>
        <n v="15.22"/>
        <n v="5.05"/>
        <n v="11.22"/>
        <n v="39.43"/>
        <n v="11.02"/>
        <n v="34.64"/>
        <n v="45.6"/>
        <n v="39.4"/>
        <n v="8.18"/>
        <n v="6.48"/>
        <n v="30.85"/>
        <n v="23.58"/>
        <n v="34.74"/>
        <n v="26.48"/>
        <n v="47.61"/>
        <n v="14.97"/>
        <n v="23.77"/>
        <n v="45.36"/>
        <n v="30.19"/>
        <n v="38.630000000000003"/>
        <n v="21.9"/>
        <n v="45.33"/>
        <n v="45.76"/>
        <n v="25.04"/>
        <n v="46.48"/>
        <n v="33.46"/>
        <n v="24.98"/>
        <n v="26.03"/>
        <n v="48.58"/>
        <n v="19.46"/>
        <n v="39.130000000000003"/>
        <n v="21.5"/>
        <n v="7.24"/>
        <n v="26.75"/>
        <n v="27.82"/>
        <n v="14.98"/>
        <n v="13.83"/>
        <n v="21.67"/>
        <n v="7.44"/>
        <n v="6.94"/>
        <n v="32.799999999999997"/>
        <n v="49.33"/>
        <n v="37.770000000000003"/>
        <n v="27.5"/>
        <n v="35.159999999999997"/>
        <n v="39.47"/>
        <n v="42.36"/>
        <n v="47.5"/>
        <n v="36.770000000000003"/>
        <n v="37.68"/>
        <n v="34.1"/>
        <n v="35.24"/>
        <n v="23.88"/>
        <n v="11.18"/>
        <n v="21.86"/>
        <n v="36.29"/>
        <n v="11.38"/>
        <n v="12.82"/>
        <n v="17.66"/>
        <n v="18.82"/>
        <n v="23.6"/>
        <n v="19.670000000000002"/>
        <n v="38.51"/>
        <n v="28.93"/>
        <n v="34.950000000000003"/>
        <n v="42.52"/>
        <n v="10.49"/>
        <n v="17.34"/>
        <n v="22.68"/>
        <n v="27.8"/>
        <n v="21.33"/>
        <n v="36.6"/>
        <n v="26.42"/>
        <n v="42.37"/>
        <n v="5.92"/>
        <n v="6.8"/>
        <n v="17.64"/>
        <n v="41.69"/>
        <n v="5.77"/>
        <n v="15.63"/>
        <n v="24.86"/>
        <n v="21.38"/>
        <n v="39.96"/>
        <n v="24.45"/>
        <n v="37.520000000000003"/>
        <n v="48.07"/>
        <n v="38.42"/>
        <n v="40.78"/>
        <n v="6.02"/>
        <n v="9.17"/>
        <n v="41.24"/>
        <n v="22.71"/>
        <n v="31.31"/>
        <n v="48.32"/>
        <n v="43.98"/>
        <n v="37.75"/>
        <n v="57.1"/>
        <n v="47.72"/>
        <n v="37.25"/>
        <n v="36.93"/>
        <n v="36.799999999999997"/>
        <n v="23.4"/>
        <n v="35.32"/>
        <n v="27.12"/>
        <n v="13.3"/>
        <n v="14.24"/>
        <n v="23.1"/>
        <n v="18.690000000000001"/>
        <n v="19.48"/>
        <n v="45.52"/>
        <n v="26.73"/>
        <n v="35.729999999999997"/>
        <n v="16.559999999999999"/>
        <n v="42.14"/>
        <n v="9.7200000000000006"/>
        <n v="37.39"/>
        <n v="50.35"/>
        <n v="11.74"/>
        <n v="29.83"/>
        <n v="7.48"/>
        <n v="43.77"/>
        <n v="37.74"/>
        <n v="41.52"/>
        <n v="22.87"/>
        <n v="31.75"/>
        <n v="11.08"/>
        <n v="13.49"/>
        <n v="42.34"/>
        <n v="14.19"/>
        <n v="9.0299999999999994"/>
        <n v="4.1900000000000004"/>
        <n v="13.79"/>
        <n v="25.07"/>
        <n v="21.4"/>
        <n v="63.22"/>
        <n v="18.39"/>
        <n v="45.48"/>
      </sharedItems>
      <fieldGroup base="9">
        <rangePr autoStart="0" autoEnd="0" startNum="1" endNum="99" groupInterval="10"/>
        <groupItems count="12">
          <s v="&lt;1 or (blank)"/>
          <s v="1-11"/>
          <s v="11-21"/>
          <s v="21-31"/>
          <s v="31-41"/>
          <s v="41-51"/>
          <s v="51-61"/>
          <s v="61-71"/>
          <s v="71-81"/>
          <s v="81-91"/>
          <s v="91-101"/>
          <s v="&gt;101"/>
        </groupItems>
      </fieldGroup>
    </cacheField>
    <cacheField name="Charging_Cost_USD" numFmtId="164">
      <sharedItems containsSemiMixedTypes="0" containsString="0" containsNumber="1" minValue="0.23" maxValue="69.41"/>
    </cacheField>
    <cacheField name="Time_of_Day" numFmtId="49">
      <sharedItems/>
    </cacheField>
    <cacheField name="Day_of_Week" numFmtId="49">
      <sharedItems containsBlank="1" count="8">
        <s v="Tuesday"/>
        <s v="Monday"/>
        <s v="Thursday"/>
        <s v="Saturday"/>
        <s v="Friday"/>
        <s v="Wednesday"/>
        <s v="Sunday"/>
        <m u="1"/>
      </sharedItems>
    </cacheField>
    <cacheField name="State_of_Charge_Start_Percent" numFmtId="2">
      <sharedItems containsSemiMixedTypes="0" containsString="0" containsNumber="1" minValue="2.33" maxValue="152.49"/>
    </cacheField>
    <cacheField name="State_of_Charge_End_Percent" numFmtId="2">
      <sharedItems containsSemiMixedTypes="0" containsString="0" containsNumber="1" minValue="7.6" maxValue="177.71"/>
    </cacheField>
    <cacheField name="Distance_Driven_since_last_charge_km" numFmtId="2">
      <sharedItems containsString="0" containsBlank="1" containsNumber="1" minValue="0.86" maxValue="398.36"/>
    </cacheField>
    <cacheField name="Temperature_C" numFmtId="2">
      <sharedItems containsSemiMixedTypes="0" containsString="0" containsNumber="1" minValue="-10.72" maxValue="73.17" count="1166">
        <n v="27.95"/>
        <n v="14.31"/>
        <n v="21"/>
        <n v="38.32"/>
        <n v="-7.83"/>
        <n v="-5.27"/>
        <n v="27.55"/>
        <n v="-4.42"/>
        <n v="22.52"/>
        <n v="27.51"/>
        <n v="0.5"/>
        <n v="34.26"/>
        <n v="23.66"/>
        <n v="34.11"/>
        <n v="39.51"/>
        <n v="-8.3000000000000007"/>
        <n v="4.42"/>
        <n v="18.41"/>
        <n v="37.43"/>
        <n v="9.1999999999999993"/>
        <n v="33.979999999999997"/>
        <n v="-2.76"/>
        <n v="39.96"/>
        <n v="3.58"/>
        <n v="35.979999999999997"/>
        <n v="21.54"/>
        <n v="29.87"/>
        <n v="5.5"/>
        <n v="20.38"/>
        <n v="12.33"/>
        <n v="8.35"/>
        <n v="2.27"/>
        <n v="39.380000000000003"/>
        <n v="13.99"/>
        <n v="28.43"/>
        <n v="59.93"/>
        <n v="31.46"/>
        <n v="33.93"/>
        <n v="5.76"/>
        <n v="-3.19"/>
        <n v="35.229999999999997"/>
        <n v="19.78"/>
        <n v="39.42"/>
        <n v="22.07"/>
        <n v="32.01"/>
        <n v="-0.04"/>
        <n v="3.19"/>
        <n v="27.9"/>
        <n v="-4.45"/>
        <n v="5.38"/>
        <n v="30.69"/>
        <n v="1.94"/>
        <n v="-7.72"/>
        <n v="17.809999999999999"/>
        <n v="19.7"/>
        <n v="3.04"/>
        <n v="10.42"/>
        <n v="38.47"/>
        <n v="5.07"/>
        <n v="33.06"/>
        <n v="38.659999999999997"/>
        <n v="32.85"/>
        <n v="6.17"/>
        <n v="34.06"/>
        <n v="7.94"/>
        <n v="35.270000000000003"/>
        <n v="16.48"/>
        <n v="-7.33"/>
        <n v="18.54"/>
        <n v="-2.72"/>
        <n v="34.85"/>
        <n v="7.66"/>
        <n v="19.21"/>
        <n v="28.64"/>
        <n v="20.010000000000002"/>
        <n v="-5.28"/>
        <n v="30.08"/>
        <n v="39.83"/>
        <n v="-4.93"/>
        <n v="15.06"/>
        <n v="2.5499999999999998"/>
        <n v="33.08"/>
        <n v="17.739999999999998"/>
        <n v="5.8"/>
        <n v="1.83"/>
        <n v="10.4"/>
        <n v="-4.57"/>
        <n v="10.69"/>
        <n v="-6.51"/>
        <n v="7.52"/>
        <n v="27.81"/>
        <n v="37.9"/>
        <n v="30.2"/>
        <n v="-1.72"/>
        <n v="16.809999999999999"/>
        <n v="23.4"/>
        <n v="34.659999999999997"/>
        <n v="15.63"/>
        <n v="15.44"/>
        <n v="30.04"/>
        <n v="28.98"/>
        <n v="35.79"/>
        <n v="27.27"/>
        <n v="22.17"/>
        <n v="28.31"/>
        <n v="19.64"/>
        <n v="35.96"/>
        <n v="13.42"/>
        <n v="31.87"/>
        <n v="0.03"/>
        <n v="-4.1500000000000004"/>
        <n v="-7.81"/>
        <n v="32.31"/>
        <n v="42.74"/>
        <n v="19.87"/>
        <n v="7.79"/>
        <n v="38.36"/>
        <n v="32.840000000000003"/>
        <n v="-9.35"/>
        <n v="34.28"/>
        <n v="-4.8099999999999996"/>
        <n v="22.57"/>
        <n v="11.2"/>
        <n v="9.7899999999999991"/>
        <n v="25.32"/>
        <n v="5.73"/>
        <n v="-0.33"/>
        <n v="-1.0900000000000001"/>
        <n v="29.54"/>
        <n v="26.13"/>
        <n v="18.98"/>
        <n v="24.52"/>
        <n v="17.52"/>
        <n v="-4.16"/>
        <n v="7.12"/>
        <n v="0.53"/>
        <n v="19.989999999999998"/>
        <n v="33.020000000000003"/>
        <n v="14.12"/>
        <n v="32.29"/>
        <n v="8.51"/>
        <n v="3.85"/>
        <n v="-8.0399999999999991"/>
        <n v="12.74"/>
        <n v="34.79"/>
        <n v="38.97"/>
        <n v="4.76"/>
        <n v="7.46"/>
        <n v="12.26"/>
        <n v="19.190000000000001"/>
        <n v="9.6"/>
        <n v="15.17"/>
        <n v="31.25"/>
        <n v="36.549999999999997"/>
        <n v="7.11"/>
        <n v="25.34"/>
        <n v="37.840000000000003"/>
        <n v="-3.09"/>
        <n v="38.590000000000003"/>
        <n v="-2.56"/>
        <n v="15.56"/>
        <n v="35.090000000000003"/>
        <n v="-9.09"/>
        <n v="1.5"/>
        <n v="2.2200000000000002"/>
        <n v="-5.6"/>
        <n v="12.63"/>
        <n v="16.32"/>
        <n v="-2.91"/>
        <n v="11.49"/>
        <n v="24.76"/>
        <n v="7.17"/>
        <n v="17.420000000000002"/>
        <n v="-7.87"/>
        <n v="30.79"/>
        <n v="18.46"/>
        <n v="10.34"/>
        <n v="27.54"/>
        <n v="23.73"/>
        <n v="58.11"/>
        <n v="31.42"/>
        <n v="20.62"/>
        <n v="3.86"/>
        <n v="28.73"/>
        <n v="5.0999999999999996"/>
        <n v="3.05"/>
        <n v="-7.43"/>
        <n v="30.7"/>
        <n v="11.44"/>
        <n v="21.38"/>
        <n v="1.86"/>
        <n v="29.88"/>
        <n v="-1.21"/>
        <n v="7.19"/>
        <n v="-5.68"/>
        <n v="4.74"/>
        <n v="7.38"/>
        <n v="-8.82"/>
        <n v="3.95"/>
        <n v="19.260000000000002"/>
        <n v="28.17"/>
        <n v="20.81"/>
        <n v="21.96"/>
        <n v="29.56"/>
        <n v="24.92"/>
        <n v="25.94"/>
        <n v="33.86"/>
        <n v="-2.96"/>
        <n v="31.92"/>
        <n v="24.32"/>
        <n v="14.33"/>
        <n v="6.86"/>
        <n v="6.43"/>
        <n v="4.82"/>
        <n v="15.73"/>
        <n v="33.51"/>
        <n v="-8.7200000000000006"/>
        <n v="-3.36"/>
        <n v="15.92"/>
        <n v="-5.33"/>
        <n v="20.43"/>
        <n v="25.43"/>
        <n v="2.8"/>
        <n v="29.94"/>
        <n v="-0.98"/>
        <n v="26.87"/>
        <n v="-1.97"/>
        <n v="11.73"/>
        <n v="1.57"/>
        <n v="29.4"/>
        <n v="2.98"/>
        <n v="-1.33"/>
        <n v="-8.61"/>
        <n v="38.19"/>
        <n v="30.13"/>
        <n v="39.57"/>
        <n v="-6.76"/>
        <n v="27.41"/>
        <n v="19.18"/>
        <n v="18.13"/>
        <n v="36.47"/>
        <n v="12.87"/>
        <n v="10.65"/>
        <n v="0.51"/>
        <n v="21.75"/>
        <n v="1.08"/>
        <n v="-3.13"/>
        <n v="28.69"/>
        <n v="16.47"/>
        <n v="14.73"/>
        <n v="5.86"/>
        <n v="-0.23"/>
        <n v="11.26"/>
        <n v="-9.82"/>
        <n v="-1.4"/>
        <n v="22.18"/>
        <n v="13.41"/>
        <n v="-5.89"/>
        <n v="39.799999999999997"/>
        <n v="11.3"/>
        <n v="35.590000000000003"/>
        <n v="2.79"/>
        <n v="-8.43"/>
        <n v="-2.41"/>
        <n v="7.14"/>
        <n v="-3"/>
        <n v="-1.86"/>
        <n v="38.409999999999997"/>
        <n v="7.68"/>
        <n v="10.38"/>
        <n v="35.83"/>
        <n v="28.06"/>
        <n v="25.2"/>
        <n v="2.33"/>
        <n v="2.77"/>
        <n v="26.62"/>
        <n v="33.28"/>
        <n v="-2.34"/>
        <n v="38.770000000000003"/>
        <n v="-9.68"/>
        <n v="-4.84"/>
        <n v="26.31"/>
        <n v="25.93"/>
        <n v="-9.3000000000000007"/>
        <n v="-9.4"/>
        <n v="21.08"/>
        <n v="20.83"/>
        <n v="29.25"/>
        <n v="6.33"/>
        <n v="5.92"/>
        <n v="32.630000000000003"/>
        <n v="-6.26"/>
        <n v="21.14"/>
        <n v="4.07"/>
        <n v="14.54"/>
        <n v="26.69"/>
        <n v="8.32"/>
        <n v="26.51"/>
        <n v="22.77"/>
        <n v="14.06"/>
        <n v="4.0599999999999996"/>
        <n v="-5.43"/>
        <n v="-9.3699999999999992"/>
        <n v="1.73"/>
        <n v="21.12"/>
        <n v="20.61"/>
        <n v="1.22"/>
        <n v="12.02"/>
        <n v="11.13"/>
        <n v="0.4"/>
        <n v="14.18"/>
        <n v="9.99"/>
        <n v="-4.3099999999999996"/>
        <n v="-2.88"/>
        <n v="16.97"/>
        <n v="34.04"/>
        <n v="35.700000000000003"/>
        <n v="12.25"/>
        <n v="-2.06"/>
        <n v="33.229999999999997"/>
        <n v="19.37"/>
        <n v="8.33"/>
        <n v="-7.88"/>
        <n v="3.5"/>
        <n v="14.28"/>
        <n v="-4.76"/>
        <n v="6.25"/>
        <n v="37.1"/>
        <n v="-0.03"/>
        <n v="29.18"/>
        <n v="25.13"/>
        <n v="13.35"/>
        <n v="10.33"/>
        <n v="7.64"/>
        <n v="12.27"/>
        <n v="-4.13"/>
        <n v="27.96"/>
        <n v="20.47"/>
        <n v="0.95"/>
        <n v="13.79"/>
        <n v="34.08"/>
        <n v="20.63"/>
        <n v="29.11"/>
        <n v="-8.56"/>
        <n v="13.19"/>
        <n v="15.42"/>
        <n v="2.59"/>
        <n v="25.11"/>
        <n v="1.2"/>
        <n v="36.83"/>
        <n v="34.950000000000003"/>
        <n v="16.829999999999998"/>
        <n v="34.299999999999997"/>
        <n v="14.21"/>
        <n v="15.61"/>
        <n v="0.17"/>
        <n v="36.57"/>
        <n v="37.53"/>
        <n v="17.600000000000001"/>
        <n v="32.57"/>
        <n v="15.45"/>
        <n v="-6.55"/>
        <n v="1.42"/>
        <n v="14.24"/>
        <n v="33.729999999999997"/>
        <n v="4.21"/>
        <n v="27.26"/>
        <n v="33.11"/>
        <n v="38.869999999999997"/>
        <n v="1.65"/>
        <n v="30.59"/>
        <n v="6.79"/>
        <n v="3.21"/>
        <n v="6.74"/>
        <n v="6.88"/>
        <n v="-9.57"/>
        <n v="-2.13"/>
        <n v="18"/>
        <n v="20.99"/>
        <n v="33.549999999999997"/>
        <n v="22.88"/>
        <n v="-4.37"/>
        <n v="21.85"/>
        <n v="36.090000000000003"/>
        <n v="14.48"/>
        <n v="32.54"/>
        <n v="28.9"/>
        <n v="28.97"/>
        <n v="5.97"/>
        <n v="-3.18"/>
        <n v="18.510000000000002"/>
        <n v="22.19"/>
        <n v="-8.68"/>
        <n v="20.57"/>
        <n v="26.18"/>
        <n v="36.04"/>
        <n v="37.97"/>
        <n v="6.87"/>
        <n v="23.06"/>
        <n v="17.16"/>
        <n v="-9.4700000000000006"/>
        <n v="21.28"/>
        <n v="18.100000000000001"/>
        <n v="8.1999999999999993"/>
        <n v="4.49"/>
        <n v="7.69"/>
        <n v="25.33"/>
        <n v="37.21"/>
        <n v="1.17"/>
        <n v="6.23"/>
        <n v="-3.31"/>
        <n v="18.96"/>
        <n v="-5.56"/>
        <n v="27.28"/>
        <n v="38.450000000000003"/>
        <n v="10.75"/>
        <n v="4.72"/>
        <n v="32.47"/>
        <n v="39.07"/>
        <n v="45.75"/>
        <n v="5.26"/>
        <n v="14.94"/>
        <n v="38.71"/>
        <n v="-5.86"/>
        <n v="26.73"/>
        <n v="36.81"/>
        <n v="31.78"/>
        <n v="-1.71"/>
        <n v="-7.5"/>
        <n v="31.62"/>
        <n v="16.98"/>
        <n v="13.52"/>
        <n v="-1.26"/>
        <n v="13.92"/>
        <n v="34.42"/>
        <n v="-3.53"/>
        <n v="-4.12"/>
        <n v="17.149999999999999"/>
        <n v="9.69"/>
        <n v="24.25"/>
        <n v="32.36"/>
        <n v="35.799999999999997"/>
        <n v="39.909999999999997"/>
        <n v="4.6900000000000004"/>
        <n v="2.04"/>
        <n v="37.67"/>
        <n v="4.62"/>
        <n v="11.03"/>
        <n v="-6.25"/>
        <n v="7.96"/>
        <n v="37.200000000000003"/>
        <n v="-1.52"/>
        <n v="10.84"/>
        <n v="11.8"/>
        <n v="29.74"/>
        <n v="12.81"/>
        <n v="-7.46"/>
        <n v="-6.7"/>
        <n v="26.15"/>
        <n v="14.22"/>
        <n v="-9.9700000000000006"/>
        <n v="-5.39"/>
        <n v="11.05"/>
        <n v="-6.86"/>
        <n v="29.3"/>
        <n v="3.24"/>
        <n v="-9.73"/>
        <n v="-9.31"/>
        <n v="-2.09"/>
        <n v="34.21"/>
        <n v="-2.2599999999999998"/>
        <n v="37.01"/>
        <n v="7.54"/>
        <n v="22.33"/>
        <n v="27.33"/>
        <n v="40.26"/>
        <n v="1.78"/>
        <n v="-0.38"/>
        <n v="36.39"/>
        <n v="17.89"/>
        <n v="11.1"/>
        <n v="18.62"/>
        <n v="22.74"/>
        <n v="20.71"/>
        <n v="29.96"/>
        <n v="38.08"/>
        <n v="15.72"/>
        <n v="36.159999999999997"/>
        <n v="5.84"/>
        <n v="-0.31"/>
        <n v="26.52"/>
        <n v="5.41"/>
        <n v="37.89"/>
        <n v="25.21"/>
        <n v="26.35"/>
        <n v="30.05"/>
        <n v="-7.64"/>
        <n v="39.700000000000003"/>
        <n v="22.8"/>
        <n v="34.630000000000003"/>
        <n v="5.54"/>
        <n v="-1.34"/>
        <n v="-7.03"/>
        <n v="6.77"/>
        <n v="7.5"/>
        <n v="5.94"/>
        <n v="37.44"/>
        <n v="17.68"/>
        <n v="6.27"/>
        <n v="28.12"/>
        <n v="14.46"/>
        <n v="-9.2799999999999994"/>
        <n v="8.41"/>
        <n v="7.07"/>
        <n v="15.69"/>
        <n v="-8.77"/>
        <n v="8.2200000000000006"/>
        <n v="-3.49"/>
        <n v="-2.82"/>
        <n v="18.8"/>
        <n v="28.94"/>
        <n v="-7.68"/>
        <n v="-8.9600000000000009"/>
        <n v="10.57"/>
        <n v="27.19"/>
        <n v="37.25"/>
        <n v="27.35"/>
        <n v="-5.12"/>
        <n v="18.010000000000002"/>
        <n v="17.11"/>
        <n v="34.25"/>
        <n v="-9.27"/>
        <n v="-8.48"/>
        <n v="6.66"/>
        <n v="-9.83"/>
        <n v="31.53"/>
        <n v="9.7100000000000009"/>
        <n v="26.55"/>
        <n v="15.36"/>
        <n v="1.1499999999999999"/>
        <n v="38.11"/>
        <n v="28.45"/>
        <n v="12.17"/>
        <n v="11.66"/>
        <n v="8.7200000000000006"/>
        <n v="-2.73"/>
        <n v="1.9"/>
        <n v="16.34"/>
        <n v="23.17"/>
        <n v="0.21"/>
        <n v="30.27"/>
        <n v="21.98"/>
        <n v="32.75"/>
        <n v="15.62"/>
        <n v="5.1100000000000003"/>
        <n v="9.89"/>
        <n v="15.65"/>
        <n v="21.53"/>
        <n v="-4.04"/>
        <n v="2.87"/>
        <n v="17.41"/>
        <n v="12.46"/>
        <n v="10.72"/>
        <n v="36.049999999999997"/>
        <n v="35.82"/>
        <n v="16.54"/>
        <n v="12.39"/>
        <n v="30.9"/>
        <n v="32.049999999999997"/>
        <n v="12.04"/>
        <n v="-3.86"/>
        <n v="32.06"/>
        <n v="31.3"/>
        <n v="-6.16"/>
        <n v="0.37"/>
        <n v="29.72"/>
        <n v="11.54"/>
        <n v="5.89"/>
        <n v="11.71"/>
        <n v="8.09"/>
        <n v="6.36"/>
        <n v="28.42"/>
        <n v="29.21"/>
        <n v="36.380000000000003"/>
        <n v="35.31"/>
        <n v="7.81"/>
        <n v="13.68"/>
        <n v="22.59"/>
        <n v="3.8"/>
        <n v="9.34"/>
        <n v="20.68"/>
        <n v="-1.64"/>
        <n v="12.6"/>
        <n v="6.16"/>
        <n v="7.34"/>
        <n v="4.7"/>
        <n v="8.9"/>
        <n v="-1.2"/>
        <n v="21.52"/>
        <n v="15.83"/>
        <n v="-5.25"/>
        <n v="16.600000000000001"/>
        <n v="35.01"/>
        <n v="30.19"/>
        <n v="29.39"/>
        <n v="-4.07"/>
        <n v="-4.99"/>
        <n v="30.29"/>
        <n v="16.72"/>
        <n v="26.71"/>
        <n v="27.36"/>
        <n v="29.5"/>
        <n v="23.67"/>
        <n v="33.369999999999997"/>
        <n v="20.69"/>
        <n v="6.78"/>
        <n v="10.68"/>
        <n v="-1.36"/>
        <n v="11.87"/>
        <n v="29.81"/>
        <n v="34.33"/>
        <n v="38.020000000000003"/>
        <n v="2.06"/>
        <n v="29.03"/>
        <n v="36.69"/>
        <n v="-7.16"/>
        <n v="4.16"/>
        <n v="31.51"/>
        <n v="24.15"/>
        <n v="19.899999999999999"/>
        <n v="15.03"/>
        <n v="18.39"/>
        <n v="-4.4800000000000004"/>
        <n v="37.270000000000003"/>
        <n v="9.57"/>
        <n v="39.93"/>
        <n v="-7.67"/>
        <n v="23.89"/>
        <n v="36.520000000000003"/>
        <n v="26.5"/>
        <n v="37.35"/>
        <n v="27.78"/>
        <n v="-3.34"/>
        <n v="-4.09"/>
        <n v="1.31"/>
        <n v="12.32"/>
        <n v="26.95"/>
        <n v="34.409999999999997"/>
        <n v="-8.06"/>
        <n v="4.75"/>
        <n v="0.83"/>
        <n v="36.200000000000003"/>
        <n v="21.29"/>
        <n v="18.97"/>
        <n v="24.38"/>
        <n v="38.24"/>
        <n v="17.2"/>
        <n v="34.32"/>
        <n v="23.59"/>
        <n v="-5.32"/>
        <n v="31.55"/>
        <n v="2.88"/>
        <n v="-5.83"/>
        <n v="17.37"/>
        <n v="16.510000000000002"/>
        <n v="-1.95"/>
        <n v="-4.17"/>
        <n v="36.409999999999997"/>
        <n v="32.26"/>
        <n v="23.62"/>
        <n v="28.4"/>
        <n v="33.69"/>
        <n v="15.4"/>
        <n v="-1.66"/>
        <n v="22.91"/>
        <n v="-5.47"/>
        <n v="-3.04"/>
        <n v="-1.93"/>
        <n v="-7.57"/>
        <n v="-8.89"/>
        <n v="19.68"/>
        <n v="17.399999999999999"/>
        <n v="15.01"/>
        <n v="16.690000000000001"/>
        <n v="37.4"/>
        <n v="9.19"/>
        <n v="21.01"/>
        <n v="31.56"/>
        <n v="14.83"/>
        <n v="-6.5"/>
        <n v="10.51"/>
        <n v="25.96"/>
        <n v="38.65"/>
        <n v="27.29"/>
        <n v="40.82"/>
        <n v="19.149999999999999"/>
        <n v="31.8"/>
        <n v="6.72"/>
        <n v="-6.94"/>
        <n v="38.81"/>
        <n v="1.63"/>
        <n v="-6.36"/>
        <n v="3.26"/>
        <n v="4.25"/>
        <n v="-9.5399999999999991"/>
        <n v="2.3199999999999998"/>
        <n v="25.41"/>
        <n v="23.95"/>
        <n v="23.33"/>
        <n v="-0.46"/>
        <n v="14.09"/>
        <n v="18.239999999999998"/>
        <n v="25.04"/>
        <n v="-8.7100000000000009"/>
        <n v="39.369999999999997"/>
        <n v="18.03"/>
        <n v="-6.37"/>
        <n v="25.9"/>
        <n v="13.55"/>
        <n v="-8.6300000000000008"/>
        <n v="11.11"/>
        <n v="4.67"/>
        <n v="22.48"/>
        <n v="4.53"/>
        <n v="14.43"/>
        <n v="7.72"/>
        <n v="6.21"/>
        <n v="-1.76"/>
        <n v="10.36"/>
        <n v="-2.66"/>
        <n v="5.46"/>
        <n v="20.02"/>
        <n v="32.229999999999997"/>
        <n v="-6.05"/>
        <n v="25.59"/>
        <n v="27.82"/>
        <n v="21.45"/>
        <n v="28.33"/>
        <n v="30.96"/>
        <n v="25.36"/>
        <n v="16.52"/>
        <n v="18.149999999999999"/>
        <n v="8.64"/>
        <n v="7.18"/>
        <n v="2.82"/>
        <n v="35.549999999999997"/>
        <n v="32.950000000000003"/>
        <n v="12.92"/>
        <n v="22.61"/>
        <n v="9.11"/>
        <n v="31.63"/>
        <n v="23.7"/>
        <n v="37"/>
        <n v="0.79"/>
        <n v="19.86"/>
        <n v="8.01"/>
        <n v="-8.98"/>
        <n v="8.77"/>
        <n v="20.52"/>
        <n v="12.03"/>
        <n v="8.4499999999999993"/>
        <n v="3.71"/>
        <n v="-7.66"/>
        <n v="-8.6"/>
        <n v="4.8499999999999996"/>
        <n v="15.85"/>
        <n v="12.44"/>
        <n v="33.270000000000003"/>
        <n v="24.18"/>
        <n v="16.010000000000002"/>
        <n v="3.22"/>
        <n v="14.62"/>
        <n v="11.01"/>
        <n v="47.32"/>
        <n v="-0.27"/>
        <n v="18.579999999999998"/>
        <n v="-10.72"/>
        <n v="37.58"/>
        <n v="-2.2799999999999998"/>
        <n v="38.79"/>
        <n v="25.26"/>
        <n v="1.52"/>
        <n v="17.59"/>
        <n v="50.54"/>
        <n v="-9.08"/>
        <n v="18.920000000000002"/>
        <n v="22.97"/>
        <n v="-2.21"/>
        <n v="23.35"/>
        <n v="-0.41"/>
        <n v="36.79"/>
        <n v="24.41"/>
        <n v="69.489999999999995"/>
        <n v="17.79"/>
        <n v="32.61"/>
        <n v="15.81"/>
        <n v="-10.66"/>
        <n v="5.66"/>
        <n v="7.7"/>
        <n v="24.26"/>
        <n v="3.06"/>
        <n v="16.399999999999999"/>
        <n v="38.35"/>
        <n v="1.6"/>
        <n v="2.0099999999999998"/>
        <n v="4.1399999999999997"/>
        <n v="31.6"/>
        <n v="-7.01"/>
        <n v="16.05"/>
        <n v="30.58"/>
        <n v="12.99"/>
        <n v="24.13"/>
        <n v="19.100000000000001"/>
        <n v="8.9600000000000009"/>
        <n v="5.29"/>
        <n v="37.04"/>
        <n v="16.95"/>
        <n v="-0.5"/>
        <n v="2.25"/>
        <n v="1.82"/>
        <n v="2.84"/>
        <n v="-4.1399999999999997"/>
        <n v="9.26"/>
        <n v="8.27"/>
        <n v="24.22"/>
        <n v="12.97"/>
        <n v="8.66"/>
        <n v="19.09"/>
        <n v="-0.78"/>
        <n v="25.19"/>
        <n v="2.39"/>
        <n v="38.03"/>
        <n v="-5.79"/>
        <n v="4.84"/>
        <n v="25.07"/>
        <n v="14.52"/>
        <n v="13.78"/>
        <n v="26.44"/>
        <n v="19.27"/>
        <n v="29.29"/>
        <n v="-2.38"/>
        <n v="33.5"/>
        <n v="4.34"/>
        <n v="37.49"/>
        <n v="34.590000000000003"/>
        <n v="39.54"/>
        <n v="41.89"/>
        <n v="3.32"/>
        <n v="38.340000000000003"/>
        <n v="33.36"/>
        <n v="19.95"/>
        <n v="19.8"/>
        <n v="5.19"/>
        <n v="41.34"/>
        <n v="13.58"/>
        <n v="19.760000000000002"/>
        <n v="18.68"/>
        <n v="-0.54"/>
        <n v="-7.26"/>
        <n v="4.2699999999999996"/>
        <n v="-3.74"/>
        <n v="18.329999999999998"/>
        <n v="6.02"/>
        <n v="-0.64"/>
        <n v="4.79"/>
        <n v="28.62"/>
        <n v="21.35"/>
        <n v="-9.44"/>
        <n v="0"/>
        <n v="32.799999999999997"/>
        <n v="20.420000000000002"/>
        <n v="3.31"/>
        <n v="-5.19"/>
        <n v="37.880000000000003"/>
        <n v="9.4600000000000009"/>
        <n v="35.51"/>
        <n v="-5.45"/>
        <n v="5.18"/>
        <n v="5.57"/>
        <n v="23.16"/>
        <n v="3.73"/>
        <n v="20"/>
        <n v="-9.11"/>
        <n v="9.02"/>
        <n v="26.65"/>
        <n v="3.93"/>
        <n v="6.32"/>
        <n v="21.78"/>
        <n v="28.21"/>
        <n v="-2.48"/>
        <n v="-0.7"/>
        <n v="-3.2"/>
        <n v="-4.8499999999999996"/>
        <n v="32.83"/>
        <n v="24.91"/>
        <n v="26.6"/>
        <n v="-4.2"/>
        <n v="46.8"/>
        <n v="37.07"/>
        <n v="-0.14000000000000001"/>
        <n v="37.31"/>
        <n v="0.57999999999999996"/>
        <n v="-7.79"/>
        <n v="20.23"/>
        <n v="21.3"/>
        <n v="-9.6"/>
        <n v="23.12"/>
        <n v="7.67"/>
        <n v="36.67"/>
        <n v="14.42"/>
        <n v="-3.39"/>
        <n v="13.3"/>
        <n v="-0.75"/>
        <n v="28.7"/>
        <n v="22.79"/>
        <n v="6.8"/>
        <n v="32.520000000000003"/>
        <n v="27.58"/>
        <n v="-2.78"/>
        <n v="1.85"/>
        <n v="7.88"/>
        <n v="31.48"/>
        <n v="-4.28"/>
        <n v="28.84"/>
        <n v="18.05"/>
        <n v="36.24"/>
        <n v="3.48"/>
        <n v="4.95"/>
        <n v="-0.97"/>
        <n v="5.44"/>
        <n v="29.37"/>
        <n v="11.39"/>
        <n v="-9.5500000000000007"/>
        <n v="39.770000000000003"/>
        <n v="-2.27"/>
        <n v="2.62"/>
        <n v="12.54"/>
        <n v="19.73"/>
        <n v="31.49"/>
        <n v="37.46"/>
        <n v="-4.5999999999999996"/>
        <n v="11.91"/>
        <n v="-3.94"/>
        <n v="5.88"/>
        <n v="30.52"/>
        <n v="6.67"/>
        <n v="31.15"/>
        <n v="32.880000000000003"/>
        <n v="38.26"/>
        <n v="29.6"/>
        <n v="9.9499999999999993"/>
        <n v="26.2"/>
        <n v="0.97"/>
        <n v="27.06"/>
        <n v="14.39"/>
        <n v="22.75"/>
        <n v="19.46"/>
        <n v="35.15"/>
        <n v="-4.38"/>
        <n v="-1.35"/>
        <n v="73.17"/>
        <n v="27.01"/>
        <n v="25"/>
        <n v="-3.61"/>
        <n v="38.57"/>
        <n v="35.4"/>
        <n v="37.81"/>
        <n v="30.72"/>
        <n v="1.26"/>
        <n v="23.76"/>
        <n v="33.79"/>
        <n v="39.94"/>
        <n v="35.75"/>
        <n v="11.89"/>
        <n v="-0.66"/>
        <n v="33.4"/>
        <n v="10.74"/>
        <n v="28.1"/>
        <n v="-2.74"/>
        <n v="-3.67"/>
        <n v="37.22"/>
        <n v="-6.43"/>
        <n v="39.53"/>
        <n v="17.239999999999998"/>
        <n v="3.44"/>
        <n v="-5.94"/>
        <n v="34.020000000000003"/>
        <n v="13.07"/>
        <n v="17.78"/>
        <n v="36.15"/>
        <n v="22.21"/>
        <n v="20.78"/>
        <n v="18.16"/>
        <n v="-3.82"/>
        <n v="4.9800000000000004"/>
        <n v="18.75"/>
        <n v="23.91"/>
        <n v="5.37"/>
        <n v="19.39"/>
        <n v="0.01"/>
        <n v="28.92"/>
        <n v="24.42"/>
        <n v="12.59"/>
        <n v="38.96"/>
        <n v="17.079999999999998"/>
        <n v="17.95"/>
        <n v="34.19"/>
        <n v="36.590000000000003"/>
        <n v="-5.07"/>
        <n v="29.45"/>
        <n v="11.77"/>
        <n v="36.369999999999997"/>
        <n v="1.1000000000000001"/>
        <n v="2.48"/>
        <n v="5.15"/>
        <n v="23.96"/>
        <n v="23.98"/>
        <n v="4.83"/>
        <n v="3.29"/>
        <n v="21.18"/>
        <n v="15.3"/>
        <n v="-2.64"/>
        <n v="26.83"/>
        <n v="3.51"/>
        <n v="23.19"/>
        <n v="31.35"/>
        <n v="28.51"/>
        <n v="7.58"/>
        <n v="38.5"/>
        <n v="29.06"/>
        <n v="8.9499999999999993"/>
        <n v="-8.3699999999999992"/>
        <n v="-3.66"/>
        <n v="-2.65"/>
        <n v="-9.16"/>
        <n v="26.68"/>
        <n v="14.56"/>
        <n v="37.29"/>
        <n v="36.659999999999997"/>
        <n v="9.25"/>
        <n v="1.36"/>
        <n v="35.770000000000003"/>
        <n v="18.600000000000001"/>
        <n v="34.43"/>
        <n v="33.89"/>
        <n v="26.07"/>
        <n v="13.66"/>
        <n v="11.7"/>
        <n v="34.380000000000003"/>
        <n v="19.03"/>
        <n v="38.74"/>
        <n v="37.33"/>
        <n v="12.41"/>
        <n v="-7.65"/>
        <n v="8.83"/>
        <n v="27.83"/>
        <n v="31.64"/>
        <n v="39.630000000000003"/>
        <n v="2.5"/>
        <n v="-0.34"/>
        <n v="3.37"/>
        <n v="12.79"/>
        <n v="15.25"/>
        <n v="38.67"/>
        <n v="-4.25"/>
        <n v="-3.11"/>
        <n v="19.170000000000002"/>
        <n v="19.75"/>
        <n v="8.25"/>
        <n v="18.77"/>
        <n v="10.199999999999999"/>
        <n v="27.22"/>
        <n v="10.93"/>
        <n v="4.5999999999999996"/>
        <n v="-6.98"/>
        <n v="-0.83"/>
        <n v="5.82"/>
        <n v="7.16"/>
        <n v="11.35"/>
        <n v="-7.86"/>
        <n v="11.02"/>
        <n v="26.19"/>
        <n v="-9.1199999999999992"/>
        <n v="-7.75"/>
        <n v="-5.5"/>
        <n v="31.59"/>
        <n v="-2.44"/>
        <n v="6.39"/>
        <n v="2.21"/>
        <n v="36.450000000000003"/>
        <n v="37.729999999999997"/>
        <n v="-3.24"/>
        <n v="0.87"/>
        <n v="35.78"/>
        <n v="-1.9"/>
        <n v="12"/>
        <n v="22.98"/>
        <n v="39.71"/>
        <n v="-1.84"/>
        <n v="20.059999999999999"/>
        <n v="33.67"/>
        <n v="-1.56"/>
        <n v="12.24"/>
        <n v="36.64"/>
        <n v="19.12"/>
        <n v="3.92"/>
        <n v="5.65"/>
        <n v="2.2400000000000002"/>
        <n v="-6.23"/>
        <n v="18.71"/>
        <n v="31.06"/>
        <n v="15.95"/>
        <n v="26.23"/>
        <n v="0.67"/>
        <n v="-0.89"/>
        <n v="5.32"/>
        <n v="-0.65"/>
        <n v="39.39"/>
        <n v="16.89"/>
        <n v="37.130000000000003"/>
        <n v="22.9"/>
        <n v="-7.48"/>
        <n v="19"/>
        <n v="30.01"/>
        <n v="10.61"/>
        <n v="17.260000000000002"/>
        <n v="3.17"/>
        <n v="9.3800000000000008"/>
        <n v="-2.46"/>
        <n v="12.62"/>
        <n v="6.14"/>
        <n v="14.64"/>
        <n v="13.03"/>
        <n v="5.01"/>
        <n v="0.26"/>
        <n v="12.19"/>
        <n v="31.98"/>
        <n v="-0.26"/>
        <n v="28.35"/>
        <n v="22.67"/>
        <n v="33.49"/>
        <n v="27.57"/>
        <n v="4.5199999999999996"/>
        <n v="37.119999999999997"/>
        <n v="0.71"/>
        <n v="14.79"/>
        <n v="24.85"/>
        <n v="9.6300000000000008"/>
        <n v="29.09"/>
        <n v="-4.05"/>
        <n v="3.89"/>
        <n v="39.21"/>
        <n v="-8.5500000000000007"/>
        <n v="13.74"/>
        <n v="23.6"/>
        <n v="33.94"/>
        <n v="21.7"/>
        <n v="29.24"/>
        <n v="36.43"/>
        <n v="7.73"/>
        <n v="24.11"/>
        <n v="-1.37"/>
        <n v="1.92"/>
        <n v="34.03"/>
        <n v="20.36"/>
        <n v="-6.97"/>
      </sharedItems>
      <fieldGroup base="16">
        <rangePr autoStart="0" startNum="0" endNum="73.17" groupInterval="10"/>
        <groupItems count="10">
          <s v="&lt;0"/>
          <s v="0-10"/>
          <s v="10-20"/>
          <s v="20-30"/>
          <s v="30-40"/>
          <s v="40-50"/>
          <s v="50-60"/>
          <s v="60-70"/>
          <s v="70-80"/>
          <s v="&gt;80"/>
        </groupItems>
      </fieldGroup>
    </cacheField>
    <cacheField name="Vehicle_Age_years" numFmtId="2">
      <sharedItems containsSemiMixedTypes="0" containsString="0" containsNumber="1" minValue="0" maxValue="11.69"/>
    </cacheField>
    <cacheField name="Charger_Type" numFmtId="49">
      <sharedItems count="3">
        <s v="DC Fast Charger"/>
        <s v="Level 1"/>
        <s v="Level 2"/>
      </sharedItems>
    </cacheField>
    <cacheField name="User_Type" numFmtId="49">
      <sharedItems count="3">
        <s v="Commuter"/>
        <s v="Casual Driver"/>
        <s v="Long-Distance Traveler"/>
      </sharedItems>
    </cacheField>
    <cacheField name="Hour_of_Day" numFmtId="1">
      <sharedItems containsSemiMixedTypes="0" containsString="0" containsNumber="1" containsInteger="1" minValue="0" maxValue="23" count="24">
        <n v="0"/>
        <n v="1"/>
        <n v="2"/>
        <n v="3"/>
        <n v="4"/>
        <n v="5"/>
        <n v="6"/>
        <n v="7"/>
        <n v="8"/>
        <n v="9"/>
        <n v="10"/>
        <n v="11"/>
        <n v="12"/>
        <n v="13"/>
        <n v="14"/>
        <n v="15"/>
        <n v="16"/>
        <n v="17"/>
        <n v="18"/>
        <n v="19"/>
        <n v="20"/>
        <n v="21"/>
        <n v="22"/>
        <n v="23"/>
      </sharedItems>
      <fieldGroup base="20">
        <rangePr startNum="0" endNum="23" groupInterval="3"/>
        <groupItems count="10">
          <s v="&lt;0"/>
          <s v="0-2"/>
          <s v="3-5"/>
          <s v="6-8"/>
          <s v="9-11"/>
          <s v="12-14"/>
          <s v="15-17"/>
          <s v="18-20"/>
          <s v="21-23"/>
          <s v="&gt;24"/>
        </groupItems>
      </fieldGroup>
    </cacheField>
    <cacheField name="Time_Slot_of_Day" numFmtId="49">
      <sharedItems containsBlank="1" count="5">
        <s v="Early Morning"/>
        <s v="Morning"/>
        <s v="Afternoon"/>
        <s v="Evening"/>
        <m u="1"/>
      </sharedItems>
    </cacheField>
    <cacheField name="Automotive_Brand" numFmtId="49">
      <sharedItems count="23">
        <s v="BMW"/>
        <s v="Hyundai"/>
        <s v="Chevy"/>
        <s v="Nissan"/>
        <s v="Tesla"/>
        <s v="Kia"/>
        <s v="Ford"/>
        <s v="Volkswagen"/>
        <s v="Audi"/>
        <s v="Mercedes"/>
        <s v="Porsche"/>
        <s v="Volvo"/>
        <s v="Rivian"/>
        <s v="Lucid"/>
        <s v="Polestar"/>
        <s v="Mini"/>
        <s v="Toyota"/>
        <s v="Subaru"/>
        <s v="Honda"/>
        <s v="Genesis"/>
        <s v="Fiat"/>
        <s v="Mazda"/>
        <s v="Jaguar"/>
      </sharedItems>
    </cacheField>
    <cacheField name="Month_of_Charging" numFmtId="1">
      <sharedItems containsSemiMixedTypes="0" containsString="0" containsNumber="1" containsInteger="1" minValue="1" maxValue="12"/>
    </cacheField>
    <cacheField name="Year_of_Charging" numFmtId="1">
      <sharedItems containsSemiMixedTypes="0" containsString="0" containsNumber="1" containsInteger="1" minValue="2024" maxValue="2025"/>
    </cacheField>
    <cacheField name="Season" numFmtId="49">
      <sharedItems containsBlank="1" count="5">
        <s v="Winter"/>
        <s v="Spring"/>
        <s v="Summer"/>
        <s v="Fall"/>
        <m u="1"/>
      </sharedItems>
    </cacheField>
    <cacheField name="Months (Charging_Start_Time)" numFmtId="0" databaseField="0">
      <fieldGroup base="5">
        <rangePr groupBy="months" startDate="2024-01-01T00:00:00" endDate="2025-03-25T00:00:00"/>
        <groupItems count="14">
          <s v="&lt;01/01/2024"/>
          <s v="Jan"/>
          <s v="Feb"/>
          <s v="Mar"/>
          <s v="Apr"/>
          <s v="May"/>
          <s v="Jun"/>
          <s v="Jul"/>
          <s v="Aug"/>
          <s v="Sep"/>
          <s v="Oct"/>
          <s v="Nov"/>
          <s v="Dec"/>
          <s v="&gt;03/25/2025"/>
        </groupItems>
      </fieldGroup>
    </cacheField>
    <cacheField name="Years (Charging_Start_Time)" numFmtId="0" databaseField="0">
      <fieldGroup base="5">
        <rangePr groupBy="years" startDate="2024-01-01T00:00:00" endDate="2025-03-25T00:00:00"/>
        <groupItems count="4">
          <s v="&lt;01/01/2024"/>
          <s v="2024"/>
          <s v="2025"/>
          <s v="&gt;03/25/2025"/>
        </groupItems>
      </fieldGroup>
    </cacheField>
    <cacheField name="Price_per_kWh" numFmtId="0" formula="Charging_Cost_USD/Energy_Consumed_kWh" databaseField="0"/>
  </cacheFields>
  <extLst>
    <ext xmlns:x14="http://schemas.microsoft.com/office/spreadsheetml/2009/9/main" uri="{725AE2AE-9491-48be-B2B4-4EB974FC3084}">
      <x14:pivotCacheDefinition pivotCacheId="17418645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00">
  <r>
    <s v="User_1"/>
    <s v="BMW i3"/>
    <n v="108.46"/>
    <x v="0"/>
    <x v="0"/>
    <x v="0"/>
    <d v="2024-01-01T00:39:00"/>
    <n v="60.71"/>
    <n v="0.59"/>
    <x v="0"/>
    <n v="13.09"/>
    <s v="Evening"/>
    <x v="0"/>
    <n v="29.37"/>
    <n v="86.12"/>
    <n v="293.60000000000002"/>
    <x v="0"/>
    <n v="2"/>
    <x v="0"/>
    <x v="0"/>
    <x v="0"/>
    <x v="0"/>
    <x v="0"/>
    <n v="1"/>
    <n v="2024"/>
    <x v="0"/>
  </r>
  <r>
    <s v="User_2"/>
    <s v="Hyundai Kona"/>
    <n v="100"/>
    <x v="1"/>
    <x v="1"/>
    <x v="1"/>
    <d v="2024-01-01T03:01:00"/>
    <n v="12.34"/>
    <n v="3.13"/>
    <x v="1"/>
    <n v="21.13"/>
    <s v="Morning"/>
    <x v="1"/>
    <n v="10.119999999999999"/>
    <n v="84.66"/>
    <n v="112.11"/>
    <x v="1"/>
    <n v="3"/>
    <x v="1"/>
    <x v="1"/>
    <x v="1"/>
    <x v="0"/>
    <x v="1"/>
    <n v="1"/>
    <n v="2024"/>
    <x v="0"/>
  </r>
  <r>
    <s v="User_3"/>
    <s v="Chevy Bolt"/>
    <n v="75"/>
    <x v="2"/>
    <x v="1"/>
    <x v="2"/>
    <d v="2024-01-01T04:48:00"/>
    <n v="19.13"/>
    <n v="2.4500000000000002"/>
    <x v="2"/>
    <n v="35.67"/>
    <s v="Morning"/>
    <x v="2"/>
    <n v="6.85"/>
    <n v="69.92"/>
    <n v="71.8"/>
    <x v="2"/>
    <n v="2"/>
    <x v="2"/>
    <x v="0"/>
    <x v="2"/>
    <x v="0"/>
    <x v="2"/>
    <n v="1"/>
    <n v="2024"/>
    <x v="0"/>
  </r>
  <r>
    <s v="User_4"/>
    <s v="Hyundai Kona"/>
    <n v="50"/>
    <x v="3"/>
    <x v="0"/>
    <x v="3"/>
    <d v="2024-01-01T06:42:00"/>
    <n v="79.459999999999994"/>
    <n v="1.27"/>
    <x v="3"/>
    <n v="13.04"/>
    <s v="Evening"/>
    <x v="3"/>
    <n v="83.12"/>
    <n v="99.62"/>
    <n v="199.58"/>
    <x v="3"/>
    <n v="1"/>
    <x v="1"/>
    <x v="2"/>
    <x v="3"/>
    <x v="0"/>
    <x v="1"/>
    <n v="1"/>
    <n v="2024"/>
    <x v="0"/>
  </r>
  <r>
    <s v="User_5"/>
    <s v="Hyundai Kona"/>
    <n v="50"/>
    <x v="4"/>
    <x v="2"/>
    <x v="4"/>
    <d v="2024-01-01T05:46:00"/>
    <n v="19.63"/>
    <n v="2.02"/>
    <x v="4"/>
    <n v="10.16"/>
    <s v="Morning"/>
    <x v="3"/>
    <n v="54.26"/>
    <n v="63.74"/>
    <n v="203.66"/>
    <x v="4"/>
    <n v="1"/>
    <x v="1"/>
    <x v="2"/>
    <x v="4"/>
    <x v="0"/>
    <x v="1"/>
    <n v="1"/>
    <n v="2024"/>
    <x v="0"/>
  </r>
  <r>
    <s v="User_6"/>
    <s v="Nissan Leaf"/>
    <n v="50"/>
    <x v="5"/>
    <x v="1"/>
    <x v="5"/>
    <d v="2024-01-01T07:10:00"/>
    <n v="43.18"/>
    <n v="1.17"/>
    <x v="5"/>
    <n v="36.9"/>
    <s v="Evening"/>
    <x v="3"/>
    <n v="75.22"/>
    <n v="71.98"/>
    <n v="143.68"/>
    <x v="5"/>
    <n v="0"/>
    <x v="0"/>
    <x v="2"/>
    <x v="5"/>
    <x v="0"/>
    <x v="3"/>
    <n v="1"/>
    <n v="2024"/>
    <x v="0"/>
  </r>
  <r>
    <s v="User_7"/>
    <s v="Chevy Bolt"/>
    <n v="85"/>
    <x v="6"/>
    <x v="0"/>
    <x v="6"/>
    <d v="2024-01-01T07:53:00"/>
    <n v="36.86"/>
    <n v="3.54"/>
    <x v="6"/>
    <n v="22.21"/>
    <s v="Evening"/>
    <x v="4"/>
    <n v="60.75"/>
    <n v="70.8"/>
    <n v="81.34"/>
    <x v="6"/>
    <n v="4"/>
    <x v="2"/>
    <x v="0"/>
    <x v="6"/>
    <x v="1"/>
    <x v="2"/>
    <n v="1"/>
    <n v="2024"/>
    <x v="0"/>
  </r>
  <r>
    <s v="User_8"/>
    <s v="Chevy Bolt"/>
    <n v="75"/>
    <x v="7"/>
    <x v="2"/>
    <x v="7"/>
    <d v="2024-01-01T10:42:00"/>
    <n v="51.47"/>
    <n v="2.66"/>
    <x v="7"/>
    <n v="9.8000000000000007"/>
    <s v="Afternoon"/>
    <x v="1"/>
    <n v="56.2"/>
    <n v="63.79"/>
    <n v="116.54"/>
    <x v="7"/>
    <n v="0"/>
    <x v="2"/>
    <x v="2"/>
    <x v="7"/>
    <x v="1"/>
    <x v="2"/>
    <n v="1"/>
    <n v="2024"/>
    <x v="0"/>
  </r>
  <r>
    <s v="User_9"/>
    <s v="Chevy Bolt"/>
    <n v="62"/>
    <x v="8"/>
    <x v="2"/>
    <x v="8"/>
    <d v="2024-01-01T09:21:00"/>
    <n v="43.59"/>
    <n v="1.72"/>
    <x v="8"/>
    <n v="32.47"/>
    <s v="Evening"/>
    <x v="5"/>
    <n v="33.47"/>
    <n v="92.96"/>
    <n v="208.26"/>
    <x v="8"/>
    <n v="4"/>
    <x v="1"/>
    <x v="0"/>
    <x v="8"/>
    <x v="1"/>
    <x v="2"/>
    <n v="1"/>
    <n v="2024"/>
    <x v="0"/>
  </r>
  <r>
    <s v="User_10"/>
    <s v="Hyundai Kona"/>
    <n v="50"/>
    <x v="9"/>
    <x v="3"/>
    <x v="9"/>
    <d v="2024-01-01T12:44:00"/>
    <n v="78.87"/>
    <n v="2.0299999999999998"/>
    <x v="9"/>
    <n v="21.31"/>
    <s v="Morning"/>
    <x v="5"/>
    <n v="27.4"/>
    <n v="70.05"/>
    <n v="54.01"/>
    <x v="9"/>
    <n v="2.83"/>
    <x v="0"/>
    <x v="0"/>
    <x v="9"/>
    <x v="1"/>
    <x v="1"/>
    <n v="1"/>
    <n v="2024"/>
    <x v="0"/>
  </r>
  <r>
    <s v="User_11"/>
    <s v="BMW i3"/>
    <n v="50"/>
    <x v="10"/>
    <x v="2"/>
    <x v="10"/>
    <d v="2024-01-01T13:59:00"/>
    <n v="18.21"/>
    <n v="2.65"/>
    <x v="10"/>
    <n v="38.22"/>
    <s v="Night"/>
    <x v="2"/>
    <n v="76.09"/>
    <n v="82.27"/>
    <n v="64.63"/>
    <x v="10"/>
    <n v="3"/>
    <x v="0"/>
    <x v="1"/>
    <x v="10"/>
    <x v="1"/>
    <x v="0"/>
    <n v="1"/>
    <n v="2024"/>
    <x v="0"/>
  </r>
  <r>
    <s v="User_12"/>
    <s v="Chevy Bolt"/>
    <n v="85"/>
    <x v="11"/>
    <x v="1"/>
    <x v="11"/>
    <d v="2024-01-01T14:55:00"/>
    <n v="22.56"/>
    <n v="2.06"/>
    <x v="11"/>
    <n v="14.05"/>
    <s v="Evening"/>
    <x v="6"/>
    <n v="14.62"/>
    <n v="85.86"/>
    <n v="194.76"/>
    <x v="11"/>
    <n v="0"/>
    <x v="0"/>
    <x v="2"/>
    <x v="11"/>
    <x v="1"/>
    <x v="2"/>
    <n v="1"/>
    <n v="2024"/>
    <x v="0"/>
  </r>
  <r>
    <s v="User_13"/>
    <s v="Hyundai Kona"/>
    <n v="100"/>
    <x v="12"/>
    <x v="1"/>
    <x v="12"/>
    <d v="2024-01-01T13:00:00"/>
    <n v="34.26"/>
    <n v="3.07"/>
    <x v="12"/>
    <n v="10.97"/>
    <s v="Afternoon"/>
    <x v="1"/>
    <n v="19.21"/>
    <n v="51.63"/>
    <n v="249.13"/>
    <x v="12"/>
    <n v="0"/>
    <x v="2"/>
    <x v="1"/>
    <x v="12"/>
    <x v="2"/>
    <x v="1"/>
    <n v="1"/>
    <n v="2024"/>
    <x v="0"/>
  </r>
  <r>
    <s v="User_14"/>
    <s v="Nissan Leaf"/>
    <n v="75"/>
    <x v="3"/>
    <x v="0"/>
    <x v="13"/>
    <d v="2024-01-01T15:54:00"/>
    <n v="16.559999999999999"/>
    <n v="3.59"/>
    <x v="13"/>
    <n v="37.44"/>
    <s v="Morning"/>
    <x v="4"/>
    <n v="25.78"/>
    <n v="69.2"/>
    <n v="159.22999999999999"/>
    <x v="13"/>
    <n v="7"/>
    <x v="2"/>
    <x v="0"/>
    <x v="13"/>
    <x v="2"/>
    <x v="3"/>
    <n v="1"/>
    <n v="2024"/>
    <x v="0"/>
  </r>
  <r>
    <s v="User_15"/>
    <s v="BMW i3"/>
    <n v="85"/>
    <x v="13"/>
    <x v="0"/>
    <x v="14"/>
    <d v="2024-01-01T17:32:00"/>
    <n v="12.93"/>
    <n v="3.42"/>
    <x v="14"/>
    <n v="18.55"/>
    <s v="Afternoon"/>
    <x v="1"/>
    <n v="71.680000000000007"/>
    <n v="63.71"/>
    <n v="155.36000000000001"/>
    <x v="14"/>
    <n v="4"/>
    <x v="1"/>
    <x v="1"/>
    <x v="14"/>
    <x v="2"/>
    <x v="0"/>
    <n v="1"/>
    <n v="2024"/>
    <x v="0"/>
  </r>
  <r>
    <s v="User_16"/>
    <s v="Nissan Leaf"/>
    <n v="100"/>
    <x v="14"/>
    <x v="2"/>
    <x v="15"/>
    <d v="2024-01-01T17:19:00"/>
    <n v="27.35"/>
    <n v="2.7"/>
    <x v="15"/>
    <n v="33.090000000000003"/>
    <s v="Evening"/>
    <x v="1"/>
    <n v="10.68"/>
    <n v="72.400000000000006"/>
    <n v="247.66"/>
    <x v="15"/>
    <n v="1.54"/>
    <x v="0"/>
    <x v="2"/>
    <x v="15"/>
    <x v="2"/>
    <x v="3"/>
    <n v="1"/>
    <n v="2024"/>
    <x v="0"/>
  </r>
  <r>
    <s v="User_17"/>
    <s v="BMW i3"/>
    <n v="97.68"/>
    <x v="15"/>
    <x v="4"/>
    <x v="16"/>
    <d v="2024-01-01T18:02:00"/>
    <n v="24.73"/>
    <n v="3.46"/>
    <x v="16"/>
    <n v="17.489999999999998"/>
    <s v="Evening"/>
    <x v="2"/>
    <n v="67.59"/>
    <n v="89.94"/>
    <n v="237.31"/>
    <x v="16"/>
    <n v="7"/>
    <x v="0"/>
    <x v="0"/>
    <x v="16"/>
    <x v="2"/>
    <x v="0"/>
    <n v="1"/>
    <n v="2024"/>
    <x v="0"/>
  </r>
  <r>
    <s v="User_18"/>
    <s v="Hyundai Kona"/>
    <n v="50"/>
    <x v="16"/>
    <x v="3"/>
    <x v="17"/>
    <d v="2024-01-01T20:13:00"/>
    <n v="23.82"/>
    <n v="0.85"/>
    <x v="17"/>
    <n v="6.43"/>
    <s v="Evening"/>
    <x v="4"/>
    <n v="57.6"/>
    <n v="74.959999999999994"/>
    <n v="22.01"/>
    <x v="17"/>
    <n v="6"/>
    <x v="2"/>
    <x v="1"/>
    <x v="17"/>
    <x v="2"/>
    <x v="1"/>
    <n v="1"/>
    <n v="2024"/>
    <x v="0"/>
  </r>
  <r>
    <s v="User_19"/>
    <s v="Tesla Model 3"/>
    <n v="100"/>
    <x v="17"/>
    <x v="4"/>
    <x v="18"/>
    <d v="2024-01-01T21:03:00"/>
    <n v="42.64"/>
    <n v="0.81"/>
    <x v="18"/>
    <n v="25.08"/>
    <s v="Evening"/>
    <x v="3"/>
    <n v="55.52"/>
    <n v="52.71"/>
    <n v="280.86"/>
    <x v="18"/>
    <n v="0"/>
    <x v="1"/>
    <x v="2"/>
    <x v="18"/>
    <x v="3"/>
    <x v="4"/>
    <n v="1"/>
    <n v="2024"/>
    <x v="0"/>
  </r>
  <r>
    <s v="User_20"/>
    <s v="BMW i3"/>
    <n v="50"/>
    <x v="18"/>
    <x v="2"/>
    <x v="19"/>
    <d v="2024-01-01T20:22:00"/>
    <n v="48.48"/>
    <n v="2.58"/>
    <x v="19"/>
    <n v="7.09"/>
    <s v="Morning"/>
    <x v="5"/>
    <n v="12.75"/>
    <n v="116.1"/>
    <n v="243.26"/>
    <x v="19"/>
    <n v="3"/>
    <x v="2"/>
    <x v="2"/>
    <x v="19"/>
    <x v="3"/>
    <x v="0"/>
    <n v="1"/>
    <n v="2024"/>
    <x v="0"/>
  </r>
  <r>
    <s v="User_21"/>
    <s v="Nissan Leaf"/>
    <n v="50"/>
    <x v="19"/>
    <x v="2"/>
    <x v="20"/>
    <d v="2024-01-01T22:54:00"/>
    <n v="50.28"/>
    <n v="3.17"/>
    <x v="20"/>
    <n v="28.87"/>
    <s v="Night"/>
    <x v="0"/>
    <n v="16.55"/>
    <n v="77.94"/>
    <n v="15.42"/>
    <x v="20"/>
    <n v="3"/>
    <x v="2"/>
    <x v="1"/>
    <x v="20"/>
    <x v="3"/>
    <x v="3"/>
    <n v="1"/>
    <n v="2024"/>
    <x v="0"/>
  </r>
  <r>
    <s v="User_22"/>
    <s v="Hyundai Kona"/>
    <n v="62"/>
    <x v="20"/>
    <x v="4"/>
    <x v="21"/>
    <d v="2024-01-01T22:55:00"/>
    <n v="59.14"/>
    <n v="2.93"/>
    <x v="21"/>
    <n v="34.85"/>
    <s v="Evening"/>
    <x v="6"/>
    <n v="71.53"/>
    <n v="75.97"/>
    <n v="219.63"/>
    <x v="21"/>
    <n v="5"/>
    <x v="1"/>
    <x v="0"/>
    <x v="21"/>
    <x v="3"/>
    <x v="1"/>
    <n v="1"/>
    <n v="2024"/>
    <x v="0"/>
  </r>
  <r>
    <s v="User_23"/>
    <s v="BMW i3"/>
    <n v="75"/>
    <x v="21"/>
    <x v="3"/>
    <x v="22"/>
    <d v="2024-01-02T01:02:00"/>
    <n v="49.2"/>
    <n v="2.56"/>
    <x v="22"/>
    <n v="14.86"/>
    <s v="Afternoon"/>
    <x v="3"/>
    <n v="49.02"/>
    <n v="64.48"/>
    <n v="298.19"/>
    <x v="22"/>
    <n v="4.26"/>
    <x v="0"/>
    <x v="2"/>
    <x v="22"/>
    <x v="3"/>
    <x v="0"/>
    <n v="1"/>
    <n v="2024"/>
    <x v="0"/>
  </r>
  <r>
    <s v="User_24"/>
    <s v="Tesla Model 3"/>
    <n v="100"/>
    <x v="22"/>
    <x v="4"/>
    <x v="23"/>
    <d v="2024-01-01T23:31:00"/>
    <n v="68.45"/>
    <n v="2.0699999999999998"/>
    <x v="23"/>
    <n v="38.409999999999997"/>
    <s v="Morning"/>
    <x v="4"/>
    <n v="19.23"/>
    <n v="74.010000000000005"/>
    <n v="280.92"/>
    <x v="23"/>
    <n v="5"/>
    <x v="0"/>
    <x v="0"/>
    <x v="23"/>
    <x v="3"/>
    <x v="4"/>
    <n v="1"/>
    <n v="2024"/>
    <x v="0"/>
  </r>
  <r>
    <s v="User_25"/>
    <s v="Tesla Model 3"/>
    <n v="100"/>
    <x v="23"/>
    <x v="0"/>
    <x v="24"/>
    <d v="2024-01-02T01:55:00"/>
    <n v="27.6"/>
    <n v="0.96"/>
    <x v="24"/>
    <n v="24.04"/>
    <s v="Morning"/>
    <x v="5"/>
    <n v="65.489999999999995"/>
    <n v="65.349999999999994"/>
    <n v="173.47"/>
    <x v="24"/>
    <n v="4"/>
    <x v="1"/>
    <x v="2"/>
    <x v="0"/>
    <x v="0"/>
    <x v="4"/>
    <n v="1"/>
    <n v="2024"/>
    <x v="0"/>
  </r>
  <r>
    <s v="User_26"/>
    <s v="Chevy Bolt"/>
    <n v="75"/>
    <x v="24"/>
    <x v="1"/>
    <x v="25"/>
    <d v="2024-01-02T03:42:00"/>
    <n v="40.18"/>
    <n v="3.6"/>
    <x v="25"/>
    <n v="38.76"/>
    <s v="Morning"/>
    <x v="3"/>
    <n v="80.34"/>
    <n v="80"/>
    <n v="82.75"/>
    <x v="25"/>
    <n v="1"/>
    <x v="0"/>
    <x v="0"/>
    <x v="1"/>
    <x v="0"/>
    <x v="2"/>
    <n v="1"/>
    <n v="2024"/>
    <x v="0"/>
  </r>
  <r>
    <s v="User_27"/>
    <s v="Chevy Bolt"/>
    <n v="75"/>
    <x v="25"/>
    <x v="0"/>
    <x v="26"/>
    <d v="2024-01-02T02:33:00"/>
    <n v="43.49"/>
    <n v="3.65"/>
    <x v="26"/>
    <n v="27.45"/>
    <s v="Afternoon"/>
    <x v="2"/>
    <n v="88.75"/>
    <n v="87.82"/>
    <n v="80.91"/>
    <x v="26"/>
    <n v="0.36"/>
    <x v="1"/>
    <x v="0"/>
    <x v="2"/>
    <x v="0"/>
    <x v="2"/>
    <n v="1"/>
    <n v="2024"/>
    <x v="0"/>
  </r>
  <r>
    <s v="User_28"/>
    <s v="Nissan Leaf"/>
    <n v="50"/>
    <x v="26"/>
    <x v="1"/>
    <x v="27"/>
    <d v="2024-01-02T06:13:00"/>
    <n v="10.34"/>
    <n v="1.55"/>
    <x v="27"/>
    <n v="9.86"/>
    <s v="Night"/>
    <x v="6"/>
    <n v="98.33"/>
    <n v="94.5"/>
    <n v="162.69"/>
    <x v="27"/>
    <n v="0"/>
    <x v="1"/>
    <x v="2"/>
    <x v="3"/>
    <x v="0"/>
    <x v="3"/>
    <n v="1"/>
    <n v="2024"/>
    <x v="0"/>
  </r>
  <r>
    <s v="User_29"/>
    <s v="BMW i3"/>
    <n v="75"/>
    <x v="27"/>
    <x v="2"/>
    <x v="28"/>
    <d v="2024-01-02T04:35:00"/>
    <n v="31.68"/>
    <n v="2.44"/>
    <x v="28"/>
    <n v="25.62"/>
    <s v="Afternoon"/>
    <x v="4"/>
    <n v="34.729999999999997"/>
    <n v="54.4"/>
    <m/>
    <x v="28"/>
    <n v="3"/>
    <x v="2"/>
    <x v="1"/>
    <x v="4"/>
    <x v="0"/>
    <x v="0"/>
    <n v="1"/>
    <n v="2024"/>
    <x v="0"/>
  </r>
  <r>
    <s v="User_30"/>
    <s v="BMW i3"/>
    <n v="75"/>
    <x v="28"/>
    <x v="3"/>
    <x v="29"/>
    <d v="2024-01-02T07:58:00"/>
    <n v="56.59"/>
    <n v="3.15"/>
    <x v="29"/>
    <n v="33.130000000000003"/>
    <s v="Afternoon"/>
    <x v="4"/>
    <n v="29.21"/>
    <n v="85.01"/>
    <n v="186.16"/>
    <x v="29"/>
    <n v="0"/>
    <x v="0"/>
    <x v="1"/>
    <x v="5"/>
    <x v="0"/>
    <x v="0"/>
    <n v="1"/>
    <n v="2024"/>
    <x v="0"/>
  </r>
  <r>
    <s v="User_31"/>
    <s v="Chevy Bolt"/>
    <n v="100"/>
    <x v="29"/>
    <x v="4"/>
    <x v="30"/>
    <d v="2024-01-02T09:54:00"/>
    <n v="19.47"/>
    <n v="1.44"/>
    <x v="30"/>
    <n v="36.950000000000003"/>
    <s v="Afternoon"/>
    <x v="5"/>
    <n v="31.32"/>
    <n v="78.06"/>
    <m/>
    <x v="30"/>
    <n v="2"/>
    <x v="0"/>
    <x v="1"/>
    <x v="6"/>
    <x v="1"/>
    <x v="2"/>
    <n v="1"/>
    <n v="2024"/>
    <x v="0"/>
  </r>
  <r>
    <s v="User_32"/>
    <s v="BMW i3"/>
    <n v="100"/>
    <x v="30"/>
    <x v="3"/>
    <x v="31"/>
    <d v="2024-03-02T09:27:00"/>
    <n v="38.29"/>
    <n v="2.0099999999999998"/>
    <x v="31"/>
    <n v="17.010000000000002"/>
    <s v="Evening"/>
    <x v="5"/>
    <n v="75.64"/>
    <n v="65.62"/>
    <n v="238.91"/>
    <x v="31"/>
    <n v="6"/>
    <x v="1"/>
    <x v="0"/>
    <x v="7"/>
    <x v="1"/>
    <x v="0"/>
    <n v="3"/>
    <n v="2024"/>
    <x v="1"/>
  </r>
  <r>
    <s v="User_33"/>
    <s v="BMW i3"/>
    <n v="100"/>
    <x v="31"/>
    <x v="4"/>
    <x v="32"/>
    <d v="2024-01-02T09:58:00"/>
    <n v="16.14"/>
    <n v="1.31"/>
    <x v="32"/>
    <n v="26.44"/>
    <s v="Evening"/>
    <x v="1"/>
    <n v="23.6"/>
    <n v="88.2"/>
    <n v="35.5"/>
    <x v="32"/>
    <n v="1"/>
    <x v="2"/>
    <x v="1"/>
    <x v="8"/>
    <x v="1"/>
    <x v="0"/>
    <n v="1"/>
    <n v="2024"/>
    <x v="0"/>
  </r>
  <r>
    <s v="User_34"/>
    <s v="Tesla Model 3"/>
    <n v="62"/>
    <x v="32"/>
    <x v="0"/>
    <x v="33"/>
    <d v="2024-01-02T12:03:00"/>
    <n v="60.07"/>
    <n v="1"/>
    <x v="33"/>
    <n v="18.03"/>
    <s v="Afternoon"/>
    <x v="1"/>
    <n v="22.88"/>
    <n v="51.43"/>
    <n v="46.36"/>
    <x v="33"/>
    <n v="1"/>
    <x v="2"/>
    <x v="1"/>
    <x v="9"/>
    <x v="1"/>
    <x v="4"/>
    <n v="1"/>
    <n v="2024"/>
    <x v="0"/>
  </r>
  <r>
    <s v="User_35"/>
    <s v="Chevy Bolt"/>
    <n v="75"/>
    <x v="33"/>
    <x v="0"/>
    <x v="34"/>
    <d v="2024-04-02T13:32:00"/>
    <n v="57.72"/>
    <n v="1.87"/>
    <x v="34"/>
    <n v="35.5"/>
    <s v="Afternoon"/>
    <x v="4"/>
    <n v="41.87"/>
    <n v="79.650000000000006"/>
    <n v="157.61000000000001"/>
    <x v="34"/>
    <n v="1.81"/>
    <x v="0"/>
    <x v="2"/>
    <x v="10"/>
    <x v="1"/>
    <x v="2"/>
    <n v="4"/>
    <n v="2024"/>
    <x v="1"/>
  </r>
  <r>
    <s v="User_36"/>
    <s v="Hyundai Kona"/>
    <n v="75"/>
    <x v="34"/>
    <x v="4"/>
    <x v="35"/>
    <d v="2024-04-02T14:16:00"/>
    <n v="37.369999999999997"/>
    <n v="2.89"/>
    <x v="35"/>
    <n v="29.87"/>
    <s v="Evening"/>
    <x v="0"/>
    <n v="24.49"/>
    <n v="73.38"/>
    <n v="76.2"/>
    <x v="35"/>
    <n v="4"/>
    <x v="1"/>
    <x v="0"/>
    <x v="11"/>
    <x v="1"/>
    <x v="1"/>
    <n v="4"/>
    <n v="2024"/>
    <x v="1"/>
  </r>
  <r>
    <s v="User_37"/>
    <s v="Chevy Bolt"/>
    <n v="75"/>
    <x v="35"/>
    <x v="3"/>
    <x v="36"/>
    <d v="2024-05-02T15:10:00"/>
    <n v="39.94"/>
    <n v="3.47"/>
    <x v="36"/>
    <n v="15.86"/>
    <s v="Evening"/>
    <x v="2"/>
    <n v="85.86"/>
    <n v="50.4"/>
    <n v="102.43"/>
    <x v="36"/>
    <n v="1"/>
    <x v="0"/>
    <x v="1"/>
    <x v="12"/>
    <x v="2"/>
    <x v="2"/>
    <n v="5"/>
    <n v="2024"/>
    <x v="1"/>
  </r>
  <r>
    <s v="User_38"/>
    <s v="Hyundai Kona"/>
    <n v="75"/>
    <x v="36"/>
    <x v="4"/>
    <x v="37"/>
    <d v="2024-01-02T13:43:00"/>
    <n v="73.39"/>
    <n v="1.04"/>
    <x v="37"/>
    <n v="15.88"/>
    <s v="Night"/>
    <x v="5"/>
    <n v="49.28"/>
    <n v="94.6"/>
    <n v="42.1"/>
    <x v="37"/>
    <n v="6"/>
    <x v="0"/>
    <x v="2"/>
    <x v="13"/>
    <x v="2"/>
    <x v="1"/>
    <n v="1"/>
    <n v="2024"/>
    <x v="0"/>
  </r>
  <r>
    <s v="User_39"/>
    <s v="Tesla Model 3"/>
    <n v="85"/>
    <x v="37"/>
    <x v="2"/>
    <x v="38"/>
    <d v="2024-06-02T15:25:00"/>
    <n v="61.52"/>
    <n v="1.28"/>
    <x v="38"/>
    <n v="26.51"/>
    <s v="Afternoon"/>
    <x v="1"/>
    <n v="87.98"/>
    <n v="79.39"/>
    <n v="141.24"/>
    <x v="38"/>
    <n v="7"/>
    <x v="2"/>
    <x v="0"/>
    <x v="14"/>
    <x v="2"/>
    <x v="4"/>
    <n v="6"/>
    <n v="2024"/>
    <x v="2"/>
  </r>
  <r>
    <s v="User_40"/>
    <s v="Nissan Leaf"/>
    <n v="100"/>
    <x v="38"/>
    <x v="0"/>
    <x v="39"/>
    <d v="2024-01-02T16:50:00"/>
    <n v="68.180000000000007"/>
    <n v="3.24"/>
    <x v="39"/>
    <n v="8.5"/>
    <s v="Morning"/>
    <x v="2"/>
    <n v="17.04"/>
    <n v="56.08"/>
    <n v="130.38"/>
    <x v="39"/>
    <n v="2"/>
    <x v="2"/>
    <x v="2"/>
    <x v="15"/>
    <x v="2"/>
    <x v="3"/>
    <n v="1"/>
    <n v="2024"/>
    <x v="0"/>
  </r>
  <r>
    <s v="User_41"/>
    <s v="BMW i3"/>
    <n v="79.8"/>
    <x v="39"/>
    <x v="2"/>
    <x v="40"/>
    <d v="2024-08-17T23:47:00"/>
    <n v="67.52"/>
    <n v="1.96"/>
    <x v="40"/>
    <n v="29.22"/>
    <s v="Night"/>
    <x v="6"/>
    <n v="80.86"/>
    <n v="62.53"/>
    <n v="119.63"/>
    <x v="40"/>
    <n v="1.97"/>
    <x v="2"/>
    <x v="1"/>
    <x v="21"/>
    <x v="3"/>
    <x v="0"/>
    <n v="8"/>
    <n v="2024"/>
    <x v="2"/>
  </r>
  <r>
    <s v="User_42"/>
    <s v="Tesla Model 3"/>
    <n v="100"/>
    <x v="40"/>
    <x v="0"/>
    <x v="41"/>
    <d v="2024-09-02T18:15:00"/>
    <n v="39.4"/>
    <n v="2.4"/>
    <x v="41"/>
    <n v="26.62"/>
    <s v="Morning"/>
    <x v="3"/>
    <n v="28.25"/>
    <n v="96.29"/>
    <n v="111.02"/>
    <x v="41"/>
    <n v="2.94"/>
    <x v="2"/>
    <x v="0"/>
    <x v="17"/>
    <x v="2"/>
    <x v="4"/>
    <n v="9"/>
    <n v="2024"/>
    <x v="3"/>
  </r>
  <r>
    <s v="User_43"/>
    <s v="BMW i3"/>
    <n v="85"/>
    <x v="0"/>
    <x v="0"/>
    <x v="42"/>
    <d v="2024-11-18T22:54:00"/>
    <n v="12.05"/>
    <n v="1.37"/>
    <x v="42"/>
    <n v="32.04"/>
    <s v="Night"/>
    <x v="3"/>
    <n v="36.64"/>
    <n v="66.98"/>
    <n v="83.25"/>
    <x v="42"/>
    <n v="4"/>
    <x v="1"/>
    <x v="0"/>
    <x v="20"/>
    <x v="3"/>
    <x v="0"/>
    <n v="11"/>
    <n v="2024"/>
    <x v="3"/>
  </r>
  <r>
    <s v="User_44"/>
    <s v="Nissan Leaf"/>
    <n v="48.8"/>
    <x v="5"/>
    <x v="1"/>
    <x v="43"/>
    <d v="2024-01-02T19:45:00"/>
    <n v="77.05"/>
    <n v="3.03"/>
    <x v="43"/>
    <n v="6.36"/>
    <s v="Afternoon"/>
    <x v="4"/>
    <n v="15.14"/>
    <n v="84.34"/>
    <n v="144.01"/>
    <x v="43"/>
    <n v="1"/>
    <x v="0"/>
    <x v="1"/>
    <x v="19"/>
    <x v="3"/>
    <x v="3"/>
    <n v="1"/>
    <n v="2024"/>
    <x v="0"/>
  </r>
  <r>
    <s v="User_45"/>
    <s v="Nissan Leaf"/>
    <n v="75"/>
    <x v="41"/>
    <x v="2"/>
    <x v="44"/>
    <d v="2024-01-02T22:29:00"/>
    <m/>
    <n v="3.3"/>
    <x v="44"/>
    <n v="30.04"/>
    <s v="Morning"/>
    <x v="5"/>
    <n v="15.22"/>
    <n v="132.94999999999999"/>
    <n v="49.38"/>
    <x v="44"/>
    <n v="3.68"/>
    <x v="2"/>
    <x v="2"/>
    <x v="20"/>
    <x v="3"/>
    <x v="3"/>
    <n v="1"/>
    <n v="2024"/>
    <x v="0"/>
  </r>
  <r>
    <s v="User_46"/>
    <s v="Tesla Model 3"/>
    <n v="62"/>
    <x v="42"/>
    <x v="2"/>
    <x v="45"/>
    <d v="2024-01-02T22:53:00"/>
    <n v="46.81"/>
    <n v="3.88"/>
    <x v="45"/>
    <n v="10.61"/>
    <s v="Evening"/>
    <x v="3"/>
    <n v="49.3"/>
    <n v="90.97"/>
    <n v="210.17"/>
    <x v="45"/>
    <n v="1"/>
    <x v="0"/>
    <x v="0"/>
    <x v="21"/>
    <x v="3"/>
    <x v="4"/>
    <n v="1"/>
    <n v="2024"/>
    <x v="0"/>
  </r>
  <r>
    <s v="User_47"/>
    <s v="Nissan Leaf"/>
    <n v="75"/>
    <x v="43"/>
    <x v="1"/>
    <x v="46"/>
    <d v="2024-01-03T01:06:00"/>
    <n v="67.48"/>
    <n v="2.11"/>
    <x v="46"/>
    <n v="19.03"/>
    <s v="Night"/>
    <x v="6"/>
    <n v="63.04"/>
    <n v="81.75"/>
    <n v="97.45"/>
    <x v="46"/>
    <n v="5"/>
    <x v="1"/>
    <x v="0"/>
    <x v="22"/>
    <x v="3"/>
    <x v="3"/>
    <n v="1"/>
    <n v="2024"/>
    <x v="0"/>
  </r>
  <r>
    <s v="User_48"/>
    <s v="Hyundai Kona"/>
    <n v="62"/>
    <x v="36"/>
    <x v="3"/>
    <x v="47"/>
    <d v="2024-01-02T23:37:00"/>
    <n v="30.71"/>
    <n v="1.63"/>
    <x v="47"/>
    <n v="18.13"/>
    <s v="Morning"/>
    <x v="5"/>
    <n v="76.12"/>
    <n v="76.680000000000007"/>
    <n v="18.93"/>
    <x v="47"/>
    <n v="0"/>
    <x v="2"/>
    <x v="0"/>
    <x v="23"/>
    <x v="3"/>
    <x v="1"/>
    <n v="1"/>
    <n v="2024"/>
    <x v="0"/>
  </r>
  <r>
    <s v="User_49"/>
    <s v="Nissan Leaf"/>
    <n v="85"/>
    <x v="44"/>
    <x v="2"/>
    <x v="48"/>
    <d v="2024-01-03T01:57:00"/>
    <m/>
    <n v="1.74"/>
    <x v="48"/>
    <n v="13.11"/>
    <s v="Night"/>
    <x v="1"/>
    <n v="77.81"/>
    <n v="87.95"/>
    <n v="212.94"/>
    <x v="48"/>
    <n v="1"/>
    <x v="1"/>
    <x v="1"/>
    <x v="0"/>
    <x v="0"/>
    <x v="3"/>
    <n v="1"/>
    <n v="2024"/>
    <x v="0"/>
  </r>
  <r>
    <s v="User_50"/>
    <s v="BMW i3"/>
    <n v="100"/>
    <x v="45"/>
    <x v="4"/>
    <x v="49"/>
    <d v="2024-01-03T03:40:00"/>
    <n v="8.7100000000000009"/>
    <n v="2.21"/>
    <x v="49"/>
    <n v="9.64"/>
    <s v="Afternoon"/>
    <x v="3"/>
    <n v="27.2"/>
    <n v="86.89"/>
    <n v="170.48"/>
    <x v="49"/>
    <n v="6"/>
    <x v="2"/>
    <x v="2"/>
    <x v="1"/>
    <x v="0"/>
    <x v="0"/>
    <n v="1"/>
    <n v="2024"/>
    <x v="0"/>
  </r>
  <r>
    <s v="User_51"/>
    <s v="BMW i3"/>
    <n v="85"/>
    <x v="46"/>
    <x v="1"/>
    <x v="50"/>
    <d v="2024-01-03T02:48:00"/>
    <n v="9.07"/>
    <n v="0.51"/>
    <x v="50"/>
    <n v="24.5"/>
    <s v="Morning"/>
    <x v="0"/>
    <n v="13.87"/>
    <n v="93.63"/>
    <n v="226.22"/>
    <x v="50"/>
    <n v="2.62"/>
    <x v="0"/>
    <x v="1"/>
    <x v="2"/>
    <x v="0"/>
    <x v="0"/>
    <n v="1"/>
    <n v="2024"/>
    <x v="0"/>
  </r>
  <r>
    <s v="User_52"/>
    <s v="BMW i3"/>
    <n v="50"/>
    <x v="47"/>
    <x v="2"/>
    <x v="51"/>
    <d v="2024-01-03T05:06:00"/>
    <n v="58.73"/>
    <n v="1.89"/>
    <x v="51"/>
    <n v="28.1"/>
    <s v="Morning"/>
    <x v="3"/>
    <n v="83.86"/>
    <n v="71.37"/>
    <n v="57.38"/>
    <x v="51"/>
    <n v="3"/>
    <x v="1"/>
    <x v="0"/>
    <x v="3"/>
    <x v="0"/>
    <x v="0"/>
    <n v="1"/>
    <n v="2024"/>
    <x v="0"/>
  </r>
  <r>
    <s v="User_53"/>
    <s v="BMW i3"/>
    <n v="50"/>
    <x v="48"/>
    <x v="3"/>
    <x v="52"/>
    <d v="2024-01-03T05:35:00"/>
    <n v="65.989999999999995"/>
    <n v="3.31"/>
    <x v="52"/>
    <n v="18.850000000000001"/>
    <s v="Morning"/>
    <x v="5"/>
    <n v="17.39"/>
    <n v="73.44"/>
    <n v="235"/>
    <x v="52"/>
    <n v="0"/>
    <x v="2"/>
    <x v="2"/>
    <x v="4"/>
    <x v="0"/>
    <x v="0"/>
    <n v="1"/>
    <n v="2024"/>
    <x v="0"/>
  </r>
  <r>
    <s v="User_54"/>
    <s v="Hyundai Kona"/>
    <n v="62"/>
    <x v="49"/>
    <x v="2"/>
    <x v="53"/>
    <d v="2024-01-03T06:48:00"/>
    <n v="75"/>
    <n v="1.91"/>
    <x v="53"/>
    <n v="34.090000000000003"/>
    <s v="Night"/>
    <x v="0"/>
    <n v="87.29"/>
    <n v="80.42"/>
    <n v="51.83"/>
    <x v="53"/>
    <n v="5"/>
    <x v="0"/>
    <x v="2"/>
    <x v="5"/>
    <x v="0"/>
    <x v="1"/>
    <n v="1"/>
    <n v="2024"/>
    <x v="0"/>
  </r>
  <r>
    <s v="User_55"/>
    <s v="Chevy Bolt"/>
    <n v="100"/>
    <x v="50"/>
    <x v="0"/>
    <x v="54"/>
    <d v="2024-01-03T07:55:00"/>
    <n v="17.77"/>
    <n v="3.31"/>
    <x v="54"/>
    <n v="9.8000000000000007"/>
    <s v="Evening"/>
    <x v="2"/>
    <n v="27.7"/>
    <n v="70.510000000000005"/>
    <n v="166.31"/>
    <x v="54"/>
    <n v="4"/>
    <x v="0"/>
    <x v="1"/>
    <x v="6"/>
    <x v="1"/>
    <x v="2"/>
    <n v="1"/>
    <n v="2024"/>
    <x v="0"/>
  </r>
  <r>
    <s v="User_56"/>
    <s v="Tesla Model 3"/>
    <n v="76.88"/>
    <x v="51"/>
    <x v="4"/>
    <x v="55"/>
    <d v="2024-01-03T09:33:00"/>
    <n v="50.27"/>
    <n v="1.68"/>
    <x v="55"/>
    <n v="38.94"/>
    <s v="Evening"/>
    <x v="3"/>
    <n v="13.49"/>
    <n v="82.7"/>
    <n v="133.99"/>
    <x v="55"/>
    <n v="0"/>
    <x v="0"/>
    <x v="1"/>
    <x v="7"/>
    <x v="1"/>
    <x v="4"/>
    <n v="1"/>
    <n v="2024"/>
    <x v="0"/>
  </r>
  <r>
    <s v="User_57"/>
    <s v="BMW i3"/>
    <n v="69.88"/>
    <x v="52"/>
    <x v="1"/>
    <x v="56"/>
    <d v="2024-01-03T11:51:00"/>
    <n v="76.45"/>
    <n v="3.87"/>
    <x v="56"/>
    <n v="30.19"/>
    <s v="Evening"/>
    <x v="5"/>
    <n v="63.67"/>
    <n v="55.39"/>
    <n v="191.94"/>
    <x v="56"/>
    <n v="2"/>
    <x v="2"/>
    <x v="0"/>
    <x v="8"/>
    <x v="1"/>
    <x v="0"/>
    <n v="1"/>
    <n v="2024"/>
    <x v="0"/>
  </r>
  <r>
    <s v="User_58"/>
    <s v="Nissan Leaf"/>
    <n v="62"/>
    <x v="53"/>
    <x v="0"/>
    <x v="57"/>
    <d v="2024-01-03T12:59:00"/>
    <n v="77.86"/>
    <n v="0.92"/>
    <x v="57"/>
    <n v="28.3"/>
    <s v="Afternoon"/>
    <x v="3"/>
    <n v="56.92"/>
    <n v="57.47"/>
    <n v="129.38999999999999"/>
    <x v="57"/>
    <n v="3"/>
    <x v="0"/>
    <x v="1"/>
    <x v="9"/>
    <x v="1"/>
    <x v="3"/>
    <n v="1"/>
    <n v="2024"/>
    <x v="0"/>
  </r>
  <r>
    <s v="User_59"/>
    <s v="BMW i3"/>
    <n v="100"/>
    <x v="47"/>
    <x v="3"/>
    <x v="58"/>
    <d v="2024-01-03T12:59:00"/>
    <n v="21.89"/>
    <n v="1.29"/>
    <x v="58"/>
    <n v="8.64"/>
    <s v="Morning"/>
    <x v="3"/>
    <n v="80.23"/>
    <n v="64.67"/>
    <n v="148.41999999999999"/>
    <x v="58"/>
    <n v="7"/>
    <x v="0"/>
    <x v="1"/>
    <x v="10"/>
    <x v="1"/>
    <x v="0"/>
    <n v="1"/>
    <n v="2024"/>
    <x v="0"/>
  </r>
  <r>
    <s v="User_60"/>
    <s v="Nissan Leaf"/>
    <n v="100"/>
    <x v="54"/>
    <x v="0"/>
    <x v="59"/>
    <d v="2024-01-03T12:15:00"/>
    <n v="71.28"/>
    <n v="2.41"/>
    <x v="59"/>
    <n v="6.74"/>
    <s v="Evening"/>
    <x v="5"/>
    <n v="26.16"/>
    <n v="89.92"/>
    <n v="140.47"/>
    <x v="59"/>
    <n v="5"/>
    <x v="2"/>
    <x v="1"/>
    <x v="11"/>
    <x v="1"/>
    <x v="3"/>
    <n v="1"/>
    <n v="2024"/>
    <x v="0"/>
  </r>
  <r>
    <s v="User_61"/>
    <s v="Nissan Leaf"/>
    <n v="62"/>
    <x v="36"/>
    <x v="0"/>
    <x v="60"/>
    <d v="2024-01-03T14:22:00"/>
    <n v="21.83"/>
    <n v="2.08"/>
    <x v="60"/>
    <n v="36.07"/>
    <s v="Evening"/>
    <x v="0"/>
    <n v="33.26"/>
    <n v="51.5"/>
    <n v="48.04"/>
    <x v="60"/>
    <n v="7"/>
    <x v="1"/>
    <x v="1"/>
    <x v="12"/>
    <x v="2"/>
    <x v="3"/>
    <n v="1"/>
    <n v="2024"/>
    <x v="0"/>
  </r>
  <r>
    <s v="User_62"/>
    <s v="BMW i3"/>
    <n v="75"/>
    <x v="55"/>
    <x v="3"/>
    <x v="61"/>
    <d v="2024-01-03T15:00:00"/>
    <n v="62.72"/>
    <n v="2.12"/>
    <x v="61"/>
    <n v="30.04"/>
    <s v="Morning"/>
    <x v="1"/>
    <n v="82.84"/>
    <n v="72.83"/>
    <n v="282.94"/>
    <x v="61"/>
    <n v="7"/>
    <x v="0"/>
    <x v="1"/>
    <x v="13"/>
    <x v="2"/>
    <x v="0"/>
    <n v="1"/>
    <n v="2024"/>
    <x v="0"/>
  </r>
  <r>
    <s v="User_63"/>
    <s v="Hyundai Kona"/>
    <n v="124.32"/>
    <x v="56"/>
    <x v="0"/>
    <x v="62"/>
    <d v="2024-01-03T16:50:00"/>
    <n v="46.2"/>
    <n v="0.65"/>
    <x v="62"/>
    <n v="30.86"/>
    <s v="Afternoon"/>
    <x v="6"/>
    <n v="53.01"/>
    <n v="59.9"/>
    <n v="25.03"/>
    <x v="62"/>
    <n v="1"/>
    <x v="2"/>
    <x v="0"/>
    <x v="14"/>
    <x v="2"/>
    <x v="1"/>
    <n v="1"/>
    <n v="2024"/>
    <x v="0"/>
  </r>
  <r>
    <s v="User_64"/>
    <s v="Nissan Leaf"/>
    <n v="100"/>
    <x v="57"/>
    <x v="1"/>
    <x v="63"/>
    <d v="2024-01-03T16:02:00"/>
    <n v="29.35"/>
    <n v="2.48"/>
    <x v="63"/>
    <n v="24.65"/>
    <s v="Night"/>
    <x v="3"/>
    <n v="85.33"/>
    <n v="67.48"/>
    <n v="127.02"/>
    <x v="63"/>
    <n v="0"/>
    <x v="1"/>
    <x v="2"/>
    <x v="15"/>
    <x v="2"/>
    <x v="3"/>
    <n v="1"/>
    <n v="2024"/>
    <x v="0"/>
  </r>
  <r>
    <s v="User_65"/>
    <s v="Nissan Leaf"/>
    <n v="50"/>
    <x v="58"/>
    <x v="2"/>
    <x v="64"/>
    <d v="2024-01-03T18:42:00"/>
    <n v="76.930000000000007"/>
    <n v="2.12"/>
    <x v="64"/>
    <n v="34.229999999999997"/>
    <s v="Night"/>
    <x v="4"/>
    <n v="27.17"/>
    <n v="92.14"/>
    <n v="295.89"/>
    <x v="64"/>
    <n v="2.59"/>
    <x v="0"/>
    <x v="1"/>
    <x v="16"/>
    <x v="2"/>
    <x v="3"/>
    <n v="1"/>
    <n v="2024"/>
    <x v="0"/>
  </r>
  <r>
    <s v="User_66"/>
    <s v="BMW i3"/>
    <n v="62"/>
    <x v="59"/>
    <x v="0"/>
    <x v="65"/>
    <d v="2024-01-03T18:46:00"/>
    <n v="59.25"/>
    <n v="1.28"/>
    <x v="21"/>
    <n v="12.22"/>
    <s v="Night"/>
    <x v="2"/>
    <n v="77.040000000000006"/>
    <n v="91.83"/>
    <n v="167.3"/>
    <x v="65"/>
    <n v="7"/>
    <x v="2"/>
    <x v="2"/>
    <x v="17"/>
    <x v="2"/>
    <x v="0"/>
    <n v="1"/>
    <n v="2024"/>
    <x v="0"/>
  </r>
  <r>
    <s v="User_67"/>
    <s v="Nissan Leaf"/>
    <n v="100"/>
    <x v="60"/>
    <x v="1"/>
    <x v="66"/>
    <d v="2024-01-03T21:04:00"/>
    <n v="37.06"/>
    <n v="1.61"/>
    <x v="65"/>
    <n v="37.880000000000003"/>
    <s v="Morning"/>
    <x v="5"/>
    <n v="7.52"/>
    <n v="67.8"/>
    <n v="98.15"/>
    <x v="66"/>
    <n v="2"/>
    <x v="2"/>
    <x v="2"/>
    <x v="18"/>
    <x v="3"/>
    <x v="3"/>
    <n v="1"/>
    <n v="2024"/>
    <x v="0"/>
  </r>
  <r>
    <s v="User_68"/>
    <s v="Nissan Leaf"/>
    <n v="85"/>
    <x v="61"/>
    <x v="2"/>
    <x v="67"/>
    <d v="2024-01-03T21:30:00"/>
    <n v="67.7"/>
    <n v="0.86"/>
    <x v="66"/>
    <n v="13.78"/>
    <s v="Afternoon"/>
    <x v="3"/>
    <n v="22.49"/>
    <n v="86.78"/>
    <n v="81.28"/>
    <x v="67"/>
    <n v="6"/>
    <x v="0"/>
    <x v="1"/>
    <x v="19"/>
    <x v="3"/>
    <x v="3"/>
    <n v="1"/>
    <n v="2024"/>
    <x v="0"/>
  </r>
  <r>
    <s v="User_69"/>
    <s v="BMW i3"/>
    <n v="75"/>
    <x v="62"/>
    <x v="2"/>
    <x v="68"/>
    <d v="2024-01-03T22:37:00"/>
    <n v="16.41"/>
    <n v="1.7"/>
    <x v="21"/>
    <n v="21.67"/>
    <s v="Morning"/>
    <x v="6"/>
    <n v="36.950000000000003"/>
    <n v="77.14"/>
    <n v="188.47"/>
    <x v="68"/>
    <n v="7"/>
    <x v="1"/>
    <x v="1"/>
    <x v="20"/>
    <x v="3"/>
    <x v="0"/>
    <n v="1"/>
    <n v="2024"/>
    <x v="0"/>
  </r>
  <r>
    <s v="User_70"/>
    <s v="BMW i3"/>
    <n v="50"/>
    <x v="63"/>
    <x v="0"/>
    <x v="69"/>
    <d v="2024-01-03T22:47:00"/>
    <n v="67.010000000000005"/>
    <n v="3.61"/>
    <x v="67"/>
    <n v="14.42"/>
    <s v="Night"/>
    <x v="1"/>
    <n v="57.68"/>
    <n v="57.11"/>
    <n v="276.37"/>
    <x v="69"/>
    <n v="4.12"/>
    <x v="1"/>
    <x v="2"/>
    <x v="21"/>
    <x v="3"/>
    <x v="0"/>
    <n v="1"/>
    <n v="2024"/>
    <x v="0"/>
  </r>
  <r>
    <s v="User_71"/>
    <s v="Tesla Model 3"/>
    <n v="75"/>
    <x v="64"/>
    <x v="1"/>
    <x v="70"/>
    <d v="2024-01-04T01:01:00"/>
    <n v="70.62"/>
    <n v="3.28"/>
    <x v="68"/>
    <n v="15.47"/>
    <s v="Evening"/>
    <x v="5"/>
    <n v="86.23"/>
    <n v="57.97"/>
    <n v="23"/>
    <x v="70"/>
    <n v="2.77"/>
    <x v="1"/>
    <x v="0"/>
    <x v="22"/>
    <x v="3"/>
    <x v="4"/>
    <n v="1"/>
    <n v="2024"/>
    <x v="0"/>
  </r>
  <r>
    <s v="User_72"/>
    <s v="Hyundai Kona"/>
    <n v="75"/>
    <x v="65"/>
    <x v="0"/>
    <x v="71"/>
    <d v="2024-01-04T00:36:00"/>
    <n v="61.13"/>
    <n v="0.95"/>
    <x v="69"/>
    <n v="37.15"/>
    <s v="Evening"/>
    <x v="3"/>
    <n v="34.9"/>
    <n v="92.36"/>
    <n v="58.86"/>
    <x v="71"/>
    <n v="1"/>
    <x v="0"/>
    <x v="2"/>
    <x v="23"/>
    <x v="3"/>
    <x v="1"/>
    <n v="1"/>
    <n v="2024"/>
    <x v="0"/>
  </r>
  <r>
    <s v="User_73"/>
    <s v="Hyundai Kona"/>
    <n v="85"/>
    <x v="66"/>
    <x v="3"/>
    <x v="72"/>
    <d v="2024-01-04T02:24:00"/>
    <n v="22.88"/>
    <n v="1.57"/>
    <x v="70"/>
    <n v="10.71"/>
    <s v="Evening"/>
    <x v="2"/>
    <n v="15.67"/>
    <n v="96.6"/>
    <n v="98.47"/>
    <x v="72"/>
    <n v="3"/>
    <x v="0"/>
    <x v="0"/>
    <x v="0"/>
    <x v="0"/>
    <x v="1"/>
    <n v="1"/>
    <n v="2024"/>
    <x v="0"/>
  </r>
  <r>
    <s v="User_74"/>
    <s v="Nissan Leaf"/>
    <n v="59.83"/>
    <x v="61"/>
    <x v="2"/>
    <x v="73"/>
    <d v="2024-01-04T02:32:00"/>
    <n v="12.89"/>
    <n v="0.57999999999999996"/>
    <x v="71"/>
    <n v="15.2"/>
    <s v="Night"/>
    <x v="4"/>
    <n v="31.55"/>
    <n v="97.46"/>
    <n v="183.17"/>
    <x v="73"/>
    <n v="2"/>
    <x v="1"/>
    <x v="2"/>
    <x v="1"/>
    <x v="0"/>
    <x v="3"/>
    <n v="1"/>
    <n v="2024"/>
    <x v="0"/>
  </r>
  <r>
    <s v="User_75"/>
    <s v="Hyundai Kona"/>
    <n v="85"/>
    <x v="67"/>
    <x v="0"/>
    <x v="74"/>
    <d v="2024-01-04T04:22:00"/>
    <n v="69.17"/>
    <n v="2.29"/>
    <x v="72"/>
    <n v="20.77"/>
    <s v="Afternoon"/>
    <x v="5"/>
    <n v="41.09"/>
    <n v="74.400000000000006"/>
    <n v="276.57"/>
    <x v="74"/>
    <n v="4"/>
    <x v="1"/>
    <x v="1"/>
    <x v="2"/>
    <x v="0"/>
    <x v="1"/>
    <n v="1"/>
    <n v="2024"/>
    <x v="0"/>
  </r>
  <r>
    <s v="User_76"/>
    <s v="Nissan Leaf"/>
    <n v="50"/>
    <x v="36"/>
    <x v="2"/>
    <x v="75"/>
    <d v="2024-01-04T05:03:00"/>
    <m/>
    <n v="3.52"/>
    <x v="73"/>
    <n v="24.79"/>
    <s v="Night"/>
    <x v="3"/>
    <n v="51.28"/>
    <n v="93.2"/>
    <n v="171.9"/>
    <x v="75"/>
    <n v="4"/>
    <x v="1"/>
    <x v="0"/>
    <x v="3"/>
    <x v="0"/>
    <x v="3"/>
    <n v="1"/>
    <n v="2024"/>
    <x v="0"/>
  </r>
  <r>
    <s v="User_77"/>
    <s v="Tesla Model 3"/>
    <n v="100"/>
    <x v="68"/>
    <x v="1"/>
    <x v="76"/>
    <d v="2024-01-04T05:17:00"/>
    <n v="49.28"/>
    <n v="3.87"/>
    <x v="74"/>
    <n v="39.93"/>
    <s v="Morning"/>
    <x v="0"/>
    <n v="86.33"/>
    <n v="75.5"/>
    <n v="246.34"/>
    <x v="76"/>
    <n v="0"/>
    <x v="1"/>
    <x v="2"/>
    <x v="4"/>
    <x v="0"/>
    <x v="4"/>
    <n v="1"/>
    <n v="2024"/>
    <x v="0"/>
  </r>
  <r>
    <s v="User_78"/>
    <s v="BMW i3"/>
    <n v="75"/>
    <x v="68"/>
    <x v="4"/>
    <x v="77"/>
    <d v="2024-01-04T08:40:00"/>
    <n v="31.22"/>
    <n v="3.34"/>
    <x v="75"/>
    <n v="17.600000000000001"/>
    <s v="Afternoon"/>
    <x v="1"/>
    <n v="39.520000000000003"/>
    <n v="71.27"/>
    <n v="242.49"/>
    <x v="77"/>
    <n v="3"/>
    <x v="2"/>
    <x v="0"/>
    <x v="5"/>
    <x v="0"/>
    <x v="0"/>
    <n v="1"/>
    <n v="2024"/>
    <x v="0"/>
  </r>
  <r>
    <s v="User_79"/>
    <s v="BMW i3"/>
    <n v="100"/>
    <x v="69"/>
    <x v="0"/>
    <x v="78"/>
    <d v="2024-01-04T09:55:00"/>
    <n v="30.65"/>
    <n v="1.03"/>
    <x v="76"/>
    <n v="39.32"/>
    <s v="Evening"/>
    <x v="4"/>
    <n v="38.119999999999997"/>
    <n v="81.2"/>
    <n v="12.15"/>
    <x v="78"/>
    <n v="1"/>
    <x v="0"/>
    <x v="1"/>
    <x v="6"/>
    <x v="1"/>
    <x v="0"/>
    <n v="1"/>
    <n v="2024"/>
    <x v="0"/>
  </r>
  <r>
    <s v="User_80"/>
    <s v="BMW i3"/>
    <n v="75"/>
    <x v="70"/>
    <x v="0"/>
    <x v="79"/>
    <d v="2024-01-04T07:41:00"/>
    <n v="59.99"/>
    <n v="3.73"/>
    <x v="77"/>
    <n v="15.68"/>
    <s v="Afternoon"/>
    <x v="5"/>
    <n v="88.1"/>
    <n v="96.13"/>
    <n v="281.76"/>
    <x v="79"/>
    <n v="0"/>
    <x v="1"/>
    <x v="0"/>
    <x v="7"/>
    <x v="1"/>
    <x v="0"/>
    <n v="1"/>
    <n v="2024"/>
    <x v="0"/>
  </r>
  <r>
    <s v="User_81"/>
    <s v="Hyundai Kona"/>
    <n v="48.05"/>
    <x v="71"/>
    <x v="2"/>
    <x v="80"/>
    <d v="2024-01-04T11:05:00"/>
    <n v="51.67"/>
    <n v="0.69"/>
    <x v="78"/>
    <n v="18.010000000000002"/>
    <s v="Afternoon"/>
    <x v="3"/>
    <n v="55.07"/>
    <n v="62.94"/>
    <n v="222.27"/>
    <x v="80"/>
    <n v="7"/>
    <x v="2"/>
    <x v="1"/>
    <x v="8"/>
    <x v="1"/>
    <x v="1"/>
    <n v="1"/>
    <n v="2024"/>
    <x v="0"/>
  </r>
  <r>
    <s v="User_82"/>
    <s v="Tesla Model 3"/>
    <n v="50"/>
    <x v="72"/>
    <x v="1"/>
    <x v="81"/>
    <d v="2024-01-04T12:21:00"/>
    <n v="35.909999999999997"/>
    <n v="2.73"/>
    <x v="79"/>
    <n v="19.28"/>
    <s v="Night"/>
    <x v="4"/>
    <n v="48.89"/>
    <n v="43.05"/>
    <n v="93.86"/>
    <x v="81"/>
    <n v="6"/>
    <x v="1"/>
    <x v="1"/>
    <x v="9"/>
    <x v="1"/>
    <x v="4"/>
    <n v="1"/>
    <n v="2024"/>
    <x v="0"/>
  </r>
  <r>
    <s v="User_83"/>
    <s v="Hyundai Kona"/>
    <n v="85"/>
    <x v="73"/>
    <x v="3"/>
    <x v="82"/>
    <d v="2024-01-04T13:20:00"/>
    <n v="41.61"/>
    <n v="0.81"/>
    <x v="21"/>
    <n v="29.53"/>
    <s v="Afternoon"/>
    <x v="0"/>
    <n v="55"/>
    <n v="97.26"/>
    <n v="94.65"/>
    <x v="82"/>
    <n v="3"/>
    <x v="1"/>
    <x v="0"/>
    <x v="10"/>
    <x v="1"/>
    <x v="1"/>
    <n v="1"/>
    <n v="2024"/>
    <x v="0"/>
  </r>
  <r>
    <s v="User_84"/>
    <s v="Hyundai Kona"/>
    <n v="62"/>
    <x v="74"/>
    <x v="1"/>
    <x v="83"/>
    <d v="2024-01-04T13:54:00"/>
    <n v="32.83"/>
    <n v="3.41"/>
    <x v="80"/>
    <n v="39.67"/>
    <s v="Night"/>
    <x v="5"/>
    <n v="26.65"/>
    <n v="63.71"/>
    <n v="279.89999999999998"/>
    <x v="83"/>
    <n v="1"/>
    <x v="2"/>
    <x v="1"/>
    <x v="11"/>
    <x v="1"/>
    <x v="1"/>
    <n v="1"/>
    <n v="2024"/>
    <x v="0"/>
  </r>
  <r>
    <s v="User_85"/>
    <s v="Tesla Model 3"/>
    <n v="50"/>
    <x v="75"/>
    <x v="0"/>
    <x v="84"/>
    <d v="2024-01-04T13:09:00"/>
    <n v="57.92"/>
    <n v="1.26"/>
    <x v="81"/>
    <n v="19.82"/>
    <s v="Morning"/>
    <x v="4"/>
    <n v="49.87"/>
    <n v="54.26"/>
    <n v="64.14"/>
    <x v="84"/>
    <n v="1"/>
    <x v="1"/>
    <x v="1"/>
    <x v="12"/>
    <x v="2"/>
    <x v="4"/>
    <n v="1"/>
    <n v="2024"/>
    <x v="0"/>
  </r>
  <r>
    <s v="User_86"/>
    <s v="Tesla Model 3"/>
    <n v="100"/>
    <x v="76"/>
    <x v="3"/>
    <x v="85"/>
    <d v="2024-01-04T16:26:00"/>
    <n v="21.66"/>
    <n v="1.89"/>
    <x v="82"/>
    <n v="18.03"/>
    <s v="Afternoon"/>
    <x v="5"/>
    <n v="78.430000000000007"/>
    <n v="97.73"/>
    <n v="170.56"/>
    <x v="85"/>
    <n v="3"/>
    <x v="1"/>
    <x v="1"/>
    <x v="13"/>
    <x v="2"/>
    <x v="4"/>
    <n v="1"/>
    <n v="2024"/>
    <x v="0"/>
  </r>
  <r>
    <s v="User_87"/>
    <s v="Tesla Model 3"/>
    <n v="62"/>
    <x v="0"/>
    <x v="1"/>
    <x v="86"/>
    <d v="2024-01-04T15:54:00"/>
    <n v="41.01"/>
    <n v="3.37"/>
    <x v="83"/>
    <n v="18.07"/>
    <s v="Afternoon"/>
    <x v="5"/>
    <n v="73.62"/>
    <n v="83.05"/>
    <n v="103.79"/>
    <x v="86"/>
    <n v="3"/>
    <x v="2"/>
    <x v="0"/>
    <x v="14"/>
    <x v="2"/>
    <x v="4"/>
    <n v="1"/>
    <n v="2024"/>
    <x v="0"/>
  </r>
  <r>
    <s v="User_88"/>
    <s v="Tesla Model 3"/>
    <n v="62"/>
    <x v="77"/>
    <x v="4"/>
    <x v="87"/>
    <d v="2024-01-04T16:26:00"/>
    <n v="79.819999999999993"/>
    <n v="2.61"/>
    <x v="84"/>
    <n v="35.97"/>
    <s v="Afternoon"/>
    <x v="4"/>
    <n v="86.11"/>
    <n v="69.400000000000006"/>
    <n v="274.02"/>
    <x v="87"/>
    <n v="2"/>
    <x v="2"/>
    <x v="1"/>
    <x v="15"/>
    <x v="2"/>
    <x v="4"/>
    <n v="1"/>
    <n v="2024"/>
    <x v="0"/>
  </r>
  <r>
    <s v="User_89"/>
    <s v="BMW i3"/>
    <n v="85"/>
    <x v="78"/>
    <x v="2"/>
    <x v="88"/>
    <d v="2024-01-04T17:56:00"/>
    <n v="33.07"/>
    <n v="1.47"/>
    <x v="85"/>
    <n v="15.55"/>
    <s v="Evening"/>
    <x v="5"/>
    <n v="105.03"/>
    <n v="83.02"/>
    <n v="164.68"/>
    <x v="88"/>
    <n v="1"/>
    <x v="2"/>
    <x v="2"/>
    <x v="16"/>
    <x v="2"/>
    <x v="0"/>
    <n v="1"/>
    <n v="2024"/>
    <x v="0"/>
  </r>
  <r>
    <s v="User_90"/>
    <s v="Chevy Bolt"/>
    <n v="75"/>
    <x v="79"/>
    <x v="1"/>
    <x v="89"/>
    <d v="2024-01-04T18:53:00"/>
    <n v="27.84"/>
    <n v="2.54"/>
    <x v="86"/>
    <n v="12.28"/>
    <s v="Night"/>
    <x v="0"/>
    <n v="47.99"/>
    <n v="85.87"/>
    <n v="79.349999999999994"/>
    <x v="89"/>
    <n v="7"/>
    <x v="2"/>
    <x v="1"/>
    <x v="17"/>
    <x v="2"/>
    <x v="2"/>
    <n v="1"/>
    <n v="2024"/>
    <x v="0"/>
  </r>
  <r>
    <s v="User_91"/>
    <s v="Chevy Bolt"/>
    <n v="50"/>
    <x v="80"/>
    <x v="1"/>
    <x v="90"/>
    <d v="2024-01-04T21:41:00"/>
    <n v="28.44"/>
    <n v="1.08"/>
    <x v="87"/>
    <n v="13.78"/>
    <s v="Night"/>
    <x v="4"/>
    <n v="13.67"/>
    <n v="96.35"/>
    <n v="398.36"/>
    <x v="90"/>
    <n v="0"/>
    <x v="2"/>
    <x v="2"/>
    <x v="18"/>
    <x v="3"/>
    <x v="2"/>
    <n v="1"/>
    <n v="2024"/>
    <x v="0"/>
  </r>
  <r>
    <s v="User_92"/>
    <s v="Tesla Model 3"/>
    <n v="62"/>
    <x v="81"/>
    <x v="4"/>
    <x v="91"/>
    <d v="2024-01-04T22:52:00"/>
    <n v="68.569999999999993"/>
    <n v="2.93"/>
    <x v="88"/>
    <n v="15.89"/>
    <s v="Evening"/>
    <x v="3"/>
    <n v="50.32"/>
    <n v="93.89"/>
    <n v="191.46"/>
    <x v="91"/>
    <n v="4"/>
    <x v="1"/>
    <x v="0"/>
    <x v="19"/>
    <x v="3"/>
    <x v="4"/>
    <n v="1"/>
    <n v="2024"/>
    <x v="0"/>
  </r>
  <r>
    <s v="User_93"/>
    <s v="Chevy Bolt"/>
    <n v="85"/>
    <x v="82"/>
    <x v="0"/>
    <x v="92"/>
    <d v="2024-01-04T23:34:00"/>
    <n v="65.430000000000007"/>
    <n v="0.93"/>
    <x v="89"/>
    <n v="10.4"/>
    <s v="Night"/>
    <x v="6"/>
    <n v="76.47"/>
    <n v="75.849999999999994"/>
    <n v="71.44"/>
    <x v="92"/>
    <n v="6"/>
    <x v="0"/>
    <x v="2"/>
    <x v="20"/>
    <x v="3"/>
    <x v="2"/>
    <n v="1"/>
    <n v="2024"/>
    <x v="0"/>
  </r>
  <r>
    <s v="User_94"/>
    <s v="Chevy Bolt"/>
    <n v="75"/>
    <x v="83"/>
    <x v="2"/>
    <x v="93"/>
    <d v="2024-01-04T23:30:00"/>
    <n v="71.62"/>
    <n v="3.52"/>
    <x v="90"/>
    <n v="21.26"/>
    <s v="Morning"/>
    <x v="4"/>
    <n v="51.79"/>
    <n v="64.55"/>
    <n v="16.68"/>
    <x v="93"/>
    <n v="3"/>
    <x v="2"/>
    <x v="1"/>
    <x v="21"/>
    <x v="3"/>
    <x v="2"/>
    <n v="1"/>
    <n v="2024"/>
    <x v="0"/>
  </r>
  <r>
    <s v="User_95"/>
    <s v="Tesla Model 3"/>
    <n v="85"/>
    <x v="84"/>
    <x v="1"/>
    <x v="94"/>
    <d v="2024-01-05T01:51:00"/>
    <n v="7.93"/>
    <n v="2.34"/>
    <x v="91"/>
    <n v="33.82"/>
    <s v="Evening"/>
    <x v="0"/>
    <n v="42.74"/>
    <n v="72.97"/>
    <n v="55.68"/>
    <x v="94"/>
    <n v="7"/>
    <x v="0"/>
    <x v="1"/>
    <x v="22"/>
    <x v="3"/>
    <x v="4"/>
    <n v="1"/>
    <n v="2024"/>
    <x v="0"/>
  </r>
  <r>
    <s v="User_96"/>
    <s v="Chevy Bolt"/>
    <n v="24.6"/>
    <x v="16"/>
    <x v="3"/>
    <x v="95"/>
    <d v="2024-01-05T00:43:00"/>
    <m/>
    <n v="1.38"/>
    <x v="92"/>
    <n v="38.06"/>
    <s v="Night"/>
    <x v="0"/>
    <n v="48.33"/>
    <n v="85.07"/>
    <m/>
    <x v="95"/>
    <n v="5"/>
    <x v="1"/>
    <x v="1"/>
    <x v="23"/>
    <x v="3"/>
    <x v="2"/>
    <n v="1"/>
    <n v="2024"/>
    <x v="0"/>
  </r>
  <r>
    <s v="User_97"/>
    <s v="Hyundai Kona"/>
    <n v="75"/>
    <x v="70"/>
    <x v="1"/>
    <x v="96"/>
    <d v="2024-01-05T02:16:00"/>
    <n v="55.73"/>
    <n v="3.83"/>
    <x v="93"/>
    <n v="38.090000000000003"/>
    <s v="Morning"/>
    <x v="0"/>
    <n v="63.4"/>
    <n v="68.349999999999994"/>
    <n v="74.05"/>
    <x v="96"/>
    <n v="0"/>
    <x v="2"/>
    <x v="1"/>
    <x v="0"/>
    <x v="0"/>
    <x v="1"/>
    <n v="1"/>
    <n v="2024"/>
    <x v="0"/>
  </r>
  <r>
    <s v="User_98"/>
    <s v="Nissan Leaf"/>
    <n v="85"/>
    <x v="85"/>
    <x v="2"/>
    <x v="97"/>
    <d v="2024-01-05T03:33:00"/>
    <n v="31.05"/>
    <n v="0.69"/>
    <x v="94"/>
    <n v="6.25"/>
    <s v="Night"/>
    <x v="3"/>
    <n v="47.16"/>
    <n v="66.19"/>
    <m/>
    <x v="97"/>
    <n v="7"/>
    <x v="0"/>
    <x v="1"/>
    <x v="1"/>
    <x v="0"/>
    <x v="3"/>
    <n v="1"/>
    <n v="2024"/>
    <x v="0"/>
  </r>
  <r>
    <s v="User_99"/>
    <s v="Nissan Leaf"/>
    <n v="62"/>
    <x v="86"/>
    <x v="1"/>
    <x v="98"/>
    <d v="2024-01-05T05:47:00"/>
    <n v="15.92"/>
    <n v="3.35"/>
    <x v="95"/>
    <n v="9.5299999999999994"/>
    <s v="Evening"/>
    <x v="3"/>
    <n v="80.2"/>
    <n v="73.22"/>
    <n v="117.79"/>
    <x v="98"/>
    <n v="0.93"/>
    <x v="0"/>
    <x v="1"/>
    <x v="2"/>
    <x v="0"/>
    <x v="3"/>
    <n v="1"/>
    <n v="2024"/>
    <x v="0"/>
  </r>
  <r>
    <s v="User_100"/>
    <s v="Tesla Model 3"/>
    <n v="100"/>
    <x v="87"/>
    <x v="4"/>
    <x v="99"/>
    <d v="2024-01-05T05:09:00"/>
    <n v="50.9"/>
    <n v="3.62"/>
    <x v="21"/>
    <n v="28.34"/>
    <s v="Night"/>
    <x v="6"/>
    <n v="54.45"/>
    <n v="60.56"/>
    <n v="10.44"/>
    <x v="99"/>
    <n v="7"/>
    <x v="0"/>
    <x v="0"/>
    <x v="3"/>
    <x v="0"/>
    <x v="4"/>
    <n v="1"/>
    <n v="2024"/>
    <x v="0"/>
  </r>
  <r>
    <s v="User_101"/>
    <s v="BMW i3"/>
    <n v="77.3"/>
    <x v="88"/>
    <x v="1"/>
    <x v="100"/>
    <d v="2024-01-05T07:53:00"/>
    <n v="71.48"/>
    <n v="0.65"/>
    <x v="21"/>
    <n v="11.36"/>
    <s v="Morning"/>
    <x v="6"/>
    <n v="27.58"/>
    <n v="53.79"/>
    <n v="197.65"/>
    <x v="100"/>
    <n v="3"/>
    <x v="0"/>
    <x v="1"/>
    <x v="4"/>
    <x v="0"/>
    <x v="0"/>
    <n v="1"/>
    <n v="2024"/>
    <x v="0"/>
  </r>
  <r>
    <s v="User_102"/>
    <s v="Tesla Model 3"/>
    <n v="100"/>
    <x v="89"/>
    <x v="1"/>
    <x v="101"/>
    <d v="2024-01-05T06:12:00"/>
    <n v="74.150000000000006"/>
    <n v="4.12"/>
    <x v="96"/>
    <n v="26"/>
    <s v="Morning"/>
    <x v="5"/>
    <n v="12.96"/>
    <n v="52.99"/>
    <n v="91.38"/>
    <x v="101"/>
    <n v="0"/>
    <x v="0"/>
    <x v="2"/>
    <x v="5"/>
    <x v="0"/>
    <x v="4"/>
    <n v="1"/>
    <n v="2024"/>
    <x v="0"/>
  </r>
  <r>
    <s v="User_103"/>
    <s v="BMW i3"/>
    <n v="75"/>
    <x v="90"/>
    <x v="3"/>
    <x v="102"/>
    <d v="2024-01-05T08:28:00"/>
    <n v="46.78"/>
    <n v="3.12"/>
    <x v="97"/>
    <n v="18.59"/>
    <s v="Morning"/>
    <x v="5"/>
    <n v="77.52"/>
    <n v="56.73"/>
    <n v="246.22"/>
    <x v="102"/>
    <n v="4"/>
    <x v="2"/>
    <x v="2"/>
    <x v="6"/>
    <x v="1"/>
    <x v="0"/>
    <n v="1"/>
    <n v="2024"/>
    <x v="0"/>
  </r>
  <r>
    <s v="User_104"/>
    <s v="Nissan Leaf"/>
    <n v="95.15"/>
    <x v="91"/>
    <x v="4"/>
    <x v="103"/>
    <d v="2024-01-05T07:52:00"/>
    <n v="8.4700000000000006"/>
    <n v="1.96"/>
    <x v="98"/>
    <n v="31.24"/>
    <s v="Night"/>
    <x v="2"/>
    <n v="84.4"/>
    <n v="73.569999999999993"/>
    <n v="297.55"/>
    <x v="103"/>
    <n v="1"/>
    <x v="2"/>
    <x v="2"/>
    <x v="7"/>
    <x v="1"/>
    <x v="3"/>
    <n v="1"/>
    <n v="2024"/>
    <x v="0"/>
  </r>
  <r>
    <s v="User_105"/>
    <s v="Tesla Model 3"/>
    <n v="85"/>
    <x v="92"/>
    <x v="4"/>
    <x v="104"/>
    <d v="2024-01-05T11:04:00"/>
    <n v="61.7"/>
    <n v="2.5299999999999998"/>
    <x v="99"/>
    <n v="22.49"/>
    <s v="Evening"/>
    <x v="6"/>
    <n v="84.27"/>
    <n v="57.22"/>
    <n v="208.65"/>
    <x v="104"/>
    <n v="6"/>
    <x v="2"/>
    <x v="0"/>
    <x v="8"/>
    <x v="1"/>
    <x v="4"/>
    <n v="1"/>
    <n v="2024"/>
    <x v="0"/>
  </r>
  <r>
    <s v="User_106"/>
    <s v="Hyundai Kona"/>
    <n v="62"/>
    <x v="36"/>
    <x v="1"/>
    <x v="105"/>
    <d v="2024-01-05T12:35:00"/>
    <n v="41.26"/>
    <n v="3.6"/>
    <x v="100"/>
    <n v="29.02"/>
    <s v="Night"/>
    <x v="6"/>
    <n v="64.42"/>
    <n v="73.239999999999995"/>
    <n v="268.52"/>
    <x v="105"/>
    <n v="6"/>
    <x v="0"/>
    <x v="2"/>
    <x v="9"/>
    <x v="1"/>
    <x v="1"/>
    <n v="1"/>
    <n v="2024"/>
    <x v="0"/>
  </r>
  <r>
    <s v="User_107"/>
    <s v="Chevy Bolt"/>
    <n v="85"/>
    <x v="93"/>
    <x v="3"/>
    <x v="106"/>
    <d v="2024-01-05T11:06:00"/>
    <n v="6.5"/>
    <n v="1.49"/>
    <x v="53"/>
    <n v="35.24"/>
    <s v="Afternoon"/>
    <x v="5"/>
    <n v="67.52"/>
    <n v="57.35"/>
    <n v="204.77"/>
    <x v="106"/>
    <n v="6"/>
    <x v="0"/>
    <x v="2"/>
    <x v="10"/>
    <x v="1"/>
    <x v="2"/>
    <n v="1"/>
    <n v="2024"/>
    <x v="0"/>
  </r>
  <r>
    <s v="User_108"/>
    <s v="BMW i3"/>
    <n v="147.4"/>
    <x v="94"/>
    <x v="1"/>
    <x v="107"/>
    <d v="2024-01-05T13:43:00"/>
    <n v="65.89"/>
    <n v="3.15"/>
    <x v="101"/>
    <n v="11.04"/>
    <s v="Evening"/>
    <x v="0"/>
    <n v="27.38"/>
    <n v="64.7"/>
    <n v="74.92"/>
    <x v="107"/>
    <n v="6"/>
    <x v="1"/>
    <x v="2"/>
    <x v="11"/>
    <x v="1"/>
    <x v="0"/>
    <n v="1"/>
    <n v="2024"/>
    <x v="0"/>
  </r>
  <r>
    <s v="User_109"/>
    <s v="Chevy Bolt"/>
    <n v="50"/>
    <x v="95"/>
    <x v="1"/>
    <x v="108"/>
    <d v="2024-01-05T13:34:00"/>
    <n v="13.26"/>
    <n v="3.07"/>
    <x v="102"/>
    <n v="32.909999999999997"/>
    <s v="Afternoon"/>
    <x v="2"/>
    <n v="25"/>
    <n v="90.02"/>
    <n v="220.67"/>
    <x v="108"/>
    <n v="3"/>
    <x v="0"/>
    <x v="0"/>
    <x v="12"/>
    <x v="2"/>
    <x v="2"/>
    <n v="1"/>
    <n v="2024"/>
    <x v="0"/>
  </r>
  <r>
    <s v="User_110"/>
    <s v="Chevy Bolt"/>
    <n v="85"/>
    <x v="96"/>
    <x v="2"/>
    <x v="109"/>
    <d v="2024-01-05T15:43:00"/>
    <m/>
    <n v="3.29"/>
    <x v="103"/>
    <n v="13.28"/>
    <s v="Night"/>
    <x v="6"/>
    <n v="59.85"/>
    <n v="56.29"/>
    <n v="137.13999999999999"/>
    <x v="109"/>
    <n v="5"/>
    <x v="1"/>
    <x v="2"/>
    <x v="13"/>
    <x v="2"/>
    <x v="2"/>
    <n v="1"/>
    <n v="2024"/>
    <x v="0"/>
  </r>
  <r>
    <s v="User_111"/>
    <s v="Tesla Model 3"/>
    <n v="62"/>
    <x v="97"/>
    <x v="2"/>
    <x v="110"/>
    <d v="2024-01-05T17:27:00"/>
    <n v="27.43"/>
    <n v="0.91"/>
    <x v="104"/>
    <n v="19.78"/>
    <s v="Evening"/>
    <x v="0"/>
    <n v="74.650000000000006"/>
    <n v="10.08"/>
    <n v="216.07"/>
    <x v="110"/>
    <n v="5"/>
    <x v="1"/>
    <x v="2"/>
    <x v="14"/>
    <x v="2"/>
    <x v="4"/>
    <n v="1"/>
    <n v="2024"/>
    <x v="0"/>
  </r>
  <r>
    <s v="User_112"/>
    <s v="Chevy Bolt"/>
    <n v="100"/>
    <x v="98"/>
    <x v="3"/>
    <x v="111"/>
    <d v="2024-01-05T15:51:00"/>
    <n v="7.36"/>
    <n v="2.4300000000000002"/>
    <x v="105"/>
    <n v="13.79"/>
    <s v="Afternoon"/>
    <x v="1"/>
    <n v="77.489999999999995"/>
    <n v="71.63"/>
    <n v="166.67"/>
    <x v="111"/>
    <n v="5"/>
    <x v="2"/>
    <x v="0"/>
    <x v="15"/>
    <x v="2"/>
    <x v="2"/>
    <n v="1"/>
    <n v="2024"/>
    <x v="0"/>
  </r>
  <r>
    <s v="User_113"/>
    <s v="Hyundai Kona"/>
    <n v="100"/>
    <x v="99"/>
    <x v="0"/>
    <x v="112"/>
    <d v="2024-01-05T18:14:00"/>
    <n v="36.14"/>
    <n v="2.4500000000000002"/>
    <x v="106"/>
    <n v="7.87"/>
    <s v="Night"/>
    <x v="6"/>
    <n v="48.61"/>
    <n v="95.83"/>
    <n v="48.12"/>
    <x v="112"/>
    <n v="1"/>
    <x v="0"/>
    <x v="1"/>
    <x v="16"/>
    <x v="2"/>
    <x v="1"/>
    <n v="1"/>
    <n v="2024"/>
    <x v="0"/>
  </r>
  <r>
    <s v="User_114"/>
    <s v="Chevy Bolt"/>
    <n v="85"/>
    <x v="100"/>
    <x v="2"/>
    <x v="113"/>
    <d v="2024-01-05T18:57:00"/>
    <n v="29.17"/>
    <n v="1.84"/>
    <x v="107"/>
    <n v="9.16"/>
    <s v="Evening"/>
    <x v="3"/>
    <n v="64.069999999999993"/>
    <n v="83.79"/>
    <n v="242"/>
    <x v="113"/>
    <n v="5"/>
    <x v="0"/>
    <x v="2"/>
    <x v="17"/>
    <x v="2"/>
    <x v="2"/>
    <n v="1"/>
    <n v="2024"/>
    <x v="0"/>
  </r>
  <r>
    <s v="User_115"/>
    <s v="Tesla Model 3"/>
    <n v="85"/>
    <x v="101"/>
    <x v="0"/>
    <x v="114"/>
    <d v="2024-01-05T21:02:00"/>
    <n v="43.45"/>
    <n v="1.41"/>
    <x v="21"/>
    <n v="34.68"/>
    <s v="Morning"/>
    <x v="4"/>
    <n v="55.71"/>
    <n v="52.81"/>
    <n v="38.200000000000003"/>
    <x v="114"/>
    <n v="5"/>
    <x v="1"/>
    <x v="1"/>
    <x v="18"/>
    <x v="3"/>
    <x v="4"/>
    <n v="1"/>
    <n v="2024"/>
    <x v="0"/>
  </r>
  <r>
    <s v="User_116"/>
    <s v="Hyundai Kona"/>
    <n v="100"/>
    <x v="59"/>
    <x v="4"/>
    <x v="115"/>
    <d v="2024-01-05T21:34:00"/>
    <n v="26.87"/>
    <n v="2.46"/>
    <x v="108"/>
    <n v="17.54"/>
    <s v="Morning"/>
    <x v="1"/>
    <n v="28.18"/>
    <n v="54.56"/>
    <n v="289.57"/>
    <x v="115"/>
    <n v="3"/>
    <x v="1"/>
    <x v="2"/>
    <x v="19"/>
    <x v="3"/>
    <x v="1"/>
    <n v="1"/>
    <n v="2024"/>
    <x v="0"/>
  </r>
  <r>
    <s v="User_117"/>
    <s v="Nissan Leaf"/>
    <n v="85"/>
    <x v="102"/>
    <x v="2"/>
    <x v="116"/>
    <d v="2024-01-05T21:48:00"/>
    <n v="17.93"/>
    <n v="2.78"/>
    <x v="109"/>
    <n v="25.5"/>
    <s v="Morning"/>
    <x v="3"/>
    <n v="29.95"/>
    <n v="76.88"/>
    <n v="104.4"/>
    <x v="116"/>
    <n v="7"/>
    <x v="0"/>
    <x v="0"/>
    <x v="20"/>
    <x v="3"/>
    <x v="3"/>
    <n v="1"/>
    <n v="2024"/>
    <x v="0"/>
  </r>
  <r>
    <s v="User_118"/>
    <s v="Chevy Bolt"/>
    <n v="50"/>
    <x v="73"/>
    <x v="2"/>
    <x v="117"/>
    <d v="2024-01-05T22:59:00"/>
    <n v="60.47"/>
    <n v="3.19"/>
    <x v="21"/>
    <n v="15.89"/>
    <s v="Afternoon"/>
    <x v="3"/>
    <n v="74.540000000000006"/>
    <n v="79.37"/>
    <n v="84.38"/>
    <x v="117"/>
    <n v="2"/>
    <x v="1"/>
    <x v="1"/>
    <x v="21"/>
    <x v="3"/>
    <x v="2"/>
    <n v="1"/>
    <n v="2024"/>
    <x v="0"/>
  </r>
  <r>
    <s v="User_119"/>
    <s v="Tesla Model 3"/>
    <n v="50"/>
    <x v="103"/>
    <x v="3"/>
    <x v="118"/>
    <d v="2024-01-06T01:49:00"/>
    <n v="17.7"/>
    <n v="3.46"/>
    <x v="110"/>
    <n v="19.920000000000002"/>
    <s v="Afternoon"/>
    <x v="0"/>
    <n v="47.81"/>
    <n v="79.37"/>
    <n v="258.64999999999998"/>
    <x v="118"/>
    <n v="7"/>
    <x v="0"/>
    <x v="0"/>
    <x v="22"/>
    <x v="3"/>
    <x v="4"/>
    <n v="1"/>
    <n v="2024"/>
    <x v="0"/>
  </r>
  <r>
    <s v="User_120"/>
    <s v="Nissan Leaf"/>
    <n v="63.1"/>
    <x v="104"/>
    <x v="0"/>
    <x v="119"/>
    <d v="2024-01-06T00:20:00"/>
    <n v="47.71"/>
    <n v="1.18"/>
    <x v="21"/>
    <n v="15.35"/>
    <s v="Night"/>
    <x v="5"/>
    <n v="49.54"/>
    <n v="57.94"/>
    <n v="214.47"/>
    <x v="119"/>
    <n v="1"/>
    <x v="0"/>
    <x v="1"/>
    <x v="23"/>
    <x v="3"/>
    <x v="3"/>
    <n v="1"/>
    <n v="2024"/>
    <x v="0"/>
  </r>
  <r>
    <s v="User_121"/>
    <s v="Nissan Leaf"/>
    <n v="85"/>
    <x v="105"/>
    <x v="2"/>
    <x v="120"/>
    <d v="2024-01-06T03:25:00"/>
    <n v="71.19"/>
    <n v="1.43"/>
    <x v="111"/>
    <n v="5.14"/>
    <s v="Morning"/>
    <x v="4"/>
    <n v="36.880000000000003"/>
    <n v="73.97"/>
    <n v="276.22000000000003"/>
    <x v="120"/>
    <n v="6"/>
    <x v="1"/>
    <x v="0"/>
    <x v="0"/>
    <x v="0"/>
    <x v="3"/>
    <n v="1"/>
    <n v="2024"/>
    <x v="0"/>
  </r>
  <r>
    <s v="User_122"/>
    <s v="BMW i3"/>
    <n v="75"/>
    <x v="106"/>
    <x v="2"/>
    <x v="121"/>
    <d v="2024-01-06T03:11:00"/>
    <n v="39.64"/>
    <n v="1.93"/>
    <x v="112"/>
    <n v="6.97"/>
    <s v="Afternoon"/>
    <x v="5"/>
    <n v="20.420000000000002"/>
    <n v="57.5"/>
    <m/>
    <x v="121"/>
    <n v="6"/>
    <x v="2"/>
    <x v="1"/>
    <x v="1"/>
    <x v="0"/>
    <x v="0"/>
    <n v="1"/>
    <n v="2024"/>
    <x v="0"/>
  </r>
  <r>
    <s v="User_123"/>
    <s v="Hyundai Kona"/>
    <n v="62"/>
    <x v="92"/>
    <x v="3"/>
    <x v="122"/>
    <d v="2024-01-06T05:47:00"/>
    <n v="24.85"/>
    <n v="3.32"/>
    <x v="113"/>
    <n v="19.91"/>
    <s v="Morning"/>
    <x v="5"/>
    <n v="60.67"/>
    <n v="53.93"/>
    <n v="260.70999999999998"/>
    <x v="122"/>
    <n v="3"/>
    <x v="0"/>
    <x v="1"/>
    <x v="2"/>
    <x v="0"/>
    <x v="1"/>
    <n v="1"/>
    <n v="2024"/>
    <x v="0"/>
  </r>
  <r>
    <s v="User_124"/>
    <s v="Chevy Bolt"/>
    <n v="50"/>
    <x v="107"/>
    <x v="3"/>
    <x v="123"/>
    <d v="2024-01-06T05:15:00"/>
    <n v="7.52"/>
    <n v="3.42"/>
    <x v="114"/>
    <n v="34.76"/>
    <s v="Night"/>
    <x v="6"/>
    <n v="61.76"/>
    <n v="83.21"/>
    <n v="126.59"/>
    <x v="123"/>
    <n v="6"/>
    <x v="1"/>
    <x v="1"/>
    <x v="3"/>
    <x v="0"/>
    <x v="2"/>
    <n v="1"/>
    <n v="2024"/>
    <x v="0"/>
  </r>
  <r>
    <s v="User_125"/>
    <s v="Tesla Model 3"/>
    <n v="75"/>
    <x v="108"/>
    <x v="0"/>
    <x v="124"/>
    <d v="2024-01-06T07:42:00"/>
    <n v="64.42"/>
    <n v="3.19"/>
    <x v="115"/>
    <n v="29"/>
    <s v="Evening"/>
    <x v="4"/>
    <n v="49.17"/>
    <n v="62.34"/>
    <n v="230.49"/>
    <x v="124"/>
    <n v="2"/>
    <x v="1"/>
    <x v="2"/>
    <x v="4"/>
    <x v="0"/>
    <x v="4"/>
    <n v="1"/>
    <n v="2024"/>
    <x v="0"/>
  </r>
  <r>
    <s v="User_126"/>
    <s v="BMW i3"/>
    <n v="85"/>
    <x v="109"/>
    <x v="4"/>
    <x v="125"/>
    <d v="2024-01-06T06:29:00"/>
    <n v="6.19"/>
    <n v="1.29"/>
    <x v="116"/>
    <n v="20.86"/>
    <s v="Afternoon"/>
    <x v="4"/>
    <n v="34.6"/>
    <n v="101.68"/>
    <n v="275.74"/>
    <x v="125"/>
    <n v="1"/>
    <x v="1"/>
    <x v="1"/>
    <x v="5"/>
    <x v="0"/>
    <x v="0"/>
    <n v="1"/>
    <n v="2024"/>
    <x v="0"/>
  </r>
  <r>
    <s v="User_127"/>
    <s v="Hyundai Kona"/>
    <n v="100"/>
    <x v="110"/>
    <x v="4"/>
    <x v="126"/>
    <d v="2024-01-06T07:15:00"/>
    <n v="37.79"/>
    <n v="3.62"/>
    <x v="117"/>
    <n v="29.12"/>
    <s v="Afternoon"/>
    <x v="1"/>
    <n v="88.04"/>
    <n v="61.07"/>
    <n v="66"/>
    <x v="126"/>
    <n v="1"/>
    <x v="0"/>
    <x v="1"/>
    <x v="6"/>
    <x v="1"/>
    <x v="1"/>
    <n v="1"/>
    <n v="2024"/>
    <x v="0"/>
  </r>
  <r>
    <s v="User_128"/>
    <s v="BMW i3"/>
    <n v="85"/>
    <x v="111"/>
    <x v="1"/>
    <x v="127"/>
    <d v="2024-01-06T08:05:00"/>
    <n v="9.15"/>
    <n v="2.58"/>
    <x v="118"/>
    <n v="27.67"/>
    <s v="Evening"/>
    <x v="0"/>
    <n v="71.45"/>
    <n v="50.02"/>
    <n v="223.1"/>
    <x v="127"/>
    <n v="1.75"/>
    <x v="0"/>
    <x v="2"/>
    <x v="7"/>
    <x v="1"/>
    <x v="0"/>
    <n v="1"/>
    <n v="2024"/>
    <x v="0"/>
  </r>
  <r>
    <s v="User_129"/>
    <s v="Hyundai Kona"/>
    <n v="93.27"/>
    <x v="53"/>
    <x v="2"/>
    <x v="128"/>
    <d v="2024-01-06T11:35:00"/>
    <n v="15.66"/>
    <n v="3.14"/>
    <x v="119"/>
    <n v="32.14"/>
    <s v="Afternoon"/>
    <x v="5"/>
    <n v="30.88"/>
    <n v="51.48"/>
    <n v="202.14"/>
    <x v="128"/>
    <n v="2"/>
    <x v="0"/>
    <x v="2"/>
    <x v="8"/>
    <x v="1"/>
    <x v="1"/>
    <n v="1"/>
    <n v="2024"/>
    <x v="0"/>
  </r>
  <r>
    <s v="User_130"/>
    <s v="Hyundai Kona"/>
    <n v="50"/>
    <x v="112"/>
    <x v="0"/>
    <x v="129"/>
    <d v="2024-01-06T12:53:00"/>
    <n v="35.549999999999997"/>
    <n v="3.54"/>
    <x v="120"/>
    <n v="23.37"/>
    <s v="Night"/>
    <x v="0"/>
    <n v="85.49"/>
    <n v="74.66"/>
    <n v="275.57"/>
    <x v="129"/>
    <n v="4"/>
    <x v="1"/>
    <x v="0"/>
    <x v="9"/>
    <x v="1"/>
    <x v="1"/>
    <n v="1"/>
    <n v="2024"/>
    <x v="0"/>
  </r>
  <r>
    <s v="User_131"/>
    <s v="Chevy Bolt"/>
    <n v="100"/>
    <x v="113"/>
    <x v="2"/>
    <x v="130"/>
    <d v="2024-01-06T13:15:00"/>
    <n v="47.53"/>
    <n v="3.8"/>
    <x v="5"/>
    <n v="31.1"/>
    <s v="Afternoon"/>
    <x v="0"/>
    <n v="59.93"/>
    <n v="81.180000000000007"/>
    <n v="139.38"/>
    <x v="130"/>
    <n v="3"/>
    <x v="2"/>
    <x v="0"/>
    <x v="10"/>
    <x v="1"/>
    <x v="2"/>
    <n v="1"/>
    <n v="2024"/>
    <x v="0"/>
  </r>
  <r>
    <s v="User_132"/>
    <s v="Hyundai Kona"/>
    <n v="100"/>
    <x v="114"/>
    <x v="0"/>
    <x v="131"/>
    <d v="2024-01-06T11:40:00"/>
    <n v="36.619999999999997"/>
    <n v="3.36"/>
    <x v="121"/>
    <n v="11.58"/>
    <s v="Afternoon"/>
    <x v="6"/>
    <n v="66.56"/>
    <n v="56.24"/>
    <n v="69.23"/>
    <x v="131"/>
    <n v="7"/>
    <x v="2"/>
    <x v="2"/>
    <x v="11"/>
    <x v="1"/>
    <x v="1"/>
    <n v="1"/>
    <n v="2024"/>
    <x v="0"/>
  </r>
  <r>
    <s v="User_133"/>
    <s v="BMW i3"/>
    <n v="50"/>
    <x v="115"/>
    <x v="0"/>
    <x v="132"/>
    <d v="2024-01-06T12:41:00"/>
    <n v="65.489999999999995"/>
    <n v="2.0699999999999998"/>
    <x v="122"/>
    <n v="31.15"/>
    <s v="Evening"/>
    <x v="2"/>
    <n v="42.84"/>
    <n v="83.71"/>
    <n v="102.24"/>
    <x v="132"/>
    <n v="6"/>
    <x v="0"/>
    <x v="2"/>
    <x v="12"/>
    <x v="2"/>
    <x v="0"/>
    <n v="1"/>
    <n v="2024"/>
    <x v="0"/>
  </r>
  <r>
    <s v="User_134"/>
    <s v="Hyundai Kona"/>
    <n v="85"/>
    <x v="116"/>
    <x v="0"/>
    <x v="133"/>
    <d v="2024-01-06T16:19:00"/>
    <n v="33.89"/>
    <n v="3.63"/>
    <x v="123"/>
    <n v="24.47"/>
    <s v="Night"/>
    <x v="1"/>
    <n v="40.14"/>
    <n v="63.35"/>
    <n v="267.83999999999997"/>
    <x v="133"/>
    <n v="2.78"/>
    <x v="0"/>
    <x v="2"/>
    <x v="13"/>
    <x v="2"/>
    <x v="1"/>
    <n v="1"/>
    <n v="2024"/>
    <x v="0"/>
  </r>
  <r>
    <s v="User_135"/>
    <s v="Chevy Bolt"/>
    <n v="48.47"/>
    <x v="117"/>
    <x v="2"/>
    <x v="134"/>
    <d v="2024-01-06T15:08:00"/>
    <n v="47.29"/>
    <n v="3.29"/>
    <x v="124"/>
    <n v="46.27"/>
    <s v="Morning"/>
    <x v="5"/>
    <n v="28.21"/>
    <n v="50.64"/>
    <n v="277.49"/>
    <x v="134"/>
    <n v="7"/>
    <x v="0"/>
    <x v="2"/>
    <x v="14"/>
    <x v="2"/>
    <x v="2"/>
    <n v="1"/>
    <n v="2024"/>
    <x v="0"/>
  </r>
  <r>
    <s v="User_136"/>
    <s v="Chevy Bolt"/>
    <n v="100"/>
    <x v="118"/>
    <x v="3"/>
    <x v="135"/>
    <d v="2024-01-06T18:48:00"/>
    <n v="48.49"/>
    <n v="0.56000000000000005"/>
    <x v="125"/>
    <n v="7.6"/>
    <s v="Morning"/>
    <x v="3"/>
    <n v="35.89"/>
    <n v="90.85"/>
    <n v="103.91"/>
    <x v="135"/>
    <n v="7"/>
    <x v="2"/>
    <x v="2"/>
    <x v="15"/>
    <x v="2"/>
    <x v="2"/>
    <n v="1"/>
    <n v="2024"/>
    <x v="0"/>
  </r>
  <r>
    <s v="User_137"/>
    <s v="BMW i3"/>
    <n v="75"/>
    <x v="119"/>
    <x v="2"/>
    <x v="136"/>
    <d v="2024-01-06T18:48:00"/>
    <n v="15.01"/>
    <n v="0.65"/>
    <x v="126"/>
    <n v="13.73"/>
    <s v="Evening"/>
    <x v="4"/>
    <n v="84.24"/>
    <n v="77.86"/>
    <n v="220.2"/>
    <x v="136"/>
    <n v="6"/>
    <x v="2"/>
    <x v="0"/>
    <x v="16"/>
    <x v="2"/>
    <x v="0"/>
    <n v="1"/>
    <n v="2024"/>
    <x v="0"/>
  </r>
  <r>
    <s v="User_138"/>
    <s v="Nissan Leaf"/>
    <n v="85"/>
    <x v="91"/>
    <x v="0"/>
    <x v="137"/>
    <d v="2024-01-06T18:05:00"/>
    <n v="30.07"/>
    <n v="1.27"/>
    <x v="127"/>
    <n v="35.04"/>
    <s v="Night"/>
    <x v="4"/>
    <n v="13.95"/>
    <n v="93.6"/>
    <n v="122.76"/>
    <x v="137"/>
    <n v="1"/>
    <x v="0"/>
    <x v="2"/>
    <x v="17"/>
    <x v="2"/>
    <x v="3"/>
    <n v="1"/>
    <n v="2024"/>
    <x v="0"/>
  </r>
  <r>
    <s v="User_139"/>
    <s v="Nissan Leaf"/>
    <n v="85"/>
    <x v="120"/>
    <x v="1"/>
    <x v="138"/>
    <d v="2024-01-06T19:21:00"/>
    <n v="74.11"/>
    <n v="2.97"/>
    <x v="128"/>
    <n v="25.66"/>
    <s v="Evening"/>
    <x v="0"/>
    <n v="33.44"/>
    <n v="86.9"/>
    <n v="179.59"/>
    <x v="138"/>
    <n v="4"/>
    <x v="1"/>
    <x v="2"/>
    <x v="18"/>
    <x v="3"/>
    <x v="3"/>
    <n v="1"/>
    <n v="2024"/>
    <x v="0"/>
  </r>
  <r>
    <s v="User_140"/>
    <s v="Hyundai Kona"/>
    <n v="62"/>
    <x v="121"/>
    <x v="4"/>
    <x v="139"/>
    <d v="2024-01-06T20:00:00"/>
    <n v="66.150000000000006"/>
    <n v="3.06"/>
    <x v="129"/>
    <n v="36.299999999999997"/>
    <s v="Evening"/>
    <x v="1"/>
    <n v="75.489999999999995"/>
    <n v="56.12"/>
    <n v="46.81"/>
    <x v="139"/>
    <n v="1"/>
    <x v="2"/>
    <x v="0"/>
    <x v="19"/>
    <x v="3"/>
    <x v="1"/>
    <n v="1"/>
    <n v="2024"/>
    <x v="0"/>
  </r>
  <r>
    <s v="User_141"/>
    <s v="Tesla Model 3"/>
    <n v="100"/>
    <x v="122"/>
    <x v="0"/>
    <x v="140"/>
    <d v="2024-01-06T21:02:00"/>
    <n v="47.38"/>
    <n v="1.3"/>
    <x v="130"/>
    <n v="28.11"/>
    <s v="Morning"/>
    <x v="1"/>
    <n v="23.64"/>
    <n v="68.06"/>
    <m/>
    <x v="140"/>
    <n v="4"/>
    <x v="0"/>
    <x v="1"/>
    <x v="20"/>
    <x v="3"/>
    <x v="4"/>
    <n v="1"/>
    <n v="2024"/>
    <x v="0"/>
  </r>
  <r>
    <s v="User_142"/>
    <s v="Hyundai Kona"/>
    <n v="62"/>
    <x v="123"/>
    <x v="1"/>
    <x v="141"/>
    <d v="2024-01-06T23:50:00"/>
    <n v="45.99"/>
    <n v="2.85"/>
    <x v="131"/>
    <n v="23.61"/>
    <s v="Night"/>
    <x v="5"/>
    <n v="34.869999999999997"/>
    <n v="77.64"/>
    <n v="108.66"/>
    <x v="141"/>
    <n v="6"/>
    <x v="2"/>
    <x v="0"/>
    <x v="21"/>
    <x v="3"/>
    <x v="1"/>
    <n v="1"/>
    <n v="2024"/>
    <x v="0"/>
  </r>
  <r>
    <s v="User_143"/>
    <s v="BMW i3"/>
    <n v="75"/>
    <x v="124"/>
    <x v="3"/>
    <x v="142"/>
    <d v="2024-01-07T00:55:00"/>
    <n v="48.29"/>
    <n v="2.0699999999999998"/>
    <x v="132"/>
    <n v="30.24"/>
    <s v="Night"/>
    <x v="5"/>
    <n v="61.87"/>
    <n v="92.69"/>
    <n v="208.75"/>
    <x v="142"/>
    <n v="6"/>
    <x v="1"/>
    <x v="0"/>
    <x v="22"/>
    <x v="3"/>
    <x v="0"/>
    <n v="1"/>
    <n v="2024"/>
    <x v="0"/>
  </r>
  <r>
    <s v="User_144"/>
    <s v="BMW i3"/>
    <n v="50"/>
    <x v="93"/>
    <x v="0"/>
    <x v="143"/>
    <d v="2024-01-07T02:18:00"/>
    <n v="78.69"/>
    <n v="2.86"/>
    <x v="133"/>
    <n v="7.64"/>
    <s v="Evening"/>
    <x v="0"/>
    <n v="38.19"/>
    <n v="82.43"/>
    <n v="17.239999999999998"/>
    <x v="143"/>
    <n v="7"/>
    <x v="1"/>
    <x v="2"/>
    <x v="23"/>
    <x v="3"/>
    <x v="0"/>
    <n v="1"/>
    <n v="2024"/>
    <x v="0"/>
  </r>
  <r>
    <s v="User_145"/>
    <s v="BMW i3"/>
    <n v="93.09"/>
    <x v="125"/>
    <x v="1"/>
    <x v="144"/>
    <d v="2024-01-07T01:27:00"/>
    <n v="68.03"/>
    <n v="1.52"/>
    <x v="134"/>
    <n v="18.97"/>
    <s v="Morning"/>
    <x v="0"/>
    <n v="50.7"/>
    <n v="60.75"/>
    <n v="148.09"/>
    <x v="144"/>
    <n v="0"/>
    <x v="2"/>
    <x v="1"/>
    <x v="0"/>
    <x v="0"/>
    <x v="0"/>
    <n v="1"/>
    <n v="2024"/>
    <x v="0"/>
  </r>
  <r>
    <s v="User_146"/>
    <s v="BMW i3"/>
    <n v="85"/>
    <x v="126"/>
    <x v="0"/>
    <x v="145"/>
    <d v="2024-01-07T04:33:00"/>
    <n v="40.25"/>
    <n v="3.64"/>
    <x v="135"/>
    <n v="17.239999999999998"/>
    <s v="Night"/>
    <x v="0"/>
    <n v="45.03"/>
    <n v="77.8"/>
    <n v="28.45"/>
    <x v="145"/>
    <n v="6"/>
    <x v="0"/>
    <x v="0"/>
    <x v="1"/>
    <x v="0"/>
    <x v="0"/>
    <n v="1"/>
    <n v="2024"/>
    <x v="0"/>
  </r>
  <r>
    <s v="User_147"/>
    <s v="BMW i3"/>
    <n v="100"/>
    <x v="127"/>
    <x v="2"/>
    <x v="146"/>
    <d v="2024-01-07T05:01:00"/>
    <n v="74.28"/>
    <n v="1.06"/>
    <x v="136"/>
    <n v="12.89"/>
    <s v="Evening"/>
    <x v="2"/>
    <n v="66.010000000000005"/>
    <n v="82.71"/>
    <n v="35.479999999999997"/>
    <x v="146"/>
    <n v="7"/>
    <x v="2"/>
    <x v="1"/>
    <x v="2"/>
    <x v="0"/>
    <x v="0"/>
    <n v="1"/>
    <n v="2024"/>
    <x v="0"/>
  </r>
  <r>
    <s v="User_148"/>
    <s v="Chevy Bolt"/>
    <n v="85"/>
    <x v="128"/>
    <x v="1"/>
    <x v="147"/>
    <d v="2024-01-07T06:50:00"/>
    <m/>
    <n v="3.88"/>
    <x v="137"/>
    <n v="20.260000000000002"/>
    <s v="Afternoon"/>
    <x v="1"/>
    <n v="20.22"/>
    <n v="99.53"/>
    <n v="246.41"/>
    <x v="147"/>
    <n v="1"/>
    <x v="0"/>
    <x v="0"/>
    <x v="3"/>
    <x v="0"/>
    <x v="2"/>
    <n v="1"/>
    <n v="2024"/>
    <x v="0"/>
  </r>
  <r>
    <s v="User_149"/>
    <s v="Nissan Leaf"/>
    <n v="50"/>
    <x v="129"/>
    <x v="2"/>
    <x v="148"/>
    <d v="2024-01-07T06:37:00"/>
    <n v="74.95"/>
    <n v="2.02"/>
    <x v="138"/>
    <n v="31.58"/>
    <s v="Morning"/>
    <x v="0"/>
    <n v="72.34"/>
    <n v="62.45"/>
    <n v="127.91"/>
    <x v="148"/>
    <n v="5"/>
    <x v="2"/>
    <x v="2"/>
    <x v="4"/>
    <x v="0"/>
    <x v="3"/>
    <n v="1"/>
    <n v="2024"/>
    <x v="0"/>
  </r>
  <r>
    <s v="User_150"/>
    <s v="BMW i3"/>
    <n v="100"/>
    <x v="130"/>
    <x v="2"/>
    <x v="149"/>
    <d v="2024-01-07T06:00:00"/>
    <n v="52.88"/>
    <n v="1.28"/>
    <x v="139"/>
    <n v="7.95"/>
    <s v="Night"/>
    <x v="6"/>
    <n v="30.6"/>
    <n v="76.03"/>
    <n v="186.81"/>
    <x v="149"/>
    <n v="0"/>
    <x v="1"/>
    <x v="0"/>
    <x v="5"/>
    <x v="0"/>
    <x v="0"/>
    <n v="1"/>
    <n v="2024"/>
    <x v="0"/>
  </r>
  <r>
    <s v="User_151"/>
    <s v="Tesla Model 3"/>
    <n v="50"/>
    <x v="102"/>
    <x v="1"/>
    <x v="150"/>
    <d v="2024-01-07T07:24:00"/>
    <n v="34.97"/>
    <n v="2.5"/>
    <x v="140"/>
    <n v="16.53"/>
    <s v="Night"/>
    <x v="1"/>
    <n v="36.729999999999997"/>
    <n v="69.41"/>
    <n v="249.06"/>
    <x v="150"/>
    <n v="4"/>
    <x v="2"/>
    <x v="0"/>
    <x v="6"/>
    <x v="1"/>
    <x v="4"/>
    <n v="1"/>
    <n v="2024"/>
    <x v="0"/>
  </r>
  <r>
    <s v="User_152"/>
    <s v="Tesla Model 3"/>
    <n v="85"/>
    <x v="131"/>
    <x v="4"/>
    <x v="151"/>
    <d v="2024-01-07T07:39:00"/>
    <n v="55.92"/>
    <n v="2.5499999999999998"/>
    <x v="141"/>
    <n v="25.57"/>
    <s v="Night"/>
    <x v="3"/>
    <n v="46.87"/>
    <n v="67.959999999999994"/>
    <n v="179.09"/>
    <x v="151"/>
    <n v="6"/>
    <x v="0"/>
    <x v="0"/>
    <x v="7"/>
    <x v="1"/>
    <x v="4"/>
    <n v="1"/>
    <n v="2024"/>
    <x v="0"/>
  </r>
  <r>
    <s v="User_153"/>
    <s v="Tesla Model 3"/>
    <n v="62"/>
    <x v="132"/>
    <x v="1"/>
    <x v="152"/>
    <d v="2024-01-07T11:37:00"/>
    <n v="76.599999999999994"/>
    <n v="3.32"/>
    <x v="142"/>
    <n v="19.34"/>
    <s v="Morning"/>
    <x v="4"/>
    <n v="69.31"/>
    <n v="92.69"/>
    <n v="290.99"/>
    <x v="152"/>
    <n v="3"/>
    <x v="0"/>
    <x v="1"/>
    <x v="8"/>
    <x v="1"/>
    <x v="4"/>
    <n v="1"/>
    <n v="2024"/>
    <x v="0"/>
  </r>
  <r>
    <s v="User_154"/>
    <s v="Tesla Model 3"/>
    <n v="100"/>
    <x v="133"/>
    <x v="4"/>
    <x v="153"/>
    <d v="2024-01-07T11:39:00"/>
    <n v="20.260000000000002"/>
    <n v="1.35"/>
    <x v="143"/>
    <n v="31.89"/>
    <s v="Evening"/>
    <x v="4"/>
    <n v="79.650000000000006"/>
    <n v="88.24"/>
    <n v="32.01"/>
    <x v="153"/>
    <n v="0"/>
    <x v="1"/>
    <x v="1"/>
    <x v="9"/>
    <x v="1"/>
    <x v="4"/>
    <n v="1"/>
    <n v="2024"/>
    <x v="0"/>
  </r>
  <r>
    <s v="User_155"/>
    <s v="Chevy Bolt"/>
    <n v="50"/>
    <x v="134"/>
    <x v="0"/>
    <x v="154"/>
    <d v="2024-01-07T10:44:00"/>
    <n v="56.07"/>
    <n v="3.25"/>
    <x v="144"/>
    <n v="7.96"/>
    <s v="Afternoon"/>
    <x v="1"/>
    <n v="75.63"/>
    <n v="55.82"/>
    <n v="219.43"/>
    <x v="154"/>
    <n v="4"/>
    <x v="0"/>
    <x v="2"/>
    <x v="10"/>
    <x v="1"/>
    <x v="2"/>
    <n v="1"/>
    <n v="2024"/>
    <x v="0"/>
  </r>
  <r>
    <s v="User_156"/>
    <s v="Tesla Model 3"/>
    <n v="62"/>
    <x v="135"/>
    <x v="0"/>
    <x v="155"/>
    <d v="2024-01-07T11:32:00"/>
    <n v="65.05"/>
    <n v="3.44"/>
    <x v="145"/>
    <n v="20.8"/>
    <s v="Night"/>
    <x v="3"/>
    <n v="83.59"/>
    <n v="80.040000000000006"/>
    <n v="188.08"/>
    <x v="155"/>
    <n v="3"/>
    <x v="0"/>
    <x v="1"/>
    <x v="11"/>
    <x v="1"/>
    <x v="4"/>
    <n v="1"/>
    <n v="2024"/>
    <x v="0"/>
  </r>
  <r>
    <s v="User_157"/>
    <s v="BMW i3"/>
    <n v="85"/>
    <x v="36"/>
    <x v="1"/>
    <x v="156"/>
    <d v="2024-01-07T13:12:00"/>
    <m/>
    <n v="2.72"/>
    <x v="146"/>
    <n v="11.75"/>
    <s v="Morning"/>
    <x v="4"/>
    <n v="20.16"/>
    <n v="87.84"/>
    <n v="81.39"/>
    <x v="156"/>
    <n v="3"/>
    <x v="1"/>
    <x v="1"/>
    <x v="12"/>
    <x v="2"/>
    <x v="0"/>
    <n v="1"/>
    <n v="2024"/>
    <x v="0"/>
  </r>
  <r>
    <s v="User_158"/>
    <s v="Hyundai Kona"/>
    <n v="50.87"/>
    <x v="136"/>
    <x v="0"/>
    <x v="157"/>
    <d v="2024-01-07T16:08:00"/>
    <n v="23.57"/>
    <n v="0.84"/>
    <x v="147"/>
    <n v="22"/>
    <s v="Night"/>
    <x v="4"/>
    <n v="51.07"/>
    <n v="79"/>
    <n v="267.35000000000002"/>
    <x v="157"/>
    <n v="3"/>
    <x v="0"/>
    <x v="1"/>
    <x v="13"/>
    <x v="2"/>
    <x v="1"/>
    <n v="1"/>
    <n v="2024"/>
    <x v="0"/>
  </r>
  <r>
    <s v="User_159"/>
    <s v="Tesla Model 3"/>
    <n v="62"/>
    <x v="137"/>
    <x v="3"/>
    <x v="158"/>
    <d v="2024-01-07T17:47:00"/>
    <m/>
    <n v="1.99"/>
    <x v="148"/>
    <n v="8.61"/>
    <s v="Evening"/>
    <x v="4"/>
    <n v="45.19"/>
    <n v="52.94"/>
    <n v="56.9"/>
    <x v="158"/>
    <n v="3"/>
    <x v="0"/>
    <x v="2"/>
    <x v="14"/>
    <x v="2"/>
    <x v="4"/>
    <n v="1"/>
    <n v="2024"/>
    <x v="0"/>
  </r>
  <r>
    <s v="User_160"/>
    <s v="Chevy Bolt"/>
    <n v="100"/>
    <x v="138"/>
    <x v="2"/>
    <x v="159"/>
    <d v="2024-01-07T16:36:00"/>
    <n v="41.09"/>
    <n v="5.22"/>
    <x v="149"/>
    <n v="37.369999999999997"/>
    <s v="Afternoon"/>
    <x v="5"/>
    <n v="10.71"/>
    <n v="64.16"/>
    <n v="35.44"/>
    <x v="159"/>
    <n v="6.64"/>
    <x v="2"/>
    <x v="2"/>
    <x v="15"/>
    <x v="2"/>
    <x v="2"/>
    <n v="1"/>
    <n v="2024"/>
    <x v="0"/>
  </r>
  <r>
    <s v="User_161"/>
    <s v="Chevy Bolt"/>
    <n v="58.01"/>
    <x v="139"/>
    <x v="2"/>
    <x v="160"/>
    <d v="2024-01-07T17:25:00"/>
    <n v="49"/>
    <n v="3.74"/>
    <x v="150"/>
    <n v="15.93"/>
    <s v="Night"/>
    <x v="3"/>
    <n v="15.6"/>
    <n v="98"/>
    <n v="85.1"/>
    <x v="160"/>
    <n v="6"/>
    <x v="2"/>
    <x v="2"/>
    <x v="16"/>
    <x v="2"/>
    <x v="2"/>
    <n v="1"/>
    <n v="2024"/>
    <x v="0"/>
  </r>
  <r>
    <s v="User_162"/>
    <s v="Tesla Model 3"/>
    <n v="85"/>
    <x v="53"/>
    <x v="4"/>
    <x v="161"/>
    <d v="2024-01-07T18:32:00"/>
    <n v="10.28"/>
    <n v="2.36"/>
    <x v="151"/>
    <n v="7.05"/>
    <s v="Morning"/>
    <x v="5"/>
    <n v="27.84"/>
    <n v="52.21"/>
    <n v="39.28"/>
    <x v="161"/>
    <n v="1.8"/>
    <x v="2"/>
    <x v="2"/>
    <x v="17"/>
    <x v="2"/>
    <x v="4"/>
    <n v="1"/>
    <n v="2024"/>
    <x v="0"/>
  </r>
  <r>
    <s v="User_163"/>
    <s v="Hyundai Kona"/>
    <n v="85"/>
    <x v="140"/>
    <x v="0"/>
    <x v="162"/>
    <d v="2024-01-07T21:52:00"/>
    <n v="45.57"/>
    <n v="3.27"/>
    <x v="152"/>
    <n v="34.03"/>
    <s v="Evening"/>
    <x v="1"/>
    <n v="45.71"/>
    <n v="87.23"/>
    <n v="217.59"/>
    <x v="162"/>
    <n v="1"/>
    <x v="2"/>
    <x v="0"/>
    <x v="18"/>
    <x v="3"/>
    <x v="1"/>
    <n v="1"/>
    <n v="2024"/>
    <x v="0"/>
  </r>
  <r>
    <s v="User_164"/>
    <s v="Tesla Model 3"/>
    <n v="62"/>
    <x v="141"/>
    <x v="4"/>
    <x v="163"/>
    <d v="2024-01-07T19:44:00"/>
    <n v="69.11"/>
    <n v="3.28"/>
    <x v="153"/>
    <n v="9.36"/>
    <s v="Afternoon"/>
    <x v="1"/>
    <n v="58.58"/>
    <n v="62.96"/>
    <n v="101.38"/>
    <x v="163"/>
    <n v="1"/>
    <x v="2"/>
    <x v="2"/>
    <x v="19"/>
    <x v="3"/>
    <x v="4"/>
    <n v="1"/>
    <n v="2024"/>
    <x v="0"/>
  </r>
  <r>
    <s v="User_165"/>
    <s v="Chevy Bolt"/>
    <n v="102.95"/>
    <x v="142"/>
    <x v="2"/>
    <x v="164"/>
    <d v="2024-01-07T22:18:00"/>
    <n v="37.76"/>
    <n v="3.4"/>
    <x v="154"/>
    <n v="26.22"/>
    <s v="Morning"/>
    <x v="2"/>
    <n v="74.680000000000007"/>
    <n v="64.650000000000006"/>
    <n v="156.41999999999999"/>
    <x v="164"/>
    <n v="6"/>
    <x v="2"/>
    <x v="2"/>
    <x v="20"/>
    <x v="3"/>
    <x v="2"/>
    <n v="1"/>
    <n v="2024"/>
    <x v="0"/>
  </r>
  <r>
    <s v="User_166"/>
    <s v="Nissan Leaf"/>
    <n v="85"/>
    <x v="143"/>
    <x v="2"/>
    <x v="165"/>
    <d v="2024-01-07T23:25:00"/>
    <n v="14.5"/>
    <n v="2.5499999999999998"/>
    <x v="155"/>
    <n v="30.87"/>
    <s v="Night"/>
    <x v="5"/>
    <n v="30.76"/>
    <n v="56.51"/>
    <n v="119.36"/>
    <x v="165"/>
    <n v="0.67"/>
    <x v="2"/>
    <x v="0"/>
    <x v="21"/>
    <x v="3"/>
    <x v="3"/>
    <n v="1"/>
    <n v="2024"/>
    <x v="0"/>
  </r>
  <r>
    <s v="User_167"/>
    <s v="BMW i3"/>
    <n v="75"/>
    <x v="144"/>
    <x v="0"/>
    <x v="166"/>
    <d v="2024-01-08T00:01:00"/>
    <n v="54.64"/>
    <n v="3.25"/>
    <x v="110"/>
    <n v="18.84"/>
    <s v="Morning"/>
    <x v="1"/>
    <n v="27.02"/>
    <n v="85.54"/>
    <n v="130.55000000000001"/>
    <x v="166"/>
    <n v="5"/>
    <x v="1"/>
    <x v="0"/>
    <x v="22"/>
    <x v="3"/>
    <x v="0"/>
    <n v="1"/>
    <n v="2024"/>
    <x v="0"/>
  </r>
  <r>
    <s v="User_168"/>
    <s v="Chevy Bolt"/>
    <n v="75"/>
    <x v="145"/>
    <x v="3"/>
    <x v="167"/>
    <d v="2024-01-08T01:47:00"/>
    <n v="67.89"/>
    <n v="3.01"/>
    <x v="156"/>
    <n v="11.33"/>
    <s v="Afternoon"/>
    <x v="5"/>
    <n v="64.31"/>
    <n v="77.58"/>
    <n v="32.89"/>
    <x v="167"/>
    <n v="6"/>
    <x v="2"/>
    <x v="1"/>
    <x v="23"/>
    <x v="3"/>
    <x v="2"/>
    <n v="1"/>
    <n v="2024"/>
    <x v="0"/>
  </r>
  <r>
    <s v="User_169"/>
    <s v="Tesla Model 3"/>
    <n v="100"/>
    <x v="146"/>
    <x v="3"/>
    <x v="168"/>
    <d v="2024-01-08T03:15:00"/>
    <n v="22.74"/>
    <n v="1.03"/>
    <x v="157"/>
    <n v="8.23"/>
    <s v="Evening"/>
    <x v="2"/>
    <n v="76.23"/>
    <n v="85.78"/>
    <n v="280.98"/>
    <x v="168"/>
    <n v="4"/>
    <x v="0"/>
    <x v="1"/>
    <x v="0"/>
    <x v="0"/>
    <x v="4"/>
    <n v="1"/>
    <n v="2024"/>
    <x v="0"/>
  </r>
  <r>
    <s v="User_170"/>
    <s v="BMW i3"/>
    <n v="85"/>
    <x v="147"/>
    <x v="0"/>
    <x v="169"/>
    <d v="2024-01-08T02:16:00"/>
    <n v="56.02"/>
    <n v="1.04"/>
    <x v="158"/>
    <n v="14.58"/>
    <s v="Evening"/>
    <x v="1"/>
    <n v="18.04"/>
    <n v="61.93"/>
    <n v="14.72"/>
    <x v="169"/>
    <n v="7"/>
    <x v="1"/>
    <x v="2"/>
    <x v="1"/>
    <x v="0"/>
    <x v="0"/>
    <n v="1"/>
    <n v="2024"/>
    <x v="0"/>
  </r>
  <r>
    <s v="User_171"/>
    <s v="Tesla Model 3"/>
    <n v="85"/>
    <x v="129"/>
    <x v="0"/>
    <x v="170"/>
    <d v="2024-01-08T03:26:00"/>
    <n v="127.76"/>
    <n v="0.98"/>
    <x v="159"/>
    <n v="20.34"/>
    <s v="Night"/>
    <x v="1"/>
    <n v="27.65"/>
    <n v="90.3"/>
    <n v="103.96"/>
    <x v="17"/>
    <n v="1"/>
    <x v="2"/>
    <x v="1"/>
    <x v="2"/>
    <x v="0"/>
    <x v="4"/>
    <n v="1"/>
    <n v="2024"/>
    <x v="0"/>
  </r>
  <r>
    <s v="User_172"/>
    <s v="Tesla Model 3"/>
    <n v="100"/>
    <x v="148"/>
    <x v="4"/>
    <x v="171"/>
    <d v="2024-01-08T04:19:00"/>
    <n v="13.88"/>
    <n v="0.52"/>
    <x v="160"/>
    <n v="26.91"/>
    <s v="Night"/>
    <x v="1"/>
    <n v="40.799999999999997"/>
    <n v="71.38"/>
    <n v="136.28"/>
    <x v="170"/>
    <n v="5"/>
    <x v="2"/>
    <x v="0"/>
    <x v="3"/>
    <x v="0"/>
    <x v="4"/>
    <n v="1"/>
    <n v="2024"/>
    <x v="0"/>
  </r>
  <r>
    <s v="User_173"/>
    <s v="Nissan Leaf"/>
    <n v="75"/>
    <x v="149"/>
    <x v="0"/>
    <x v="172"/>
    <d v="2024-01-08T05:40:00"/>
    <m/>
    <n v="3.47"/>
    <x v="161"/>
    <n v="37.21"/>
    <s v="Night"/>
    <x v="1"/>
    <n v="68.790000000000006"/>
    <n v="75.67"/>
    <n v="62.41"/>
    <x v="47"/>
    <n v="7"/>
    <x v="0"/>
    <x v="1"/>
    <x v="4"/>
    <x v="0"/>
    <x v="3"/>
    <n v="1"/>
    <n v="2024"/>
    <x v="0"/>
  </r>
  <r>
    <s v="User_174"/>
    <s v="BMW i3"/>
    <n v="100"/>
    <x v="150"/>
    <x v="3"/>
    <x v="173"/>
    <d v="2024-01-08T07:52:00"/>
    <n v="47.82"/>
    <n v="2.0499999999999998"/>
    <x v="162"/>
    <n v="35.99"/>
    <s v="Night"/>
    <x v="0"/>
    <n v="61.58"/>
    <n v="97.96"/>
    <n v="90.11"/>
    <x v="171"/>
    <n v="2"/>
    <x v="1"/>
    <x v="1"/>
    <x v="5"/>
    <x v="0"/>
    <x v="0"/>
    <n v="1"/>
    <n v="2024"/>
    <x v="0"/>
  </r>
  <r>
    <s v="User_175"/>
    <s v="BMW i3"/>
    <n v="50"/>
    <x v="151"/>
    <x v="0"/>
    <x v="174"/>
    <d v="2024-01-08T08:55:00"/>
    <n v="71.14"/>
    <n v="1.73"/>
    <x v="163"/>
    <n v="37.020000000000003"/>
    <s v="Afternoon"/>
    <x v="3"/>
    <n v="73.16"/>
    <n v="75.75"/>
    <n v="150.27000000000001"/>
    <x v="172"/>
    <n v="5"/>
    <x v="0"/>
    <x v="2"/>
    <x v="6"/>
    <x v="1"/>
    <x v="0"/>
    <n v="1"/>
    <n v="2024"/>
    <x v="0"/>
  </r>
  <r>
    <s v="User_176"/>
    <s v="Nissan Leaf"/>
    <n v="85"/>
    <x v="111"/>
    <x v="4"/>
    <x v="175"/>
    <d v="2024-01-08T08:51:00"/>
    <n v="6.09"/>
    <n v="3.28"/>
    <x v="164"/>
    <n v="9.19"/>
    <s v="Night"/>
    <x v="3"/>
    <n v="14.45"/>
    <n v="61.79"/>
    <n v="54.82"/>
    <x v="62"/>
    <n v="2"/>
    <x v="0"/>
    <x v="0"/>
    <x v="7"/>
    <x v="1"/>
    <x v="3"/>
    <n v="1"/>
    <n v="2024"/>
    <x v="0"/>
  </r>
  <r>
    <s v="User_177"/>
    <s v="Chevy Bolt"/>
    <n v="50"/>
    <x v="124"/>
    <x v="4"/>
    <x v="176"/>
    <d v="2024-01-08T10:25:00"/>
    <n v="33.1"/>
    <n v="2.1800000000000002"/>
    <x v="165"/>
    <n v="36.520000000000003"/>
    <s v="Morning"/>
    <x v="5"/>
    <n v="79.5"/>
    <n v="53.57"/>
    <n v="174.43"/>
    <x v="173"/>
    <n v="7.69"/>
    <x v="1"/>
    <x v="0"/>
    <x v="8"/>
    <x v="1"/>
    <x v="2"/>
    <n v="1"/>
    <n v="2024"/>
    <x v="0"/>
  </r>
  <r>
    <s v="User_178"/>
    <s v="Tesla Model 3"/>
    <n v="95.7"/>
    <x v="152"/>
    <x v="4"/>
    <x v="177"/>
    <d v="2024-01-08T11:14:00"/>
    <n v="78.83"/>
    <n v="2.92"/>
    <x v="166"/>
    <n v="23.3"/>
    <s v="Afternoon"/>
    <x v="5"/>
    <n v="12.48"/>
    <n v="78.61"/>
    <n v="118.7"/>
    <x v="146"/>
    <n v="0"/>
    <x v="0"/>
    <x v="1"/>
    <x v="9"/>
    <x v="1"/>
    <x v="4"/>
    <n v="1"/>
    <n v="2024"/>
    <x v="0"/>
  </r>
  <r>
    <s v="User_179"/>
    <s v="Hyundai Kona"/>
    <n v="100"/>
    <x v="153"/>
    <x v="4"/>
    <x v="178"/>
    <d v="2024-01-08T11:57:00"/>
    <n v="63.24"/>
    <n v="0.84"/>
    <x v="167"/>
    <n v="39.700000000000003"/>
    <s v="Afternoon"/>
    <x v="5"/>
    <n v="31.11"/>
    <n v="50.16"/>
    <n v="132.96"/>
    <x v="174"/>
    <n v="2"/>
    <x v="1"/>
    <x v="1"/>
    <x v="10"/>
    <x v="1"/>
    <x v="1"/>
    <n v="1"/>
    <n v="2024"/>
    <x v="0"/>
  </r>
  <r>
    <s v="User_180"/>
    <s v="Tesla Model 3"/>
    <n v="50"/>
    <x v="33"/>
    <x v="1"/>
    <x v="179"/>
    <d v="2024-01-08T11:31:00"/>
    <n v="50.16"/>
    <n v="3.98"/>
    <x v="168"/>
    <n v="8.85"/>
    <s v="Night"/>
    <x v="2"/>
    <n v="62.13"/>
    <n v="95.4"/>
    <n v="42.38"/>
    <x v="175"/>
    <n v="7"/>
    <x v="0"/>
    <x v="1"/>
    <x v="11"/>
    <x v="1"/>
    <x v="4"/>
    <n v="1"/>
    <n v="2024"/>
    <x v="0"/>
  </r>
  <r>
    <s v="User_181"/>
    <s v="Tesla Model 3"/>
    <n v="50"/>
    <x v="154"/>
    <x v="0"/>
    <x v="180"/>
    <d v="2024-01-08T14:13:00"/>
    <n v="21.82"/>
    <n v="0.86"/>
    <x v="169"/>
    <n v="13.1"/>
    <s v="Afternoon"/>
    <x v="6"/>
    <n v="78.27"/>
    <n v="76.900000000000006"/>
    <n v="240.8"/>
    <x v="176"/>
    <n v="5"/>
    <x v="1"/>
    <x v="2"/>
    <x v="12"/>
    <x v="2"/>
    <x v="4"/>
    <n v="1"/>
    <n v="2024"/>
    <x v="0"/>
  </r>
  <r>
    <s v="User_182"/>
    <s v="Chevy Bolt"/>
    <n v="50"/>
    <x v="61"/>
    <x v="2"/>
    <x v="181"/>
    <d v="2024-01-08T14:53:00"/>
    <n v="61"/>
    <n v="3.03"/>
    <x v="170"/>
    <n v="20.420000000000002"/>
    <s v="Morning"/>
    <x v="0"/>
    <n v="44.95"/>
    <n v="66.2"/>
    <n v="232.32"/>
    <x v="177"/>
    <n v="6"/>
    <x v="2"/>
    <x v="1"/>
    <x v="13"/>
    <x v="2"/>
    <x v="2"/>
    <n v="1"/>
    <n v="2024"/>
    <x v="0"/>
  </r>
  <r>
    <s v="User_183"/>
    <s v="Tesla Model 3"/>
    <n v="62"/>
    <x v="155"/>
    <x v="0"/>
    <x v="182"/>
    <d v="2024-01-08T15:12:00"/>
    <n v="47.31"/>
    <n v="0.97"/>
    <x v="171"/>
    <n v="25.92"/>
    <s v="Afternoon"/>
    <x v="6"/>
    <n v="40.49"/>
    <n v="98.82"/>
    <n v="260.66000000000003"/>
    <x v="178"/>
    <n v="5"/>
    <x v="1"/>
    <x v="1"/>
    <x v="14"/>
    <x v="2"/>
    <x v="4"/>
    <n v="1"/>
    <n v="2024"/>
    <x v="0"/>
  </r>
  <r>
    <s v="User_184"/>
    <s v="Nissan Leaf"/>
    <n v="62"/>
    <x v="93"/>
    <x v="1"/>
    <x v="183"/>
    <d v="2024-01-08T18:03:00"/>
    <n v="33.78"/>
    <n v="1.35"/>
    <x v="172"/>
    <n v="22.9"/>
    <s v="Afternoon"/>
    <x v="5"/>
    <n v="86.1"/>
    <n v="60.26"/>
    <n v="59.09"/>
    <x v="179"/>
    <n v="5"/>
    <x v="0"/>
    <x v="2"/>
    <x v="15"/>
    <x v="2"/>
    <x v="3"/>
    <n v="1"/>
    <n v="2024"/>
    <x v="0"/>
  </r>
  <r>
    <s v="User_185"/>
    <s v="Nissan Leaf"/>
    <n v="62"/>
    <x v="156"/>
    <x v="4"/>
    <x v="184"/>
    <d v="2024-01-08T17:40:00"/>
    <n v="47.84"/>
    <n v="1.61"/>
    <x v="173"/>
    <n v="11.35"/>
    <s v="Morning"/>
    <x v="5"/>
    <n v="61.58"/>
    <n v="55.66"/>
    <n v="258.7"/>
    <x v="180"/>
    <n v="6"/>
    <x v="0"/>
    <x v="0"/>
    <x v="16"/>
    <x v="2"/>
    <x v="3"/>
    <n v="1"/>
    <n v="2024"/>
    <x v="0"/>
  </r>
  <r>
    <s v="User_186"/>
    <s v="BMW i3"/>
    <n v="50"/>
    <x v="157"/>
    <x v="1"/>
    <x v="185"/>
    <d v="2024-01-08T20:15:00"/>
    <n v="10.64"/>
    <n v="3.08"/>
    <x v="174"/>
    <n v="6.5"/>
    <s v="Morning"/>
    <x v="1"/>
    <n v="66.58"/>
    <n v="69.16"/>
    <n v="81.31"/>
    <x v="181"/>
    <n v="6"/>
    <x v="2"/>
    <x v="2"/>
    <x v="17"/>
    <x v="2"/>
    <x v="0"/>
    <n v="1"/>
    <n v="2024"/>
    <x v="0"/>
  </r>
  <r>
    <s v="User_187"/>
    <s v="Hyundai Kona"/>
    <n v="102.84"/>
    <x v="158"/>
    <x v="3"/>
    <x v="186"/>
    <d v="2024-01-08T20:03:00"/>
    <n v="72.239999999999995"/>
    <n v="3.5"/>
    <x v="175"/>
    <n v="24.33"/>
    <s v="Afternoon"/>
    <x v="6"/>
    <n v="83.21"/>
    <n v="83.21"/>
    <n v="131.29"/>
    <x v="182"/>
    <n v="2"/>
    <x v="2"/>
    <x v="1"/>
    <x v="18"/>
    <x v="3"/>
    <x v="1"/>
    <n v="1"/>
    <n v="2024"/>
    <x v="0"/>
  </r>
  <r>
    <s v="User_188"/>
    <s v="Tesla Model 3"/>
    <n v="85"/>
    <x v="159"/>
    <x v="3"/>
    <x v="187"/>
    <d v="2024-01-08T20:11:00"/>
    <n v="36.159999999999997"/>
    <n v="3.1"/>
    <x v="176"/>
    <n v="37.21"/>
    <s v="Evening"/>
    <x v="1"/>
    <n v="12.67"/>
    <n v="86.88"/>
    <n v="87.12"/>
    <x v="183"/>
    <n v="2"/>
    <x v="2"/>
    <x v="1"/>
    <x v="19"/>
    <x v="3"/>
    <x v="4"/>
    <n v="1"/>
    <n v="2024"/>
    <x v="0"/>
  </r>
  <r>
    <s v="User_189"/>
    <s v="Tesla Model 3"/>
    <n v="50"/>
    <x v="160"/>
    <x v="0"/>
    <x v="188"/>
    <d v="2024-01-08T22:42:00"/>
    <n v="63.63"/>
    <n v="2.04"/>
    <x v="177"/>
    <n v="35.03"/>
    <s v="Afternoon"/>
    <x v="6"/>
    <n v="41.01"/>
    <n v="71.25"/>
    <m/>
    <x v="184"/>
    <n v="1"/>
    <x v="1"/>
    <x v="0"/>
    <x v="20"/>
    <x v="3"/>
    <x v="4"/>
    <n v="1"/>
    <n v="2024"/>
    <x v="0"/>
  </r>
  <r>
    <s v="User_190"/>
    <s v="Chevy Bolt"/>
    <n v="50"/>
    <x v="161"/>
    <x v="0"/>
    <x v="189"/>
    <d v="2024-01-08T23:48:00"/>
    <n v="8.35"/>
    <n v="2.31"/>
    <x v="178"/>
    <n v="19.75"/>
    <s v="Morning"/>
    <x v="6"/>
    <n v="43.32"/>
    <n v="62.97"/>
    <n v="311.63"/>
    <x v="185"/>
    <n v="5"/>
    <x v="1"/>
    <x v="2"/>
    <x v="21"/>
    <x v="3"/>
    <x v="2"/>
    <n v="1"/>
    <n v="2024"/>
    <x v="0"/>
  </r>
  <r>
    <s v="User_191"/>
    <s v="Nissan Leaf"/>
    <n v="100"/>
    <x v="126"/>
    <x v="2"/>
    <x v="190"/>
    <d v="2024-01-08T23:34:00"/>
    <n v="65.83"/>
    <n v="3.71"/>
    <x v="179"/>
    <n v="7.45"/>
    <s v="Morning"/>
    <x v="1"/>
    <n v="82.15"/>
    <n v="58.36"/>
    <n v="65.290000000000006"/>
    <x v="186"/>
    <n v="0"/>
    <x v="1"/>
    <x v="1"/>
    <x v="22"/>
    <x v="3"/>
    <x v="3"/>
    <n v="1"/>
    <n v="2024"/>
    <x v="0"/>
  </r>
  <r>
    <s v="User_192"/>
    <s v="Hyundai Kona"/>
    <n v="100"/>
    <x v="35"/>
    <x v="2"/>
    <x v="191"/>
    <d v="2024-01-09T00:03:00"/>
    <n v="55.19"/>
    <n v="1.41"/>
    <x v="21"/>
    <n v="23.68"/>
    <s v="Morning"/>
    <x v="5"/>
    <n v="152.49"/>
    <n v="68.13"/>
    <n v="249.05"/>
    <x v="187"/>
    <n v="0"/>
    <x v="1"/>
    <x v="0"/>
    <x v="23"/>
    <x v="3"/>
    <x v="1"/>
    <n v="1"/>
    <n v="2024"/>
    <x v="0"/>
  </r>
  <r>
    <s v="User_193"/>
    <s v="BMW i3"/>
    <n v="85"/>
    <x v="75"/>
    <x v="3"/>
    <x v="192"/>
    <d v="2024-01-09T02:29:00"/>
    <n v="55.98"/>
    <n v="1.1100000000000001"/>
    <x v="112"/>
    <n v="31.53"/>
    <s v="Evening"/>
    <x v="1"/>
    <n v="2.33"/>
    <n v="71.040000000000006"/>
    <n v="67.87"/>
    <x v="188"/>
    <n v="5"/>
    <x v="1"/>
    <x v="1"/>
    <x v="0"/>
    <x v="0"/>
    <x v="0"/>
    <n v="1"/>
    <n v="2024"/>
    <x v="0"/>
  </r>
  <r>
    <s v="User_194"/>
    <s v="Nissan Leaf"/>
    <n v="62"/>
    <x v="162"/>
    <x v="4"/>
    <x v="193"/>
    <d v="2024-01-09T01:30:00"/>
    <n v="38.51"/>
    <n v="0.98"/>
    <x v="180"/>
    <n v="38.19"/>
    <s v="Morning"/>
    <x v="5"/>
    <n v="37.909999999999997"/>
    <n v="57.54"/>
    <n v="252.97"/>
    <x v="189"/>
    <n v="3"/>
    <x v="0"/>
    <x v="0"/>
    <x v="1"/>
    <x v="0"/>
    <x v="3"/>
    <n v="1"/>
    <n v="2024"/>
    <x v="0"/>
  </r>
  <r>
    <s v="User_195"/>
    <s v="BMW i3"/>
    <n v="85"/>
    <x v="163"/>
    <x v="1"/>
    <x v="194"/>
    <d v="2024-01-09T04:39:00"/>
    <n v="13.11"/>
    <n v="0.56999999999999995"/>
    <x v="181"/>
    <n v="28.93"/>
    <s v="Night"/>
    <x v="6"/>
    <n v="12.04"/>
    <n v="91.07"/>
    <n v="201.56"/>
    <x v="190"/>
    <n v="7"/>
    <x v="0"/>
    <x v="1"/>
    <x v="2"/>
    <x v="0"/>
    <x v="0"/>
    <n v="1"/>
    <n v="2024"/>
    <x v="0"/>
  </r>
  <r>
    <s v="User_196"/>
    <s v="Chevy Bolt"/>
    <n v="75"/>
    <x v="164"/>
    <x v="2"/>
    <x v="195"/>
    <d v="2024-01-09T05:57:00"/>
    <n v="7.82"/>
    <n v="3.46"/>
    <x v="182"/>
    <n v="32.270000000000003"/>
    <s v="Night"/>
    <x v="2"/>
    <n v="70.55"/>
    <n v="50.1"/>
    <n v="50.31"/>
    <x v="191"/>
    <n v="6"/>
    <x v="0"/>
    <x v="1"/>
    <x v="3"/>
    <x v="0"/>
    <x v="2"/>
    <n v="1"/>
    <n v="2024"/>
    <x v="0"/>
  </r>
  <r>
    <s v="User_197"/>
    <s v="Chevy Bolt"/>
    <n v="50"/>
    <x v="165"/>
    <x v="2"/>
    <x v="196"/>
    <d v="2024-01-09T05:30:00"/>
    <n v="52.51"/>
    <n v="2.76"/>
    <x v="183"/>
    <n v="43.16"/>
    <s v="Evening"/>
    <x v="2"/>
    <n v="30.48"/>
    <n v="90.93"/>
    <n v="152.26"/>
    <x v="186"/>
    <n v="0"/>
    <x v="1"/>
    <x v="0"/>
    <x v="4"/>
    <x v="0"/>
    <x v="2"/>
    <n v="1"/>
    <n v="2024"/>
    <x v="0"/>
  </r>
  <r>
    <s v="User_198"/>
    <s v="Tesla Model 3"/>
    <n v="85"/>
    <x v="166"/>
    <x v="4"/>
    <x v="197"/>
    <d v="2024-01-09T07:58:00"/>
    <n v="12.13"/>
    <n v="0.98"/>
    <x v="184"/>
    <n v="31.07"/>
    <s v="Morning"/>
    <x v="4"/>
    <n v="47.72"/>
    <n v="62.36"/>
    <n v="212.55"/>
    <x v="192"/>
    <n v="3"/>
    <x v="2"/>
    <x v="0"/>
    <x v="5"/>
    <x v="0"/>
    <x v="4"/>
    <n v="1"/>
    <n v="2024"/>
    <x v="0"/>
  </r>
  <r>
    <s v="User_199"/>
    <s v="Hyundai Kona"/>
    <n v="75"/>
    <x v="167"/>
    <x v="4"/>
    <x v="198"/>
    <d v="2024-01-09T07:57:00"/>
    <n v="28.99"/>
    <n v="3.28"/>
    <x v="21"/>
    <n v="8.69"/>
    <s v="Morning"/>
    <x v="0"/>
    <n v="39.67"/>
    <n v="60.73"/>
    <n v="195.96"/>
    <x v="193"/>
    <n v="3"/>
    <x v="0"/>
    <x v="1"/>
    <x v="6"/>
    <x v="1"/>
    <x v="1"/>
    <n v="1"/>
    <n v="2024"/>
    <x v="0"/>
  </r>
  <r>
    <s v="User_200"/>
    <s v="BMW i3"/>
    <n v="62"/>
    <x v="168"/>
    <x v="0"/>
    <x v="199"/>
    <d v="2024-01-09T08:37:00"/>
    <n v="13.49"/>
    <n v="2.67"/>
    <x v="185"/>
    <n v="27.32"/>
    <s v="Night"/>
    <x v="1"/>
    <n v="82.89"/>
    <n v="52.65"/>
    <m/>
    <x v="194"/>
    <n v="1"/>
    <x v="0"/>
    <x v="0"/>
    <x v="7"/>
    <x v="1"/>
    <x v="0"/>
    <n v="1"/>
    <n v="2024"/>
    <x v="0"/>
  </r>
  <r>
    <s v="User_201"/>
    <s v="Nissan Leaf"/>
    <n v="62"/>
    <x v="169"/>
    <x v="1"/>
    <x v="200"/>
    <d v="2024-01-09T10:36:00"/>
    <n v="80.73"/>
    <n v="2.88"/>
    <x v="186"/>
    <n v="12.95"/>
    <s v="Night"/>
    <x v="3"/>
    <n v="70.52"/>
    <n v="92.97"/>
    <n v="211.63"/>
    <x v="195"/>
    <n v="4"/>
    <x v="1"/>
    <x v="1"/>
    <x v="8"/>
    <x v="1"/>
    <x v="3"/>
    <n v="1"/>
    <n v="2024"/>
    <x v="0"/>
  </r>
  <r>
    <s v="User_202"/>
    <s v="Chevy Bolt"/>
    <n v="85"/>
    <x v="170"/>
    <x v="4"/>
    <x v="201"/>
    <d v="2024-01-09T11:49:00"/>
    <n v="53.59"/>
    <n v="3.45"/>
    <x v="187"/>
    <n v="7.44"/>
    <s v="Afternoon"/>
    <x v="1"/>
    <n v="58.07"/>
    <n v="92.27"/>
    <n v="101.95"/>
    <x v="196"/>
    <n v="6.46"/>
    <x v="1"/>
    <x v="1"/>
    <x v="9"/>
    <x v="1"/>
    <x v="2"/>
    <n v="1"/>
    <n v="2024"/>
    <x v="0"/>
  </r>
  <r>
    <s v="User_203"/>
    <s v="Tesla Model 3"/>
    <n v="62"/>
    <x v="171"/>
    <x v="2"/>
    <x v="202"/>
    <d v="2024-01-09T10:51:00"/>
    <n v="72.83"/>
    <n v="0.6"/>
    <x v="188"/>
    <n v="36.36"/>
    <s v="Evening"/>
    <x v="0"/>
    <n v="81.72"/>
    <n v="65.989999999999995"/>
    <n v="186.72"/>
    <x v="197"/>
    <n v="2"/>
    <x v="1"/>
    <x v="2"/>
    <x v="10"/>
    <x v="1"/>
    <x v="4"/>
    <n v="1"/>
    <n v="2024"/>
    <x v="0"/>
  </r>
  <r>
    <s v="User_204"/>
    <s v="Tesla Model 3"/>
    <n v="85"/>
    <x v="171"/>
    <x v="2"/>
    <x v="203"/>
    <d v="2024-01-09T13:57:00"/>
    <n v="64.23"/>
    <n v="2.82"/>
    <x v="189"/>
    <n v="5.94"/>
    <s v="Afternoon"/>
    <x v="6"/>
    <n v="69.290000000000006"/>
    <n v="64.34"/>
    <n v="268.93"/>
    <x v="198"/>
    <n v="0"/>
    <x v="0"/>
    <x v="1"/>
    <x v="11"/>
    <x v="1"/>
    <x v="4"/>
    <n v="1"/>
    <n v="2024"/>
    <x v="0"/>
  </r>
  <r>
    <s v="User_205"/>
    <s v="BMW i3"/>
    <n v="100"/>
    <x v="172"/>
    <x v="3"/>
    <x v="204"/>
    <d v="2024-01-09T13:51:00"/>
    <n v="17.850000000000001"/>
    <n v="2.5099999999999998"/>
    <x v="190"/>
    <n v="38.5"/>
    <s v="Evening"/>
    <x v="0"/>
    <n v="43.82"/>
    <n v="58.45"/>
    <n v="268.97000000000003"/>
    <x v="199"/>
    <n v="2.0099999999999998"/>
    <x v="2"/>
    <x v="1"/>
    <x v="12"/>
    <x v="2"/>
    <x v="0"/>
    <n v="1"/>
    <n v="2024"/>
    <x v="0"/>
  </r>
  <r>
    <s v="User_206"/>
    <s v="Chevy Bolt"/>
    <n v="62"/>
    <x v="173"/>
    <x v="4"/>
    <x v="205"/>
    <d v="2024-01-09T15:38:00"/>
    <n v="63.85"/>
    <n v="3.89"/>
    <x v="191"/>
    <n v="8.32"/>
    <s v="Morning"/>
    <x v="6"/>
    <n v="17.579999999999998"/>
    <n v="74.05"/>
    <n v="128.35"/>
    <x v="200"/>
    <n v="3.28"/>
    <x v="1"/>
    <x v="0"/>
    <x v="13"/>
    <x v="2"/>
    <x v="2"/>
    <n v="1"/>
    <n v="2024"/>
    <x v="0"/>
  </r>
  <r>
    <s v="User_207"/>
    <s v="Hyundai Kona"/>
    <n v="85"/>
    <x v="4"/>
    <x v="0"/>
    <x v="206"/>
    <d v="2024-01-09T14:59:00"/>
    <n v="70.989999999999995"/>
    <n v="0.78"/>
    <x v="192"/>
    <n v="13.17"/>
    <s v="Morning"/>
    <x v="4"/>
    <n v="72.900000000000006"/>
    <n v="68.05"/>
    <n v="189.38"/>
    <x v="146"/>
    <n v="7"/>
    <x v="1"/>
    <x v="2"/>
    <x v="14"/>
    <x v="2"/>
    <x v="1"/>
    <n v="1"/>
    <n v="2024"/>
    <x v="0"/>
  </r>
  <r>
    <s v="User_208"/>
    <s v="Chevy Bolt"/>
    <n v="85"/>
    <x v="174"/>
    <x v="1"/>
    <x v="207"/>
    <d v="2024-01-09T17:35:00"/>
    <n v="62.25"/>
    <n v="3.43"/>
    <x v="193"/>
    <n v="15.58"/>
    <s v="Evening"/>
    <x v="0"/>
    <n v="78.599999999999994"/>
    <n v="99.52"/>
    <n v="102.92"/>
    <x v="201"/>
    <n v="6"/>
    <x v="2"/>
    <x v="0"/>
    <x v="15"/>
    <x v="2"/>
    <x v="2"/>
    <n v="1"/>
    <n v="2024"/>
    <x v="0"/>
  </r>
  <r>
    <s v="User_209"/>
    <s v="BMW i3"/>
    <n v="89.03"/>
    <x v="175"/>
    <x v="0"/>
    <x v="208"/>
    <d v="2024-01-09T18:06:00"/>
    <n v="78.64"/>
    <n v="0.61"/>
    <x v="194"/>
    <n v="31.45"/>
    <s v="Afternoon"/>
    <x v="5"/>
    <n v="74.349999999999994"/>
    <n v="50.72"/>
    <m/>
    <x v="202"/>
    <n v="6"/>
    <x v="2"/>
    <x v="0"/>
    <x v="16"/>
    <x v="2"/>
    <x v="0"/>
    <n v="1"/>
    <n v="2024"/>
    <x v="0"/>
  </r>
  <r>
    <s v="User_210"/>
    <s v="BMW i3"/>
    <n v="85"/>
    <x v="64"/>
    <x v="2"/>
    <x v="209"/>
    <d v="2024-01-09T17:53:00"/>
    <n v="6.96"/>
    <n v="2.42"/>
    <x v="195"/>
    <n v="26.22"/>
    <s v="Night"/>
    <x v="1"/>
    <n v="16.34"/>
    <n v="78.760000000000005"/>
    <n v="86.56"/>
    <x v="203"/>
    <n v="1"/>
    <x v="2"/>
    <x v="1"/>
    <x v="17"/>
    <x v="2"/>
    <x v="0"/>
    <n v="1"/>
    <n v="2024"/>
    <x v="0"/>
  </r>
  <r>
    <s v="User_211"/>
    <s v="Chevy Bolt"/>
    <n v="85"/>
    <x v="105"/>
    <x v="0"/>
    <x v="210"/>
    <d v="2024-01-09T18:43:00"/>
    <n v="75.19"/>
    <n v="3.62"/>
    <x v="196"/>
    <n v="14.74"/>
    <s v="Evening"/>
    <x v="0"/>
    <n v="17.16"/>
    <n v="64.31"/>
    <n v="150.05000000000001"/>
    <x v="204"/>
    <n v="5"/>
    <x v="1"/>
    <x v="1"/>
    <x v="18"/>
    <x v="3"/>
    <x v="2"/>
    <n v="1"/>
    <n v="2024"/>
    <x v="0"/>
  </r>
  <r>
    <s v="User_212"/>
    <s v="BMW i3"/>
    <n v="50"/>
    <x v="117"/>
    <x v="2"/>
    <x v="211"/>
    <d v="2024-01-09T20:05:00"/>
    <n v="1.75"/>
    <n v="0.8"/>
    <x v="197"/>
    <n v="22.72"/>
    <s v="Evening"/>
    <x v="5"/>
    <n v="27.12"/>
    <n v="78.97"/>
    <n v="65.89"/>
    <x v="205"/>
    <n v="2"/>
    <x v="1"/>
    <x v="1"/>
    <x v="19"/>
    <x v="3"/>
    <x v="0"/>
    <n v="1"/>
    <n v="2024"/>
    <x v="0"/>
  </r>
  <r>
    <s v="User_213"/>
    <s v="Chevy Bolt"/>
    <n v="81.650000000000006"/>
    <x v="176"/>
    <x v="2"/>
    <x v="212"/>
    <d v="2024-01-09T23:46:00"/>
    <n v="73.61"/>
    <n v="3.67"/>
    <x v="198"/>
    <n v="14.12"/>
    <s v="Evening"/>
    <x v="0"/>
    <n v="46.81"/>
    <n v="86.6"/>
    <n v="162.06"/>
    <x v="206"/>
    <n v="7"/>
    <x v="0"/>
    <x v="0"/>
    <x v="20"/>
    <x v="3"/>
    <x v="2"/>
    <n v="1"/>
    <n v="2024"/>
    <x v="0"/>
  </r>
  <r>
    <s v="User_214"/>
    <s v="Nissan Leaf"/>
    <n v="62"/>
    <x v="20"/>
    <x v="2"/>
    <x v="213"/>
    <d v="2024-01-10T00:52:00"/>
    <n v="6.38"/>
    <n v="0.9"/>
    <x v="199"/>
    <n v="27.8"/>
    <s v="Morning"/>
    <x v="3"/>
    <n v="46.18"/>
    <n v="99.01"/>
    <n v="169.11"/>
    <x v="207"/>
    <n v="2"/>
    <x v="0"/>
    <x v="0"/>
    <x v="21"/>
    <x v="3"/>
    <x v="3"/>
    <n v="1"/>
    <n v="2024"/>
    <x v="0"/>
  </r>
  <r>
    <s v="User_215"/>
    <s v="Chevy Bolt"/>
    <n v="62"/>
    <x v="177"/>
    <x v="2"/>
    <x v="214"/>
    <d v="2024-01-09T22:53:00"/>
    <n v="51.16"/>
    <n v="1.29"/>
    <x v="200"/>
    <n v="39.82"/>
    <s v="Evening"/>
    <x v="5"/>
    <n v="44.27"/>
    <n v="90.67"/>
    <n v="35.46"/>
    <x v="208"/>
    <n v="1.89"/>
    <x v="0"/>
    <x v="1"/>
    <x v="22"/>
    <x v="3"/>
    <x v="2"/>
    <n v="1"/>
    <n v="2024"/>
    <x v="0"/>
  </r>
  <r>
    <s v="User_216"/>
    <s v="Chevy Bolt"/>
    <n v="75"/>
    <x v="178"/>
    <x v="2"/>
    <x v="215"/>
    <d v="2024-01-10T02:37:00"/>
    <n v="28.23"/>
    <n v="1.22"/>
    <x v="201"/>
    <n v="36.340000000000003"/>
    <s v="Morning"/>
    <x v="2"/>
    <n v="61.79"/>
    <n v="65.22"/>
    <n v="91.12"/>
    <x v="209"/>
    <n v="7"/>
    <x v="0"/>
    <x v="0"/>
    <x v="23"/>
    <x v="3"/>
    <x v="2"/>
    <n v="1"/>
    <n v="2024"/>
    <x v="0"/>
  </r>
  <r>
    <s v="User_217"/>
    <s v="BMW i3"/>
    <n v="62"/>
    <x v="179"/>
    <x v="3"/>
    <x v="216"/>
    <d v="2024-01-10T02:04:00"/>
    <n v="67.92"/>
    <n v="3.7"/>
    <x v="202"/>
    <n v="32.18"/>
    <s v="Night"/>
    <x v="5"/>
    <n v="63.58"/>
    <n v="89.94"/>
    <n v="157.02000000000001"/>
    <x v="210"/>
    <n v="5"/>
    <x v="0"/>
    <x v="2"/>
    <x v="0"/>
    <x v="0"/>
    <x v="0"/>
    <n v="1"/>
    <n v="2024"/>
    <x v="0"/>
  </r>
  <r>
    <s v="User_218"/>
    <s v="BMW i3"/>
    <n v="75"/>
    <x v="180"/>
    <x v="0"/>
    <x v="217"/>
    <d v="2024-01-10T02:24:00"/>
    <n v="15.27"/>
    <n v="2.87"/>
    <x v="203"/>
    <n v="7.63"/>
    <s v="Night"/>
    <x v="4"/>
    <n v="86.95"/>
    <n v="85.14"/>
    <n v="113.67"/>
    <x v="211"/>
    <n v="6"/>
    <x v="0"/>
    <x v="2"/>
    <x v="1"/>
    <x v="0"/>
    <x v="0"/>
    <n v="1"/>
    <n v="2024"/>
    <x v="0"/>
  </r>
  <r>
    <s v="User_219"/>
    <s v="Tesla Model 3"/>
    <n v="85"/>
    <x v="181"/>
    <x v="3"/>
    <x v="218"/>
    <d v="2024-01-10T05:54:00"/>
    <n v="50.64"/>
    <n v="2.23"/>
    <x v="204"/>
    <n v="38.25"/>
    <s v="Afternoon"/>
    <x v="6"/>
    <n v="31.57"/>
    <n v="70.650000000000006"/>
    <n v="195"/>
    <x v="212"/>
    <n v="3"/>
    <x v="1"/>
    <x v="2"/>
    <x v="2"/>
    <x v="0"/>
    <x v="4"/>
    <n v="1"/>
    <n v="2024"/>
    <x v="0"/>
  </r>
  <r>
    <s v="User_220"/>
    <s v="Tesla Model 3"/>
    <n v="50"/>
    <x v="182"/>
    <x v="3"/>
    <x v="219"/>
    <d v="2024-01-10T06:57:00"/>
    <n v="52.05"/>
    <n v="2.94"/>
    <x v="205"/>
    <n v="25"/>
    <s v="Morning"/>
    <x v="5"/>
    <n v="74.87"/>
    <n v="64.37"/>
    <n v="153.97"/>
    <x v="213"/>
    <n v="4"/>
    <x v="0"/>
    <x v="0"/>
    <x v="3"/>
    <x v="0"/>
    <x v="4"/>
    <n v="1"/>
    <n v="2024"/>
    <x v="0"/>
  </r>
  <r>
    <s v="User_221"/>
    <s v="Nissan Leaf"/>
    <n v="75"/>
    <x v="62"/>
    <x v="4"/>
    <x v="220"/>
    <d v="2024-01-10T04:53:00"/>
    <n v="57.9"/>
    <n v="0.61"/>
    <x v="206"/>
    <n v="28.14"/>
    <s v="Night"/>
    <x v="0"/>
    <n v="58.6"/>
    <n v="77.23"/>
    <n v="266.69"/>
    <x v="214"/>
    <n v="7"/>
    <x v="1"/>
    <x v="2"/>
    <x v="4"/>
    <x v="0"/>
    <x v="3"/>
    <n v="1"/>
    <n v="2024"/>
    <x v="0"/>
  </r>
  <r>
    <s v="User_222"/>
    <s v="Tesla Model 3"/>
    <n v="75"/>
    <x v="62"/>
    <x v="4"/>
    <x v="221"/>
    <d v="2024-01-10T08:54:00"/>
    <n v="30.9"/>
    <n v="0.67"/>
    <x v="207"/>
    <n v="14.44"/>
    <s v="Night"/>
    <x v="2"/>
    <n v="24.83"/>
    <n v="61.28"/>
    <n v="13.01"/>
    <x v="215"/>
    <n v="4"/>
    <x v="1"/>
    <x v="1"/>
    <x v="5"/>
    <x v="0"/>
    <x v="4"/>
    <n v="1"/>
    <n v="2024"/>
    <x v="0"/>
  </r>
  <r>
    <s v="User_223"/>
    <s v="Chevy Bolt"/>
    <n v="46.54"/>
    <x v="183"/>
    <x v="4"/>
    <x v="222"/>
    <d v="2024-01-10T09:01:00"/>
    <n v="35.35"/>
    <n v="3.13"/>
    <x v="208"/>
    <n v="12.65"/>
    <s v="Afternoon"/>
    <x v="2"/>
    <n v="41.21"/>
    <n v="98.92"/>
    <n v="219.15"/>
    <x v="216"/>
    <n v="4"/>
    <x v="2"/>
    <x v="1"/>
    <x v="6"/>
    <x v="1"/>
    <x v="2"/>
    <n v="1"/>
    <n v="2024"/>
    <x v="0"/>
  </r>
  <r>
    <s v="User_224"/>
    <s v="BMW i3"/>
    <n v="75"/>
    <x v="184"/>
    <x v="1"/>
    <x v="223"/>
    <d v="2024-01-10T10:31:00"/>
    <n v="11.93"/>
    <n v="2.75"/>
    <x v="209"/>
    <n v="25.99"/>
    <s v="Afternoon"/>
    <x v="5"/>
    <n v="29.33"/>
    <n v="88.43"/>
    <n v="192.18"/>
    <x v="217"/>
    <n v="0"/>
    <x v="1"/>
    <x v="1"/>
    <x v="7"/>
    <x v="1"/>
    <x v="0"/>
    <n v="1"/>
    <n v="2024"/>
    <x v="0"/>
  </r>
  <r>
    <s v="User_225"/>
    <s v="Tesla Model 3"/>
    <n v="62"/>
    <x v="165"/>
    <x v="4"/>
    <x v="224"/>
    <d v="2024-01-10T08:55:00"/>
    <n v="55.46"/>
    <n v="0.57999999999999996"/>
    <x v="210"/>
    <n v="16.649999999999999"/>
    <s v="Afternoon"/>
    <x v="0"/>
    <n v="78.790000000000006"/>
    <n v="55.02"/>
    <n v="90.4"/>
    <x v="218"/>
    <n v="3"/>
    <x v="1"/>
    <x v="2"/>
    <x v="8"/>
    <x v="1"/>
    <x v="4"/>
    <n v="1"/>
    <n v="2024"/>
    <x v="0"/>
  </r>
  <r>
    <s v="User_226"/>
    <s v="Tesla Model 3"/>
    <n v="50"/>
    <x v="169"/>
    <x v="0"/>
    <x v="225"/>
    <d v="2024-01-10T12:43:00"/>
    <n v="44.16"/>
    <n v="3.98"/>
    <x v="211"/>
    <n v="5.55"/>
    <s v="Morning"/>
    <x v="2"/>
    <n v="81.45"/>
    <n v="89.29"/>
    <n v="33.56"/>
    <x v="219"/>
    <n v="7"/>
    <x v="1"/>
    <x v="2"/>
    <x v="9"/>
    <x v="1"/>
    <x v="4"/>
    <n v="1"/>
    <n v="2024"/>
    <x v="0"/>
  </r>
  <r>
    <s v="User_227"/>
    <s v="Nissan Leaf"/>
    <n v="100"/>
    <x v="185"/>
    <x v="3"/>
    <x v="226"/>
    <d v="2024-01-10T11:49:00"/>
    <n v="65.239999999999995"/>
    <n v="0.88"/>
    <x v="212"/>
    <n v="24.75"/>
    <s v="Evening"/>
    <x v="3"/>
    <n v="27.08"/>
    <n v="55.75"/>
    <n v="95.66"/>
    <x v="220"/>
    <n v="4"/>
    <x v="2"/>
    <x v="0"/>
    <x v="10"/>
    <x v="1"/>
    <x v="3"/>
    <n v="1"/>
    <n v="2024"/>
    <x v="0"/>
  </r>
  <r>
    <s v="User_228"/>
    <s v="Nissan Leaf"/>
    <n v="50"/>
    <x v="2"/>
    <x v="0"/>
    <x v="227"/>
    <d v="2024-01-10T14:15:00"/>
    <n v="20.46"/>
    <n v="3.65"/>
    <x v="123"/>
    <n v="7.67"/>
    <s v="Morning"/>
    <x v="5"/>
    <n v="18.13"/>
    <n v="56.11"/>
    <n v="62.93"/>
    <x v="221"/>
    <n v="7"/>
    <x v="1"/>
    <x v="1"/>
    <x v="11"/>
    <x v="1"/>
    <x v="3"/>
    <n v="1"/>
    <n v="2024"/>
    <x v="0"/>
  </r>
  <r>
    <s v="User_229"/>
    <s v="Chevy Bolt"/>
    <n v="27.03"/>
    <x v="186"/>
    <x v="4"/>
    <x v="228"/>
    <d v="2024-01-10T13:34:00"/>
    <n v="49.19"/>
    <n v="1.91"/>
    <x v="213"/>
    <n v="9.1199999999999992"/>
    <s v="Afternoon"/>
    <x v="5"/>
    <n v="64.42"/>
    <n v="99.6"/>
    <n v="120.4"/>
    <x v="222"/>
    <n v="5"/>
    <x v="2"/>
    <x v="0"/>
    <x v="12"/>
    <x v="2"/>
    <x v="2"/>
    <n v="1"/>
    <n v="2024"/>
    <x v="0"/>
  </r>
  <r>
    <s v="User_230"/>
    <s v="BMW i3"/>
    <n v="85"/>
    <x v="187"/>
    <x v="1"/>
    <x v="229"/>
    <d v="2024-01-10T14:44:00"/>
    <n v="32.64"/>
    <n v="0.56000000000000005"/>
    <x v="214"/>
    <n v="5.78"/>
    <s v="Evening"/>
    <x v="6"/>
    <n v="51.56"/>
    <n v="73.55"/>
    <n v="183.59"/>
    <x v="223"/>
    <n v="0"/>
    <x v="0"/>
    <x v="2"/>
    <x v="13"/>
    <x v="2"/>
    <x v="0"/>
    <n v="1"/>
    <n v="2024"/>
    <x v="0"/>
  </r>
  <r>
    <s v="User_231"/>
    <s v="Nissan Leaf"/>
    <n v="85"/>
    <x v="123"/>
    <x v="1"/>
    <x v="230"/>
    <d v="2024-01-10T17:28:00"/>
    <n v="66.62"/>
    <n v="1.23"/>
    <x v="215"/>
    <n v="22.34"/>
    <s v="Night"/>
    <x v="5"/>
    <n v="62.39"/>
    <n v="79.430000000000007"/>
    <n v="286.07"/>
    <x v="224"/>
    <n v="0"/>
    <x v="1"/>
    <x v="0"/>
    <x v="14"/>
    <x v="2"/>
    <x v="3"/>
    <n v="1"/>
    <n v="2024"/>
    <x v="0"/>
  </r>
  <r>
    <s v="User_232"/>
    <s v="Tesla Model 3"/>
    <n v="62"/>
    <x v="188"/>
    <x v="3"/>
    <x v="231"/>
    <d v="2024-01-10T18:12:00"/>
    <n v="33.369999999999997"/>
    <n v="0.61"/>
    <x v="216"/>
    <n v="35.96"/>
    <s v="Morning"/>
    <x v="2"/>
    <n v="26.85"/>
    <n v="99.64"/>
    <n v="244.05"/>
    <x v="225"/>
    <n v="0"/>
    <x v="0"/>
    <x v="1"/>
    <x v="15"/>
    <x v="2"/>
    <x v="4"/>
    <n v="1"/>
    <n v="2024"/>
    <x v="0"/>
  </r>
  <r>
    <s v="User_233"/>
    <s v="BMW i3"/>
    <n v="120.51"/>
    <x v="189"/>
    <x v="0"/>
    <x v="232"/>
    <d v="2024-01-10T17:12:00"/>
    <n v="68.83"/>
    <n v="2.4700000000000002"/>
    <x v="217"/>
    <n v="33.86"/>
    <s v="Afternoon"/>
    <x v="1"/>
    <n v="70.75"/>
    <n v="55.33"/>
    <n v="139.03"/>
    <x v="226"/>
    <n v="0"/>
    <x v="1"/>
    <x v="0"/>
    <x v="16"/>
    <x v="2"/>
    <x v="0"/>
    <n v="1"/>
    <n v="2024"/>
    <x v="0"/>
  </r>
  <r>
    <s v="User_234"/>
    <s v="BMW i3"/>
    <n v="75"/>
    <x v="147"/>
    <x v="2"/>
    <x v="233"/>
    <d v="2024-01-10T17:58:00"/>
    <n v="65.89"/>
    <n v="0.74"/>
    <x v="218"/>
    <n v="9.14"/>
    <s v="Afternoon"/>
    <x v="0"/>
    <n v="18.87"/>
    <n v="65.02"/>
    <n v="77.27"/>
    <x v="227"/>
    <n v="5"/>
    <x v="2"/>
    <x v="0"/>
    <x v="17"/>
    <x v="2"/>
    <x v="0"/>
    <n v="1"/>
    <n v="2024"/>
    <x v="0"/>
  </r>
  <r>
    <s v="User_235"/>
    <s v="Tesla Model 3"/>
    <n v="62"/>
    <x v="190"/>
    <x v="0"/>
    <x v="234"/>
    <d v="2024-01-10T21:14:00"/>
    <m/>
    <n v="2.17"/>
    <x v="219"/>
    <n v="9.08"/>
    <s v="Evening"/>
    <x v="4"/>
    <n v="18.86"/>
    <n v="98.32"/>
    <n v="139.22"/>
    <x v="228"/>
    <n v="3"/>
    <x v="0"/>
    <x v="2"/>
    <x v="18"/>
    <x v="3"/>
    <x v="4"/>
    <n v="1"/>
    <n v="2024"/>
    <x v="0"/>
  </r>
  <r>
    <s v="User_236"/>
    <s v="Nissan Leaf"/>
    <n v="75"/>
    <x v="191"/>
    <x v="4"/>
    <x v="235"/>
    <d v="2024-01-10T20:50:00"/>
    <n v="12.67"/>
    <n v="2.82"/>
    <x v="220"/>
    <n v="32.18"/>
    <s v="Morning"/>
    <x v="4"/>
    <n v="35.92"/>
    <n v="67.08"/>
    <n v="296.13"/>
    <x v="229"/>
    <n v="3"/>
    <x v="1"/>
    <x v="2"/>
    <x v="19"/>
    <x v="3"/>
    <x v="3"/>
    <n v="1"/>
    <n v="2024"/>
    <x v="0"/>
  </r>
  <r>
    <s v="User_237"/>
    <s v="Tesla Model 3"/>
    <n v="50"/>
    <x v="192"/>
    <x v="2"/>
    <x v="236"/>
    <d v="2024-01-10T23:35:00"/>
    <n v="25.35"/>
    <n v="0.61"/>
    <x v="221"/>
    <n v="19.329999999999998"/>
    <s v="Night"/>
    <x v="0"/>
    <n v="72.400000000000006"/>
    <n v="67.430000000000007"/>
    <n v="73.38"/>
    <x v="230"/>
    <n v="0"/>
    <x v="1"/>
    <x v="2"/>
    <x v="20"/>
    <x v="3"/>
    <x v="4"/>
    <n v="1"/>
    <n v="2024"/>
    <x v="0"/>
  </r>
  <r>
    <s v="User_238"/>
    <s v="BMW i3"/>
    <n v="100"/>
    <x v="193"/>
    <x v="1"/>
    <x v="237"/>
    <d v="2024-01-10T22:23:00"/>
    <n v="37.93"/>
    <n v="1.71"/>
    <x v="21"/>
    <n v="36.21"/>
    <s v="Night"/>
    <x v="1"/>
    <n v="35.549999999999997"/>
    <n v="87.94"/>
    <n v="69.64"/>
    <x v="231"/>
    <n v="2"/>
    <x v="2"/>
    <x v="2"/>
    <x v="21"/>
    <x v="3"/>
    <x v="0"/>
    <n v="1"/>
    <n v="2024"/>
    <x v="0"/>
  </r>
  <r>
    <s v="User_239"/>
    <s v="Hyundai Kona"/>
    <n v="75"/>
    <x v="194"/>
    <x v="3"/>
    <x v="238"/>
    <d v="2024-01-10T23:08:00"/>
    <m/>
    <n v="0.69"/>
    <x v="222"/>
    <n v="23.49"/>
    <s v="Evening"/>
    <x v="6"/>
    <n v="32.64"/>
    <n v="60.22"/>
    <n v="111.19"/>
    <x v="232"/>
    <n v="6"/>
    <x v="1"/>
    <x v="1"/>
    <x v="22"/>
    <x v="3"/>
    <x v="1"/>
    <n v="1"/>
    <n v="2024"/>
    <x v="0"/>
  </r>
  <r>
    <s v="User_240"/>
    <s v="Hyundai Kona"/>
    <n v="50"/>
    <x v="195"/>
    <x v="3"/>
    <x v="239"/>
    <d v="2024-01-11T00:11:00"/>
    <n v="31.88"/>
    <n v="1.38"/>
    <x v="223"/>
    <n v="38.29"/>
    <s v="Evening"/>
    <x v="6"/>
    <n v="68.819999999999993"/>
    <n v="92.84"/>
    <n v="249.76"/>
    <x v="233"/>
    <n v="6"/>
    <x v="0"/>
    <x v="1"/>
    <x v="23"/>
    <x v="3"/>
    <x v="1"/>
    <n v="1"/>
    <n v="2024"/>
    <x v="0"/>
  </r>
  <r>
    <s v="User_241"/>
    <s v="Chevy Bolt"/>
    <n v="50"/>
    <x v="186"/>
    <x v="1"/>
    <x v="240"/>
    <d v="2024-01-11T03:05:00"/>
    <n v="29.58"/>
    <n v="3.2"/>
    <x v="224"/>
    <n v="16.670000000000002"/>
    <s v="Night"/>
    <x v="6"/>
    <n v="24.74"/>
    <n v="80.599999999999994"/>
    <n v="248.92"/>
    <x v="83"/>
    <n v="5"/>
    <x v="2"/>
    <x v="0"/>
    <x v="0"/>
    <x v="0"/>
    <x v="2"/>
    <n v="1"/>
    <n v="2024"/>
    <x v="0"/>
  </r>
  <r>
    <s v="User_242"/>
    <s v="Tesla Model 3"/>
    <n v="100"/>
    <x v="196"/>
    <x v="4"/>
    <x v="241"/>
    <d v="2024-01-11T01:58:00"/>
    <n v="37.51"/>
    <n v="3.52"/>
    <x v="225"/>
    <n v="23.23"/>
    <s v="Evening"/>
    <x v="6"/>
    <n v="31.2"/>
    <n v="76.03"/>
    <n v="203.73"/>
    <x v="234"/>
    <n v="1"/>
    <x v="0"/>
    <x v="1"/>
    <x v="1"/>
    <x v="0"/>
    <x v="4"/>
    <n v="1"/>
    <n v="2024"/>
    <x v="0"/>
  </r>
  <r>
    <s v="User_243"/>
    <s v="Tesla Model 3"/>
    <n v="62"/>
    <x v="197"/>
    <x v="1"/>
    <x v="242"/>
    <d v="2024-01-11T05:20:00"/>
    <n v="7.85"/>
    <n v="2.56"/>
    <x v="21"/>
    <n v="25.95"/>
    <s v="Evening"/>
    <x v="0"/>
    <n v="89.85"/>
    <n v="85.15"/>
    <n v="26.36"/>
    <x v="235"/>
    <n v="3"/>
    <x v="0"/>
    <x v="0"/>
    <x v="2"/>
    <x v="0"/>
    <x v="4"/>
    <n v="1"/>
    <n v="2024"/>
    <x v="0"/>
  </r>
  <r>
    <s v="User_244"/>
    <s v="Chevy Bolt"/>
    <n v="100"/>
    <x v="47"/>
    <x v="4"/>
    <x v="243"/>
    <d v="2024-01-11T05:40:00"/>
    <n v="66.52"/>
    <n v="0.21"/>
    <x v="226"/>
    <n v="34.74"/>
    <s v="Morning"/>
    <x v="5"/>
    <n v="19.510000000000002"/>
    <n v="63.49"/>
    <n v="123.57"/>
    <x v="236"/>
    <n v="3.97"/>
    <x v="1"/>
    <x v="2"/>
    <x v="3"/>
    <x v="0"/>
    <x v="2"/>
    <n v="1"/>
    <n v="2024"/>
    <x v="0"/>
  </r>
  <r>
    <s v="User_245"/>
    <s v="Chevy Bolt"/>
    <n v="100"/>
    <x v="62"/>
    <x v="2"/>
    <x v="244"/>
    <d v="2024-01-11T06:47:00"/>
    <m/>
    <n v="2.0099999999999998"/>
    <x v="227"/>
    <n v="7.89"/>
    <s v="Evening"/>
    <x v="3"/>
    <n v="82.22"/>
    <n v="77.02"/>
    <n v="206.71"/>
    <x v="237"/>
    <n v="2"/>
    <x v="1"/>
    <x v="0"/>
    <x v="4"/>
    <x v="0"/>
    <x v="2"/>
    <n v="1"/>
    <n v="2024"/>
    <x v="0"/>
  </r>
  <r>
    <s v="User_246"/>
    <s v="Chevy Bolt"/>
    <n v="62"/>
    <x v="198"/>
    <x v="1"/>
    <x v="245"/>
    <d v="2024-01-11T08:36:00"/>
    <n v="29.84"/>
    <n v="3.47"/>
    <x v="228"/>
    <n v="9.06"/>
    <s v="Afternoon"/>
    <x v="0"/>
    <n v="17.260000000000002"/>
    <n v="53.66"/>
    <n v="195.47"/>
    <x v="238"/>
    <n v="7"/>
    <x v="2"/>
    <x v="0"/>
    <x v="5"/>
    <x v="0"/>
    <x v="2"/>
    <n v="1"/>
    <n v="2024"/>
    <x v="0"/>
  </r>
  <r>
    <s v="User_247"/>
    <s v="BMW i3"/>
    <n v="100"/>
    <x v="199"/>
    <x v="4"/>
    <x v="246"/>
    <d v="2024-01-11T08:51:00"/>
    <n v="59.78"/>
    <n v="3.84"/>
    <x v="229"/>
    <n v="13.52"/>
    <s v="Afternoon"/>
    <x v="0"/>
    <n v="72.52"/>
    <n v="69.19"/>
    <n v="134.38"/>
    <x v="239"/>
    <n v="6"/>
    <x v="2"/>
    <x v="1"/>
    <x v="6"/>
    <x v="1"/>
    <x v="0"/>
    <n v="1"/>
    <n v="2024"/>
    <x v="0"/>
  </r>
  <r>
    <s v="User_248"/>
    <s v="Tesla Model 3"/>
    <n v="94.82"/>
    <x v="200"/>
    <x v="2"/>
    <x v="247"/>
    <d v="2024-01-11T10:53:00"/>
    <n v="76.36"/>
    <n v="2.97"/>
    <x v="230"/>
    <n v="68.930000000000007"/>
    <s v="Afternoon"/>
    <x v="3"/>
    <n v="80.680000000000007"/>
    <n v="64.03"/>
    <n v="213.49"/>
    <x v="240"/>
    <n v="5"/>
    <x v="2"/>
    <x v="0"/>
    <x v="7"/>
    <x v="1"/>
    <x v="4"/>
    <n v="1"/>
    <n v="2024"/>
    <x v="0"/>
  </r>
  <r>
    <s v="User_249"/>
    <s v="BMW i3"/>
    <n v="100"/>
    <x v="201"/>
    <x v="1"/>
    <x v="248"/>
    <d v="2024-01-11T11:24:00"/>
    <n v="60.41"/>
    <n v="1.71"/>
    <x v="231"/>
    <n v="17.899999999999999"/>
    <s v="Evening"/>
    <x v="2"/>
    <n v="77.010000000000005"/>
    <n v="82.53"/>
    <n v="99.54"/>
    <x v="241"/>
    <n v="2"/>
    <x v="0"/>
    <x v="1"/>
    <x v="8"/>
    <x v="1"/>
    <x v="0"/>
    <n v="1"/>
    <n v="2024"/>
    <x v="0"/>
  </r>
  <r>
    <s v="User_250"/>
    <s v="Chevy Bolt"/>
    <n v="85"/>
    <x v="202"/>
    <x v="3"/>
    <x v="249"/>
    <d v="2024-01-11T10:11:00"/>
    <n v="44.79"/>
    <n v="3.43"/>
    <x v="232"/>
    <n v="36.909999999999997"/>
    <s v="Night"/>
    <x v="4"/>
    <n v="20.079999999999998"/>
    <n v="76.260000000000005"/>
    <n v="283.89999999999998"/>
    <x v="242"/>
    <n v="6"/>
    <x v="0"/>
    <x v="0"/>
    <x v="9"/>
    <x v="1"/>
    <x v="2"/>
    <n v="1"/>
    <n v="2024"/>
    <x v="0"/>
  </r>
  <r>
    <s v="User_251"/>
    <s v="Tesla Model 3"/>
    <n v="75"/>
    <x v="203"/>
    <x v="1"/>
    <x v="250"/>
    <d v="2024-01-11T12:03:00"/>
    <n v="22.23"/>
    <n v="3.38"/>
    <x v="21"/>
    <n v="27.52"/>
    <s v="Afternoon"/>
    <x v="4"/>
    <n v="30.81"/>
    <n v="57.71"/>
    <n v="227.54"/>
    <x v="243"/>
    <n v="1"/>
    <x v="0"/>
    <x v="1"/>
    <x v="10"/>
    <x v="1"/>
    <x v="4"/>
    <n v="1"/>
    <n v="2024"/>
    <x v="0"/>
  </r>
  <r>
    <s v="User_252"/>
    <s v="BMW i3"/>
    <n v="100"/>
    <x v="204"/>
    <x v="0"/>
    <x v="251"/>
    <d v="2024-01-11T14:09:00"/>
    <n v="22.28"/>
    <n v="2.31"/>
    <x v="233"/>
    <n v="24.41"/>
    <s v="Morning"/>
    <x v="5"/>
    <n v="83.64"/>
    <n v="59.26"/>
    <n v="114.54"/>
    <x v="244"/>
    <n v="3"/>
    <x v="0"/>
    <x v="2"/>
    <x v="11"/>
    <x v="1"/>
    <x v="0"/>
    <n v="1"/>
    <n v="2024"/>
    <x v="0"/>
  </r>
  <r>
    <s v="User_253"/>
    <s v="BMW i3"/>
    <n v="85"/>
    <x v="205"/>
    <x v="1"/>
    <x v="252"/>
    <d v="2024-01-11T13:01:00"/>
    <n v="29.01"/>
    <n v="2.5299999999999998"/>
    <x v="234"/>
    <n v="12.29"/>
    <s v="Evening"/>
    <x v="3"/>
    <n v="70.25"/>
    <n v="92.5"/>
    <n v="199.64"/>
    <x v="245"/>
    <n v="3"/>
    <x v="1"/>
    <x v="1"/>
    <x v="12"/>
    <x v="2"/>
    <x v="0"/>
    <n v="1"/>
    <n v="2024"/>
    <x v="0"/>
  </r>
  <r>
    <s v="User_254"/>
    <s v="Chevy Bolt"/>
    <n v="75"/>
    <x v="7"/>
    <x v="0"/>
    <x v="253"/>
    <d v="2024-01-11T16:19:00"/>
    <n v="61.12"/>
    <n v="2.71"/>
    <x v="235"/>
    <n v="20.04"/>
    <s v="Night"/>
    <x v="6"/>
    <n v="28.72"/>
    <n v="52.96"/>
    <n v="172.67"/>
    <x v="246"/>
    <n v="1"/>
    <x v="2"/>
    <x v="2"/>
    <x v="13"/>
    <x v="2"/>
    <x v="2"/>
    <n v="1"/>
    <n v="2024"/>
    <x v="0"/>
  </r>
  <r>
    <s v="User_255"/>
    <s v="Tesla Model 3"/>
    <n v="62"/>
    <x v="201"/>
    <x v="2"/>
    <x v="254"/>
    <d v="2024-01-11T17:09:00"/>
    <n v="65.55"/>
    <n v="3.58"/>
    <x v="236"/>
    <n v="24.21"/>
    <s v="Night"/>
    <x v="6"/>
    <n v="47.91"/>
    <n v="97.31"/>
    <n v="153.22"/>
    <x v="247"/>
    <n v="3"/>
    <x v="1"/>
    <x v="1"/>
    <x v="14"/>
    <x v="2"/>
    <x v="4"/>
    <n v="1"/>
    <n v="2024"/>
    <x v="0"/>
  </r>
  <r>
    <s v="User_256"/>
    <s v="Chevy Bolt"/>
    <n v="50"/>
    <x v="206"/>
    <x v="1"/>
    <x v="255"/>
    <d v="2024-01-11T15:55:00"/>
    <n v="76.58"/>
    <n v="0.62"/>
    <x v="237"/>
    <n v="36.69"/>
    <s v="Evening"/>
    <x v="5"/>
    <n v="47.06"/>
    <n v="71.89"/>
    <n v="33.630000000000003"/>
    <x v="248"/>
    <n v="0"/>
    <x v="1"/>
    <x v="2"/>
    <x v="15"/>
    <x v="2"/>
    <x v="2"/>
    <n v="1"/>
    <n v="2024"/>
    <x v="0"/>
  </r>
  <r>
    <s v="User_257"/>
    <s v="Tesla Model 3"/>
    <n v="50"/>
    <x v="207"/>
    <x v="2"/>
    <x v="256"/>
    <d v="2024-01-11T18:24:00"/>
    <n v="37.090000000000003"/>
    <n v="0.85"/>
    <x v="238"/>
    <n v="19.54"/>
    <s v="Evening"/>
    <x v="2"/>
    <n v="53.71"/>
    <n v="53.3"/>
    <n v="180.15"/>
    <x v="249"/>
    <n v="7"/>
    <x v="0"/>
    <x v="2"/>
    <x v="16"/>
    <x v="2"/>
    <x v="4"/>
    <n v="1"/>
    <n v="2024"/>
    <x v="0"/>
  </r>
  <r>
    <s v="User_258"/>
    <s v="Hyundai Kona"/>
    <n v="100"/>
    <x v="208"/>
    <x v="2"/>
    <x v="257"/>
    <d v="2024-01-11T19:38:00"/>
    <n v="56.36"/>
    <n v="3.21"/>
    <x v="21"/>
    <n v="35.07"/>
    <s v="Morning"/>
    <x v="5"/>
    <n v="25.44"/>
    <n v="68.930000000000007"/>
    <n v="233.91"/>
    <x v="250"/>
    <n v="0"/>
    <x v="2"/>
    <x v="1"/>
    <x v="17"/>
    <x v="2"/>
    <x v="1"/>
    <n v="1"/>
    <n v="2024"/>
    <x v="0"/>
  </r>
  <r>
    <s v="User_259"/>
    <s v="Nissan Leaf"/>
    <n v="85"/>
    <x v="209"/>
    <x v="4"/>
    <x v="258"/>
    <d v="2024-01-11T19:25:00"/>
    <n v="6.35"/>
    <n v="1.05"/>
    <x v="239"/>
    <n v="10.029999999999999"/>
    <s v="Evening"/>
    <x v="3"/>
    <n v="47.2"/>
    <n v="85.13"/>
    <n v="40.659999999999997"/>
    <x v="251"/>
    <n v="5"/>
    <x v="0"/>
    <x v="2"/>
    <x v="18"/>
    <x v="3"/>
    <x v="3"/>
    <n v="1"/>
    <n v="2024"/>
    <x v="0"/>
  </r>
  <r>
    <s v="User_260"/>
    <s v="Nissan Leaf"/>
    <n v="62"/>
    <x v="142"/>
    <x v="2"/>
    <x v="259"/>
    <d v="2024-01-11T21:31:00"/>
    <n v="60.52"/>
    <n v="3.08"/>
    <x v="240"/>
    <n v="22.67"/>
    <s v="Evening"/>
    <x v="3"/>
    <n v="25.51"/>
    <n v="64.209999999999994"/>
    <n v="219.12"/>
    <x v="197"/>
    <n v="4"/>
    <x v="0"/>
    <x v="0"/>
    <x v="19"/>
    <x v="3"/>
    <x v="3"/>
    <n v="1"/>
    <n v="2024"/>
    <x v="0"/>
  </r>
  <r>
    <s v="User_261"/>
    <s v="Nissan Leaf"/>
    <n v="50"/>
    <x v="27"/>
    <x v="2"/>
    <x v="260"/>
    <d v="2024-01-11T22:15:00"/>
    <n v="49.62"/>
    <n v="3.73"/>
    <x v="241"/>
    <n v="12.88"/>
    <s v="Night"/>
    <x v="1"/>
    <n v="43.91"/>
    <n v="98.39"/>
    <n v="260.69"/>
    <x v="252"/>
    <n v="6"/>
    <x v="2"/>
    <x v="0"/>
    <x v="20"/>
    <x v="3"/>
    <x v="3"/>
    <n v="1"/>
    <n v="2024"/>
    <x v="0"/>
  </r>
  <r>
    <s v="User_262"/>
    <s v="Chevy Bolt"/>
    <n v="100"/>
    <x v="197"/>
    <x v="1"/>
    <x v="261"/>
    <d v="2024-01-11T23:39:00"/>
    <n v="54.13"/>
    <n v="1.25"/>
    <x v="242"/>
    <n v="31.94"/>
    <s v="Afternoon"/>
    <x v="2"/>
    <n v="69.63"/>
    <n v="88.99"/>
    <n v="175.21"/>
    <x v="253"/>
    <n v="7"/>
    <x v="2"/>
    <x v="2"/>
    <x v="21"/>
    <x v="3"/>
    <x v="2"/>
    <n v="1"/>
    <n v="2024"/>
    <x v="0"/>
  </r>
  <r>
    <s v="User_263"/>
    <s v="Hyundai Kona"/>
    <n v="45.38"/>
    <x v="125"/>
    <x v="1"/>
    <x v="262"/>
    <d v="2024-01-11T23:50:00"/>
    <n v="13.09"/>
    <n v="3.24"/>
    <x v="243"/>
    <n v="36.61"/>
    <s v="Afternoon"/>
    <x v="3"/>
    <n v="16.78"/>
    <n v="91.51"/>
    <n v="233.57"/>
    <x v="254"/>
    <n v="3"/>
    <x v="1"/>
    <x v="2"/>
    <x v="22"/>
    <x v="3"/>
    <x v="1"/>
    <n v="1"/>
    <n v="2024"/>
    <x v="0"/>
  </r>
  <r>
    <s v="User_264"/>
    <s v="Tesla Model 3"/>
    <n v="75"/>
    <x v="210"/>
    <x v="3"/>
    <x v="263"/>
    <d v="2024-01-12T02:07:00"/>
    <n v="7.42"/>
    <n v="1.91"/>
    <x v="226"/>
    <n v="36.54"/>
    <s v="Night"/>
    <x v="3"/>
    <n v="61.36"/>
    <n v="59.94"/>
    <m/>
    <x v="255"/>
    <n v="5"/>
    <x v="0"/>
    <x v="2"/>
    <x v="23"/>
    <x v="3"/>
    <x v="4"/>
    <n v="1"/>
    <n v="2024"/>
    <x v="0"/>
  </r>
  <r>
    <s v="User_265"/>
    <s v="BMW i3"/>
    <n v="143.47999999999999"/>
    <x v="203"/>
    <x v="4"/>
    <x v="264"/>
    <d v="2024-01-12T02:29:00"/>
    <n v="47.09"/>
    <n v="3.31"/>
    <x v="244"/>
    <n v="31.22"/>
    <s v="Evening"/>
    <x v="2"/>
    <n v="85.19"/>
    <n v="76.400000000000006"/>
    <n v="35.08"/>
    <x v="256"/>
    <n v="7"/>
    <x v="0"/>
    <x v="1"/>
    <x v="0"/>
    <x v="0"/>
    <x v="0"/>
    <n v="1"/>
    <n v="2024"/>
    <x v="0"/>
  </r>
  <r>
    <s v="User_266"/>
    <s v="Tesla Model 3"/>
    <n v="100"/>
    <x v="211"/>
    <x v="2"/>
    <x v="265"/>
    <d v="2024-01-12T04:48:00"/>
    <m/>
    <n v="0.5"/>
    <x v="21"/>
    <n v="23.6"/>
    <s v="Morning"/>
    <x v="6"/>
    <n v="48.54"/>
    <n v="78.14"/>
    <n v="269.5"/>
    <x v="257"/>
    <n v="6"/>
    <x v="0"/>
    <x v="0"/>
    <x v="1"/>
    <x v="0"/>
    <x v="4"/>
    <n v="1"/>
    <n v="2024"/>
    <x v="0"/>
  </r>
  <r>
    <s v="User_267"/>
    <s v="BMW i3"/>
    <n v="85"/>
    <x v="212"/>
    <x v="4"/>
    <x v="266"/>
    <d v="2024-01-12T03:21:00"/>
    <n v="56.82"/>
    <n v="0.87"/>
    <x v="245"/>
    <n v="15.83"/>
    <s v="Afternoon"/>
    <x v="0"/>
    <n v="17.45"/>
    <n v="53.85"/>
    <n v="263.74"/>
    <x v="258"/>
    <n v="2"/>
    <x v="2"/>
    <x v="2"/>
    <x v="2"/>
    <x v="0"/>
    <x v="0"/>
    <n v="1"/>
    <n v="2024"/>
    <x v="0"/>
  </r>
  <r>
    <s v="User_268"/>
    <s v="Tesla Model 3"/>
    <n v="75"/>
    <x v="111"/>
    <x v="0"/>
    <x v="267"/>
    <d v="2024-01-12T05:00:00"/>
    <n v="36.53"/>
    <n v="2.65"/>
    <x v="246"/>
    <n v="32.24"/>
    <s v="Evening"/>
    <x v="6"/>
    <n v="80.02"/>
    <n v="75.53"/>
    <n v="97.73"/>
    <x v="259"/>
    <n v="7"/>
    <x v="0"/>
    <x v="2"/>
    <x v="3"/>
    <x v="0"/>
    <x v="4"/>
    <n v="1"/>
    <n v="2024"/>
    <x v="0"/>
  </r>
  <r>
    <s v="User_269"/>
    <s v="Hyundai Kona"/>
    <n v="100"/>
    <x v="199"/>
    <x v="2"/>
    <x v="268"/>
    <d v="2024-01-12T06:46:00"/>
    <n v="58.15"/>
    <n v="1.99"/>
    <x v="247"/>
    <n v="25.39"/>
    <s v="Afternoon"/>
    <x v="0"/>
    <n v="17.46"/>
    <n v="82.13"/>
    <n v="236.83"/>
    <x v="260"/>
    <n v="7"/>
    <x v="0"/>
    <x v="1"/>
    <x v="4"/>
    <x v="0"/>
    <x v="1"/>
    <n v="1"/>
    <n v="2024"/>
    <x v="0"/>
  </r>
  <r>
    <s v="User_270"/>
    <s v="BMW i3"/>
    <n v="10.19"/>
    <x v="166"/>
    <x v="4"/>
    <x v="269"/>
    <d v="2024-01-12T05:51:00"/>
    <n v="63.59"/>
    <n v="3.33"/>
    <x v="248"/>
    <n v="5.09"/>
    <s v="Night"/>
    <x v="1"/>
    <n v="18.28"/>
    <n v="63.03"/>
    <n v="149.96"/>
    <x v="261"/>
    <n v="4"/>
    <x v="0"/>
    <x v="0"/>
    <x v="5"/>
    <x v="0"/>
    <x v="0"/>
    <n v="1"/>
    <n v="2024"/>
    <x v="0"/>
  </r>
  <r>
    <s v="User_271"/>
    <s v="Chevy Bolt"/>
    <n v="85"/>
    <x v="213"/>
    <x v="3"/>
    <x v="270"/>
    <d v="2024-01-12T07:03:00"/>
    <n v="55.42"/>
    <n v="2.31"/>
    <x v="249"/>
    <n v="36.43"/>
    <s v="Afternoon"/>
    <x v="6"/>
    <n v="88.07"/>
    <n v="64.81"/>
    <n v="176.93"/>
    <x v="262"/>
    <n v="5"/>
    <x v="0"/>
    <x v="2"/>
    <x v="6"/>
    <x v="1"/>
    <x v="2"/>
    <n v="1"/>
    <n v="2024"/>
    <x v="0"/>
  </r>
  <r>
    <s v="User_272"/>
    <s v="Tesla Model 3"/>
    <n v="50"/>
    <x v="214"/>
    <x v="3"/>
    <x v="271"/>
    <d v="2024-01-12T09:19:00"/>
    <n v="12.92"/>
    <n v="3.38"/>
    <x v="250"/>
    <n v="11.5"/>
    <s v="Night"/>
    <x v="3"/>
    <n v="48.08"/>
    <n v="71.16"/>
    <n v="188.6"/>
    <x v="263"/>
    <n v="4"/>
    <x v="1"/>
    <x v="0"/>
    <x v="7"/>
    <x v="1"/>
    <x v="4"/>
    <n v="1"/>
    <n v="2024"/>
    <x v="0"/>
  </r>
  <r>
    <s v="User_273"/>
    <s v="Tesla Model 3"/>
    <n v="75"/>
    <x v="215"/>
    <x v="2"/>
    <x v="272"/>
    <d v="2024-01-12T09:18:00"/>
    <n v="70.239999999999995"/>
    <n v="3.37"/>
    <x v="251"/>
    <n v="18.53"/>
    <s v="Night"/>
    <x v="2"/>
    <n v="72.55"/>
    <n v="91.9"/>
    <n v="34.520000000000003"/>
    <x v="264"/>
    <n v="4"/>
    <x v="2"/>
    <x v="1"/>
    <x v="8"/>
    <x v="1"/>
    <x v="4"/>
    <n v="1"/>
    <n v="2024"/>
    <x v="0"/>
  </r>
  <r>
    <s v="User_274"/>
    <s v="BMW i3"/>
    <n v="50"/>
    <x v="206"/>
    <x v="0"/>
    <x v="273"/>
    <d v="2024-01-12T11:38:00"/>
    <n v="47.9"/>
    <n v="1.1599999999999999"/>
    <x v="252"/>
    <n v="35.04"/>
    <s v="Night"/>
    <x v="2"/>
    <n v="48.98"/>
    <n v="75.489999999999995"/>
    <n v="32.24"/>
    <x v="265"/>
    <n v="5"/>
    <x v="1"/>
    <x v="0"/>
    <x v="9"/>
    <x v="1"/>
    <x v="0"/>
    <n v="1"/>
    <n v="2024"/>
    <x v="0"/>
  </r>
  <r>
    <s v="User_275"/>
    <s v="Chevy Bolt"/>
    <n v="62"/>
    <x v="216"/>
    <x v="3"/>
    <x v="274"/>
    <d v="2024-01-12T11:42:00"/>
    <n v="59.15"/>
    <n v="3.88"/>
    <x v="253"/>
    <n v="32.07"/>
    <s v="Morning"/>
    <x v="0"/>
    <n v="40"/>
    <n v="57.35"/>
    <m/>
    <x v="266"/>
    <n v="3"/>
    <x v="2"/>
    <x v="2"/>
    <x v="10"/>
    <x v="1"/>
    <x v="2"/>
    <n v="1"/>
    <n v="2024"/>
    <x v="0"/>
  </r>
  <r>
    <s v="User_276"/>
    <s v="Chevy Bolt"/>
    <n v="75"/>
    <x v="55"/>
    <x v="3"/>
    <x v="275"/>
    <d v="2024-01-12T12:53:00"/>
    <n v="6.46"/>
    <n v="3.47"/>
    <x v="254"/>
    <n v="37.46"/>
    <s v="Evening"/>
    <x v="6"/>
    <n v="88.22"/>
    <n v="91.94"/>
    <m/>
    <x v="267"/>
    <n v="4"/>
    <x v="0"/>
    <x v="2"/>
    <x v="11"/>
    <x v="1"/>
    <x v="2"/>
    <n v="1"/>
    <n v="2024"/>
    <x v="0"/>
  </r>
  <r>
    <s v="User_277"/>
    <s v="Hyundai Kona"/>
    <n v="100"/>
    <x v="70"/>
    <x v="0"/>
    <x v="276"/>
    <d v="2024-01-12T13:22:00"/>
    <n v="79"/>
    <n v="3.89"/>
    <x v="255"/>
    <n v="11.29"/>
    <s v="Night"/>
    <x v="4"/>
    <n v="22.53"/>
    <n v="93.3"/>
    <n v="39.75"/>
    <x v="268"/>
    <n v="3"/>
    <x v="2"/>
    <x v="0"/>
    <x v="12"/>
    <x v="2"/>
    <x v="1"/>
    <n v="1"/>
    <n v="2024"/>
    <x v="0"/>
  </r>
  <r>
    <s v="User_278"/>
    <s v="Chevy Bolt"/>
    <n v="78.38"/>
    <x v="217"/>
    <x v="4"/>
    <x v="277"/>
    <d v="2024-01-12T15:09:00"/>
    <n v="19.920000000000002"/>
    <n v="2.81"/>
    <x v="256"/>
    <n v="10.47"/>
    <s v="Night"/>
    <x v="4"/>
    <n v="43.91"/>
    <n v="80.06"/>
    <n v="205.64"/>
    <x v="269"/>
    <n v="7"/>
    <x v="1"/>
    <x v="1"/>
    <x v="13"/>
    <x v="2"/>
    <x v="2"/>
    <n v="1"/>
    <n v="2024"/>
    <x v="0"/>
  </r>
  <r>
    <s v="User_279"/>
    <s v="Chevy Bolt"/>
    <n v="62"/>
    <x v="60"/>
    <x v="3"/>
    <x v="278"/>
    <d v="2024-01-12T16:33:00"/>
    <n v="73.23"/>
    <n v="3.52"/>
    <x v="238"/>
    <n v="16.97"/>
    <s v="Afternoon"/>
    <x v="3"/>
    <n v="14.08"/>
    <n v="60.69"/>
    <m/>
    <x v="270"/>
    <n v="5"/>
    <x v="0"/>
    <x v="1"/>
    <x v="14"/>
    <x v="2"/>
    <x v="2"/>
    <n v="1"/>
    <n v="2024"/>
    <x v="0"/>
  </r>
  <r>
    <s v="User_280"/>
    <s v="Chevy Bolt"/>
    <n v="75"/>
    <x v="218"/>
    <x v="1"/>
    <x v="279"/>
    <d v="2024-01-12T18:17:00"/>
    <n v="15.06"/>
    <n v="3.22"/>
    <x v="257"/>
    <n v="15.67"/>
    <s v="Evening"/>
    <x v="0"/>
    <n v="49.87"/>
    <n v="82.18"/>
    <n v="68.52"/>
    <x v="271"/>
    <n v="1"/>
    <x v="1"/>
    <x v="1"/>
    <x v="15"/>
    <x v="2"/>
    <x v="2"/>
    <n v="1"/>
    <n v="2024"/>
    <x v="0"/>
  </r>
  <r>
    <s v="User_281"/>
    <s v="Nissan Leaf"/>
    <n v="62"/>
    <x v="62"/>
    <x v="3"/>
    <x v="280"/>
    <d v="2024-01-12T17:14:00"/>
    <n v="12.13"/>
    <n v="2.67"/>
    <x v="258"/>
    <n v="34.869999999999997"/>
    <s v="Morning"/>
    <x v="3"/>
    <n v="32.07"/>
    <n v="77.489999999999995"/>
    <n v="92.12"/>
    <x v="272"/>
    <n v="7"/>
    <x v="1"/>
    <x v="1"/>
    <x v="16"/>
    <x v="2"/>
    <x v="3"/>
    <n v="1"/>
    <n v="2024"/>
    <x v="0"/>
  </r>
  <r>
    <s v="User_282"/>
    <s v="Hyundai Kona"/>
    <n v="100"/>
    <x v="85"/>
    <x v="4"/>
    <x v="281"/>
    <d v="2024-01-12T20:45:00"/>
    <n v="30.53"/>
    <n v="2.2999999999999998"/>
    <x v="259"/>
    <n v="35.159999999999997"/>
    <s v="Morning"/>
    <x v="5"/>
    <n v="52.91"/>
    <n v="67.22"/>
    <n v="132.6"/>
    <x v="273"/>
    <n v="6"/>
    <x v="1"/>
    <x v="2"/>
    <x v="17"/>
    <x v="2"/>
    <x v="1"/>
    <n v="1"/>
    <n v="2024"/>
    <x v="0"/>
  </r>
  <r>
    <s v="User_283"/>
    <s v="Tesla Model 3"/>
    <n v="50"/>
    <x v="60"/>
    <x v="4"/>
    <x v="282"/>
    <d v="2024-01-12T20:46:00"/>
    <n v="20.350000000000001"/>
    <n v="2.42"/>
    <x v="260"/>
    <n v="26.17"/>
    <s v="Afternoon"/>
    <x v="2"/>
    <n v="109.27"/>
    <n v="82.33"/>
    <n v="116.18"/>
    <x v="274"/>
    <n v="1"/>
    <x v="2"/>
    <x v="0"/>
    <x v="18"/>
    <x v="3"/>
    <x v="4"/>
    <n v="1"/>
    <n v="2024"/>
    <x v="0"/>
  </r>
  <r>
    <s v="User_284"/>
    <s v="BMW i3"/>
    <n v="50"/>
    <x v="115"/>
    <x v="2"/>
    <x v="283"/>
    <d v="2024-01-12T21:14:00"/>
    <n v="6.48"/>
    <n v="2.13"/>
    <x v="21"/>
    <n v="37.21"/>
    <s v="Morning"/>
    <x v="6"/>
    <n v="52.62"/>
    <n v="83.35"/>
    <n v="77.8"/>
    <x v="275"/>
    <n v="0"/>
    <x v="1"/>
    <x v="2"/>
    <x v="19"/>
    <x v="3"/>
    <x v="0"/>
    <n v="1"/>
    <n v="2024"/>
    <x v="0"/>
  </r>
  <r>
    <s v="User_285"/>
    <s v="Tesla Model 3"/>
    <n v="100"/>
    <x v="219"/>
    <x v="1"/>
    <x v="284"/>
    <d v="2024-01-12T22:59:00"/>
    <n v="14.02"/>
    <n v="1.83"/>
    <x v="261"/>
    <n v="25.54"/>
    <s v="Afternoon"/>
    <x v="6"/>
    <n v="59"/>
    <n v="90.81"/>
    <n v="22.54"/>
    <x v="276"/>
    <n v="7.52"/>
    <x v="2"/>
    <x v="0"/>
    <x v="20"/>
    <x v="3"/>
    <x v="4"/>
    <n v="1"/>
    <n v="2024"/>
    <x v="0"/>
  </r>
  <r>
    <s v="User_286"/>
    <s v="Hyundai Kona"/>
    <n v="85"/>
    <x v="181"/>
    <x v="4"/>
    <x v="285"/>
    <d v="2024-01-12T23:55:00"/>
    <n v="61.83"/>
    <n v="1.4"/>
    <x v="262"/>
    <n v="8.02"/>
    <s v="Evening"/>
    <x v="3"/>
    <n v="36.85"/>
    <n v="92.68"/>
    <n v="81"/>
    <x v="277"/>
    <n v="0"/>
    <x v="1"/>
    <x v="0"/>
    <x v="21"/>
    <x v="3"/>
    <x v="1"/>
    <n v="1"/>
    <n v="2024"/>
    <x v="0"/>
  </r>
  <r>
    <s v="User_287"/>
    <s v="BMW i3"/>
    <n v="75"/>
    <x v="220"/>
    <x v="0"/>
    <x v="286"/>
    <d v="2024-01-13T01:53:00"/>
    <n v="51.62"/>
    <n v="1.3"/>
    <x v="263"/>
    <n v="28.15"/>
    <s v="Afternoon"/>
    <x v="1"/>
    <n v="22.79"/>
    <n v="58.66"/>
    <n v="185.95"/>
    <x v="64"/>
    <n v="7"/>
    <x v="1"/>
    <x v="1"/>
    <x v="22"/>
    <x v="3"/>
    <x v="0"/>
    <n v="1"/>
    <n v="2024"/>
    <x v="0"/>
  </r>
  <r>
    <s v="User_288"/>
    <s v="Hyundai Kona"/>
    <n v="100"/>
    <x v="221"/>
    <x v="1"/>
    <x v="287"/>
    <d v="2024-01-13T01:15:00"/>
    <n v="13.32"/>
    <n v="0.89"/>
    <x v="264"/>
    <n v="9.9700000000000006"/>
    <s v="Afternoon"/>
    <x v="6"/>
    <n v="81.56"/>
    <n v="177.71"/>
    <n v="87.3"/>
    <x v="278"/>
    <n v="7"/>
    <x v="2"/>
    <x v="1"/>
    <x v="23"/>
    <x v="3"/>
    <x v="1"/>
    <n v="1"/>
    <n v="2024"/>
    <x v="0"/>
  </r>
  <r>
    <s v="User_289"/>
    <s v="Chevy Bolt"/>
    <n v="85"/>
    <x v="161"/>
    <x v="1"/>
    <x v="288"/>
    <d v="2024-01-13T01:12:00"/>
    <n v="37.64"/>
    <n v="2.67"/>
    <x v="265"/>
    <n v="27.9"/>
    <s v="Night"/>
    <x v="4"/>
    <n v="34.93"/>
    <n v="79.459999999999994"/>
    <m/>
    <x v="279"/>
    <n v="0"/>
    <x v="2"/>
    <x v="0"/>
    <x v="0"/>
    <x v="0"/>
    <x v="2"/>
    <n v="1"/>
    <n v="2024"/>
    <x v="0"/>
  </r>
  <r>
    <s v="User_290"/>
    <s v="BMW i3"/>
    <n v="75"/>
    <x v="222"/>
    <x v="0"/>
    <x v="289"/>
    <d v="2024-01-13T04:16:00"/>
    <n v="70.62"/>
    <n v="0.64"/>
    <x v="266"/>
    <n v="14.74"/>
    <s v="Morning"/>
    <x v="3"/>
    <n v="25.72"/>
    <n v="99.59"/>
    <n v="188.46"/>
    <x v="280"/>
    <n v="2"/>
    <x v="1"/>
    <x v="0"/>
    <x v="1"/>
    <x v="0"/>
    <x v="0"/>
    <n v="1"/>
    <n v="2024"/>
    <x v="0"/>
  </r>
  <r>
    <s v="User_291"/>
    <s v="Chevy Bolt"/>
    <n v="75"/>
    <x v="223"/>
    <x v="3"/>
    <x v="290"/>
    <d v="2024-01-13T05:50:00"/>
    <n v="74.489999999999995"/>
    <n v="2.86"/>
    <x v="82"/>
    <n v="31.65"/>
    <s v="Evening"/>
    <x v="5"/>
    <n v="55.66"/>
    <n v="52.57"/>
    <n v="160.68"/>
    <x v="281"/>
    <n v="5"/>
    <x v="1"/>
    <x v="0"/>
    <x v="2"/>
    <x v="0"/>
    <x v="2"/>
    <n v="1"/>
    <n v="2024"/>
    <x v="0"/>
  </r>
  <r>
    <s v="User_292"/>
    <s v="Tesla Model 3"/>
    <n v="75"/>
    <x v="180"/>
    <x v="0"/>
    <x v="291"/>
    <d v="2024-01-13T05:43:00"/>
    <n v="32.520000000000003"/>
    <n v="2.29"/>
    <x v="267"/>
    <n v="10.039999999999999"/>
    <s v="Evening"/>
    <x v="2"/>
    <n v="23.43"/>
    <n v="83.74"/>
    <n v="294.06"/>
    <x v="282"/>
    <n v="2"/>
    <x v="0"/>
    <x v="2"/>
    <x v="3"/>
    <x v="0"/>
    <x v="4"/>
    <n v="1"/>
    <n v="2024"/>
    <x v="0"/>
  </r>
  <r>
    <s v="User_293"/>
    <s v="Tesla Model 3"/>
    <n v="100"/>
    <x v="224"/>
    <x v="0"/>
    <x v="292"/>
    <d v="2024-01-13T05:17:00"/>
    <n v="78.400000000000006"/>
    <n v="0.53"/>
    <x v="268"/>
    <n v="34.299999999999997"/>
    <s v="Night"/>
    <x v="6"/>
    <n v="49.66"/>
    <n v="83.25"/>
    <n v="119.79"/>
    <x v="283"/>
    <n v="1"/>
    <x v="1"/>
    <x v="0"/>
    <x v="4"/>
    <x v="0"/>
    <x v="4"/>
    <n v="1"/>
    <n v="2024"/>
    <x v="0"/>
  </r>
  <r>
    <s v="User_294"/>
    <s v="BMW i3"/>
    <n v="50"/>
    <x v="225"/>
    <x v="3"/>
    <x v="293"/>
    <d v="2024-01-13T07:35:00"/>
    <n v="65.319999999999993"/>
    <n v="1.29"/>
    <x v="269"/>
    <n v="17.84"/>
    <s v="Afternoon"/>
    <x v="5"/>
    <n v="54.3"/>
    <n v="87.55"/>
    <n v="32.15"/>
    <x v="284"/>
    <n v="3"/>
    <x v="1"/>
    <x v="2"/>
    <x v="5"/>
    <x v="0"/>
    <x v="0"/>
    <n v="1"/>
    <n v="2024"/>
    <x v="0"/>
  </r>
  <r>
    <s v="User_295"/>
    <s v="BMW i3"/>
    <n v="62"/>
    <x v="39"/>
    <x v="3"/>
    <x v="294"/>
    <d v="2024-01-13T06:36:00"/>
    <n v="30.64"/>
    <n v="1.63"/>
    <x v="270"/>
    <n v="36.96"/>
    <s v="Evening"/>
    <x v="3"/>
    <n v="62.18"/>
    <n v="53.74"/>
    <n v="151.51"/>
    <x v="285"/>
    <n v="3"/>
    <x v="0"/>
    <x v="0"/>
    <x v="6"/>
    <x v="1"/>
    <x v="0"/>
    <n v="1"/>
    <n v="2024"/>
    <x v="0"/>
  </r>
  <r>
    <s v="User_296"/>
    <s v="Hyundai Kona"/>
    <n v="85"/>
    <x v="226"/>
    <x v="3"/>
    <x v="295"/>
    <d v="2024-01-13T10:57:00"/>
    <n v="78.16"/>
    <n v="1.55"/>
    <x v="271"/>
    <n v="15.06"/>
    <s v="Evening"/>
    <x v="2"/>
    <n v="78.180000000000007"/>
    <n v="80.78"/>
    <n v="114.77"/>
    <x v="286"/>
    <n v="4"/>
    <x v="1"/>
    <x v="1"/>
    <x v="7"/>
    <x v="1"/>
    <x v="1"/>
    <n v="1"/>
    <n v="2024"/>
    <x v="0"/>
  </r>
  <r>
    <s v="User_297"/>
    <s v="Hyundai Kona"/>
    <n v="75"/>
    <x v="15"/>
    <x v="3"/>
    <x v="296"/>
    <d v="2024-01-13T11:46:00"/>
    <n v="5.34"/>
    <n v="1.35"/>
    <x v="272"/>
    <n v="39.590000000000003"/>
    <s v="Afternoon"/>
    <x v="2"/>
    <n v="16.36"/>
    <n v="88.04"/>
    <n v="67.72"/>
    <x v="287"/>
    <n v="0.28999999999999998"/>
    <x v="1"/>
    <x v="0"/>
    <x v="8"/>
    <x v="1"/>
    <x v="1"/>
    <n v="1"/>
    <n v="2024"/>
    <x v="0"/>
  </r>
  <r>
    <s v="User_298"/>
    <s v="Chevy Bolt"/>
    <n v="75"/>
    <x v="227"/>
    <x v="3"/>
    <x v="297"/>
    <d v="2024-01-13T09:45:00"/>
    <n v="29.32"/>
    <n v="2.06"/>
    <x v="273"/>
    <n v="26.74"/>
    <s v="Afternoon"/>
    <x v="0"/>
    <n v="54.75"/>
    <n v="80.77"/>
    <n v="200.52"/>
    <x v="288"/>
    <n v="0"/>
    <x v="2"/>
    <x v="0"/>
    <x v="9"/>
    <x v="1"/>
    <x v="2"/>
    <n v="1"/>
    <n v="2024"/>
    <x v="0"/>
  </r>
  <r>
    <s v="User_299"/>
    <s v="BMW i3"/>
    <n v="75"/>
    <x v="4"/>
    <x v="0"/>
    <x v="298"/>
    <d v="2024-01-13T12:38:00"/>
    <n v="23.99"/>
    <n v="3.27"/>
    <x v="274"/>
    <n v="20.65"/>
    <s v="Evening"/>
    <x v="0"/>
    <n v="87.85"/>
    <n v="75.36"/>
    <n v="205.17"/>
    <x v="289"/>
    <n v="5"/>
    <x v="2"/>
    <x v="2"/>
    <x v="10"/>
    <x v="1"/>
    <x v="0"/>
    <n v="1"/>
    <n v="2024"/>
    <x v="0"/>
  </r>
  <r>
    <s v="User_300"/>
    <s v="Tesla Model 3"/>
    <n v="100"/>
    <x v="228"/>
    <x v="2"/>
    <x v="299"/>
    <d v="2024-01-13T13:24:00"/>
    <n v="5.7"/>
    <n v="1.0900000000000001"/>
    <x v="275"/>
    <n v="16.579999999999998"/>
    <s v="Afternoon"/>
    <x v="1"/>
    <n v="54.54"/>
    <n v="81.03"/>
    <n v="221.58"/>
    <x v="290"/>
    <n v="3"/>
    <x v="2"/>
    <x v="0"/>
    <x v="11"/>
    <x v="1"/>
    <x v="4"/>
    <n v="1"/>
    <n v="2024"/>
    <x v="0"/>
  </r>
  <r>
    <s v="User_301"/>
    <s v="Hyundai Kona"/>
    <n v="65.05"/>
    <x v="197"/>
    <x v="2"/>
    <x v="300"/>
    <d v="2024-01-13T13:06:00"/>
    <n v="54.53"/>
    <n v="0.64"/>
    <x v="276"/>
    <n v="9.77"/>
    <s v="Morning"/>
    <x v="1"/>
    <n v="73.36"/>
    <n v="73.14"/>
    <n v="250.37"/>
    <x v="152"/>
    <n v="0"/>
    <x v="1"/>
    <x v="2"/>
    <x v="12"/>
    <x v="2"/>
    <x v="1"/>
    <n v="1"/>
    <n v="2024"/>
    <x v="0"/>
  </r>
  <r>
    <s v="User_302"/>
    <s v="Hyundai Kona"/>
    <n v="50"/>
    <x v="21"/>
    <x v="4"/>
    <x v="301"/>
    <d v="2024-01-13T16:14:00"/>
    <n v="56.32"/>
    <n v="3.35"/>
    <x v="277"/>
    <n v="31.34"/>
    <s v="Evening"/>
    <x v="6"/>
    <n v="63.93"/>
    <n v="87.7"/>
    <n v="174.14"/>
    <x v="291"/>
    <n v="7"/>
    <x v="2"/>
    <x v="2"/>
    <x v="13"/>
    <x v="2"/>
    <x v="1"/>
    <n v="1"/>
    <n v="2024"/>
    <x v="0"/>
  </r>
  <r>
    <s v="User_303"/>
    <s v="Tesla Model 3"/>
    <n v="75"/>
    <x v="229"/>
    <x v="2"/>
    <x v="302"/>
    <d v="2024-01-13T16:34:00"/>
    <m/>
    <n v="2.76"/>
    <x v="278"/>
    <n v="26.58"/>
    <s v="Afternoon"/>
    <x v="5"/>
    <n v="75.319999999999993"/>
    <n v="89.87"/>
    <n v="197.67"/>
    <x v="292"/>
    <n v="6"/>
    <x v="1"/>
    <x v="1"/>
    <x v="14"/>
    <x v="2"/>
    <x v="4"/>
    <n v="1"/>
    <n v="2024"/>
    <x v="0"/>
  </r>
  <r>
    <s v="User_304"/>
    <s v="Hyundai Kona"/>
    <n v="75"/>
    <x v="41"/>
    <x v="2"/>
    <x v="303"/>
    <d v="2024-01-13T16:50:00"/>
    <n v="65.23"/>
    <n v="2.76"/>
    <x v="279"/>
    <n v="29.44"/>
    <s v="Evening"/>
    <x v="0"/>
    <n v="45.51"/>
    <n v="83.41"/>
    <n v="206.99"/>
    <x v="293"/>
    <n v="0"/>
    <x v="0"/>
    <x v="1"/>
    <x v="15"/>
    <x v="2"/>
    <x v="1"/>
    <n v="1"/>
    <n v="2024"/>
    <x v="0"/>
  </r>
  <r>
    <s v="User_305"/>
    <s v="Chevy Bolt"/>
    <n v="100"/>
    <x v="191"/>
    <x v="0"/>
    <x v="304"/>
    <d v="2024-01-13T19:41:00"/>
    <n v="23.54"/>
    <n v="2.59"/>
    <x v="280"/>
    <n v="23.22"/>
    <s v="Evening"/>
    <x v="2"/>
    <n v="17.170000000000002"/>
    <n v="39.32"/>
    <n v="192.86"/>
    <x v="294"/>
    <n v="4"/>
    <x v="2"/>
    <x v="1"/>
    <x v="16"/>
    <x v="2"/>
    <x v="2"/>
    <n v="1"/>
    <n v="2024"/>
    <x v="0"/>
  </r>
  <r>
    <s v="User_306"/>
    <s v="BMW i3"/>
    <n v="75"/>
    <x v="230"/>
    <x v="3"/>
    <x v="305"/>
    <d v="2024-01-13T18:31:00"/>
    <n v="18.55"/>
    <n v="1.83"/>
    <x v="281"/>
    <n v="16.48"/>
    <s v="Night"/>
    <x v="0"/>
    <n v="37.869999999999997"/>
    <n v="66.17"/>
    <n v="46.22"/>
    <x v="295"/>
    <n v="7"/>
    <x v="0"/>
    <x v="1"/>
    <x v="17"/>
    <x v="2"/>
    <x v="0"/>
    <n v="1"/>
    <n v="2024"/>
    <x v="0"/>
  </r>
  <r>
    <s v="User_307"/>
    <s v="Tesla Model 3"/>
    <n v="33.380000000000003"/>
    <x v="11"/>
    <x v="3"/>
    <x v="306"/>
    <d v="2024-01-13T19:41:00"/>
    <n v="20.76"/>
    <n v="2.69"/>
    <x v="282"/>
    <n v="30.69"/>
    <s v="Morning"/>
    <x v="2"/>
    <n v="27.4"/>
    <n v="55.23"/>
    <n v="155.22"/>
    <x v="296"/>
    <n v="2"/>
    <x v="1"/>
    <x v="2"/>
    <x v="18"/>
    <x v="3"/>
    <x v="4"/>
    <n v="1"/>
    <n v="2024"/>
    <x v="0"/>
  </r>
  <r>
    <s v="User_308"/>
    <s v="BMW i3"/>
    <n v="85"/>
    <x v="137"/>
    <x v="0"/>
    <x v="307"/>
    <d v="2024-01-13T22:38:00"/>
    <n v="46.45"/>
    <n v="3.94"/>
    <x v="283"/>
    <n v="5.0599999999999996"/>
    <s v="Morning"/>
    <x v="0"/>
    <n v="12.79"/>
    <n v="70.72"/>
    <n v="3.82"/>
    <x v="297"/>
    <n v="1.76"/>
    <x v="1"/>
    <x v="0"/>
    <x v="19"/>
    <x v="3"/>
    <x v="0"/>
    <n v="1"/>
    <n v="2024"/>
    <x v="0"/>
  </r>
  <r>
    <s v="User_309"/>
    <s v="Hyundai Kona"/>
    <n v="85"/>
    <x v="231"/>
    <x v="2"/>
    <x v="308"/>
    <d v="2024-01-13T22:34:00"/>
    <n v="49.75"/>
    <n v="2.0099999999999998"/>
    <x v="284"/>
    <n v="18.59"/>
    <s v="Night"/>
    <x v="2"/>
    <n v="62.64"/>
    <n v="87.47"/>
    <n v="177.27"/>
    <x v="36"/>
    <n v="0"/>
    <x v="0"/>
    <x v="2"/>
    <x v="20"/>
    <x v="3"/>
    <x v="1"/>
    <n v="1"/>
    <n v="2024"/>
    <x v="0"/>
  </r>
  <r>
    <s v="User_310"/>
    <s v="Hyundai Kona"/>
    <n v="100"/>
    <x v="232"/>
    <x v="0"/>
    <x v="309"/>
    <d v="2024-03-14T00:10:00"/>
    <n v="66.17"/>
    <n v="1.59"/>
    <x v="285"/>
    <n v="37.06"/>
    <s v="Night"/>
    <x v="5"/>
    <n v="57.52"/>
    <n v="59.22"/>
    <n v="19.84"/>
    <x v="166"/>
    <n v="2"/>
    <x v="0"/>
    <x v="1"/>
    <x v="21"/>
    <x v="3"/>
    <x v="1"/>
    <n v="3"/>
    <n v="2024"/>
    <x v="1"/>
  </r>
  <r>
    <s v="User_311"/>
    <s v="Tesla Model 3"/>
    <n v="85"/>
    <x v="233"/>
    <x v="4"/>
    <x v="310"/>
    <d v="2024-03-13T23:35:00"/>
    <m/>
    <n v="2.14"/>
    <x v="286"/>
    <n v="30.35"/>
    <s v="Evening"/>
    <x v="0"/>
    <n v="11.31"/>
    <n v="61.9"/>
    <n v="50.07"/>
    <x v="298"/>
    <n v="1"/>
    <x v="0"/>
    <x v="0"/>
    <x v="22"/>
    <x v="3"/>
    <x v="4"/>
    <n v="3"/>
    <n v="2024"/>
    <x v="1"/>
  </r>
  <r>
    <s v="User_312"/>
    <s v="Chevy Bolt"/>
    <n v="59.79"/>
    <x v="43"/>
    <x v="3"/>
    <x v="311"/>
    <d v="2024-03-13T23:59:00"/>
    <n v="49.84"/>
    <n v="1.65"/>
    <x v="287"/>
    <n v="12.25"/>
    <s v="Morning"/>
    <x v="4"/>
    <n v="41.38"/>
    <n v="62.03"/>
    <n v="40.840000000000003"/>
    <x v="280"/>
    <n v="5.69"/>
    <x v="0"/>
    <x v="2"/>
    <x v="23"/>
    <x v="3"/>
    <x v="2"/>
    <n v="3"/>
    <n v="2024"/>
    <x v="1"/>
  </r>
  <r>
    <s v="User_313"/>
    <s v="Nissan Leaf"/>
    <n v="75"/>
    <x v="153"/>
    <x v="1"/>
    <x v="312"/>
    <d v="2024-03-14T00:49:00"/>
    <n v="50.66"/>
    <n v="0.56000000000000005"/>
    <x v="269"/>
    <n v="34.020000000000003"/>
    <s v="Night"/>
    <x v="4"/>
    <n v="79.260000000000005"/>
    <n v="76.34"/>
    <n v="206.67"/>
    <x v="299"/>
    <n v="2"/>
    <x v="2"/>
    <x v="0"/>
    <x v="0"/>
    <x v="0"/>
    <x v="3"/>
    <n v="3"/>
    <n v="2024"/>
    <x v="1"/>
  </r>
  <r>
    <s v="User_314"/>
    <s v="Tesla Model 3"/>
    <n v="62"/>
    <x v="234"/>
    <x v="4"/>
    <x v="313"/>
    <d v="2024-03-14T04:37:00"/>
    <n v="6.89"/>
    <n v="3.5"/>
    <x v="288"/>
    <n v="13.15"/>
    <s v="Afternoon"/>
    <x v="2"/>
    <n v="63"/>
    <n v="70.59"/>
    <n v="270.38"/>
    <x v="300"/>
    <n v="7"/>
    <x v="0"/>
    <x v="2"/>
    <x v="1"/>
    <x v="0"/>
    <x v="4"/>
    <n v="3"/>
    <n v="2024"/>
    <x v="1"/>
  </r>
  <r>
    <s v="User_315"/>
    <s v="Nissan Leaf"/>
    <n v="75"/>
    <x v="235"/>
    <x v="4"/>
    <x v="314"/>
    <d v="2024-03-14T03:51:00"/>
    <n v="64.760000000000005"/>
    <n v="0.54"/>
    <x v="289"/>
    <n v="9"/>
    <s v="Evening"/>
    <x v="5"/>
    <n v="68.680000000000007"/>
    <n v="63.14"/>
    <n v="213.73"/>
    <x v="301"/>
    <n v="1"/>
    <x v="2"/>
    <x v="0"/>
    <x v="2"/>
    <x v="0"/>
    <x v="3"/>
    <n v="3"/>
    <n v="2024"/>
    <x v="1"/>
  </r>
  <r>
    <s v="User_316"/>
    <s v="Nissan Leaf"/>
    <n v="50"/>
    <x v="236"/>
    <x v="0"/>
    <x v="315"/>
    <d v="2024-03-14T05:16:00"/>
    <n v="55.42"/>
    <n v="3.67"/>
    <x v="290"/>
    <n v="11.68"/>
    <s v="Morning"/>
    <x v="2"/>
    <n v="74.61"/>
    <n v="62.06"/>
    <n v="204.67"/>
    <x v="302"/>
    <n v="1"/>
    <x v="0"/>
    <x v="0"/>
    <x v="3"/>
    <x v="0"/>
    <x v="3"/>
    <n v="3"/>
    <n v="2024"/>
    <x v="1"/>
  </r>
  <r>
    <s v="User_317"/>
    <s v="Chevy Bolt"/>
    <n v="85"/>
    <x v="133"/>
    <x v="2"/>
    <x v="316"/>
    <d v="2024-03-14T07:51:00"/>
    <n v="37.770000000000003"/>
    <n v="4.62"/>
    <x v="291"/>
    <n v="32.36"/>
    <s v="Evening"/>
    <x v="5"/>
    <n v="52.13"/>
    <n v="93.21"/>
    <n v="96.84"/>
    <x v="303"/>
    <n v="7"/>
    <x v="0"/>
    <x v="1"/>
    <x v="4"/>
    <x v="0"/>
    <x v="2"/>
    <n v="3"/>
    <n v="2024"/>
    <x v="1"/>
  </r>
  <r>
    <s v="User_318"/>
    <s v="Nissan Leaf"/>
    <n v="75"/>
    <x v="237"/>
    <x v="3"/>
    <x v="317"/>
    <d v="2024-03-14T08:01:00"/>
    <n v="44.07"/>
    <n v="0.74"/>
    <x v="292"/>
    <n v="37.81"/>
    <s v="Evening"/>
    <x v="1"/>
    <n v="43.36"/>
    <n v="72.86"/>
    <n v="261.51"/>
    <x v="304"/>
    <n v="6"/>
    <x v="2"/>
    <x v="1"/>
    <x v="5"/>
    <x v="0"/>
    <x v="3"/>
    <n v="3"/>
    <n v="2024"/>
    <x v="1"/>
  </r>
  <r>
    <s v="User_319"/>
    <s v="Nissan Leaf"/>
    <n v="50"/>
    <x v="238"/>
    <x v="1"/>
    <x v="318"/>
    <d v="2024-03-14T08:41:00"/>
    <n v="76.709999999999994"/>
    <n v="2.72"/>
    <x v="293"/>
    <n v="9.42"/>
    <s v="Afternoon"/>
    <x v="0"/>
    <n v="57.42"/>
    <n v="53.72"/>
    <n v="189.9"/>
    <x v="305"/>
    <n v="2"/>
    <x v="1"/>
    <x v="0"/>
    <x v="6"/>
    <x v="1"/>
    <x v="3"/>
    <n v="3"/>
    <n v="2024"/>
    <x v="1"/>
  </r>
  <r>
    <s v="User_320"/>
    <s v="Chevy Bolt"/>
    <n v="75"/>
    <x v="239"/>
    <x v="4"/>
    <x v="319"/>
    <d v="2024-03-14T08:06:00"/>
    <n v="6.52"/>
    <n v="0.95"/>
    <x v="294"/>
    <n v="9.84"/>
    <s v="Afternoon"/>
    <x v="5"/>
    <n v="80.47"/>
    <n v="52.87"/>
    <n v="86.12"/>
    <x v="306"/>
    <n v="7"/>
    <x v="1"/>
    <x v="0"/>
    <x v="7"/>
    <x v="1"/>
    <x v="2"/>
    <n v="3"/>
    <n v="2024"/>
    <x v="1"/>
  </r>
  <r>
    <s v="User_321"/>
    <s v="Nissan Leaf"/>
    <n v="85"/>
    <x v="56"/>
    <x v="1"/>
    <x v="320"/>
    <d v="2024-03-14T10:41:00"/>
    <n v="23.02"/>
    <n v="2.91"/>
    <x v="295"/>
    <n v="20.86"/>
    <s v="Night"/>
    <x v="2"/>
    <n v="78.099999999999994"/>
    <n v="68.349999999999994"/>
    <n v="89.42"/>
    <x v="307"/>
    <n v="3"/>
    <x v="1"/>
    <x v="1"/>
    <x v="8"/>
    <x v="1"/>
    <x v="3"/>
    <n v="3"/>
    <n v="2024"/>
    <x v="1"/>
  </r>
  <r>
    <s v="User_322"/>
    <s v="Nissan Leaf"/>
    <n v="100"/>
    <x v="64"/>
    <x v="2"/>
    <x v="321"/>
    <d v="2024-03-14T10:46:00"/>
    <n v="62.32"/>
    <n v="2.92"/>
    <x v="296"/>
    <n v="7.16"/>
    <s v="Afternoon"/>
    <x v="6"/>
    <n v="21.82"/>
    <n v="61.29"/>
    <n v="22.62"/>
    <x v="308"/>
    <n v="6"/>
    <x v="1"/>
    <x v="2"/>
    <x v="9"/>
    <x v="1"/>
    <x v="3"/>
    <n v="3"/>
    <n v="2024"/>
    <x v="1"/>
  </r>
  <r>
    <s v="User_323"/>
    <s v="Nissan Leaf"/>
    <n v="62"/>
    <x v="175"/>
    <x v="2"/>
    <x v="322"/>
    <d v="2024-03-14T11:58:00"/>
    <n v="64.52"/>
    <n v="1.72"/>
    <x v="297"/>
    <n v="38.18"/>
    <s v="Morning"/>
    <x v="6"/>
    <n v="31.49"/>
    <n v="66.3"/>
    <n v="75.83"/>
    <x v="309"/>
    <n v="6"/>
    <x v="2"/>
    <x v="0"/>
    <x v="10"/>
    <x v="1"/>
    <x v="3"/>
    <n v="3"/>
    <n v="2024"/>
    <x v="1"/>
  </r>
  <r>
    <s v="User_324"/>
    <s v="Tesla Model 3"/>
    <n v="100"/>
    <x v="37"/>
    <x v="1"/>
    <x v="323"/>
    <d v="2024-03-14T14:54:00"/>
    <n v="53"/>
    <n v="3.53"/>
    <x v="298"/>
    <n v="6.45"/>
    <s v="Night"/>
    <x v="1"/>
    <n v="10.95"/>
    <n v="69.3"/>
    <n v="27.93"/>
    <x v="310"/>
    <n v="6"/>
    <x v="1"/>
    <x v="2"/>
    <x v="11"/>
    <x v="1"/>
    <x v="4"/>
    <n v="3"/>
    <n v="2024"/>
    <x v="1"/>
  </r>
  <r>
    <s v="User_325"/>
    <s v="Tesla Model 3"/>
    <n v="75"/>
    <x v="146"/>
    <x v="3"/>
    <x v="324"/>
    <d v="2024-03-14T14:55:00"/>
    <n v="74.739999999999995"/>
    <n v="0.1"/>
    <x v="299"/>
    <n v="27.74"/>
    <s v="Morning"/>
    <x v="6"/>
    <n v="27.62"/>
    <n v="61.33"/>
    <n v="56.33"/>
    <x v="311"/>
    <n v="3.18"/>
    <x v="2"/>
    <x v="1"/>
    <x v="12"/>
    <x v="2"/>
    <x v="4"/>
    <n v="3"/>
    <n v="2024"/>
    <x v="1"/>
  </r>
  <r>
    <s v="User_326"/>
    <s v="Tesla Model 3"/>
    <n v="62"/>
    <x v="240"/>
    <x v="2"/>
    <x v="325"/>
    <d v="2024-03-14T14:57:00"/>
    <n v="17.89"/>
    <n v="3.71"/>
    <x v="300"/>
    <n v="25.22"/>
    <s v="Morning"/>
    <x v="2"/>
    <n v="32.15"/>
    <n v="113.21"/>
    <m/>
    <x v="312"/>
    <n v="5"/>
    <x v="2"/>
    <x v="0"/>
    <x v="13"/>
    <x v="2"/>
    <x v="4"/>
    <n v="3"/>
    <n v="2024"/>
    <x v="1"/>
  </r>
  <r>
    <s v="User_327"/>
    <s v="Chevy Bolt"/>
    <n v="100"/>
    <x v="235"/>
    <x v="1"/>
    <x v="326"/>
    <d v="2024-03-14T17:43:00"/>
    <n v="18.850000000000001"/>
    <n v="2.41"/>
    <x v="301"/>
    <n v="7.32"/>
    <s v="Night"/>
    <x v="4"/>
    <n v="84.31"/>
    <n v="62.8"/>
    <n v="237.05"/>
    <x v="313"/>
    <n v="1"/>
    <x v="2"/>
    <x v="2"/>
    <x v="14"/>
    <x v="2"/>
    <x v="2"/>
    <n v="3"/>
    <n v="2024"/>
    <x v="1"/>
  </r>
  <r>
    <s v="User_328"/>
    <s v="Hyundai Kona"/>
    <n v="100"/>
    <x v="241"/>
    <x v="4"/>
    <x v="327"/>
    <d v="2024-03-14T18:25:00"/>
    <n v="58.38"/>
    <n v="1.88"/>
    <x v="302"/>
    <n v="33.86"/>
    <s v="Afternoon"/>
    <x v="4"/>
    <n v="15.36"/>
    <n v="56.58"/>
    <n v="96.86"/>
    <x v="314"/>
    <n v="3"/>
    <x v="2"/>
    <x v="1"/>
    <x v="15"/>
    <x v="2"/>
    <x v="1"/>
    <n v="3"/>
    <n v="2024"/>
    <x v="1"/>
  </r>
  <r>
    <s v="User_329"/>
    <s v="Nissan Leaf"/>
    <n v="62"/>
    <x v="53"/>
    <x v="1"/>
    <x v="328"/>
    <d v="2024-01-14T17:02:00"/>
    <n v="57.82"/>
    <n v="2.17"/>
    <x v="21"/>
    <n v="31.92"/>
    <s v="Evening"/>
    <x v="0"/>
    <n v="66.55"/>
    <n v="77.72"/>
    <n v="222.67"/>
    <x v="315"/>
    <n v="1"/>
    <x v="2"/>
    <x v="0"/>
    <x v="16"/>
    <x v="2"/>
    <x v="3"/>
    <n v="1"/>
    <n v="2024"/>
    <x v="0"/>
  </r>
  <r>
    <s v="User_330"/>
    <s v="Nissan Leaf"/>
    <n v="85"/>
    <x v="242"/>
    <x v="1"/>
    <x v="329"/>
    <d v="2024-01-14T18:27:00"/>
    <n v="13.32"/>
    <n v="1.38"/>
    <x v="303"/>
    <n v="12.39"/>
    <s v="Afternoon"/>
    <x v="3"/>
    <n v="52.79"/>
    <n v="92.87"/>
    <n v="283.99"/>
    <x v="316"/>
    <n v="4"/>
    <x v="0"/>
    <x v="2"/>
    <x v="17"/>
    <x v="2"/>
    <x v="3"/>
    <n v="1"/>
    <n v="2024"/>
    <x v="0"/>
  </r>
  <r>
    <s v="User_331"/>
    <s v="Chevy Bolt"/>
    <n v="85"/>
    <x v="243"/>
    <x v="0"/>
    <x v="330"/>
    <d v="2024-01-14T21:50:00"/>
    <n v="14.5"/>
    <n v="2.2400000000000002"/>
    <x v="304"/>
    <n v="11.91"/>
    <s v="Morning"/>
    <x v="0"/>
    <n v="51.14"/>
    <n v="99.99"/>
    <n v="168.04"/>
    <x v="317"/>
    <n v="3"/>
    <x v="2"/>
    <x v="0"/>
    <x v="18"/>
    <x v="3"/>
    <x v="2"/>
    <n v="1"/>
    <n v="2024"/>
    <x v="0"/>
  </r>
  <r>
    <s v="User_332"/>
    <s v="Nissan Leaf"/>
    <n v="85"/>
    <x v="109"/>
    <x v="2"/>
    <x v="331"/>
    <d v="2024-01-14T19:57:00"/>
    <n v="26.34"/>
    <n v="1.97"/>
    <x v="305"/>
    <n v="17.649999999999999"/>
    <s v="Morning"/>
    <x v="6"/>
    <n v="11.86"/>
    <n v="57.09"/>
    <n v="216.47"/>
    <x v="318"/>
    <n v="3"/>
    <x v="1"/>
    <x v="2"/>
    <x v="19"/>
    <x v="3"/>
    <x v="3"/>
    <n v="1"/>
    <n v="2024"/>
    <x v="0"/>
  </r>
  <r>
    <s v="User_333"/>
    <s v="Tesla Model 3"/>
    <n v="6.17"/>
    <x v="205"/>
    <x v="3"/>
    <x v="332"/>
    <d v="2024-01-14T21:04:00"/>
    <n v="50.6"/>
    <n v="3.47"/>
    <x v="306"/>
    <n v="27.99"/>
    <s v="Night"/>
    <x v="1"/>
    <n v="29.94"/>
    <n v="73.760000000000005"/>
    <n v="211.63"/>
    <x v="319"/>
    <n v="2"/>
    <x v="2"/>
    <x v="2"/>
    <x v="20"/>
    <x v="3"/>
    <x v="4"/>
    <n v="1"/>
    <n v="2024"/>
    <x v="0"/>
  </r>
  <r>
    <s v="User_334"/>
    <s v="Hyundai Kona"/>
    <n v="75"/>
    <x v="244"/>
    <x v="3"/>
    <x v="333"/>
    <d v="2024-01-14T23:34:00"/>
    <m/>
    <n v="1.08"/>
    <x v="307"/>
    <n v="17.59"/>
    <s v="Morning"/>
    <x v="6"/>
    <n v="71.3"/>
    <n v="95.31"/>
    <n v="56.54"/>
    <x v="320"/>
    <n v="7"/>
    <x v="1"/>
    <x v="0"/>
    <x v="21"/>
    <x v="3"/>
    <x v="1"/>
    <n v="1"/>
    <n v="2024"/>
    <x v="0"/>
  </r>
  <r>
    <s v="User_335"/>
    <s v="BMW i3"/>
    <n v="62"/>
    <x v="154"/>
    <x v="0"/>
    <x v="334"/>
    <d v="2024-01-15T00:47:00"/>
    <n v="103.81"/>
    <n v="3.53"/>
    <x v="308"/>
    <n v="17.670000000000002"/>
    <s v="Night"/>
    <x v="4"/>
    <n v="52.8"/>
    <n v="89.35"/>
    <n v="99.94"/>
    <x v="321"/>
    <n v="3.1"/>
    <x v="2"/>
    <x v="1"/>
    <x v="22"/>
    <x v="3"/>
    <x v="0"/>
    <n v="1"/>
    <n v="2024"/>
    <x v="0"/>
  </r>
  <r>
    <s v="User_336"/>
    <s v="Nissan Leaf"/>
    <n v="62"/>
    <x v="245"/>
    <x v="3"/>
    <x v="335"/>
    <d v="2024-01-15T00:34:00"/>
    <n v="70.400000000000006"/>
    <n v="0.55000000000000004"/>
    <x v="309"/>
    <n v="20.16"/>
    <s v="Night"/>
    <x v="5"/>
    <n v="84.36"/>
    <n v="62.15"/>
    <n v="240.33"/>
    <x v="322"/>
    <n v="7"/>
    <x v="1"/>
    <x v="0"/>
    <x v="23"/>
    <x v="3"/>
    <x v="3"/>
    <n v="1"/>
    <n v="2024"/>
    <x v="0"/>
  </r>
  <r>
    <s v="User_337"/>
    <s v="Tesla Model 3"/>
    <n v="45.63"/>
    <x v="246"/>
    <x v="1"/>
    <x v="336"/>
    <d v="2024-01-15T01:11:00"/>
    <n v="77.17"/>
    <n v="1.41"/>
    <x v="310"/>
    <n v="11.76"/>
    <s v="Afternoon"/>
    <x v="4"/>
    <n v="19.95"/>
    <n v="95.1"/>
    <m/>
    <x v="323"/>
    <n v="4"/>
    <x v="2"/>
    <x v="1"/>
    <x v="0"/>
    <x v="0"/>
    <x v="4"/>
    <n v="1"/>
    <n v="2024"/>
    <x v="0"/>
  </r>
  <r>
    <s v="User_338"/>
    <s v="BMW i3"/>
    <n v="62"/>
    <x v="247"/>
    <x v="0"/>
    <x v="337"/>
    <d v="2024-01-15T02:54:00"/>
    <n v="62.19"/>
    <n v="0.56000000000000005"/>
    <x v="311"/>
    <n v="19.48"/>
    <s v="Morning"/>
    <x v="3"/>
    <n v="24.39"/>
    <n v="88.83"/>
    <n v="277.72000000000003"/>
    <x v="324"/>
    <n v="4"/>
    <x v="0"/>
    <x v="2"/>
    <x v="1"/>
    <x v="0"/>
    <x v="0"/>
    <n v="1"/>
    <n v="2024"/>
    <x v="0"/>
  </r>
  <r>
    <s v="User_339"/>
    <s v="Hyundai Kona"/>
    <n v="62"/>
    <x v="248"/>
    <x v="4"/>
    <x v="338"/>
    <d v="2024-01-15T04:46:00"/>
    <n v="71.91"/>
    <n v="2.89"/>
    <x v="312"/>
    <n v="21.33"/>
    <s v="Afternoon"/>
    <x v="0"/>
    <n v="86.49"/>
    <n v="70.900000000000006"/>
    <n v="140.1"/>
    <x v="325"/>
    <n v="7"/>
    <x v="1"/>
    <x v="2"/>
    <x v="2"/>
    <x v="0"/>
    <x v="1"/>
    <n v="1"/>
    <n v="2024"/>
    <x v="0"/>
  </r>
  <r>
    <s v="User_340"/>
    <s v="BMW i3"/>
    <n v="62"/>
    <x v="11"/>
    <x v="2"/>
    <x v="339"/>
    <d v="2024-01-15T06:37:00"/>
    <n v="79.98"/>
    <n v="0.92"/>
    <x v="21"/>
    <n v="27.86"/>
    <s v="Evening"/>
    <x v="2"/>
    <n v="88.19"/>
    <n v="62.31"/>
    <n v="295.82"/>
    <x v="326"/>
    <n v="7.55"/>
    <x v="1"/>
    <x v="2"/>
    <x v="3"/>
    <x v="0"/>
    <x v="0"/>
    <n v="1"/>
    <n v="2024"/>
    <x v="0"/>
  </r>
  <r>
    <s v="User_341"/>
    <s v="Tesla Model 3"/>
    <n v="100"/>
    <x v="249"/>
    <x v="2"/>
    <x v="340"/>
    <d v="2024-04-15T06:20:00"/>
    <n v="5.78"/>
    <n v="1.84"/>
    <x v="313"/>
    <n v="24.99"/>
    <s v="Afternoon"/>
    <x v="6"/>
    <n v="25.12"/>
    <n v="59.05"/>
    <n v="96.33"/>
    <x v="327"/>
    <n v="1"/>
    <x v="2"/>
    <x v="1"/>
    <x v="4"/>
    <x v="0"/>
    <x v="4"/>
    <n v="4"/>
    <n v="2024"/>
    <x v="1"/>
  </r>
  <r>
    <s v="User_342"/>
    <s v="BMW i3"/>
    <n v="50"/>
    <x v="250"/>
    <x v="2"/>
    <x v="341"/>
    <d v="2024-04-15T05:44:00"/>
    <n v="53.81"/>
    <n v="0.51"/>
    <x v="314"/>
    <n v="15.79"/>
    <s v="Morning"/>
    <x v="1"/>
    <n v="52.44"/>
    <n v="82.42"/>
    <n v="116.73"/>
    <x v="328"/>
    <n v="2"/>
    <x v="1"/>
    <x v="2"/>
    <x v="5"/>
    <x v="0"/>
    <x v="0"/>
    <n v="4"/>
    <n v="2024"/>
    <x v="1"/>
  </r>
  <r>
    <s v="User_343"/>
    <s v="Chevy Bolt"/>
    <n v="100"/>
    <x v="6"/>
    <x v="1"/>
    <x v="342"/>
    <d v="2024-04-15T09:34:00"/>
    <n v="38.659999999999997"/>
    <n v="2.37"/>
    <x v="315"/>
    <n v="16.32"/>
    <s v="Evening"/>
    <x v="3"/>
    <n v="68.12"/>
    <n v="56.48"/>
    <n v="257.88"/>
    <x v="329"/>
    <n v="6"/>
    <x v="2"/>
    <x v="0"/>
    <x v="6"/>
    <x v="1"/>
    <x v="2"/>
    <n v="4"/>
    <n v="2024"/>
    <x v="1"/>
  </r>
  <r>
    <s v="User_344"/>
    <s v="BMW i3"/>
    <n v="50"/>
    <x v="41"/>
    <x v="4"/>
    <x v="343"/>
    <d v="2024-04-15T08:38:00"/>
    <n v="56.69"/>
    <n v="2.39"/>
    <x v="316"/>
    <n v="32.99"/>
    <s v="Morning"/>
    <x v="4"/>
    <n v="46.59"/>
    <n v="76.38"/>
    <n v="140.31"/>
    <x v="330"/>
    <n v="0"/>
    <x v="0"/>
    <x v="2"/>
    <x v="7"/>
    <x v="1"/>
    <x v="0"/>
    <n v="4"/>
    <n v="2024"/>
    <x v="1"/>
  </r>
  <r>
    <s v="User_345"/>
    <s v="Nissan Leaf"/>
    <n v="85"/>
    <x v="251"/>
    <x v="0"/>
    <x v="344"/>
    <d v="2024-04-15T10:14:00"/>
    <n v="40.159999999999997"/>
    <n v="2.52"/>
    <x v="317"/>
    <n v="13.37"/>
    <s v="Evening"/>
    <x v="5"/>
    <n v="35.04"/>
    <n v="94.56"/>
    <n v="94"/>
    <x v="331"/>
    <n v="2"/>
    <x v="0"/>
    <x v="1"/>
    <x v="8"/>
    <x v="1"/>
    <x v="3"/>
    <n v="4"/>
    <n v="2024"/>
    <x v="1"/>
  </r>
  <r>
    <s v="User_346"/>
    <s v="Nissan Leaf"/>
    <n v="62"/>
    <x v="215"/>
    <x v="0"/>
    <x v="345"/>
    <d v="2024-04-15T11:59:00"/>
    <n v="42.52"/>
    <n v="0.93"/>
    <x v="318"/>
    <n v="7.23"/>
    <s v="Morning"/>
    <x v="3"/>
    <n v="88.95"/>
    <n v="63.74"/>
    <n v="191.08"/>
    <x v="332"/>
    <n v="4"/>
    <x v="2"/>
    <x v="1"/>
    <x v="9"/>
    <x v="1"/>
    <x v="3"/>
    <n v="4"/>
    <n v="2024"/>
    <x v="1"/>
  </r>
  <r>
    <s v="User_347"/>
    <s v="Chevy Bolt"/>
    <n v="50"/>
    <x v="40"/>
    <x v="2"/>
    <x v="346"/>
    <d v="2024-04-15T11:33:00"/>
    <n v="29.3"/>
    <n v="1.87"/>
    <x v="319"/>
    <n v="37.159999999999997"/>
    <s v="Afternoon"/>
    <x v="5"/>
    <n v="125.09"/>
    <n v="97.06"/>
    <n v="296.22000000000003"/>
    <x v="333"/>
    <n v="7"/>
    <x v="2"/>
    <x v="0"/>
    <x v="10"/>
    <x v="1"/>
    <x v="2"/>
    <n v="4"/>
    <n v="2024"/>
    <x v="1"/>
  </r>
  <r>
    <s v="User_348"/>
    <s v="Tesla Model 3"/>
    <n v="50"/>
    <x v="48"/>
    <x v="4"/>
    <x v="347"/>
    <d v="2024-04-15T12:10:00"/>
    <n v="67.23"/>
    <n v="0.5"/>
    <x v="320"/>
    <n v="21.01"/>
    <s v="Morning"/>
    <x v="5"/>
    <n v="38.020000000000003"/>
    <n v="94.37"/>
    <n v="57.59"/>
    <x v="334"/>
    <n v="6"/>
    <x v="0"/>
    <x v="0"/>
    <x v="11"/>
    <x v="1"/>
    <x v="4"/>
    <n v="4"/>
    <n v="2024"/>
    <x v="1"/>
  </r>
  <r>
    <s v="User_349"/>
    <s v="Nissan Leaf"/>
    <n v="85"/>
    <x v="201"/>
    <x v="4"/>
    <x v="348"/>
    <d v="2024-04-15T13:40:00"/>
    <m/>
    <n v="2.92"/>
    <x v="321"/>
    <n v="28"/>
    <s v="Night"/>
    <x v="1"/>
    <n v="35.799999999999997"/>
    <n v="95.56"/>
    <n v="73.05"/>
    <x v="335"/>
    <n v="5"/>
    <x v="1"/>
    <x v="1"/>
    <x v="12"/>
    <x v="2"/>
    <x v="3"/>
    <n v="4"/>
    <n v="2024"/>
    <x v="1"/>
  </r>
  <r>
    <s v="User_350"/>
    <s v="Hyundai Kona"/>
    <n v="50"/>
    <x v="120"/>
    <x v="4"/>
    <x v="349"/>
    <d v="2024-04-15T14:25:00"/>
    <n v="76.72"/>
    <n v="3.77"/>
    <x v="322"/>
    <n v="35.85"/>
    <s v="Night"/>
    <x v="5"/>
    <n v="10.9"/>
    <n v="69.959999999999994"/>
    <n v="247.41"/>
    <x v="336"/>
    <n v="0"/>
    <x v="1"/>
    <x v="1"/>
    <x v="13"/>
    <x v="2"/>
    <x v="1"/>
    <n v="4"/>
    <n v="2024"/>
    <x v="1"/>
  </r>
  <r>
    <s v="User_351"/>
    <s v="Nissan Leaf"/>
    <n v="62"/>
    <x v="252"/>
    <x v="3"/>
    <x v="350"/>
    <d v="2024-04-15T17:00:00"/>
    <n v="60.97"/>
    <n v="2.5"/>
    <x v="323"/>
    <n v="37.049999999999997"/>
    <s v="Afternoon"/>
    <x v="5"/>
    <n v="75.86"/>
    <n v="92.36"/>
    <n v="266.82"/>
    <x v="337"/>
    <n v="6"/>
    <x v="1"/>
    <x v="0"/>
    <x v="14"/>
    <x v="2"/>
    <x v="3"/>
    <n v="4"/>
    <n v="2024"/>
    <x v="1"/>
  </r>
  <r>
    <s v="User_352"/>
    <s v="Nissan Leaf"/>
    <n v="62"/>
    <x v="253"/>
    <x v="3"/>
    <x v="351"/>
    <d v="2024-04-15T15:54:00"/>
    <n v="48.32"/>
    <n v="2.31"/>
    <x v="324"/>
    <n v="49.14"/>
    <s v="Afternoon"/>
    <x v="4"/>
    <n v="27.01"/>
    <n v="55.86"/>
    <n v="161.4"/>
    <x v="323"/>
    <n v="2"/>
    <x v="0"/>
    <x v="0"/>
    <x v="15"/>
    <x v="2"/>
    <x v="3"/>
    <n v="4"/>
    <n v="2024"/>
    <x v="1"/>
  </r>
  <r>
    <s v="User_353"/>
    <s v="Tesla Model 3"/>
    <n v="62"/>
    <x v="81"/>
    <x v="2"/>
    <x v="352"/>
    <d v="2024-04-15T18:14:00"/>
    <n v="65.540000000000006"/>
    <n v="1.1599999999999999"/>
    <x v="325"/>
    <n v="37.49"/>
    <s v="Evening"/>
    <x v="1"/>
    <n v="25.2"/>
    <n v="96.76"/>
    <n v="78.61"/>
    <x v="338"/>
    <n v="6"/>
    <x v="2"/>
    <x v="0"/>
    <x v="16"/>
    <x v="2"/>
    <x v="4"/>
    <n v="4"/>
    <n v="2024"/>
    <x v="1"/>
  </r>
  <r>
    <s v="User_354"/>
    <s v="BMW i3"/>
    <n v="100"/>
    <x v="254"/>
    <x v="4"/>
    <x v="353"/>
    <d v="2024-04-15T19:43:00"/>
    <n v="68.75"/>
    <n v="0.55000000000000004"/>
    <x v="326"/>
    <n v="28.29"/>
    <s v="Afternoon"/>
    <x v="2"/>
    <n v="81.28"/>
    <n v="66.08"/>
    <n v="284.85000000000002"/>
    <x v="339"/>
    <n v="3"/>
    <x v="0"/>
    <x v="0"/>
    <x v="17"/>
    <x v="2"/>
    <x v="0"/>
    <n v="4"/>
    <n v="2024"/>
    <x v="1"/>
  </r>
  <r>
    <s v="User_355"/>
    <s v="Nissan Leaf"/>
    <n v="85"/>
    <x v="255"/>
    <x v="4"/>
    <x v="354"/>
    <d v="2024-04-15T20:28:00"/>
    <n v="67.44"/>
    <n v="1.81"/>
    <x v="327"/>
    <n v="15"/>
    <s v="Night"/>
    <x v="2"/>
    <n v="89.87"/>
    <n v="93.9"/>
    <n v="36.06"/>
    <x v="340"/>
    <n v="3"/>
    <x v="1"/>
    <x v="1"/>
    <x v="18"/>
    <x v="3"/>
    <x v="3"/>
    <n v="4"/>
    <n v="2024"/>
    <x v="1"/>
  </r>
  <r>
    <s v="User_356"/>
    <s v="Chevy Bolt"/>
    <n v="75"/>
    <x v="256"/>
    <x v="0"/>
    <x v="355"/>
    <d v="2024-04-15T22:11:00"/>
    <n v="10.45"/>
    <n v="1.43"/>
    <x v="328"/>
    <n v="32.56"/>
    <s v="Afternoon"/>
    <x v="5"/>
    <n v="82.76"/>
    <n v="60.78"/>
    <n v="85.92"/>
    <x v="341"/>
    <n v="0"/>
    <x v="2"/>
    <x v="2"/>
    <x v="19"/>
    <x v="3"/>
    <x v="2"/>
    <n v="4"/>
    <n v="2024"/>
    <x v="1"/>
  </r>
  <r>
    <s v="User_357"/>
    <s v="BMW i3"/>
    <n v="100"/>
    <x v="202"/>
    <x v="0"/>
    <x v="356"/>
    <d v="2024-04-15T23:40:00"/>
    <n v="30.81"/>
    <n v="1.04"/>
    <x v="329"/>
    <n v="18.350000000000001"/>
    <s v="Night"/>
    <x v="3"/>
    <n v="60.73"/>
    <n v="61.21"/>
    <n v="155.71"/>
    <x v="342"/>
    <n v="5"/>
    <x v="2"/>
    <x v="1"/>
    <x v="20"/>
    <x v="3"/>
    <x v="0"/>
    <n v="4"/>
    <n v="2024"/>
    <x v="1"/>
  </r>
  <r>
    <s v="User_358"/>
    <s v="Hyundai Kona"/>
    <n v="85"/>
    <x v="257"/>
    <x v="2"/>
    <x v="357"/>
    <d v="2024-04-15T21:38:00"/>
    <n v="62.1"/>
    <n v="2.48"/>
    <x v="330"/>
    <n v="8.86"/>
    <s v="Afternoon"/>
    <x v="0"/>
    <n v="43.89"/>
    <n v="81.47"/>
    <n v="285.79000000000002"/>
    <x v="343"/>
    <n v="1"/>
    <x v="1"/>
    <x v="0"/>
    <x v="21"/>
    <x v="3"/>
    <x v="1"/>
    <n v="4"/>
    <n v="2024"/>
    <x v="1"/>
  </r>
  <r>
    <s v="User_359"/>
    <s v="Tesla Model 3"/>
    <n v="100"/>
    <x v="258"/>
    <x v="4"/>
    <x v="358"/>
    <d v="2024-04-15T23:29:00"/>
    <n v="28.86"/>
    <n v="2.11"/>
    <x v="331"/>
    <n v="37.450000000000003"/>
    <s v="Night"/>
    <x v="1"/>
    <n v="27.68"/>
    <n v="92.57"/>
    <n v="107"/>
    <x v="344"/>
    <n v="2"/>
    <x v="2"/>
    <x v="1"/>
    <x v="22"/>
    <x v="3"/>
    <x v="4"/>
    <n v="4"/>
    <n v="2024"/>
    <x v="1"/>
  </r>
  <r>
    <s v="User_360"/>
    <s v="Hyundai Kona"/>
    <n v="75"/>
    <x v="70"/>
    <x v="2"/>
    <x v="359"/>
    <d v="2024-04-16T01:34:00"/>
    <n v="33.369999999999997"/>
    <n v="2.4900000000000002"/>
    <x v="332"/>
    <n v="7.41"/>
    <s v="Evening"/>
    <x v="6"/>
    <n v="58.61"/>
    <n v="71.22"/>
    <n v="279.52"/>
    <x v="345"/>
    <n v="8.02"/>
    <x v="1"/>
    <x v="0"/>
    <x v="23"/>
    <x v="3"/>
    <x v="1"/>
    <n v="4"/>
    <n v="2024"/>
    <x v="1"/>
  </r>
  <r>
    <s v="User_361"/>
    <s v="BMW i3"/>
    <n v="77.61"/>
    <x v="185"/>
    <x v="0"/>
    <x v="360"/>
    <d v="2024-05-16T01:18:00"/>
    <n v="73.09"/>
    <n v="1.75"/>
    <x v="333"/>
    <n v="9.6"/>
    <s v="Morning"/>
    <x v="0"/>
    <n v="29.67"/>
    <n v="99.86"/>
    <n v="227.73"/>
    <x v="346"/>
    <n v="7"/>
    <x v="0"/>
    <x v="1"/>
    <x v="0"/>
    <x v="0"/>
    <x v="0"/>
    <n v="5"/>
    <n v="2024"/>
    <x v="1"/>
  </r>
  <r>
    <s v="User_362"/>
    <s v="BMW i3"/>
    <n v="75"/>
    <x v="259"/>
    <x v="0"/>
    <x v="361"/>
    <d v="2024-05-16T02:20:00"/>
    <n v="26.99"/>
    <n v="3.55"/>
    <x v="334"/>
    <n v="36.5"/>
    <s v="Morning"/>
    <x v="1"/>
    <n v="23.69"/>
    <n v="56.11"/>
    <n v="237.51"/>
    <x v="347"/>
    <n v="1"/>
    <x v="2"/>
    <x v="0"/>
    <x v="1"/>
    <x v="0"/>
    <x v="0"/>
    <n v="5"/>
    <n v="2024"/>
    <x v="1"/>
  </r>
  <r>
    <s v="User_363"/>
    <s v="BMW i3"/>
    <n v="85"/>
    <x v="178"/>
    <x v="3"/>
    <x v="362"/>
    <d v="2024-05-16T05:37:00"/>
    <n v="6.94"/>
    <n v="3.29"/>
    <x v="335"/>
    <n v="16.89"/>
    <s v="Night"/>
    <x v="1"/>
    <n v="88.61"/>
    <n v="81.44"/>
    <n v="230.32"/>
    <x v="348"/>
    <n v="3"/>
    <x v="1"/>
    <x v="0"/>
    <x v="2"/>
    <x v="0"/>
    <x v="0"/>
    <n v="5"/>
    <n v="2024"/>
    <x v="1"/>
  </r>
  <r>
    <s v="User_364"/>
    <s v="Hyundai Kona"/>
    <n v="50"/>
    <x v="260"/>
    <x v="2"/>
    <x v="363"/>
    <d v="2024-05-16T04:39:00"/>
    <n v="42.29"/>
    <n v="2.0099999999999998"/>
    <x v="336"/>
    <n v="7.81"/>
    <s v="Afternoon"/>
    <x v="4"/>
    <n v="81.099999999999994"/>
    <n v="92.83"/>
    <n v="242.45"/>
    <x v="349"/>
    <n v="10.55"/>
    <x v="1"/>
    <x v="1"/>
    <x v="3"/>
    <x v="0"/>
    <x v="1"/>
    <n v="5"/>
    <n v="2024"/>
    <x v="1"/>
  </r>
  <r>
    <s v="User_365"/>
    <s v="BMW i3"/>
    <n v="100"/>
    <x v="242"/>
    <x v="2"/>
    <x v="364"/>
    <d v="2024-05-16T05:06:00"/>
    <n v="30.04"/>
    <n v="1.64"/>
    <x v="337"/>
    <n v="35.950000000000003"/>
    <s v="Afternoon"/>
    <x v="5"/>
    <n v="14.36"/>
    <n v="80.39"/>
    <n v="217.92"/>
    <x v="350"/>
    <n v="6"/>
    <x v="0"/>
    <x v="0"/>
    <x v="4"/>
    <x v="0"/>
    <x v="0"/>
    <n v="5"/>
    <n v="2024"/>
    <x v="1"/>
  </r>
  <r>
    <s v="User_366"/>
    <s v="Hyundai Kona"/>
    <n v="62"/>
    <x v="105"/>
    <x v="4"/>
    <x v="365"/>
    <d v="2024-05-16T06:00:00"/>
    <n v="10.39"/>
    <n v="1.24"/>
    <x v="338"/>
    <n v="21.49"/>
    <s v="Morning"/>
    <x v="4"/>
    <n v="56.66"/>
    <n v="73.290000000000006"/>
    <n v="188.15"/>
    <x v="351"/>
    <n v="0"/>
    <x v="2"/>
    <x v="2"/>
    <x v="5"/>
    <x v="0"/>
    <x v="1"/>
    <n v="5"/>
    <n v="2024"/>
    <x v="1"/>
  </r>
  <r>
    <s v="User_367"/>
    <s v="BMW i3"/>
    <n v="50"/>
    <x v="261"/>
    <x v="4"/>
    <x v="366"/>
    <d v="2024-05-16T09:18:00"/>
    <n v="45.72"/>
    <n v="2.87"/>
    <x v="339"/>
    <n v="31.23"/>
    <s v="Night"/>
    <x v="3"/>
    <n v="35.42"/>
    <n v="88.85"/>
    <n v="156.88"/>
    <x v="352"/>
    <n v="7"/>
    <x v="2"/>
    <x v="0"/>
    <x v="6"/>
    <x v="1"/>
    <x v="0"/>
    <n v="5"/>
    <n v="2024"/>
    <x v="1"/>
  </r>
  <r>
    <s v="User_368"/>
    <s v="Chevy Bolt"/>
    <n v="50"/>
    <x v="173"/>
    <x v="3"/>
    <x v="367"/>
    <d v="2024-05-16T08:31:00"/>
    <n v="24.6"/>
    <n v="2.0099999999999998"/>
    <x v="340"/>
    <n v="29.23"/>
    <s v="Afternoon"/>
    <x v="6"/>
    <n v="51.19"/>
    <n v="63.47"/>
    <n v="263.83"/>
    <x v="353"/>
    <n v="1"/>
    <x v="2"/>
    <x v="0"/>
    <x v="7"/>
    <x v="1"/>
    <x v="2"/>
    <n v="5"/>
    <n v="2024"/>
    <x v="1"/>
  </r>
  <r>
    <s v="User_369"/>
    <s v="BMW i3"/>
    <n v="62"/>
    <x v="262"/>
    <x v="1"/>
    <x v="368"/>
    <d v="2024-05-16T10:02:00"/>
    <n v="23.15"/>
    <n v="3.28"/>
    <x v="341"/>
    <n v="11"/>
    <s v="Morning"/>
    <x v="0"/>
    <n v="76.819999999999993"/>
    <n v="50.97"/>
    <n v="61.05"/>
    <x v="354"/>
    <n v="4"/>
    <x v="2"/>
    <x v="0"/>
    <x v="8"/>
    <x v="1"/>
    <x v="0"/>
    <n v="5"/>
    <n v="2024"/>
    <x v="1"/>
  </r>
  <r>
    <s v="User_370"/>
    <s v="Hyundai Kona"/>
    <n v="85"/>
    <x v="235"/>
    <x v="1"/>
    <x v="369"/>
    <d v="2024-05-16T12:35:00"/>
    <n v="52.72"/>
    <n v="0.56000000000000005"/>
    <x v="342"/>
    <n v="34.4"/>
    <s v="Night"/>
    <x v="0"/>
    <n v="37.68"/>
    <n v="81.91"/>
    <n v="225.3"/>
    <x v="355"/>
    <n v="7"/>
    <x v="0"/>
    <x v="2"/>
    <x v="9"/>
    <x v="1"/>
    <x v="1"/>
    <n v="5"/>
    <n v="2024"/>
    <x v="1"/>
  </r>
  <r>
    <s v="User_371"/>
    <s v="Nissan Leaf"/>
    <n v="100"/>
    <x v="263"/>
    <x v="1"/>
    <x v="370"/>
    <d v="2024-05-16T10:43:00"/>
    <m/>
    <n v="2.27"/>
    <x v="343"/>
    <n v="36.94"/>
    <s v="Evening"/>
    <x v="2"/>
    <n v="15.27"/>
    <n v="60.95"/>
    <n v="264.89999999999998"/>
    <x v="356"/>
    <n v="4"/>
    <x v="0"/>
    <x v="1"/>
    <x v="10"/>
    <x v="1"/>
    <x v="3"/>
    <n v="5"/>
    <n v="2024"/>
    <x v="1"/>
  </r>
  <r>
    <s v="User_372"/>
    <s v="BMW i3"/>
    <n v="48.64"/>
    <x v="264"/>
    <x v="2"/>
    <x v="371"/>
    <d v="2024-05-16T14:13:00"/>
    <n v="68.25"/>
    <n v="1.63"/>
    <x v="344"/>
    <n v="9.4600000000000009"/>
    <s v="Afternoon"/>
    <x v="3"/>
    <n v="85.9"/>
    <n v="91.28"/>
    <n v="50.41"/>
    <x v="357"/>
    <n v="0"/>
    <x v="2"/>
    <x v="2"/>
    <x v="11"/>
    <x v="1"/>
    <x v="0"/>
    <n v="5"/>
    <n v="2024"/>
    <x v="1"/>
  </r>
  <r>
    <s v="User_373"/>
    <s v="Nissan Leaf"/>
    <n v="85"/>
    <x v="51"/>
    <x v="2"/>
    <x v="372"/>
    <d v="2024-05-16T15:13:00"/>
    <n v="56.42"/>
    <n v="0.83"/>
    <x v="341"/>
    <n v="29.85"/>
    <s v="Afternoon"/>
    <x v="6"/>
    <n v="32.61"/>
    <n v="65.16"/>
    <n v="12.81"/>
    <x v="358"/>
    <n v="4"/>
    <x v="1"/>
    <x v="2"/>
    <x v="12"/>
    <x v="2"/>
    <x v="3"/>
    <n v="5"/>
    <n v="2024"/>
    <x v="1"/>
  </r>
  <r>
    <s v="User_374"/>
    <s v="Chevy Bolt"/>
    <n v="75"/>
    <x v="265"/>
    <x v="0"/>
    <x v="373"/>
    <d v="2024-05-16T14:48:00"/>
    <n v="52.9"/>
    <n v="1.55"/>
    <x v="345"/>
    <n v="18.54"/>
    <s v="Night"/>
    <x v="3"/>
    <n v="89.84"/>
    <n v="97.5"/>
    <n v="36.74"/>
    <x v="359"/>
    <n v="3"/>
    <x v="2"/>
    <x v="2"/>
    <x v="13"/>
    <x v="2"/>
    <x v="2"/>
    <n v="5"/>
    <n v="2024"/>
    <x v="1"/>
  </r>
  <r>
    <s v="User_375"/>
    <s v="Tesla Model 3"/>
    <n v="50"/>
    <x v="266"/>
    <x v="2"/>
    <x v="374"/>
    <d v="2024-01-16T14:37:00"/>
    <n v="28.16"/>
    <n v="2.29"/>
    <x v="346"/>
    <n v="29.76"/>
    <s v="Morning"/>
    <x v="4"/>
    <n v="72.900000000000006"/>
    <n v="18.7"/>
    <n v="23.47"/>
    <x v="360"/>
    <n v="3"/>
    <x v="2"/>
    <x v="1"/>
    <x v="14"/>
    <x v="2"/>
    <x v="4"/>
    <n v="1"/>
    <n v="2024"/>
    <x v="0"/>
  </r>
  <r>
    <s v="User_376"/>
    <s v="Chevy Bolt"/>
    <n v="100"/>
    <x v="48"/>
    <x v="2"/>
    <x v="375"/>
    <d v="2024-01-16T18:03:00"/>
    <n v="1.36"/>
    <n v="1.57"/>
    <x v="347"/>
    <n v="23.87"/>
    <s v="Night"/>
    <x v="4"/>
    <n v="40.92"/>
    <n v="83.07"/>
    <m/>
    <x v="361"/>
    <n v="3"/>
    <x v="1"/>
    <x v="0"/>
    <x v="15"/>
    <x v="2"/>
    <x v="2"/>
    <n v="1"/>
    <n v="2024"/>
    <x v="0"/>
  </r>
  <r>
    <s v="User_377"/>
    <s v="BMW i3"/>
    <n v="85"/>
    <x v="244"/>
    <x v="2"/>
    <x v="376"/>
    <d v="2024-01-16T17:05:00"/>
    <n v="8.93"/>
    <n v="3.78"/>
    <x v="21"/>
    <n v="0.23"/>
    <s v="Morning"/>
    <x v="3"/>
    <n v="86.75"/>
    <n v="71.8"/>
    <n v="275.08"/>
    <x v="362"/>
    <n v="2"/>
    <x v="2"/>
    <x v="2"/>
    <x v="16"/>
    <x v="2"/>
    <x v="0"/>
    <n v="1"/>
    <n v="2024"/>
    <x v="0"/>
  </r>
  <r>
    <s v="User_378"/>
    <s v="Nissan Leaf"/>
    <n v="75"/>
    <x v="54"/>
    <x v="3"/>
    <x v="377"/>
    <d v="2024-01-16T18:17:00"/>
    <n v="55.78"/>
    <n v="1.38"/>
    <x v="176"/>
    <n v="30.47"/>
    <s v="Night"/>
    <x v="4"/>
    <n v="29.61"/>
    <n v="88.38"/>
    <n v="10.88"/>
    <x v="363"/>
    <n v="4"/>
    <x v="1"/>
    <x v="0"/>
    <x v="17"/>
    <x v="2"/>
    <x v="3"/>
    <n v="1"/>
    <n v="2024"/>
    <x v="0"/>
  </r>
  <r>
    <s v="User_379"/>
    <s v="Nissan Leaf"/>
    <n v="85"/>
    <x v="51"/>
    <x v="2"/>
    <x v="378"/>
    <d v="2024-01-16T19:54:00"/>
    <n v="16.670000000000002"/>
    <n v="1.81"/>
    <x v="348"/>
    <n v="28.16"/>
    <s v="Evening"/>
    <x v="2"/>
    <n v="77.489999999999995"/>
    <n v="88.67"/>
    <n v="281.89"/>
    <x v="364"/>
    <n v="6"/>
    <x v="0"/>
    <x v="2"/>
    <x v="18"/>
    <x v="3"/>
    <x v="3"/>
    <n v="1"/>
    <n v="2024"/>
    <x v="0"/>
  </r>
  <r>
    <s v="User_380"/>
    <s v="Hyundai Kona"/>
    <n v="100"/>
    <x v="38"/>
    <x v="4"/>
    <x v="379"/>
    <d v="2024-01-16T19:57:00"/>
    <n v="13.28"/>
    <n v="1.76"/>
    <x v="349"/>
    <n v="13.61"/>
    <s v="Afternoon"/>
    <x v="6"/>
    <n v="76.56"/>
    <n v="81.58"/>
    <n v="257.61"/>
    <x v="365"/>
    <n v="5"/>
    <x v="1"/>
    <x v="2"/>
    <x v="19"/>
    <x v="3"/>
    <x v="1"/>
    <n v="1"/>
    <n v="2024"/>
    <x v="0"/>
  </r>
  <r>
    <s v="User_381"/>
    <s v="Nissan Leaf"/>
    <n v="50"/>
    <x v="2"/>
    <x v="4"/>
    <x v="380"/>
    <d v="2024-01-16T23:45:00"/>
    <n v="7.67"/>
    <n v="0.75"/>
    <x v="350"/>
    <n v="17.36"/>
    <s v="Morning"/>
    <x v="6"/>
    <n v="86.16"/>
    <n v="81.62"/>
    <n v="53.31"/>
    <x v="366"/>
    <n v="2.54"/>
    <x v="0"/>
    <x v="2"/>
    <x v="20"/>
    <x v="3"/>
    <x v="3"/>
    <n v="1"/>
    <n v="2024"/>
    <x v="0"/>
  </r>
  <r>
    <s v="User_382"/>
    <s v="Hyundai Kona"/>
    <n v="75"/>
    <x v="267"/>
    <x v="0"/>
    <x v="381"/>
    <d v="2024-01-17T00:39:00"/>
    <m/>
    <n v="3.62"/>
    <x v="351"/>
    <n v="17.86"/>
    <s v="Evening"/>
    <x v="4"/>
    <n v="70.599999999999994"/>
    <n v="89.35"/>
    <n v="71.319999999999993"/>
    <x v="367"/>
    <n v="4"/>
    <x v="2"/>
    <x v="2"/>
    <x v="21"/>
    <x v="3"/>
    <x v="1"/>
    <n v="1"/>
    <n v="2024"/>
    <x v="0"/>
  </r>
  <r>
    <s v="User_383"/>
    <s v="Tesla Model 3"/>
    <n v="62"/>
    <x v="268"/>
    <x v="3"/>
    <x v="382"/>
    <d v="2024-01-17T01:57:00"/>
    <n v="64.94"/>
    <n v="3.64"/>
    <x v="352"/>
    <n v="15.32"/>
    <s v="Night"/>
    <x v="4"/>
    <n v="49.3"/>
    <n v="73.239999999999995"/>
    <n v="41.76"/>
    <x v="317"/>
    <n v="4"/>
    <x v="1"/>
    <x v="2"/>
    <x v="22"/>
    <x v="3"/>
    <x v="4"/>
    <n v="1"/>
    <n v="2024"/>
    <x v="0"/>
  </r>
  <r>
    <s v="User_384"/>
    <s v="BMW i3"/>
    <n v="100"/>
    <x v="117"/>
    <x v="4"/>
    <x v="383"/>
    <d v="2024-06-17T02:53:00"/>
    <n v="70.06"/>
    <n v="3.4"/>
    <x v="353"/>
    <n v="15.24"/>
    <s v="Morning"/>
    <x v="6"/>
    <n v="95.79"/>
    <n v="66.38"/>
    <n v="164.03"/>
    <x v="368"/>
    <n v="1"/>
    <x v="1"/>
    <x v="2"/>
    <x v="23"/>
    <x v="3"/>
    <x v="0"/>
    <n v="6"/>
    <n v="2024"/>
    <x v="2"/>
  </r>
  <r>
    <s v="User_385"/>
    <s v="Hyundai Kona"/>
    <n v="85"/>
    <x v="244"/>
    <x v="3"/>
    <x v="384"/>
    <d v="2024-06-17T03:57:00"/>
    <m/>
    <n v="1.33"/>
    <x v="354"/>
    <n v="24.65"/>
    <s v="Morning"/>
    <x v="3"/>
    <n v="10.01"/>
    <n v="58.15"/>
    <n v="284.58"/>
    <x v="103"/>
    <n v="7"/>
    <x v="2"/>
    <x v="1"/>
    <x v="0"/>
    <x v="0"/>
    <x v="1"/>
    <n v="6"/>
    <n v="2024"/>
    <x v="2"/>
  </r>
  <r>
    <s v="User_386"/>
    <s v="Tesla Model 3"/>
    <n v="100"/>
    <x v="269"/>
    <x v="3"/>
    <x v="385"/>
    <d v="2024-06-17T02:20:00"/>
    <n v="46.56"/>
    <n v="1.67"/>
    <x v="355"/>
    <n v="23.56"/>
    <s v="Evening"/>
    <x v="6"/>
    <n v="77.28"/>
    <n v="95.75"/>
    <n v="197.53"/>
    <x v="369"/>
    <n v="1.5"/>
    <x v="0"/>
    <x v="0"/>
    <x v="1"/>
    <x v="0"/>
    <x v="4"/>
    <n v="6"/>
    <n v="2024"/>
    <x v="2"/>
  </r>
  <r>
    <s v="User_387"/>
    <s v="Nissan Leaf"/>
    <n v="50"/>
    <x v="270"/>
    <x v="0"/>
    <x v="386"/>
    <d v="2024-06-17T04:13:00"/>
    <n v="54.88"/>
    <n v="1.89"/>
    <x v="356"/>
    <n v="6.56"/>
    <s v="Night"/>
    <x v="3"/>
    <n v="64.28"/>
    <n v="82.38"/>
    <n v="127.07"/>
    <x v="370"/>
    <n v="2.82"/>
    <x v="1"/>
    <x v="0"/>
    <x v="2"/>
    <x v="0"/>
    <x v="3"/>
    <n v="6"/>
    <n v="2024"/>
    <x v="2"/>
  </r>
  <r>
    <s v="User_388"/>
    <s v="Nissan Leaf"/>
    <n v="50"/>
    <x v="162"/>
    <x v="3"/>
    <x v="387"/>
    <d v="2024-06-17T06:19:00"/>
    <n v="13.73"/>
    <n v="6.18"/>
    <x v="357"/>
    <n v="21.09"/>
    <s v="Evening"/>
    <x v="4"/>
    <n v="82.91"/>
    <n v="90.83"/>
    <n v="166.72"/>
    <x v="371"/>
    <n v="2"/>
    <x v="1"/>
    <x v="1"/>
    <x v="3"/>
    <x v="0"/>
    <x v="3"/>
    <n v="6"/>
    <n v="2024"/>
    <x v="2"/>
  </r>
  <r>
    <s v="User_389"/>
    <s v="Tesla Model 3"/>
    <n v="75"/>
    <x v="62"/>
    <x v="2"/>
    <x v="388"/>
    <d v="2024-06-17T06:10:00"/>
    <n v="74.22"/>
    <n v="2.83"/>
    <x v="358"/>
    <n v="29.17"/>
    <s v="Night"/>
    <x v="4"/>
    <n v="55.29"/>
    <n v="90.1"/>
    <m/>
    <x v="372"/>
    <n v="4"/>
    <x v="2"/>
    <x v="2"/>
    <x v="4"/>
    <x v="0"/>
    <x v="4"/>
    <n v="6"/>
    <n v="2024"/>
    <x v="2"/>
  </r>
  <r>
    <s v="User_390"/>
    <s v="Nissan Leaf"/>
    <n v="50"/>
    <x v="89"/>
    <x v="3"/>
    <x v="389"/>
    <d v="2024-06-17T05:58:00"/>
    <n v="20.58"/>
    <n v="1.54"/>
    <x v="359"/>
    <n v="31.68"/>
    <s v="Evening"/>
    <x v="3"/>
    <n v="22.54"/>
    <n v="84.67"/>
    <n v="205.51"/>
    <x v="373"/>
    <n v="2"/>
    <x v="0"/>
    <x v="1"/>
    <x v="5"/>
    <x v="0"/>
    <x v="3"/>
    <n v="6"/>
    <n v="2024"/>
    <x v="2"/>
  </r>
  <r>
    <s v="User_391"/>
    <s v="Tesla Model 3"/>
    <n v="75"/>
    <x v="271"/>
    <x v="0"/>
    <x v="390"/>
    <d v="2024-06-17T08:36:00"/>
    <n v="36.049999999999997"/>
    <n v="1.65"/>
    <x v="360"/>
    <n v="7.46"/>
    <s v="Evening"/>
    <x v="0"/>
    <n v="46.33"/>
    <n v="52.15"/>
    <n v="57.66"/>
    <x v="374"/>
    <n v="4"/>
    <x v="2"/>
    <x v="1"/>
    <x v="6"/>
    <x v="1"/>
    <x v="4"/>
    <n v="6"/>
    <n v="2024"/>
    <x v="2"/>
  </r>
  <r>
    <s v="User_392"/>
    <s v="Hyundai Kona"/>
    <n v="62"/>
    <x v="153"/>
    <x v="0"/>
    <x v="391"/>
    <d v="2024-06-17T08:51:00"/>
    <n v="31.74"/>
    <n v="1.96"/>
    <x v="361"/>
    <n v="11.74"/>
    <s v="Evening"/>
    <x v="5"/>
    <n v="58.97"/>
    <n v="81.67"/>
    <n v="87.27"/>
    <x v="375"/>
    <n v="3"/>
    <x v="1"/>
    <x v="1"/>
    <x v="7"/>
    <x v="1"/>
    <x v="1"/>
    <n v="6"/>
    <n v="2024"/>
    <x v="2"/>
  </r>
  <r>
    <s v="User_393"/>
    <s v="Hyundai Kona"/>
    <n v="85"/>
    <x v="141"/>
    <x v="0"/>
    <x v="392"/>
    <d v="2024-06-17T08:39:00"/>
    <n v="64.540000000000006"/>
    <n v="3.97"/>
    <x v="362"/>
    <n v="32.97"/>
    <s v="Evening"/>
    <x v="0"/>
    <n v="17.190000000000001"/>
    <n v="57.14"/>
    <n v="258.38"/>
    <x v="29"/>
    <n v="7"/>
    <x v="2"/>
    <x v="0"/>
    <x v="8"/>
    <x v="1"/>
    <x v="1"/>
    <n v="6"/>
    <n v="2024"/>
    <x v="2"/>
  </r>
  <r>
    <s v="User_394"/>
    <s v="Tesla Model 3"/>
    <n v="85"/>
    <x v="272"/>
    <x v="4"/>
    <x v="393"/>
    <d v="2024-06-17T11:15:00"/>
    <n v="41.57"/>
    <n v="2.5299999999999998"/>
    <x v="363"/>
    <n v="37.11"/>
    <s v="Night"/>
    <x v="4"/>
    <n v="25.53"/>
    <n v="73.36"/>
    <n v="240.39"/>
    <x v="376"/>
    <n v="0"/>
    <x v="2"/>
    <x v="1"/>
    <x v="9"/>
    <x v="1"/>
    <x v="4"/>
    <n v="6"/>
    <n v="2024"/>
    <x v="2"/>
  </r>
  <r>
    <s v="User_395"/>
    <s v="Hyundai Kona"/>
    <n v="75"/>
    <x v="273"/>
    <x v="2"/>
    <x v="394"/>
    <d v="2024-06-17T13:16:00"/>
    <n v="34.380000000000003"/>
    <n v="3.15"/>
    <x v="364"/>
    <n v="35.35"/>
    <s v="Afternoon"/>
    <x v="1"/>
    <n v="41.11"/>
    <n v="63.03"/>
    <n v="150.83000000000001"/>
    <x v="377"/>
    <n v="6"/>
    <x v="0"/>
    <x v="2"/>
    <x v="10"/>
    <x v="1"/>
    <x v="1"/>
    <n v="6"/>
    <n v="2024"/>
    <x v="2"/>
  </r>
  <r>
    <s v="User_396"/>
    <s v="Hyundai Kona"/>
    <n v="60.79"/>
    <x v="271"/>
    <x v="4"/>
    <x v="395"/>
    <d v="2024-06-17T14:59:00"/>
    <n v="12.12"/>
    <n v="2.85"/>
    <x v="365"/>
    <n v="37.31"/>
    <s v="Evening"/>
    <x v="1"/>
    <n v="30.07"/>
    <n v="90.21"/>
    <n v="256.23"/>
    <x v="378"/>
    <n v="2"/>
    <x v="0"/>
    <x v="1"/>
    <x v="11"/>
    <x v="1"/>
    <x v="1"/>
    <n v="6"/>
    <n v="2024"/>
    <x v="2"/>
  </r>
  <r>
    <s v="User_397"/>
    <s v="Hyundai Kona"/>
    <n v="85"/>
    <x v="274"/>
    <x v="1"/>
    <x v="396"/>
    <d v="2024-06-17T12:30:00"/>
    <n v="48.27"/>
    <n v="3.65"/>
    <x v="366"/>
    <n v="10.33"/>
    <s v="Night"/>
    <x v="2"/>
    <n v="60.6"/>
    <n v="71.95"/>
    <m/>
    <x v="379"/>
    <n v="4"/>
    <x v="2"/>
    <x v="0"/>
    <x v="12"/>
    <x v="2"/>
    <x v="1"/>
    <n v="6"/>
    <n v="2024"/>
    <x v="2"/>
  </r>
  <r>
    <s v="User_398"/>
    <s v="Chevy Bolt"/>
    <n v="50"/>
    <x v="143"/>
    <x v="2"/>
    <x v="397"/>
    <d v="2024-01-17T14:08:00"/>
    <n v="26.4"/>
    <n v="0.96"/>
    <x v="367"/>
    <n v="10.57"/>
    <s v="Afternoon"/>
    <x v="0"/>
    <n v="29.48"/>
    <n v="87.34"/>
    <n v="247.34"/>
    <x v="380"/>
    <n v="7"/>
    <x v="2"/>
    <x v="0"/>
    <x v="13"/>
    <x v="2"/>
    <x v="2"/>
    <n v="1"/>
    <n v="2024"/>
    <x v="0"/>
  </r>
  <r>
    <s v="User_399"/>
    <s v="BMW i3"/>
    <n v="62"/>
    <x v="275"/>
    <x v="3"/>
    <x v="398"/>
    <d v="2024-01-17T14:50:00"/>
    <n v="54.63"/>
    <n v="2.23"/>
    <x v="368"/>
    <n v="37.76"/>
    <s v="Morning"/>
    <x v="3"/>
    <n v="55.81"/>
    <n v="60.03"/>
    <n v="246.29"/>
    <x v="381"/>
    <n v="2"/>
    <x v="2"/>
    <x v="2"/>
    <x v="14"/>
    <x v="2"/>
    <x v="0"/>
    <n v="1"/>
    <n v="2024"/>
    <x v="0"/>
  </r>
  <r>
    <s v="User_400"/>
    <s v="Nissan Leaf"/>
    <n v="75"/>
    <x v="63"/>
    <x v="0"/>
    <x v="399"/>
    <d v="2024-01-17T16:34:00"/>
    <n v="69.45"/>
    <n v="1.07"/>
    <x v="209"/>
    <n v="15.31"/>
    <s v="Morning"/>
    <x v="2"/>
    <n v="27.56"/>
    <n v="63.29"/>
    <n v="150.11000000000001"/>
    <x v="91"/>
    <n v="7"/>
    <x v="1"/>
    <x v="1"/>
    <x v="15"/>
    <x v="2"/>
    <x v="3"/>
    <n v="1"/>
    <n v="2024"/>
    <x v="0"/>
  </r>
  <r>
    <s v="User_401"/>
    <s v="Chevy Bolt"/>
    <n v="85"/>
    <x v="58"/>
    <x v="1"/>
    <x v="400"/>
    <d v="2024-01-17T16:44:00"/>
    <n v="66.19"/>
    <n v="2.5"/>
    <x v="369"/>
    <n v="13.99"/>
    <s v="Evening"/>
    <x v="2"/>
    <n v="88.32"/>
    <n v="103.06"/>
    <n v="69.739999999999995"/>
    <x v="382"/>
    <n v="1"/>
    <x v="0"/>
    <x v="2"/>
    <x v="16"/>
    <x v="2"/>
    <x v="2"/>
    <n v="1"/>
    <n v="2024"/>
    <x v="0"/>
  </r>
  <r>
    <s v="User_402"/>
    <s v="Hyundai Kona"/>
    <n v="75"/>
    <x v="164"/>
    <x v="2"/>
    <x v="401"/>
    <d v="2024-01-17T19:41:00"/>
    <n v="13.66"/>
    <n v="0.8"/>
    <x v="5"/>
    <n v="8.2799999999999994"/>
    <s v="Morning"/>
    <x v="1"/>
    <n v="62.25"/>
    <n v="82.89"/>
    <n v="209.09"/>
    <x v="383"/>
    <n v="3"/>
    <x v="1"/>
    <x v="1"/>
    <x v="17"/>
    <x v="2"/>
    <x v="1"/>
    <n v="1"/>
    <n v="2024"/>
    <x v="0"/>
  </r>
  <r>
    <s v="User_403"/>
    <s v="Tesla Model 3"/>
    <n v="71.650000000000006"/>
    <x v="164"/>
    <x v="4"/>
    <x v="402"/>
    <d v="2024-01-17T21:37:00"/>
    <n v="31.81"/>
    <n v="3.67"/>
    <x v="370"/>
    <n v="32.94"/>
    <s v="Evening"/>
    <x v="0"/>
    <n v="78.61"/>
    <n v="55.81"/>
    <n v="188.7"/>
    <x v="384"/>
    <n v="3"/>
    <x v="0"/>
    <x v="2"/>
    <x v="18"/>
    <x v="3"/>
    <x v="4"/>
    <n v="1"/>
    <n v="2024"/>
    <x v="0"/>
  </r>
  <r>
    <s v="User_404"/>
    <s v="Hyundai Kona"/>
    <n v="62"/>
    <x v="210"/>
    <x v="0"/>
    <x v="403"/>
    <d v="2024-01-17T20:30:00"/>
    <n v="79.459999999999994"/>
    <n v="2.9"/>
    <x v="371"/>
    <n v="18.27"/>
    <s v="Evening"/>
    <x v="5"/>
    <n v="28.46"/>
    <n v="49.1"/>
    <n v="48.23"/>
    <x v="385"/>
    <n v="3"/>
    <x v="0"/>
    <x v="2"/>
    <x v="19"/>
    <x v="3"/>
    <x v="1"/>
    <n v="1"/>
    <n v="2024"/>
    <x v="0"/>
  </r>
  <r>
    <s v="User_405"/>
    <s v="BMW i3"/>
    <n v="50"/>
    <x v="21"/>
    <x v="4"/>
    <x v="404"/>
    <d v="2024-07-17T22:57:00"/>
    <n v="26.62"/>
    <n v="1.32"/>
    <x v="372"/>
    <n v="29.94"/>
    <s v="Afternoon"/>
    <x v="6"/>
    <n v="59.93"/>
    <n v="69.52"/>
    <n v="193"/>
    <x v="386"/>
    <n v="5"/>
    <x v="1"/>
    <x v="2"/>
    <x v="20"/>
    <x v="3"/>
    <x v="0"/>
    <n v="7"/>
    <n v="2024"/>
    <x v="2"/>
  </r>
  <r>
    <s v="User_406"/>
    <s v="Hyundai Kona"/>
    <n v="62"/>
    <x v="57"/>
    <x v="2"/>
    <x v="40"/>
    <d v="2024-08-17T23:47:00"/>
    <m/>
    <n v="0.81"/>
    <x v="373"/>
    <n v="22.62"/>
    <s v="Morning"/>
    <x v="3"/>
    <n v="45.15"/>
    <n v="83.96"/>
    <n v="284.75"/>
    <x v="387"/>
    <n v="4"/>
    <x v="1"/>
    <x v="0"/>
    <x v="21"/>
    <x v="3"/>
    <x v="1"/>
    <n v="8"/>
    <n v="2024"/>
    <x v="2"/>
  </r>
  <r>
    <s v="User_407"/>
    <s v="Tesla Model 3"/>
    <n v="100"/>
    <x v="276"/>
    <x v="2"/>
    <x v="40"/>
    <d v="2024-08-17T23:47:00"/>
    <n v="64.400000000000006"/>
    <n v="1.46"/>
    <x v="53"/>
    <n v="14.25"/>
    <s v="Evening"/>
    <x v="0"/>
    <n v="96.12"/>
    <n v="57.32"/>
    <n v="139.55000000000001"/>
    <x v="388"/>
    <n v="7"/>
    <x v="2"/>
    <x v="0"/>
    <x v="21"/>
    <x v="3"/>
    <x v="4"/>
    <n v="8"/>
    <n v="2024"/>
    <x v="2"/>
  </r>
  <r>
    <s v="User_408"/>
    <s v="BMW i3"/>
    <n v="75"/>
    <x v="58"/>
    <x v="1"/>
    <x v="40"/>
    <d v="2024-08-17T23:47:00"/>
    <n v="41.59"/>
    <n v="3.31"/>
    <x v="374"/>
    <n v="35.659999999999997"/>
    <s v="Morning"/>
    <x v="2"/>
    <n v="76.77"/>
    <n v="55.04"/>
    <n v="53.09"/>
    <x v="389"/>
    <n v="5"/>
    <x v="0"/>
    <x v="1"/>
    <x v="21"/>
    <x v="3"/>
    <x v="0"/>
    <n v="8"/>
    <n v="2024"/>
    <x v="2"/>
  </r>
  <r>
    <s v="User_409"/>
    <s v="Hyundai Kona"/>
    <n v="75"/>
    <x v="251"/>
    <x v="3"/>
    <x v="40"/>
    <d v="2024-08-17T23:47:00"/>
    <n v="76.45"/>
    <n v="2.52"/>
    <x v="13"/>
    <n v="35.76"/>
    <s v="Afternoon"/>
    <x v="4"/>
    <n v="81.36"/>
    <n v="66.48"/>
    <n v="131.79"/>
    <x v="390"/>
    <n v="6"/>
    <x v="0"/>
    <x v="0"/>
    <x v="21"/>
    <x v="3"/>
    <x v="1"/>
    <n v="8"/>
    <n v="2024"/>
    <x v="2"/>
  </r>
  <r>
    <s v="User_410"/>
    <s v="BMW i3"/>
    <n v="100"/>
    <x v="67"/>
    <x v="4"/>
    <x v="40"/>
    <d v="2024-08-17T23:47:00"/>
    <n v="19.899999999999999"/>
    <n v="1.85"/>
    <x v="375"/>
    <n v="30.71"/>
    <s v="Morning"/>
    <x v="2"/>
    <n v="14.37"/>
    <n v="93.02"/>
    <n v="10.029999999999999"/>
    <x v="391"/>
    <n v="7"/>
    <x v="0"/>
    <x v="2"/>
    <x v="21"/>
    <x v="3"/>
    <x v="0"/>
    <n v="8"/>
    <n v="2024"/>
    <x v="2"/>
  </r>
  <r>
    <s v="User_411"/>
    <s v="Nissan Leaf"/>
    <n v="46.88"/>
    <x v="68"/>
    <x v="1"/>
    <x v="40"/>
    <d v="2024-08-17T23:47:00"/>
    <n v="25.1"/>
    <n v="3.78"/>
    <x v="376"/>
    <n v="30.55"/>
    <s v="Afternoon"/>
    <x v="0"/>
    <n v="19.64"/>
    <n v="65.47"/>
    <n v="289.54000000000002"/>
    <x v="392"/>
    <n v="6"/>
    <x v="2"/>
    <x v="0"/>
    <x v="21"/>
    <x v="3"/>
    <x v="3"/>
    <n v="8"/>
    <n v="2024"/>
    <x v="2"/>
  </r>
  <r>
    <s v="User_412"/>
    <s v="Nissan Leaf"/>
    <n v="50"/>
    <x v="16"/>
    <x v="0"/>
    <x v="40"/>
    <d v="2024-08-17T23:47:00"/>
    <n v="27.05"/>
    <n v="1.1100000000000001"/>
    <x v="377"/>
    <n v="33.46"/>
    <s v="Afternoon"/>
    <x v="1"/>
    <n v="52.03"/>
    <n v="105.62"/>
    <n v="58.73"/>
    <x v="393"/>
    <n v="3"/>
    <x v="0"/>
    <x v="0"/>
    <x v="21"/>
    <x v="3"/>
    <x v="3"/>
    <n v="8"/>
    <n v="2024"/>
    <x v="2"/>
  </r>
  <r>
    <s v="User_413"/>
    <s v="Hyundai Kona"/>
    <n v="50"/>
    <x v="277"/>
    <x v="3"/>
    <x v="40"/>
    <d v="2024-08-17T23:47:00"/>
    <n v="30.18"/>
    <n v="2.97"/>
    <x v="50"/>
    <n v="7.26"/>
    <s v="Afternoon"/>
    <x v="6"/>
    <n v="64.16"/>
    <n v="65.400000000000006"/>
    <n v="104.54"/>
    <x v="394"/>
    <n v="0"/>
    <x v="0"/>
    <x v="1"/>
    <x v="21"/>
    <x v="3"/>
    <x v="1"/>
    <n v="8"/>
    <n v="2024"/>
    <x v="2"/>
  </r>
  <r>
    <s v="User_414"/>
    <s v="BMW i3"/>
    <n v="85"/>
    <x v="157"/>
    <x v="1"/>
    <x v="40"/>
    <d v="2024-08-17T23:47:00"/>
    <n v="15.34"/>
    <n v="3.39"/>
    <x v="378"/>
    <n v="30.95"/>
    <s v="Evening"/>
    <x v="0"/>
    <n v="41.89"/>
    <n v="95.38"/>
    <n v="172.29"/>
    <x v="395"/>
    <n v="0"/>
    <x v="1"/>
    <x v="2"/>
    <x v="21"/>
    <x v="3"/>
    <x v="0"/>
    <n v="8"/>
    <n v="2024"/>
    <x v="2"/>
  </r>
  <r>
    <s v="User_415"/>
    <s v="Tesla Model 3"/>
    <n v="62"/>
    <x v="136"/>
    <x v="4"/>
    <x v="40"/>
    <d v="2024-08-17T23:47:00"/>
    <n v="45.34"/>
    <n v="3.02"/>
    <x v="379"/>
    <n v="11.66"/>
    <s v="Night"/>
    <x v="5"/>
    <n v="78.22"/>
    <n v="74.81"/>
    <n v="277.64"/>
    <x v="396"/>
    <n v="0"/>
    <x v="1"/>
    <x v="0"/>
    <x v="21"/>
    <x v="3"/>
    <x v="4"/>
    <n v="8"/>
    <n v="2024"/>
    <x v="2"/>
  </r>
  <r>
    <s v="User_416"/>
    <s v="Hyundai Kona"/>
    <n v="50"/>
    <x v="223"/>
    <x v="2"/>
    <x v="40"/>
    <d v="2024-08-17T23:47:00"/>
    <n v="60.26"/>
    <n v="3.03"/>
    <x v="380"/>
    <n v="11.47"/>
    <s v="Evening"/>
    <x v="3"/>
    <n v="51.19"/>
    <n v="66.23"/>
    <n v="175.97"/>
    <x v="397"/>
    <n v="7"/>
    <x v="2"/>
    <x v="0"/>
    <x v="21"/>
    <x v="3"/>
    <x v="1"/>
    <n v="8"/>
    <n v="2024"/>
    <x v="2"/>
  </r>
  <r>
    <s v="User_417"/>
    <s v="Nissan Leaf"/>
    <n v="100"/>
    <x v="278"/>
    <x v="0"/>
    <x v="405"/>
    <d v="2024-01-18T11:31:00"/>
    <n v="5.65"/>
    <n v="0.64"/>
    <x v="381"/>
    <n v="25.63"/>
    <s v="Morning"/>
    <x v="3"/>
    <n v="58.4"/>
    <n v="65.02"/>
    <n v="83.27"/>
    <x v="398"/>
    <n v="6"/>
    <x v="0"/>
    <x v="1"/>
    <x v="8"/>
    <x v="1"/>
    <x v="3"/>
    <n v="1"/>
    <n v="2024"/>
    <x v="0"/>
  </r>
  <r>
    <s v="User_418"/>
    <s v="Nissan Leaf"/>
    <n v="85"/>
    <x v="167"/>
    <x v="4"/>
    <x v="406"/>
    <d v="2024-01-18T10:53:00"/>
    <n v="32.49"/>
    <n v="0.78"/>
    <x v="382"/>
    <n v="7.59"/>
    <s v="Evening"/>
    <x v="4"/>
    <n v="84.13"/>
    <n v="76.17"/>
    <n v="143.61000000000001"/>
    <x v="399"/>
    <n v="0"/>
    <x v="2"/>
    <x v="1"/>
    <x v="9"/>
    <x v="1"/>
    <x v="3"/>
    <n v="1"/>
    <n v="2024"/>
    <x v="0"/>
  </r>
  <r>
    <s v="User_419"/>
    <s v="Hyundai Kona"/>
    <n v="62"/>
    <x v="279"/>
    <x v="3"/>
    <x v="407"/>
    <d v="2024-01-18T11:34:00"/>
    <n v="61.46"/>
    <n v="2.4700000000000002"/>
    <x v="383"/>
    <n v="10.99"/>
    <s v="Evening"/>
    <x v="4"/>
    <n v="15.97"/>
    <n v="62.93"/>
    <n v="57.16"/>
    <x v="400"/>
    <n v="0.46"/>
    <x v="1"/>
    <x v="2"/>
    <x v="10"/>
    <x v="1"/>
    <x v="1"/>
    <n v="1"/>
    <n v="2024"/>
    <x v="0"/>
  </r>
  <r>
    <s v="User_420"/>
    <s v="BMW i3"/>
    <n v="85"/>
    <x v="280"/>
    <x v="3"/>
    <x v="408"/>
    <d v="2024-10-18T12:46:00"/>
    <n v="41.58"/>
    <n v="1.08"/>
    <x v="384"/>
    <n v="7.27"/>
    <s v="Night"/>
    <x v="2"/>
    <n v="45.89"/>
    <n v="90.42"/>
    <n v="149.93"/>
    <x v="401"/>
    <n v="0"/>
    <x v="0"/>
    <x v="1"/>
    <x v="11"/>
    <x v="1"/>
    <x v="0"/>
    <n v="10"/>
    <n v="2024"/>
    <x v="3"/>
  </r>
  <r>
    <s v="User_421"/>
    <s v="Nissan Leaf"/>
    <n v="100"/>
    <x v="245"/>
    <x v="2"/>
    <x v="408"/>
    <d v="2024-10-18T12:46:00"/>
    <n v="41.6"/>
    <n v="1.5"/>
    <x v="385"/>
    <n v="13.57"/>
    <s v="Morning"/>
    <x v="0"/>
    <n v="61.83"/>
    <n v="61.69"/>
    <n v="32.049999999999997"/>
    <x v="402"/>
    <n v="2"/>
    <x v="0"/>
    <x v="2"/>
    <x v="11"/>
    <x v="1"/>
    <x v="3"/>
    <n v="10"/>
    <n v="2024"/>
    <x v="3"/>
  </r>
  <r>
    <s v="User_422"/>
    <s v="BMW i3"/>
    <n v="85"/>
    <x v="281"/>
    <x v="2"/>
    <x v="408"/>
    <d v="2024-10-18T12:46:00"/>
    <n v="29.7"/>
    <n v="3.92"/>
    <x v="386"/>
    <n v="21.48"/>
    <s v="Afternoon"/>
    <x v="3"/>
    <n v="42.99"/>
    <n v="50.44"/>
    <n v="180.45"/>
    <x v="403"/>
    <n v="4"/>
    <x v="2"/>
    <x v="2"/>
    <x v="11"/>
    <x v="1"/>
    <x v="0"/>
    <n v="10"/>
    <n v="2024"/>
    <x v="3"/>
  </r>
  <r>
    <s v="User_423"/>
    <s v="Nissan Leaf"/>
    <n v="69.45"/>
    <x v="282"/>
    <x v="0"/>
    <x v="408"/>
    <d v="2024-10-18T12:46:00"/>
    <n v="72.72"/>
    <n v="0.68"/>
    <x v="387"/>
    <n v="28.12"/>
    <s v="Afternoon"/>
    <x v="1"/>
    <n v="28.9"/>
    <n v="57.74"/>
    <n v="151.62"/>
    <x v="404"/>
    <n v="2"/>
    <x v="0"/>
    <x v="0"/>
    <x v="11"/>
    <x v="1"/>
    <x v="3"/>
    <n v="10"/>
    <n v="2024"/>
    <x v="3"/>
  </r>
  <r>
    <s v="User_424"/>
    <s v="Nissan Leaf"/>
    <n v="85"/>
    <x v="283"/>
    <x v="0"/>
    <x v="409"/>
    <d v="2024-01-18T15:44:00"/>
    <n v="61.93"/>
    <n v="0.8"/>
    <x v="388"/>
    <n v="27.12"/>
    <s v="Morning"/>
    <x v="5"/>
    <n v="73.66"/>
    <n v="93.03"/>
    <m/>
    <x v="405"/>
    <n v="3"/>
    <x v="0"/>
    <x v="0"/>
    <x v="15"/>
    <x v="2"/>
    <x v="3"/>
    <n v="1"/>
    <n v="2024"/>
    <x v="0"/>
  </r>
  <r>
    <s v="User_425"/>
    <s v="Chevy Bolt"/>
    <n v="50"/>
    <x v="284"/>
    <x v="2"/>
    <x v="410"/>
    <d v="2024-01-18T16:57:00"/>
    <n v="12.67"/>
    <n v="2.3199999999999998"/>
    <x v="389"/>
    <n v="30.67"/>
    <s v="Evening"/>
    <x v="2"/>
    <n v="75.3"/>
    <n v="65.45"/>
    <n v="199.26"/>
    <x v="406"/>
    <n v="3"/>
    <x v="1"/>
    <x v="0"/>
    <x v="16"/>
    <x v="2"/>
    <x v="2"/>
    <n v="1"/>
    <n v="2024"/>
    <x v="0"/>
  </r>
  <r>
    <s v="User_426"/>
    <s v="Nissan Leaf"/>
    <n v="100"/>
    <x v="285"/>
    <x v="2"/>
    <x v="411"/>
    <d v="2024-01-18T17:52:00"/>
    <n v="78.959999999999994"/>
    <n v="3.8"/>
    <x v="390"/>
    <n v="26.94"/>
    <s v="Night"/>
    <x v="0"/>
    <n v="50.09"/>
    <n v="74.790000000000006"/>
    <n v="91.26"/>
    <x v="407"/>
    <n v="6"/>
    <x v="2"/>
    <x v="0"/>
    <x v="17"/>
    <x v="2"/>
    <x v="3"/>
    <n v="1"/>
    <n v="2024"/>
    <x v="0"/>
  </r>
  <r>
    <s v="User_427"/>
    <s v="Tesla Model 3"/>
    <n v="100"/>
    <x v="274"/>
    <x v="3"/>
    <x v="412"/>
    <d v="2024-01-18T20:18:00"/>
    <n v="64.98"/>
    <n v="3.73"/>
    <x v="391"/>
    <n v="24.82"/>
    <s v="Night"/>
    <x v="1"/>
    <n v="67.11"/>
    <n v="66.709999999999994"/>
    <n v="133.72"/>
    <x v="408"/>
    <n v="2"/>
    <x v="1"/>
    <x v="0"/>
    <x v="18"/>
    <x v="3"/>
    <x v="4"/>
    <n v="1"/>
    <n v="2024"/>
    <x v="0"/>
  </r>
  <r>
    <s v="User_428"/>
    <s v="Hyundai Kona"/>
    <n v="85"/>
    <x v="286"/>
    <x v="2"/>
    <x v="413"/>
    <d v="2024-01-18T21:16:00"/>
    <n v="37.29"/>
    <n v="1.9"/>
    <x v="272"/>
    <n v="10.42"/>
    <s v="Morning"/>
    <x v="0"/>
    <n v="29.09"/>
    <n v="78.13"/>
    <n v="46.65"/>
    <x v="409"/>
    <n v="2"/>
    <x v="2"/>
    <x v="2"/>
    <x v="19"/>
    <x v="3"/>
    <x v="1"/>
    <n v="1"/>
    <n v="2024"/>
    <x v="0"/>
  </r>
  <r>
    <s v="User_429"/>
    <s v="Hyundai Kona"/>
    <n v="100"/>
    <x v="287"/>
    <x v="1"/>
    <x v="42"/>
    <d v="2024-11-18T22:54:00"/>
    <n v="72.09"/>
    <n v="2.02"/>
    <x v="392"/>
    <n v="7.96"/>
    <s v="Morning"/>
    <x v="1"/>
    <n v="32.51"/>
    <n v="89.84"/>
    <n v="255.12"/>
    <x v="410"/>
    <n v="3"/>
    <x v="1"/>
    <x v="0"/>
    <x v="20"/>
    <x v="3"/>
    <x v="1"/>
    <n v="11"/>
    <n v="2024"/>
    <x v="3"/>
  </r>
  <r>
    <s v="User_430"/>
    <s v="BMW i3"/>
    <n v="62"/>
    <x v="220"/>
    <x v="4"/>
    <x v="42"/>
    <d v="2024-11-18T22:54:00"/>
    <n v="65.75"/>
    <n v="0.88"/>
    <x v="393"/>
    <n v="20.239999999999998"/>
    <s v="Evening"/>
    <x v="6"/>
    <n v="18.32"/>
    <n v="81.150000000000006"/>
    <n v="80.83"/>
    <x v="411"/>
    <n v="1"/>
    <x v="2"/>
    <x v="0"/>
    <x v="20"/>
    <x v="3"/>
    <x v="0"/>
    <n v="11"/>
    <n v="2024"/>
    <x v="3"/>
  </r>
  <r>
    <s v="User_431"/>
    <s v="Nissan Leaf"/>
    <n v="3.98"/>
    <x v="168"/>
    <x v="2"/>
    <x v="42"/>
    <d v="2024-11-18T22:54:00"/>
    <n v="42.87"/>
    <n v="2.19"/>
    <x v="394"/>
    <n v="6.19"/>
    <s v="Night"/>
    <x v="0"/>
    <n v="87.89"/>
    <n v="67.78"/>
    <n v="65.34"/>
    <x v="412"/>
    <n v="2"/>
    <x v="0"/>
    <x v="0"/>
    <x v="20"/>
    <x v="3"/>
    <x v="3"/>
    <n v="11"/>
    <n v="2024"/>
    <x v="3"/>
  </r>
  <r>
    <s v="User_432"/>
    <s v="Tesla Model 3"/>
    <n v="62"/>
    <x v="169"/>
    <x v="0"/>
    <x v="42"/>
    <d v="2024-11-18T22:54:00"/>
    <n v="33.4"/>
    <n v="2.46"/>
    <x v="395"/>
    <n v="15.41"/>
    <s v="Morning"/>
    <x v="0"/>
    <n v="23.34"/>
    <n v="68.14"/>
    <n v="23.11"/>
    <x v="413"/>
    <n v="2"/>
    <x v="0"/>
    <x v="2"/>
    <x v="20"/>
    <x v="3"/>
    <x v="4"/>
    <n v="11"/>
    <n v="2024"/>
    <x v="3"/>
  </r>
  <r>
    <s v="User_433"/>
    <s v="BMW i3"/>
    <n v="62"/>
    <x v="288"/>
    <x v="1"/>
    <x v="42"/>
    <d v="2024-11-18T22:54:00"/>
    <n v="46.51"/>
    <n v="2.81"/>
    <x v="396"/>
    <n v="15.91"/>
    <s v="Evening"/>
    <x v="6"/>
    <n v="70.98"/>
    <n v="94.38"/>
    <n v="223.26"/>
    <x v="414"/>
    <n v="5"/>
    <x v="2"/>
    <x v="1"/>
    <x v="20"/>
    <x v="3"/>
    <x v="0"/>
    <n v="11"/>
    <n v="2024"/>
    <x v="3"/>
  </r>
  <r>
    <s v="User_434"/>
    <s v="Chevy Bolt"/>
    <n v="50"/>
    <x v="178"/>
    <x v="0"/>
    <x v="414"/>
    <d v="2024-01-19T03:48:00"/>
    <n v="74.540000000000006"/>
    <n v="3.59"/>
    <x v="217"/>
    <n v="28.37"/>
    <s v="Evening"/>
    <x v="3"/>
    <n v="51.81"/>
    <n v="76.08"/>
    <n v="31.44"/>
    <x v="415"/>
    <n v="2"/>
    <x v="2"/>
    <x v="1"/>
    <x v="1"/>
    <x v="0"/>
    <x v="2"/>
    <n v="1"/>
    <n v="2024"/>
    <x v="0"/>
  </r>
  <r>
    <s v="User_435"/>
    <s v="BMW i3"/>
    <n v="100"/>
    <x v="53"/>
    <x v="1"/>
    <x v="415"/>
    <d v="2024-01-19T02:57:00"/>
    <n v="53.84"/>
    <n v="0.95"/>
    <x v="397"/>
    <n v="39.909999999999997"/>
    <s v="Morning"/>
    <x v="2"/>
    <n v="65.22"/>
    <n v="88.66"/>
    <n v="207.67"/>
    <x v="416"/>
    <n v="5"/>
    <x v="2"/>
    <x v="0"/>
    <x v="2"/>
    <x v="0"/>
    <x v="0"/>
    <n v="1"/>
    <n v="2024"/>
    <x v="0"/>
  </r>
  <r>
    <s v="User_436"/>
    <s v="BMW i3"/>
    <n v="1.53"/>
    <x v="253"/>
    <x v="2"/>
    <x v="416"/>
    <d v="2024-01-19T04:11:00"/>
    <n v="42.47"/>
    <n v="1.38"/>
    <x v="21"/>
    <n v="5.16"/>
    <s v="Night"/>
    <x v="0"/>
    <n v="31.21"/>
    <n v="95.21"/>
    <n v="51.92"/>
    <x v="417"/>
    <n v="4"/>
    <x v="2"/>
    <x v="1"/>
    <x v="3"/>
    <x v="0"/>
    <x v="0"/>
    <n v="1"/>
    <n v="2024"/>
    <x v="0"/>
  </r>
  <r>
    <s v="User_437"/>
    <s v="Nissan Leaf"/>
    <n v="75"/>
    <x v="19"/>
    <x v="4"/>
    <x v="417"/>
    <d v="2024-01-19T06:08:00"/>
    <m/>
    <n v="2.66"/>
    <x v="398"/>
    <n v="23.56"/>
    <s v="Afternoon"/>
    <x v="0"/>
    <n v="44.91"/>
    <n v="51.97"/>
    <n v="249.81"/>
    <x v="418"/>
    <n v="6"/>
    <x v="0"/>
    <x v="2"/>
    <x v="4"/>
    <x v="0"/>
    <x v="3"/>
    <n v="1"/>
    <n v="2024"/>
    <x v="0"/>
  </r>
  <r>
    <s v="User_438"/>
    <s v="Chevy Bolt"/>
    <n v="100"/>
    <x v="289"/>
    <x v="0"/>
    <x v="418"/>
    <d v="2024-01-19T06:30:00"/>
    <n v="76.5"/>
    <n v="3.01"/>
    <x v="399"/>
    <n v="31.95"/>
    <s v="Evening"/>
    <x v="2"/>
    <n v="24.87"/>
    <n v="58.71"/>
    <n v="59.59"/>
    <x v="419"/>
    <n v="2"/>
    <x v="2"/>
    <x v="0"/>
    <x v="5"/>
    <x v="0"/>
    <x v="2"/>
    <n v="1"/>
    <n v="2024"/>
    <x v="0"/>
  </r>
  <r>
    <s v="User_439"/>
    <s v="BMW i3"/>
    <n v="62"/>
    <x v="285"/>
    <x v="1"/>
    <x v="419"/>
    <d v="2024-01-19T08:32:00"/>
    <n v="5.61"/>
    <n v="2.46"/>
    <x v="400"/>
    <n v="54.89"/>
    <s v="Afternoon"/>
    <x v="2"/>
    <n v="42.53"/>
    <n v="64.400000000000006"/>
    <n v="127.33"/>
    <x v="420"/>
    <n v="7"/>
    <x v="0"/>
    <x v="2"/>
    <x v="6"/>
    <x v="1"/>
    <x v="0"/>
    <n v="1"/>
    <n v="2024"/>
    <x v="0"/>
  </r>
  <r>
    <s v="User_440"/>
    <s v="Tesla Model 3"/>
    <n v="50"/>
    <x v="260"/>
    <x v="3"/>
    <x v="420"/>
    <d v="2024-01-19T08:33:00"/>
    <n v="26.47"/>
    <n v="1.38"/>
    <x v="401"/>
    <n v="18.34"/>
    <s v="Evening"/>
    <x v="4"/>
    <n v="25.36"/>
    <n v="14.99"/>
    <n v="79.430000000000007"/>
    <x v="421"/>
    <n v="5"/>
    <x v="0"/>
    <x v="2"/>
    <x v="7"/>
    <x v="1"/>
    <x v="4"/>
    <n v="1"/>
    <n v="2024"/>
    <x v="0"/>
  </r>
  <r>
    <s v="User_441"/>
    <s v="Tesla Model 3"/>
    <n v="50"/>
    <x v="290"/>
    <x v="2"/>
    <x v="421"/>
    <d v="2024-01-19T09:00:00"/>
    <n v="6.87"/>
    <n v="1.49"/>
    <x v="283"/>
    <n v="23.71"/>
    <s v="Night"/>
    <x v="4"/>
    <n v="60.64"/>
    <n v="55.02"/>
    <n v="122.64"/>
    <x v="422"/>
    <n v="5"/>
    <x v="2"/>
    <x v="0"/>
    <x v="8"/>
    <x v="1"/>
    <x v="4"/>
    <n v="1"/>
    <n v="2024"/>
    <x v="0"/>
  </r>
  <r>
    <s v="User_442"/>
    <s v="Hyundai Kona"/>
    <n v="67.540000000000006"/>
    <x v="18"/>
    <x v="4"/>
    <x v="422"/>
    <d v="2024-12-19T10:50:00"/>
    <n v="21.58"/>
    <n v="1.27"/>
    <x v="402"/>
    <n v="29.88"/>
    <s v="Afternoon"/>
    <x v="3"/>
    <n v="14.54"/>
    <n v="87.11"/>
    <n v="124.12"/>
    <x v="423"/>
    <n v="4.6900000000000004"/>
    <x v="0"/>
    <x v="2"/>
    <x v="9"/>
    <x v="1"/>
    <x v="1"/>
    <n v="12"/>
    <n v="2024"/>
    <x v="0"/>
  </r>
  <r>
    <s v="User_443"/>
    <s v="Chevy Bolt"/>
    <n v="75"/>
    <x v="98"/>
    <x v="2"/>
    <x v="422"/>
    <d v="2024-12-19T10:50:00"/>
    <n v="7.57"/>
    <n v="3.27"/>
    <x v="403"/>
    <n v="36.54"/>
    <s v="Morning"/>
    <x v="2"/>
    <n v="55.75"/>
    <n v="53.49"/>
    <n v="299.56"/>
    <x v="424"/>
    <n v="0.74"/>
    <x v="2"/>
    <x v="0"/>
    <x v="9"/>
    <x v="1"/>
    <x v="2"/>
    <n v="12"/>
    <n v="2024"/>
    <x v="0"/>
  </r>
  <r>
    <s v="User_444"/>
    <s v="Chevy Bolt"/>
    <n v="100"/>
    <x v="272"/>
    <x v="3"/>
    <x v="423"/>
    <d v="2024-01-19T11:39:00"/>
    <n v="49.55"/>
    <n v="0.67"/>
    <x v="404"/>
    <n v="5.38"/>
    <s v="Evening"/>
    <x v="6"/>
    <n v="48.44"/>
    <n v="92.5"/>
    <n v="60.59"/>
    <x v="425"/>
    <n v="7"/>
    <x v="0"/>
    <x v="2"/>
    <x v="11"/>
    <x v="1"/>
    <x v="2"/>
    <n v="1"/>
    <n v="2024"/>
    <x v="0"/>
  </r>
  <r>
    <s v="User_445"/>
    <s v="Hyundai Kona"/>
    <n v="85"/>
    <x v="121"/>
    <x v="4"/>
    <x v="424"/>
    <d v="2024-01-19T12:37:00"/>
    <n v="72.83"/>
    <n v="1.61"/>
    <x v="405"/>
    <n v="5.71"/>
    <s v="Morning"/>
    <x v="5"/>
    <n v="81.63"/>
    <n v="52.32"/>
    <m/>
    <x v="426"/>
    <n v="0.91"/>
    <x v="2"/>
    <x v="1"/>
    <x v="12"/>
    <x v="2"/>
    <x v="1"/>
    <n v="1"/>
    <n v="2024"/>
    <x v="0"/>
  </r>
  <r>
    <s v="User_446"/>
    <s v="BMW i3"/>
    <n v="100"/>
    <x v="291"/>
    <x v="3"/>
    <x v="425"/>
    <d v="2024-01-19T15:58:00"/>
    <n v="71.13"/>
    <n v="0.82"/>
    <x v="406"/>
    <n v="11.35"/>
    <s v="Morning"/>
    <x v="3"/>
    <n v="78.36"/>
    <n v="91.25"/>
    <n v="50.62"/>
    <x v="427"/>
    <n v="5"/>
    <x v="2"/>
    <x v="1"/>
    <x v="13"/>
    <x v="2"/>
    <x v="0"/>
    <n v="1"/>
    <n v="2024"/>
    <x v="0"/>
  </r>
  <r>
    <s v="User_447"/>
    <s v="Chevy Bolt"/>
    <n v="100"/>
    <x v="292"/>
    <x v="2"/>
    <x v="426"/>
    <d v="2024-01-19T17:54:00"/>
    <n v="36.24"/>
    <n v="0.7"/>
    <x v="407"/>
    <n v="9.74"/>
    <s v="Night"/>
    <x v="1"/>
    <n v="83.71"/>
    <n v="52.59"/>
    <n v="125.23"/>
    <x v="428"/>
    <n v="6"/>
    <x v="1"/>
    <x v="1"/>
    <x v="14"/>
    <x v="2"/>
    <x v="2"/>
    <n v="1"/>
    <n v="2024"/>
    <x v="0"/>
  </r>
  <r>
    <s v="User_448"/>
    <s v="Tesla Model 3"/>
    <n v="127.28"/>
    <x v="21"/>
    <x v="1"/>
    <x v="427"/>
    <d v="2024-01-19T16:28:00"/>
    <n v="53.4"/>
    <n v="3.43"/>
    <x v="408"/>
    <n v="15.32"/>
    <s v="Morning"/>
    <x v="2"/>
    <n v="51.06"/>
    <n v="50.98"/>
    <n v="215.46"/>
    <x v="429"/>
    <n v="6"/>
    <x v="1"/>
    <x v="2"/>
    <x v="15"/>
    <x v="2"/>
    <x v="4"/>
    <n v="1"/>
    <n v="2024"/>
    <x v="0"/>
  </r>
  <r>
    <s v="User_449"/>
    <s v="Tesla Model 3"/>
    <n v="107.43"/>
    <x v="293"/>
    <x v="2"/>
    <x v="428"/>
    <d v="2024-01-19T19:27:00"/>
    <n v="5.75"/>
    <n v="0.57999999999999996"/>
    <x v="409"/>
    <n v="20.65"/>
    <s v="Evening"/>
    <x v="4"/>
    <n v="60.71"/>
    <n v="67.3"/>
    <n v="140"/>
    <x v="430"/>
    <n v="3"/>
    <x v="2"/>
    <x v="0"/>
    <x v="16"/>
    <x v="2"/>
    <x v="4"/>
    <n v="1"/>
    <n v="2024"/>
    <x v="0"/>
  </r>
  <r>
    <s v="User_450"/>
    <s v="Nissan Leaf"/>
    <n v="62"/>
    <x v="15"/>
    <x v="2"/>
    <x v="429"/>
    <d v="2024-01-19T20:46:00"/>
    <n v="9.74"/>
    <n v="3.07"/>
    <x v="410"/>
    <n v="39.659999999999997"/>
    <s v="Morning"/>
    <x v="0"/>
    <n v="75.78"/>
    <n v="97.16"/>
    <n v="157.88"/>
    <x v="431"/>
    <n v="4"/>
    <x v="1"/>
    <x v="1"/>
    <x v="17"/>
    <x v="2"/>
    <x v="3"/>
    <n v="1"/>
    <n v="2024"/>
    <x v="0"/>
  </r>
  <r>
    <s v="User_451"/>
    <s v="Chevy Bolt"/>
    <n v="85"/>
    <x v="294"/>
    <x v="2"/>
    <x v="430"/>
    <d v="2024-01-19T21:47:00"/>
    <n v="39.46"/>
    <n v="1.65"/>
    <x v="411"/>
    <n v="21.67"/>
    <s v="Morning"/>
    <x v="2"/>
    <n v="72.989999999999995"/>
    <n v="64.45"/>
    <n v="53.94"/>
    <x v="432"/>
    <n v="2"/>
    <x v="0"/>
    <x v="0"/>
    <x v="18"/>
    <x v="3"/>
    <x v="2"/>
    <n v="1"/>
    <n v="2024"/>
    <x v="0"/>
  </r>
  <r>
    <s v="User_452"/>
    <s v="BMW i3"/>
    <n v="85"/>
    <x v="295"/>
    <x v="0"/>
    <x v="431"/>
    <d v="2024-01-19T19:59:00"/>
    <n v="63.83"/>
    <n v="2.46"/>
    <x v="412"/>
    <n v="6.76"/>
    <s v="Evening"/>
    <x v="2"/>
    <n v="11.08"/>
    <n v="74.41"/>
    <n v="295.99"/>
    <x v="433"/>
    <n v="2.04"/>
    <x v="2"/>
    <x v="1"/>
    <x v="19"/>
    <x v="3"/>
    <x v="0"/>
    <n v="1"/>
    <n v="2024"/>
    <x v="0"/>
  </r>
  <r>
    <s v="User_453"/>
    <s v="Hyundai Kona"/>
    <n v="85"/>
    <x v="296"/>
    <x v="3"/>
    <x v="432"/>
    <d v="2024-01-19T22:54:00"/>
    <n v="72.95"/>
    <n v="3.76"/>
    <x v="413"/>
    <n v="10.52"/>
    <s v="Morning"/>
    <x v="4"/>
    <n v="38.58"/>
    <n v="78.14"/>
    <n v="14.89"/>
    <x v="434"/>
    <n v="2"/>
    <x v="2"/>
    <x v="1"/>
    <x v="20"/>
    <x v="3"/>
    <x v="1"/>
    <n v="1"/>
    <n v="2024"/>
    <x v="0"/>
  </r>
  <r>
    <s v="User_454"/>
    <s v="Hyundai Kona"/>
    <n v="62"/>
    <x v="297"/>
    <x v="3"/>
    <x v="433"/>
    <d v="2024-01-20T00:52:00"/>
    <n v="21.1"/>
    <n v="3.47"/>
    <x v="414"/>
    <n v="25.55"/>
    <s v="Night"/>
    <x v="4"/>
    <n v="66.2"/>
    <n v="78.7"/>
    <n v="197.85"/>
    <x v="435"/>
    <n v="1"/>
    <x v="2"/>
    <x v="2"/>
    <x v="21"/>
    <x v="3"/>
    <x v="1"/>
    <n v="1"/>
    <n v="2024"/>
    <x v="0"/>
  </r>
  <r>
    <s v="User_455"/>
    <s v="BMW i3"/>
    <n v="62"/>
    <x v="298"/>
    <x v="3"/>
    <x v="434"/>
    <d v="2024-01-19T22:49:00"/>
    <n v="58.79"/>
    <n v="2.4700000000000002"/>
    <x v="415"/>
    <n v="19.22"/>
    <s v="Evening"/>
    <x v="5"/>
    <n v="63.05"/>
    <n v="97.72"/>
    <n v="29.98"/>
    <x v="436"/>
    <n v="7"/>
    <x v="1"/>
    <x v="1"/>
    <x v="22"/>
    <x v="3"/>
    <x v="0"/>
    <n v="1"/>
    <n v="2024"/>
    <x v="0"/>
  </r>
  <r>
    <s v="User_456"/>
    <s v="Nissan Leaf"/>
    <n v="62"/>
    <x v="88"/>
    <x v="0"/>
    <x v="435"/>
    <d v="2024-01-20T00:17:00"/>
    <n v="65.180000000000007"/>
    <n v="2.41"/>
    <x v="416"/>
    <n v="33.19"/>
    <s v="Night"/>
    <x v="3"/>
    <n v="17.73"/>
    <n v="82.79"/>
    <n v="254.22"/>
    <x v="437"/>
    <n v="1"/>
    <x v="1"/>
    <x v="0"/>
    <x v="23"/>
    <x v="3"/>
    <x v="3"/>
    <n v="1"/>
    <n v="2024"/>
    <x v="0"/>
  </r>
  <r>
    <s v="User_457"/>
    <s v="Hyundai Kona"/>
    <n v="85"/>
    <x v="16"/>
    <x v="1"/>
    <x v="436"/>
    <d v="2024-01-20T03:50:00"/>
    <n v="72.55"/>
    <n v="0.36"/>
    <x v="417"/>
    <n v="32.07"/>
    <s v="Morning"/>
    <x v="4"/>
    <n v="61.85"/>
    <n v="64.37"/>
    <n v="44.42"/>
    <x v="438"/>
    <n v="0"/>
    <x v="0"/>
    <x v="0"/>
    <x v="0"/>
    <x v="0"/>
    <x v="1"/>
    <n v="1"/>
    <n v="2024"/>
    <x v="0"/>
  </r>
  <r>
    <s v="User_458"/>
    <s v="Chevy Bolt"/>
    <n v="100"/>
    <x v="299"/>
    <x v="2"/>
    <x v="437"/>
    <d v="2024-01-20T03:39:00"/>
    <n v="57.56"/>
    <n v="3.34"/>
    <x v="418"/>
    <n v="14.26"/>
    <s v="Afternoon"/>
    <x v="4"/>
    <n v="55.28"/>
    <n v="93.58"/>
    <n v="249.42"/>
    <x v="439"/>
    <n v="2"/>
    <x v="1"/>
    <x v="1"/>
    <x v="1"/>
    <x v="0"/>
    <x v="2"/>
    <n v="1"/>
    <n v="2024"/>
    <x v="0"/>
  </r>
  <r>
    <s v="User_459"/>
    <s v="Nissan Leaf"/>
    <n v="52.33"/>
    <x v="161"/>
    <x v="1"/>
    <x v="438"/>
    <d v="2024-01-20T03:06:00"/>
    <n v="67.41"/>
    <n v="3.04"/>
    <x v="419"/>
    <n v="11.13"/>
    <s v="Night"/>
    <x v="4"/>
    <n v="93.25"/>
    <n v="69.23"/>
    <n v="206.55"/>
    <x v="440"/>
    <n v="6.24"/>
    <x v="1"/>
    <x v="0"/>
    <x v="2"/>
    <x v="0"/>
    <x v="3"/>
    <n v="1"/>
    <n v="2024"/>
    <x v="0"/>
  </r>
  <r>
    <s v="User_460"/>
    <s v="Chevy Bolt"/>
    <n v="75"/>
    <x v="300"/>
    <x v="0"/>
    <x v="439"/>
    <d v="2024-01-20T05:38:00"/>
    <n v="21.03"/>
    <n v="2.84"/>
    <x v="420"/>
    <n v="8.85"/>
    <s v="Night"/>
    <x v="3"/>
    <n v="16"/>
    <n v="70.41"/>
    <n v="157.68"/>
    <x v="441"/>
    <n v="2.08"/>
    <x v="0"/>
    <x v="0"/>
    <x v="3"/>
    <x v="0"/>
    <x v="2"/>
    <n v="1"/>
    <n v="2024"/>
    <x v="0"/>
  </r>
  <r>
    <s v="User_461"/>
    <s v="Tesla Model 3"/>
    <n v="62"/>
    <x v="294"/>
    <x v="3"/>
    <x v="440"/>
    <d v="2024-01-20T06:41:00"/>
    <n v="16.47"/>
    <n v="1.77"/>
    <x v="421"/>
    <n v="24.11"/>
    <s v="Morning"/>
    <x v="0"/>
    <n v="90.7"/>
    <n v="91.82"/>
    <n v="141.29"/>
    <x v="442"/>
    <n v="0"/>
    <x v="2"/>
    <x v="0"/>
    <x v="4"/>
    <x v="0"/>
    <x v="4"/>
    <n v="1"/>
    <n v="2024"/>
    <x v="0"/>
  </r>
  <r>
    <s v="User_462"/>
    <s v="Nissan Leaf"/>
    <n v="50"/>
    <x v="113"/>
    <x v="2"/>
    <x v="441"/>
    <d v="2024-01-20T07:09:00"/>
    <n v="78.31"/>
    <n v="2.4"/>
    <x v="422"/>
    <n v="29.76"/>
    <s v="Afternoon"/>
    <x v="2"/>
    <n v="18.940000000000001"/>
    <n v="51.59"/>
    <n v="20.62"/>
    <x v="443"/>
    <n v="1"/>
    <x v="2"/>
    <x v="0"/>
    <x v="5"/>
    <x v="0"/>
    <x v="3"/>
    <n v="1"/>
    <n v="2024"/>
    <x v="0"/>
  </r>
  <r>
    <s v="User_463"/>
    <s v="Hyundai Kona"/>
    <n v="85"/>
    <x v="301"/>
    <x v="4"/>
    <x v="442"/>
    <d v="2024-01-20T07:23:00"/>
    <n v="38.6"/>
    <n v="3.91"/>
    <x v="423"/>
    <n v="22.31"/>
    <s v="Evening"/>
    <x v="2"/>
    <n v="52.9"/>
    <n v="72.180000000000007"/>
    <n v="116.3"/>
    <x v="444"/>
    <n v="6"/>
    <x v="0"/>
    <x v="0"/>
    <x v="6"/>
    <x v="1"/>
    <x v="1"/>
    <n v="1"/>
    <n v="2024"/>
    <x v="0"/>
  </r>
  <r>
    <s v="User_464"/>
    <s v="Nissan Leaf"/>
    <n v="85"/>
    <x v="302"/>
    <x v="4"/>
    <x v="443"/>
    <d v="2024-01-20T09:31:00"/>
    <n v="26.57"/>
    <n v="1.07"/>
    <x v="424"/>
    <n v="32.630000000000003"/>
    <s v="Afternoon"/>
    <x v="4"/>
    <n v="13.35"/>
    <n v="65.430000000000007"/>
    <n v="32.840000000000003"/>
    <x v="445"/>
    <n v="7"/>
    <x v="1"/>
    <x v="1"/>
    <x v="7"/>
    <x v="1"/>
    <x v="3"/>
    <n v="1"/>
    <n v="2024"/>
    <x v="0"/>
  </r>
  <r>
    <s v="User_465"/>
    <s v="Nissan Leaf"/>
    <n v="100"/>
    <x v="303"/>
    <x v="1"/>
    <x v="444"/>
    <d v="2024-01-20T08:54:00"/>
    <n v="23.02"/>
    <n v="2.65"/>
    <x v="425"/>
    <n v="5.0599999999999996"/>
    <s v="Evening"/>
    <x v="6"/>
    <n v="62.42"/>
    <n v="91.38"/>
    <n v="230.8"/>
    <x v="446"/>
    <n v="6"/>
    <x v="0"/>
    <x v="0"/>
    <x v="8"/>
    <x v="1"/>
    <x v="3"/>
    <n v="1"/>
    <n v="2024"/>
    <x v="0"/>
  </r>
  <r>
    <s v="User_466"/>
    <s v="Nissan Leaf"/>
    <n v="85"/>
    <x v="225"/>
    <x v="3"/>
    <x v="445"/>
    <d v="2024-01-20T11:40:00"/>
    <n v="62.05"/>
    <n v="1.18"/>
    <x v="426"/>
    <n v="35.340000000000003"/>
    <s v="Morning"/>
    <x v="6"/>
    <n v="88.13"/>
    <n v="58.36"/>
    <n v="205.23"/>
    <x v="447"/>
    <n v="5"/>
    <x v="0"/>
    <x v="0"/>
    <x v="9"/>
    <x v="1"/>
    <x v="3"/>
    <n v="1"/>
    <n v="2024"/>
    <x v="0"/>
  </r>
  <r>
    <s v="User_467"/>
    <s v="Nissan Leaf"/>
    <n v="85"/>
    <x v="164"/>
    <x v="4"/>
    <x v="446"/>
    <d v="2024-01-20T10:38:00"/>
    <n v="58.09"/>
    <n v="2.65"/>
    <x v="427"/>
    <n v="30.93"/>
    <s v="Afternoon"/>
    <x v="3"/>
    <n v="42.04"/>
    <n v="99.21"/>
    <n v="39.4"/>
    <x v="448"/>
    <n v="4"/>
    <x v="2"/>
    <x v="1"/>
    <x v="10"/>
    <x v="1"/>
    <x v="3"/>
    <n v="1"/>
    <n v="2024"/>
    <x v="0"/>
  </r>
  <r>
    <s v="User_468"/>
    <s v="Chevy Bolt"/>
    <n v="75"/>
    <x v="304"/>
    <x v="1"/>
    <x v="447"/>
    <d v="2024-01-20T14:53:00"/>
    <n v="63.3"/>
    <n v="0.83"/>
    <x v="428"/>
    <n v="5.54"/>
    <s v="Morning"/>
    <x v="5"/>
    <n v="37.270000000000003"/>
    <n v="70.75"/>
    <m/>
    <x v="449"/>
    <n v="4"/>
    <x v="1"/>
    <x v="2"/>
    <x v="11"/>
    <x v="1"/>
    <x v="2"/>
    <n v="1"/>
    <n v="2024"/>
    <x v="0"/>
  </r>
  <r>
    <s v="User_469"/>
    <s v="Tesla Model 3"/>
    <n v="39.299999999999997"/>
    <x v="28"/>
    <x v="0"/>
    <x v="448"/>
    <d v="2024-01-20T15:51:00"/>
    <n v="21"/>
    <n v="1.86"/>
    <x v="429"/>
    <n v="33.58"/>
    <s v="Night"/>
    <x v="4"/>
    <n v="32.28"/>
    <n v="58.87"/>
    <n v="216.69"/>
    <x v="450"/>
    <n v="7"/>
    <x v="2"/>
    <x v="0"/>
    <x v="12"/>
    <x v="2"/>
    <x v="4"/>
    <n v="1"/>
    <n v="2024"/>
    <x v="0"/>
  </r>
  <r>
    <s v="User_470"/>
    <s v="BMW i3"/>
    <n v="62"/>
    <x v="305"/>
    <x v="1"/>
    <x v="449"/>
    <d v="2024-01-20T14:03:00"/>
    <n v="36.32"/>
    <n v="2.0099999999999998"/>
    <x v="430"/>
    <n v="32.619999999999997"/>
    <s v="Afternoon"/>
    <x v="3"/>
    <n v="22.32"/>
    <n v="89.41"/>
    <n v="254.27"/>
    <x v="451"/>
    <n v="1.0900000000000001"/>
    <x v="2"/>
    <x v="2"/>
    <x v="13"/>
    <x v="2"/>
    <x v="0"/>
    <n v="1"/>
    <n v="2024"/>
    <x v="0"/>
  </r>
  <r>
    <s v="User_471"/>
    <s v="Nissan Leaf"/>
    <n v="129.52000000000001"/>
    <x v="299"/>
    <x v="1"/>
    <x v="450"/>
    <d v="2024-01-20T15:12:00"/>
    <n v="65.45"/>
    <n v="3.92"/>
    <x v="431"/>
    <n v="11.06"/>
    <s v="Evening"/>
    <x v="3"/>
    <n v="17.57"/>
    <n v="99.94"/>
    <n v="117.86"/>
    <x v="452"/>
    <n v="0"/>
    <x v="0"/>
    <x v="2"/>
    <x v="14"/>
    <x v="2"/>
    <x v="3"/>
    <n v="1"/>
    <n v="2024"/>
    <x v="0"/>
  </r>
  <r>
    <s v="User_472"/>
    <s v="Hyundai Kona"/>
    <n v="85"/>
    <x v="306"/>
    <x v="1"/>
    <x v="451"/>
    <d v="2024-01-20T16:43:00"/>
    <n v="46.92"/>
    <n v="2.2200000000000002"/>
    <x v="432"/>
    <n v="16.96"/>
    <s v="Night"/>
    <x v="5"/>
    <n v="48.06"/>
    <n v="81.16"/>
    <n v="129.33000000000001"/>
    <x v="453"/>
    <n v="6"/>
    <x v="2"/>
    <x v="1"/>
    <x v="15"/>
    <x v="2"/>
    <x v="1"/>
    <n v="1"/>
    <n v="2024"/>
    <x v="0"/>
  </r>
  <r>
    <s v="User_473"/>
    <s v="Nissan Leaf"/>
    <n v="62"/>
    <x v="153"/>
    <x v="2"/>
    <x v="452"/>
    <d v="2024-01-20T18:03:00"/>
    <n v="45.36"/>
    <n v="1.46"/>
    <x v="21"/>
    <n v="34.75"/>
    <s v="Evening"/>
    <x v="3"/>
    <n v="86.24"/>
    <n v="85.21"/>
    <n v="191.28"/>
    <x v="454"/>
    <n v="6"/>
    <x v="2"/>
    <x v="2"/>
    <x v="16"/>
    <x v="2"/>
    <x v="3"/>
    <n v="1"/>
    <n v="2024"/>
    <x v="0"/>
  </r>
  <r>
    <s v="User_474"/>
    <s v="Hyundai Kona"/>
    <n v="75"/>
    <x v="233"/>
    <x v="1"/>
    <x v="453"/>
    <d v="2024-01-20T17:51:00"/>
    <n v="44.73"/>
    <n v="1.35"/>
    <x v="433"/>
    <n v="23.68"/>
    <s v="Night"/>
    <x v="2"/>
    <n v="84.84"/>
    <n v="62.85"/>
    <n v="174.43"/>
    <x v="455"/>
    <n v="0"/>
    <x v="2"/>
    <x v="2"/>
    <x v="17"/>
    <x v="2"/>
    <x v="1"/>
    <n v="1"/>
    <n v="2024"/>
    <x v="0"/>
  </r>
  <r>
    <s v="User_475"/>
    <s v="Chevy Bolt"/>
    <n v="100"/>
    <x v="148"/>
    <x v="1"/>
    <x v="454"/>
    <d v="2024-01-20T19:39:00"/>
    <n v="57.86"/>
    <n v="3.1"/>
    <x v="434"/>
    <n v="36.94"/>
    <s v="Evening"/>
    <x v="5"/>
    <n v="43.73"/>
    <n v="96.36"/>
    <n v="129.61000000000001"/>
    <x v="456"/>
    <n v="5"/>
    <x v="1"/>
    <x v="2"/>
    <x v="18"/>
    <x v="3"/>
    <x v="2"/>
    <n v="1"/>
    <n v="2024"/>
    <x v="0"/>
  </r>
  <r>
    <s v="User_476"/>
    <s v="Hyundai Kona"/>
    <n v="85"/>
    <x v="307"/>
    <x v="2"/>
    <x v="455"/>
    <d v="2024-01-20T21:39:00"/>
    <n v="25.89"/>
    <n v="2.57"/>
    <x v="201"/>
    <n v="36.65"/>
    <s v="Evening"/>
    <x v="5"/>
    <n v="36.58"/>
    <n v="44.09"/>
    <n v="75.87"/>
    <x v="457"/>
    <n v="6"/>
    <x v="1"/>
    <x v="1"/>
    <x v="19"/>
    <x v="3"/>
    <x v="1"/>
    <n v="1"/>
    <n v="2024"/>
    <x v="0"/>
  </r>
  <r>
    <s v="User_477"/>
    <s v="BMW i3"/>
    <n v="50"/>
    <x v="308"/>
    <x v="2"/>
    <x v="456"/>
    <d v="2024-01-20T22:03:00"/>
    <n v="65.900000000000006"/>
    <n v="2.16"/>
    <x v="435"/>
    <n v="10.08"/>
    <s v="Morning"/>
    <x v="1"/>
    <n v="73.790000000000006"/>
    <n v="95.29"/>
    <n v="161.19999999999999"/>
    <x v="458"/>
    <n v="3"/>
    <x v="2"/>
    <x v="0"/>
    <x v="20"/>
    <x v="3"/>
    <x v="0"/>
    <n v="1"/>
    <n v="2024"/>
    <x v="0"/>
  </r>
  <r>
    <s v="User_478"/>
    <s v="Tesla Model 3"/>
    <n v="75"/>
    <x v="309"/>
    <x v="0"/>
    <x v="457"/>
    <d v="2024-01-21T00:43:00"/>
    <n v="34.799999999999997"/>
    <n v="0.85"/>
    <x v="436"/>
    <n v="28.33"/>
    <s v="Night"/>
    <x v="5"/>
    <n v="64.52"/>
    <n v="57.8"/>
    <m/>
    <x v="459"/>
    <n v="2"/>
    <x v="0"/>
    <x v="1"/>
    <x v="21"/>
    <x v="3"/>
    <x v="4"/>
    <n v="1"/>
    <n v="2024"/>
    <x v="0"/>
  </r>
  <r>
    <s v="User_479"/>
    <s v="Hyundai Kona"/>
    <n v="3.84"/>
    <x v="137"/>
    <x v="3"/>
    <x v="458"/>
    <d v="2024-01-20T23:01:00"/>
    <n v="18.87"/>
    <n v="3.99"/>
    <x v="437"/>
    <n v="13.01"/>
    <s v="Morning"/>
    <x v="5"/>
    <n v="58.05"/>
    <n v="66.33"/>
    <n v="185.65"/>
    <x v="460"/>
    <n v="5"/>
    <x v="0"/>
    <x v="1"/>
    <x v="22"/>
    <x v="3"/>
    <x v="1"/>
    <n v="1"/>
    <n v="2024"/>
    <x v="0"/>
  </r>
  <r>
    <s v="User_480"/>
    <s v="Hyundai Kona"/>
    <n v="78.84"/>
    <x v="66"/>
    <x v="4"/>
    <x v="459"/>
    <d v="2024-01-21T01:15:00"/>
    <n v="77.349999999999994"/>
    <n v="1.82"/>
    <x v="149"/>
    <n v="37.61"/>
    <s v="Morning"/>
    <x v="0"/>
    <n v="63.62"/>
    <n v="82.11"/>
    <m/>
    <x v="461"/>
    <n v="7"/>
    <x v="2"/>
    <x v="1"/>
    <x v="23"/>
    <x v="3"/>
    <x v="1"/>
    <n v="1"/>
    <n v="2024"/>
    <x v="0"/>
  </r>
  <r>
    <s v="User_481"/>
    <s v="Tesla Model 3"/>
    <n v="100"/>
    <x v="263"/>
    <x v="4"/>
    <x v="460"/>
    <d v="2024-01-21T02:53:00"/>
    <n v="31.73"/>
    <n v="2.65"/>
    <x v="438"/>
    <n v="16.75"/>
    <s v="Morning"/>
    <x v="2"/>
    <n v="39.61"/>
    <n v="85.43"/>
    <n v="107.68"/>
    <x v="283"/>
    <n v="1"/>
    <x v="1"/>
    <x v="0"/>
    <x v="0"/>
    <x v="0"/>
    <x v="4"/>
    <n v="1"/>
    <n v="2024"/>
    <x v="0"/>
  </r>
  <r>
    <s v="User_482"/>
    <s v="BMW i3"/>
    <n v="100"/>
    <x v="310"/>
    <x v="1"/>
    <x v="461"/>
    <d v="2024-01-21T04:53:00"/>
    <n v="41.27"/>
    <n v="3.49"/>
    <x v="439"/>
    <n v="27.61"/>
    <s v="Morning"/>
    <x v="4"/>
    <n v="10.87"/>
    <n v="72.77"/>
    <n v="244.03"/>
    <x v="142"/>
    <n v="1"/>
    <x v="0"/>
    <x v="2"/>
    <x v="1"/>
    <x v="0"/>
    <x v="0"/>
    <n v="1"/>
    <n v="2024"/>
    <x v="0"/>
  </r>
  <r>
    <s v="User_483"/>
    <s v="Nissan Leaf"/>
    <n v="75"/>
    <x v="27"/>
    <x v="0"/>
    <x v="462"/>
    <d v="2024-01-21T02:30:00"/>
    <n v="41.95"/>
    <n v="1.02"/>
    <x v="440"/>
    <n v="21.6"/>
    <s v="Evening"/>
    <x v="1"/>
    <n v="89.08"/>
    <n v="96.16"/>
    <n v="44.23"/>
    <x v="462"/>
    <n v="7"/>
    <x v="0"/>
    <x v="0"/>
    <x v="2"/>
    <x v="0"/>
    <x v="3"/>
    <n v="1"/>
    <n v="2024"/>
    <x v="0"/>
  </r>
  <r>
    <s v="User_484"/>
    <s v="Hyundai Kona"/>
    <n v="85"/>
    <x v="39"/>
    <x v="1"/>
    <x v="463"/>
    <d v="2024-01-21T04:41:00"/>
    <n v="46.41"/>
    <n v="0.85"/>
    <x v="441"/>
    <n v="32.590000000000003"/>
    <s v="Morning"/>
    <x v="5"/>
    <n v="19.46"/>
    <n v="67.77"/>
    <n v="87.22"/>
    <x v="463"/>
    <n v="5"/>
    <x v="1"/>
    <x v="2"/>
    <x v="3"/>
    <x v="0"/>
    <x v="1"/>
    <n v="1"/>
    <n v="2024"/>
    <x v="0"/>
  </r>
  <r>
    <s v="User_485"/>
    <s v="Tesla Model 3"/>
    <n v="75"/>
    <x v="273"/>
    <x v="4"/>
    <x v="464"/>
    <d v="2024-01-21T07:25:00"/>
    <n v="21.41"/>
    <n v="2.69"/>
    <x v="442"/>
    <n v="14.9"/>
    <s v="Morning"/>
    <x v="0"/>
    <n v="33.35"/>
    <n v="84.37"/>
    <n v="86.9"/>
    <x v="464"/>
    <n v="7"/>
    <x v="1"/>
    <x v="0"/>
    <x v="4"/>
    <x v="0"/>
    <x v="4"/>
    <n v="1"/>
    <n v="2024"/>
    <x v="0"/>
  </r>
  <r>
    <s v="User_486"/>
    <s v="Chevy Bolt"/>
    <n v="100"/>
    <x v="57"/>
    <x v="2"/>
    <x v="465"/>
    <d v="2024-01-21T06:19:00"/>
    <n v="55"/>
    <n v="1.25"/>
    <x v="443"/>
    <n v="36.97"/>
    <s v="Morning"/>
    <x v="0"/>
    <n v="57.08"/>
    <n v="88.93"/>
    <n v="11.22"/>
    <x v="465"/>
    <n v="7"/>
    <x v="0"/>
    <x v="1"/>
    <x v="5"/>
    <x v="0"/>
    <x v="2"/>
    <n v="1"/>
    <n v="2024"/>
    <x v="0"/>
  </r>
  <r>
    <s v="User_487"/>
    <s v="Tesla Model 3"/>
    <n v="100"/>
    <x v="255"/>
    <x v="3"/>
    <x v="466"/>
    <d v="2024-01-21T08:50:00"/>
    <n v="7.74"/>
    <n v="2.1"/>
    <x v="444"/>
    <n v="15.49"/>
    <s v="Evening"/>
    <x v="3"/>
    <n v="77.59"/>
    <n v="99.58"/>
    <n v="100.99"/>
    <x v="466"/>
    <n v="6"/>
    <x v="2"/>
    <x v="1"/>
    <x v="6"/>
    <x v="1"/>
    <x v="4"/>
    <n v="1"/>
    <n v="2024"/>
    <x v="0"/>
  </r>
  <r>
    <s v="User_488"/>
    <s v="Chevy Bolt"/>
    <n v="62"/>
    <x v="208"/>
    <x v="0"/>
    <x v="467"/>
    <d v="2024-01-21T07:44:00"/>
    <n v="11.48"/>
    <n v="3.62"/>
    <x v="445"/>
    <n v="13.03"/>
    <s v="Night"/>
    <x v="4"/>
    <n v="35.54"/>
    <n v="91.08"/>
    <n v="267.39999999999998"/>
    <x v="467"/>
    <n v="0"/>
    <x v="0"/>
    <x v="2"/>
    <x v="7"/>
    <x v="1"/>
    <x v="2"/>
    <n v="1"/>
    <n v="2024"/>
    <x v="0"/>
  </r>
  <r>
    <s v="User_489"/>
    <s v="BMW i3"/>
    <n v="75"/>
    <x v="41"/>
    <x v="2"/>
    <x v="468"/>
    <d v="2024-01-21T09:22:00"/>
    <n v="39.47"/>
    <n v="2.4"/>
    <x v="446"/>
    <n v="7.4"/>
    <s v="Evening"/>
    <x v="4"/>
    <n v="43.73"/>
    <n v="18.84"/>
    <n v="73.209999999999994"/>
    <x v="468"/>
    <n v="3"/>
    <x v="1"/>
    <x v="1"/>
    <x v="8"/>
    <x v="1"/>
    <x v="0"/>
    <n v="1"/>
    <n v="2024"/>
    <x v="0"/>
  </r>
  <r>
    <s v="User_490"/>
    <s v="Nissan Leaf"/>
    <n v="100"/>
    <x v="311"/>
    <x v="3"/>
    <x v="469"/>
    <d v="2024-01-21T12:21:00"/>
    <n v="27.61"/>
    <n v="2.17"/>
    <x v="447"/>
    <n v="5.52"/>
    <s v="Evening"/>
    <x v="6"/>
    <n v="27.55"/>
    <n v="68.849999999999994"/>
    <n v="95.48"/>
    <x v="469"/>
    <n v="6"/>
    <x v="1"/>
    <x v="1"/>
    <x v="9"/>
    <x v="1"/>
    <x v="3"/>
    <n v="1"/>
    <n v="2024"/>
    <x v="0"/>
  </r>
  <r>
    <s v="User_491"/>
    <s v="Tesla Model 3"/>
    <n v="85"/>
    <x v="41"/>
    <x v="0"/>
    <x v="470"/>
    <d v="2024-01-21T10:37:00"/>
    <n v="15.25"/>
    <n v="3.31"/>
    <x v="448"/>
    <n v="1.64"/>
    <s v="Evening"/>
    <x v="2"/>
    <n v="42.74"/>
    <n v="88.23"/>
    <n v="263.83"/>
    <x v="470"/>
    <n v="5.17"/>
    <x v="1"/>
    <x v="0"/>
    <x v="10"/>
    <x v="1"/>
    <x v="4"/>
    <n v="1"/>
    <n v="2024"/>
    <x v="0"/>
  </r>
  <r>
    <s v="User_492"/>
    <s v="Hyundai Kona"/>
    <n v="85"/>
    <x v="289"/>
    <x v="0"/>
    <x v="471"/>
    <d v="2024-01-21T12:43:00"/>
    <n v="45.07"/>
    <n v="1.71"/>
    <x v="449"/>
    <n v="7.4"/>
    <s v="Night"/>
    <x v="6"/>
    <n v="51.66"/>
    <n v="92.06"/>
    <n v="76.48"/>
    <x v="471"/>
    <n v="6"/>
    <x v="1"/>
    <x v="2"/>
    <x v="11"/>
    <x v="1"/>
    <x v="1"/>
    <n v="1"/>
    <n v="2024"/>
    <x v="0"/>
  </r>
  <r>
    <s v="User_493"/>
    <s v="BMW i3"/>
    <n v="100"/>
    <x v="312"/>
    <x v="4"/>
    <x v="472"/>
    <d v="2024-01-21T13:15:00"/>
    <n v="10.16"/>
    <n v="1.52"/>
    <x v="450"/>
    <n v="6.57"/>
    <s v="Morning"/>
    <x v="3"/>
    <n v="28.84"/>
    <n v="76.3"/>
    <n v="156.08000000000001"/>
    <x v="472"/>
    <n v="1"/>
    <x v="2"/>
    <x v="0"/>
    <x v="12"/>
    <x v="2"/>
    <x v="0"/>
    <n v="1"/>
    <n v="2024"/>
    <x v="0"/>
  </r>
  <r>
    <s v="User_494"/>
    <s v="Tesla Model 3"/>
    <n v="75"/>
    <x v="278"/>
    <x v="2"/>
    <x v="473"/>
    <d v="2024-01-21T14:38:00"/>
    <n v="55"/>
    <n v="3.48"/>
    <x v="451"/>
    <n v="36.06"/>
    <s v="Morning"/>
    <x v="5"/>
    <n v="42.7"/>
    <n v="60.69"/>
    <n v="2.91"/>
    <x v="473"/>
    <n v="1"/>
    <x v="0"/>
    <x v="0"/>
    <x v="13"/>
    <x v="2"/>
    <x v="4"/>
    <n v="1"/>
    <n v="2024"/>
    <x v="0"/>
  </r>
  <r>
    <s v="User_495"/>
    <s v="Hyundai Kona"/>
    <n v="75"/>
    <x v="54"/>
    <x v="0"/>
    <x v="474"/>
    <d v="2024-01-21T16:23:00"/>
    <n v="64.87"/>
    <n v="3.23"/>
    <x v="452"/>
    <n v="5.2"/>
    <s v="Night"/>
    <x v="0"/>
    <n v="26.65"/>
    <n v="56.36"/>
    <n v="90.13"/>
    <x v="474"/>
    <n v="4"/>
    <x v="1"/>
    <x v="1"/>
    <x v="14"/>
    <x v="2"/>
    <x v="1"/>
    <n v="1"/>
    <n v="2024"/>
    <x v="0"/>
  </r>
  <r>
    <s v="User_496"/>
    <s v="Tesla Model 3"/>
    <n v="50"/>
    <x v="34"/>
    <x v="0"/>
    <x v="475"/>
    <d v="2024-01-21T17:56:00"/>
    <n v="25.13"/>
    <n v="1.9"/>
    <x v="453"/>
    <n v="32.619999999999997"/>
    <s v="Night"/>
    <x v="1"/>
    <n v="25.68"/>
    <n v="94.53"/>
    <n v="127.43"/>
    <x v="475"/>
    <n v="4"/>
    <x v="1"/>
    <x v="0"/>
    <x v="15"/>
    <x v="2"/>
    <x v="4"/>
    <n v="1"/>
    <n v="2024"/>
    <x v="0"/>
  </r>
  <r>
    <s v="User_497"/>
    <s v="Chevy Bolt"/>
    <n v="100"/>
    <x v="136"/>
    <x v="3"/>
    <x v="476"/>
    <d v="2024-01-21T19:15:00"/>
    <n v="14.46"/>
    <n v="3.4"/>
    <x v="454"/>
    <n v="18.41"/>
    <s v="Afternoon"/>
    <x v="2"/>
    <n v="14.15"/>
    <n v="64.61"/>
    <n v="55.74"/>
    <x v="476"/>
    <n v="2"/>
    <x v="1"/>
    <x v="2"/>
    <x v="16"/>
    <x v="2"/>
    <x v="2"/>
    <n v="1"/>
    <n v="2024"/>
    <x v="0"/>
  </r>
  <r>
    <s v="User_498"/>
    <s v="Tesla Model 3"/>
    <n v="100"/>
    <x v="257"/>
    <x v="4"/>
    <x v="477"/>
    <d v="2024-01-21T19:32:00"/>
    <n v="79.42"/>
    <n v="2.4500000000000002"/>
    <x v="455"/>
    <n v="21.03"/>
    <s v="Morning"/>
    <x v="5"/>
    <n v="41.24"/>
    <n v="60.46"/>
    <n v="54.66"/>
    <x v="477"/>
    <n v="6"/>
    <x v="0"/>
    <x v="1"/>
    <x v="17"/>
    <x v="2"/>
    <x v="4"/>
    <n v="1"/>
    <n v="2024"/>
    <x v="0"/>
  </r>
  <r>
    <s v="User_499"/>
    <s v="Tesla Model 3"/>
    <n v="75"/>
    <x v="305"/>
    <x v="1"/>
    <x v="478"/>
    <d v="2024-01-21T20:48:00"/>
    <n v="44.42"/>
    <n v="2.34"/>
    <x v="456"/>
    <n v="6.19"/>
    <s v="Evening"/>
    <x v="3"/>
    <n v="22.98"/>
    <n v="94.86"/>
    <n v="116.42"/>
    <x v="478"/>
    <n v="2"/>
    <x v="1"/>
    <x v="2"/>
    <x v="18"/>
    <x v="3"/>
    <x v="4"/>
    <n v="1"/>
    <n v="2024"/>
    <x v="0"/>
  </r>
  <r>
    <s v="User_500"/>
    <s v="Tesla Model 3"/>
    <n v="104.92"/>
    <x v="57"/>
    <x v="4"/>
    <x v="479"/>
    <d v="2024-01-21T21:26:00"/>
    <n v="74.02"/>
    <n v="2.69"/>
    <x v="457"/>
    <n v="16.63"/>
    <s v="Evening"/>
    <x v="4"/>
    <n v="37.01"/>
    <n v="80.97"/>
    <n v="171.66"/>
    <x v="479"/>
    <n v="5"/>
    <x v="0"/>
    <x v="2"/>
    <x v="19"/>
    <x v="3"/>
    <x v="4"/>
    <n v="1"/>
    <n v="2024"/>
    <x v="0"/>
  </r>
  <r>
    <s v="User_501"/>
    <s v="BMW i3"/>
    <n v="85"/>
    <x v="207"/>
    <x v="1"/>
    <x v="480"/>
    <d v="2024-01-21T21:12:00"/>
    <n v="36.51"/>
    <n v="2.2599999999999998"/>
    <x v="458"/>
    <n v="18.47"/>
    <s v="Morning"/>
    <x v="3"/>
    <n v="70.63"/>
    <n v="79.489999999999995"/>
    <n v="272.3"/>
    <x v="480"/>
    <n v="5"/>
    <x v="2"/>
    <x v="2"/>
    <x v="20"/>
    <x v="3"/>
    <x v="0"/>
    <n v="1"/>
    <n v="2024"/>
    <x v="0"/>
  </r>
  <r>
    <s v="User_502"/>
    <s v="Tesla Model 3"/>
    <n v="50"/>
    <x v="257"/>
    <x v="2"/>
    <x v="481"/>
    <d v="2024-01-21T21:49:00"/>
    <n v="39.07"/>
    <n v="3.87"/>
    <x v="459"/>
    <n v="18.399999999999999"/>
    <s v="Night"/>
    <x v="5"/>
    <n v="76.150000000000006"/>
    <n v="88.86"/>
    <n v="110.7"/>
    <x v="481"/>
    <n v="5"/>
    <x v="1"/>
    <x v="2"/>
    <x v="21"/>
    <x v="3"/>
    <x v="4"/>
    <n v="1"/>
    <n v="2024"/>
    <x v="0"/>
  </r>
  <r>
    <s v="User_503"/>
    <s v="Hyundai Kona"/>
    <n v="50"/>
    <x v="210"/>
    <x v="2"/>
    <x v="482"/>
    <d v="2024-01-22T00:57:00"/>
    <n v="63.79"/>
    <n v="0.78"/>
    <x v="460"/>
    <n v="18.77"/>
    <s v="Afternoon"/>
    <x v="3"/>
    <n v="35.17"/>
    <n v="92.9"/>
    <n v="208.1"/>
    <x v="482"/>
    <n v="2"/>
    <x v="2"/>
    <x v="0"/>
    <x v="22"/>
    <x v="3"/>
    <x v="1"/>
    <n v="1"/>
    <n v="2024"/>
    <x v="0"/>
  </r>
  <r>
    <s v="User_504"/>
    <s v="Chevy Bolt"/>
    <n v="85"/>
    <x v="135"/>
    <x v="0"/>
    <x v="483"/>
    <d v="2024-01-21T23:50:00"/>
    <n v="67.45"/>
    <n v="0.85"/>
    <x v="461"/>
    <n v="28.34"/>
    <s v="Evening"/>
    <x v="4"/>
    <n v="36.07"/>
    <n v="61.53"/>
    <n v="277.49"/>
    <x v="483"/>
    <n v="0"/>
    <x v="0"/>
    <x v="1"/>
    <x v="23"/>
    <x v="3"/>
    <x v="2"/>
    <n v="1"/>
    <n v="2024"/>
    <x v="0"/>
  </r>
  <r>
    <s v="User_505"/>
    <s v="Chevy Bolt"/>
    <n v="62"/>
    <x v="199"/>
    <x v="2"/>
    <x v="484"/>
    <d v="2024-01-22T01:51:00"/>
    <n v="56.89"/>
    <n v="3"/>
    <x v="164"/>
    <n v="28.25"/>
    <s v="Afternoon"/>
    <x v="5"/>
    <n v="24.39"/>
    <n v="64.47"/>
    <n v="153.07"/>
    <x v="484"/>
    <n v="4"/>
    <x v="2"/>
    <x v="0"/>
    <x v="0"/>
    <x v="0"/>
    <x v="2"/>
    <n v="1"/>
    <n v="2024"/>
    <x v="0"/>
  </r>
  <r>
    <s v="User_506"/>
    <s v="Tesla Model 3"/>
    <n v="75"/>
    <x v="89"/>
    <x v="0"/>
    <x v="485"/>
    <d v="2024-01-22T02:26:00"/>
    <n v="21.82"/>
    <n v="1.99"/>
    <x v="21"/>
    <n v="34.26"/>
    <s v="Evening"/>
    <x v="1"/>
    <n v="77.22"/>
    <n v="96.77"/>
    <n v="199.57"/>
    <x v="485"/>
    <n v="7"/>
    <x v="1"/>
    <x v="1"/>
    <x v="1"/>
    <x v="0"/>
    <x v="4"/>
    <n v="1"/>
    <n v="2024"/>
    <x v="0"/>
  </r>
  <r>
    <s v="User_507"/>
    <s v="BMW i3"/>
    <n v="62"/>
    <x v="313"/>
    <x v="4"/>
    <x v="486"/>
    <d v="2024-01-22T05:27:00"/>
    <n v="47.01"/>
    <n v="1.67"/>
    <x v="462"/>
    <n v="5.89"/>
    <s v="Evening"/>
    <x v="6"/>
    <n v="27.33"/>
    <n v="82.11"/>
    <n v="18.73"/>
    <x v="486"/>
    <n v="6"/>
    <x v="2"/>
    <x v="0"/>
    <x v="2"/>
    <x v="0"/>
    <x v="0"/>
    <n v="1"/>
    <n v="2024"/>
    <x v="0"/>
  </r>
  <r>
    <s v="User_508"/>
    <s v="BMW i3"/>
    <n v="75"/>
    <x v="314"/>
    <x v="2"/>
    <x v="487"/>
    <d v="2024-01-22T04:43:00"/>
    <n v="73.62"/>
    <n v="3.51"/>
    <x v="463"/>
    <n v="24.75"/>
    <s v="Morning"/>
    <x v="2"/>
    <n v="36.21"/>
    <n v="85.98"/>
    <n v="253.85"/>
    <x v="487"/>
    <n v="2"/>
    <x v="2"/>
    <x v="1"/>
    <x v="3"/>
    <x v="0"/>
    <x v="0"/>
    <n v="1"/>
    <n v="2024"/>
    <x v="0"/>
  </r>
  <r>
    <s v="User_509"/>
    <s v="Hyundai Kona"/>
    <n v="85"/>
    <x v="152"/>
    <x v="4"/>
    <x v="488"/>
    <d v="2024-01-22T06:07:00"/>
    <m/>
    <n v="1.49"/>
    <x v="464"/>
    <n v="23.11"/>
    <s v="Evening"/>
    <x v="3"/>
    <n v="44.34"/>
    <n v="55.36"/>
    <m/>
    <x v="488"/>
    <n v="3"/>
    <x v="2"/>
    <x v="2"/>
    <x v="4"/>
    <x v="0"/>
    <x v="1"/>
    <n v="1"/>
    <n v="2024"/>
    <x v="0"/>
  </r>
  <r>
    <s v="User_510"/>
    <s v="Tesla Model 3"/>
    <n v="51.4"/>
    <x v="315"/>
    <x v="4"/>
    <x v="489"/>
    <d v="2024-01-22T08:03:00"/>
    <n v="41.94"/>
    <n v="2.54"/>
    <x v="56"/>
    <n v="23.05"/>
    <s v="Afternoon"/>
    <x v="4"/>
    <n v="18.61"/>
    <n v="79.099999999999994"/>
    <n v="192.78"/>
    <x v="489"/>
    <n v="3"/>
    <x v="2"/>
    <x v="2"/>
    <x v="5"/>
    <x v="0"/>
    <x v="4"/>
    <n v="1"/>
    <n v="2024"/>
    <x v="0"/>
  </r>
  <r>
    <s v="User_511"/>
    <s v="Chevy Bolt"/>
    <n v="50"/>
    <x v="231"/>
    <x v="2"/>
    <x v="490"/>
    <d v="2024-01-22T09:07:00"/>
    <n v="37.159999999999997"/>
    <n v="2.5099999999999998"/>
    <x v="465"/>
    <n v="34.26"/>
    <s v="Afternoon"/>
    <x v="1"/>
    <n v="43.85"/>
    <n v="85.04"/>
    <n v="177.97"/>
    <x v="490"/>
    <n v="7"/>
    <x v="2"/>
    <x v="0"/>
    <x v="6"/>
    <x v="1"/>
    <x v="2"/>
    <n v="1"/>
    <n v="2024"/>
    <x v="0"/>
  </r>
  <r>
    <s v="User_512"/>
    <s v="BMW i3"/>
    <n v="75"/>
    <x v="316"/>
    <x v="4"/>
    <x v="491"/>
    <d v="2024-01-22T10:50:00"/>
    <n v="34.659999999999997"/>
    <n v="3.18"/>
    <x v="466"/>
    <n v="8.0500000000000007"/>
    <s v="Morning"/>
    <x v="0"/>
    <n v="27.06"/>
    <n v="96.57"/>
    <n v="207.74"/>
    <x v="491"/>
    <n v="2"/>
    <x v="0"/>
    <x v="0"/>
    <x v="7"/>
    <x v="1"/>
    <x v="0"/>
    <n v="1"/>
    <n v="2024"/>
    <x v="0"/>
  </r>
  <r>
    <s v="User_513"/>
    <s v="Tesla Model 3"/>
    <n v="99.54"/>
    <x v="143"/>
    <x v="2"/>
    <x v="492"/>
    <d v="2024-01-22T10:19:00"/>
    <m/>
    <n v="1.82"/>
    <x v="467"/>
    <n v="28.01"/>
    <s v="Evening"/>
    <x v="1"/>
    <n v="61.03"/>
    <n v="94.54"/>
    <n v="33.450000000000003"/>
    <x v="492"/>
    <n v="5"/>
    <x v="0"/>
    <x v="2"/>
    <x v="8"/>
    <x v="1"/>
    <x v="4"/>
    <n v="1"/>
    <n v="2024"/>
    <x v="0"/>
  </r>
  <r>
    <s v="User_514"/>
    <s v="BMW i3"/>
    <n v="174.41"/>
    <x v="317"/>
    <x v="2"/>
    <x v="493"/>
    <d v="2024-01-22T11:24:00"/>
    <n v="8.89"/>
    <n v="2.88"/>
    <x v="468"/>
    <n v="8.59"/>
    <s v="Afternoon"/>
    <x v="1"/>
    <n v="45.45"/>
    <n v="52.4"/>
    <m/>
    <x v="493"/>
    <n v="4"/>
    <x v="1"/>
    <x v="0"/>
    <x v="9"/>
    <x v="1"/>
    <x v="0"/>
    <n v="1"/>
    <n v="2024"/>
    <x v="0"/>
  </r>
  <r>
    <s v="User_515"/>
    <s v="BMW i3"/>
    <n v="62"/>
    <x v="264"/>
    <x v="2"/>
    <x v="494"/>
    <d v="2024-01-22T13:08:00"/>
    <n v="29.38"/>
    <n v="3.71"/>
    <x v="469"/>
    <n v="38.97"/>
    <s v="Night"/>
    <x v="1"/>
    <n v="53.31"/>
    <n v="57.52"/>
    <n v="269.38"/>
    <x v="494"/>
    <n v="7"/>
    <x v="0"/>
    <x v="0"/>
    <x v="10"/>
    <x v="1"/>
    <x v="0"/>
    <n v="1"/>
    <n v="2024"/>
    <x v="0"/>
  </r>
  <r>
    <s v="User_516"/>
    <s v="Chevy Bolt"/>
    <n v="85"/>
    <x v="252"/>
    <x v="1"/>
    <x v="495"/>
    <d v="2024-01-22T12:11:00"/>
    <n v="6.54"/>
    <n v="0.48"/>
    <x v="21"/>
    <n v="38.99"/>
    <s v="Morning"/>
    <x v="4"/>
    <n v="67.81"/>
    <n v="60.72"/>
    <n v="91.92"/>
    <x v="495"/>
    <n v="2"/>
    <x v="0"/>
    <x v="1"/>
    <x v="11"/>
    <x v="1"/>
    <x v="2"/>
    <n v="1"/>
    <n v="2024"/>
    <x v="0"/>
  </r>
  <r>
    <s v="User_517"/>
    <s v="Nissan Leaf"/>
    <n v="50"/>
    <x v="318"/>
    <x v="4"/>
    <x v="496"/>
    <d v="2024-01-22T13:37:00"/>
    <n v="70.39"/>
    <n v="1.64"/>
    <x v="21"/>
    <n v="32.26"/>
    <s v="Night"/>
    <x v="0"/>
    <n v="112.49"/>
    <n v="70.28"/>
    <n v="188.31"/>
    <x v="496"/>
    <n v="4"/>
    <x v="1"/>
    <x v="1"/>
    <x v="12"/>
    <x v="2"/>
    <x v="3"/>
    <n v="1"/>
    <n v="2024"/>
    <x v="0"/>
  </r>
  <r>
    <s v="User_518"/>
    <s v="Hyundai Kona"/>
    <n v="62"/>
    <x v="319"/>
    <x v="3"/>
    <x v="497"/>
    <d v="2024-01-22T16:38:00"/>
    <n v="16.079999999999998"/>
    <n v="3.27"/>
    <x v="470"/>
    <n v="69.41"/>
    <s v="Afternoon"/>
    <x v="2"/>
    <n v="12.69"/>
    <n v="82.09"/>
    <n v="208.9"/>
    <x v="485"/>
    <n v="0"/>
    <x v="0"/>
    <x v="1"/>
    <x v="13"/>
    <x v="2"/>
    <x v="1"/>
    <n v="1"/>
    <n v="2024"/>
    <x v="0"/>
  </r>
  <r>
    <s v="User_519"/>
    <s v="Hyundai Kona"/>
    <n v="75"/>
    <x v="139"/>
    <x v="2"/>
    <x v="498"/>
    <d v="2024-01-22T17:38:00"/>
    <n v="7.56"/>
    <n v="1.5"/>
    <x v="471"/>
    <n v="28.52"/>
    <s v="Night"/>
    <x v="1"/>
    <n v="17.75"/>
    <n v="99.07"/>
    <n v="22.22"/>
    <x v="497"/>
    <n v="3"/>
    <x v="1"/>
    <x v="0"/>
    <x v="14"/>
    <x v="2"/>
    <x v="1"/>
    <n v="1"/>
    <n v="2024"/>
    <x v="0"/>
  </r>
  <r>
    <s v="User_520"/>
    <s v="Chevy Bolt"/>
    <n v="54.37"/>
    <x v="320"/>
    <x v="4"/>
    <x v="499"/>
    <d v="2024-01-22T16:39:00"/>
    <n v="15.81"/>
    <n v="0.73"/>
    <x v="472"/>
    <n v="30.31"/>
    <s v="Morning"/>
    <x v="4"/>
    <n v="74.09"/>
    <n v="67.42"/>
    <n v="53.31"/>
    <x v="498"/>
    <n v="7"/>
    <x v="1"/>
    <x v="2"/>
    <x v="15"/>
    <x v="2"/>
    <x v="2"/>
    <n v="1"/>
    <n v="2024"/>
    <x v="0"/>
  </r>
  <r>
    <s v="User_521"/>
    <s v="BMW i3"/>
    <n v="85"/>
    <x v="140"/>
    <x v="0"/>
    <x v="500"/>
    <d v="2024-01-22T17:47:00"/>
    <n v="60.12"/>
    <n v="2.97"/>
    <x v="473"/>
    <n v="19.63"/>
    <s v="Night"/>
    <x v="4"/>
    <n v="30.1"/>
    <n v="86.76"/>
    <n v="205.55"/>
    <x v="499"/>
    <n v="6"/>
    <x v="0"/>
    <x v="2"/>
    <x v="16"/>
    <x v="2"/>
    <x v="0"/>
    <n v="1"/>
    <n v="2024"/>
    <x v="0"/>
  </r>
  <r>
    <s v="User_522"/>
    <s v="Tesla Model 3"/>
    <n v="85"/>
    <x v="303"/>
    <x v="2"/>
    <x v="501"/>
    <d v="2024-01-22T20:45:00"/>
    <n v="67.94"/>
    <n v="1.22"/>
    <x v="474"/>
    <n v="0.31"/>
    <s v="Afternoon"/>
    <x v="2"/>
    <n v="46.18"/>
    <n v="57.47"/>
    <n v="109.01"/>
    <x v="500"/>
    <n v="3"/>
    <x v="2"/>
    <x v="2"/>
    <x v="17"/>
    <x v="2"/>
    <x v="4"/>
    <n v="1"/>
    <n v="2024"/>
    <x v="0"/>
  </r>
  <r>
    <s v="User_523"/>
    <s v="BMW i3"/>
    <n v="50"/>
    <x v="235"/>
    <x v="2"/>
    <x v="502"/>
    <d v="2024-01-22T19:59:00"/>
    <n v="70.040000000000006"/>
    <n v="2.93"/>
    <x v="475"/>
    <n v="16.579999999999998"/>
    <s v="Night"/>
    <x v="6"/>
    <n v="19.34"/>
    <n v="87.55"/>
    <n v="149.71"/>
    <x v="501"/>
    <n v="7"/>
    <x v="1"/>
    <x v="2"/>
    <x v="18"/>
    <x v="3"/>
    <x v="0"/>
    <n v="1"/>
    <n v="2024"/>
    <x v="0"/>
  </r>
  <r>
    <s v="User_524"/>
    <s v="Chevy Bolt"/>
    <n v="85"/>
    <x v="188"/>
    <x v="3"/>
    <x v="503"/>
    <d v="2024-01-22T21:20:00"/>
    <n v="68.56"/>
    <n v="0.62"/>
    <x v="476"/>
    <n v="13.37"/>
    <s v="Night"/>
    <x v="5"/>
    <n v="19.2"/>
    <n v="69.22"/>
    <n v="40.61"/>
    <x v="502"/>
    <n v="0.92"/>
    <x v="2"/>
    <x v="1"/>
    <x v="19"/>
    <x v="3"/>
    <x v="2"/>
    <n v="1"/>
    <n v="2024"/>
    <x v="0"/>
  </r>
  <r>
    <s v="User_525"/>
    <s v="Hyundai Kona"/>
    <n v="75"/>
    <x v="321"/>
    <x v="1"/>
    <x v="504"/>
    <d v="2024-01-22T22:21:00"/>
    <n v="36.57"/>
    <n v="1.59"/>
    <x v="477"/>
    <n v="23.29"/>
    <s v="Night"/>
    <x v="0"/>
    <n v="58.63"/>
    <n v="66"/>
    <m/>
    <x v="503"/>
    <n v="1.81"/>
    <x v="1"/>
    <x v="1"/>
    <x v="20"/>
    <x v="3"/>
    <x v="1"/>
    <n v="1"/>
    <n v="2024"/>
    <x v="0"/>
  </r>
  <r>
    <s v="User_526"/>
    <s v="BMW i3"/>
    <n v="100"/>
    <x v="93"/>
    <x v="1"/>
    <x v="505"/>
    <d v="2024-01-22T23:12:00"/>
    <n v="20.45"/>
    <n v="0.92"/>
    <x v="478"/>
    <n v="9.32"/>
    <s v="Evening"/>
    <x v="0"/>
    <n v="57.96"/>
    <n v="73.66"/>
    <n v="200.18"/>
    <x v="504"/>
    <n v="1"/>
    <x v="0"/>
    <x v="0"/>
    <x v="21"/>
    <x v="3"/>
    <x v="0"/>
    <n v="1"/>
    <n v="2024"/>
    <x v="0"/>
  </r>
  <r>
    <s v="User_527"/>
    <s v="Hyundai Kona"/>
    <n v="100"/>
    <x v="322"/>
    <x v="2"/>
    <x v="506"/>
    <d v="2024-01-23T00:54:00"/>
    <n v="9.7200000000000006"/>
    <n v="2.37"/>
    <x v="479"/>
    <n v="25.72"/>
    <s v="Afternoon"/>
    <x v="3"/>
    <n v="17.34"/>
    <n v="75.08"/>
    <n v="100.96"/>
    <x v="505"/>
    <n v="4"/>
    <x v="2"/>
    <x v="2"/>
    <x v="22"/>
    <x v="3"/>
    <x v="1"/>
    <n v="1"/>
    <n v="2024"/>
    <x v="0"/>
  </r>
  <r>
    <s v="User_528"/>
    <s v="Tesla Model 3"/>
    <n v="62"/>
    <x v="81"/>
    <x v="4"/>
    <x v="507"/>
    <d v="2024-01-22T23:48:00"/>
    <n v="61.68"/>
    <n v="0.67"/>
    <x v="480"/>
    <n v="29.84"/>
    <s v="Night"/>
    <x v="1"/>
    <n v="86.67"/>
    <n v="87.84"/>
    <n v="277.82"/>
    <x v="506"/>
    <n v="6"/>
    <x v="1"/>
    <x v="0"/>
    <x v="23"/>
    <x v="3"/>
    <x v="4"/>
    <n v="1"/>
    <n v="2024"/>
    <x v="0"/>
  </r>
  <r>
    <s v="User_529"/>
    <s v="Hyundai Kona"/>
    <n v="62"/>
    <x v="283"/>
    <x v="0"/>
    <x v="508"/>
    <d v="2024-01-23T03:28:00"/>
    <n v="28.58"/>
    <n v="0.98"/>
    <x v="481"/>
    <n v="36.56"/>
    <s v="Afternoon"/>
    <x v="5"/>
    <n v="25.49"/>
    <n v="91.47"/>
    <n v="268.45999999999998"/>
    <x v="507"/>
    <n v="3"/>
    <x v="0"/>
    <x v="2"/>
    <x v="0"/>
    <x v="0"/>
    <x v="1"/>
    <n v="1"/>
    <n v="2024"/>
    <x v="0"/>
  </r>
  <r>
    <s v="User_530"/>
    <s v="Hyundai Kona"/>
    <n v="62"/>
    <x v="73"/>
    <x v="0"/>
    <x v="509"/>
    <d v="2024-01-23T02:39:00"/>
    <n v="21.13"/>
    <n v="3.9"/>
    <x v="128"/>
    <n v="10.73"/>
    <s v="Night"/>
    <x v="6"/>
    <n v="44.71"/>
    <n v="79.2"/>
    <n v="72.349999999999994"/>
    <x v="192"/>
    <n v="5"/>
    <x v="2"/>
    <x v="2"/>
    <x v="1"/>
    <x v="0"/>
    <x v="1"/>
    <n v="1"/>
    <n v="2024"/>
    <x v="0"/>
  </r>
  <r>
    <s v="User_531"/>
    <s v="Nissan Leaf"/>
    <n v="85"/>
    <x v="238"/>
    <x v="4"/>
    <x v="510"/>
    <d v="2024-01-23T03:32:00"/>
    <n v="46.77"/>
    <n v="0.9"/>
    <x v="482"/>
    <n v="36.700000000000003"/>
    <s v="Morning"/>
    <x v="0"/>
    <n v="18.36"/>
    <n v="58.13"/>
    <n v="122.1"/>
    <x v="508"/>
    <n v="7"/>
    <x v="0"/>
    <x v="0"/>
    <x v="2"/>
    <x v="0"/>
    <x v="3"/>
    <n v="1"/>
    <n v="2024"/>
    <x v="0"/>
  </r>
  <r>
    <s v="User_532"/>
    <s v="Nissan Leaf"/>
    <n v="87.49"/>
    <x v="43"/>
    <x v="2"/>
    <x v="511"/>
    <d v="2024-01-23T04:44:00"/>
    <n v="17.760000000000002"/>
    <n v="2.72"/>
    <x v="483"/>
    <n v="29.87"/>
    <s v="Morning"/>
    <x v="6"/>
    <n v="17.02"/>
    <n v="77.28"/>
    <n v="175.12"/>
    <x v="509"/>
    <n v="0"/>
    <x v="0"/>
    <x v="1"/>
    <x v="3"/>
    <x v="0"/>
    <x v="3"/>
    <n v="1"/>
    <n v="2024"/>
    <x v="0"/>
  </r>
  <r>
    <s v="User_533"/>
    <s v="Nissan Leaf"/>
    <n v="50"/>
    <x v="125"/>
    <x v="0"/>
    <x v="512"/>
    <d v="2024-01-23T07:57:00"/>
    <n v="79.39"/>
    <n v="2.71"/>
    <x v="484"/>
    <n v="21.85"/>
    <s v="Morning"/>
    <x v="3"/>
    <n v="63.91"/>
    <n v="87.44"/>
    <m/>
    <x v="510"/>
    <n v="4"/>
    <x v="2"/>
    <x v="0"/>
    <x v="4"/>
    <x v="0"/>
    <x v="3"/>
    <n v="1"/>
    <n v="2024"/>
    <x v="0"/>
  </r>
  <r>
    <s v="User_534"/>
    <s v="Hyundai Kona"/>
    <n v="100"/>
    <x v="323"/>
    <x v="1"/>
    <x v="513"/>
    <d v="2024-01-23T08:07:00"/>
    <n v="21.07"/>
    <n v="3.72"/>
    <x v="485"/>
    <n v="37.409999999999997"/>
    <s v="Night"/>
    <x v="1"/>
    <n v="37.97"/>
    <n v="66.650000000000006"/>
    <n v="222.29"/>
    <x v="289"/>
    <n v="7"/>
    <x v="1"/>
    <x v="0"/>
    <x v="5"/>
    <x v="0"/>
    <x v="1"/>
    <n v="1"/>
    <n v="2024"/>
    <x v="0"/>
  </r>
  <r>
    <s v="User_535"/>
    <s v="Chevy Bolt"/>
    <n v="50"/>
    <x v="37"/>
    <x v="4"/>
    <x v="514"/>
    <d v="2024-01-23T09:02:00"/>
    <n v="19.399999999999999"/>
    <n v="2.0499999999999998"/>
    <x v="486"/>
    <n v="12.1"/>
    <s v="Afternoon"/>
    <x v="5"/>
    <n v="22.71"/>
    <n v="51.01"/>
    <n v="111.92"/>
    <x v="511"/>
    <n v="6"/>
    <x v="1"/>
    <x v="2"/>
    <x v="6"/>
    <x v="1"/>
    <x v="2"/>
    <n v="1"/>
    <n v="2024"/>
    <x v="0"/>
  </r>
  <r>
    <s v="User_536"/>
    <s v="Hyundai Kona"/>
    <n v="62"/>
    <x v="86"/>
    <x v="3"/>
    <x v="515"/>
    <d v="2024-01-23T09:13:00"/>
    <m/>
    <n v="1.74"/>
    <x v="487"/>
    <n v="36.42"/>
    <s v="Morning"/>
    <x v="4"/>
    <n v="42.44"/>
    <n v="57.46"/>
    <n v="63.46"/>
    <x v="512"/>
    <n v="6"/>
    <x v="0"/>
    <x v="1"/>
    <x v="7"/>
    <x v="1"/>
    <x v="1"/>
    <n v="1"/>
    <n v="2024"/>
    <x v="0"/>
  </r>
  <r>
    <s v="User_537"/>
    <s v="Chevy Bolt"/>
    <n v="85"/>
    <x v="315"/>
    <x v="2"/>
    <x v="516"/>
    <d v="2024-01-23T09:44:00"/>
    <n v="44.87"/>
    <n v="1.59"/>
    <x v="488"/>
    <n v="34.24"/>
    <s v="Evening"/>
    <x v="1"/>
    <n v="39.5"/>
    <n v="81.209999999999994"/>
    <n v="63.19"/>
    <x v="513"/>
    <n v="3"/>
    <x v="1"/>
    <x v="0"/>
    <x v="8"/>
    <x v="1"/>
    <x v="2"/>
    <n v="1"/>
    <n v="2024"/>
    <x v="0"/>
  </r>
  <r>
    <s v="User_538"/>
    <s v="Chevy Bolt"/>
    <n v="62"/>
    <x v="81"/>
    <x v="4"/>
    <x v="517"/>
    <d v="2024-01-23T11:37:00"/>
    <n v="46.21"/>
    <n v="3.41"/>
    <x v="489"/>
    <n v="28.83"/>
    <s v="Morning"/>
    <x v="5"/>
    <n v="28.23"/>
    <n v="72.28"/>
    <n v="36.74"/>
    <x v="514"/>
    <n v="4"/>
    <x v="2"/>
    <x v="1"/>
    <x v="9"/>
    <x v="1"/>
    <x v="2"/>
    <n v="1"/>
    <n v="2024"/>
    <x v="0"/>
  </r>
  <r>
    <s v="User_539"/>
    <s v="Nissan Leaf"/>
    <n v="85"/>
    <x v="324"/>
    <x v="0"/>
    <x v="518"/>
    <d v="2024-01-23T13:48:00"/>
    <m/>
    <n v="4.1399999999999997"/>
    <x v="490"/>
    <n v="32.21"/>
    <s v="Morning"/>
    <x v="2"/>
    <n v="49.72"/>
    <n v="75.849999999999994"/>
    <m/>
    <x v="515"/>
    <n v="2"/>
    <x v="2"/>
    <x v="1"/>
    <x v="10"/>
    <x v="1"/>
    <x v="3"/>
    <n v="1"/>
    <n v="2024"/>
    <x v="0"/>
  </r>
  <r>
    <s v="User_540"/>
    <s v="BMW i3"/>
    <n v="62"/>
    <x v="231"/>
    <x v="2"/>
    <x v="519"/>
    <d v="2024-01-23T14:03:00"/>
    <n v="57.04"/>
    <n v="2.19"/>
    <x v="491"/>
    <n v="8.9600000000000009"/>
    <s v="Evening"/>
    <x v="0"/>
    <n v="65.23"/>
    <n v="89.09"/>
    <n v="181.05"/>
    <x v="516"/>
    <n v="5"/>
    <x v="0"/>
    <x v="1"/>
    <x v="11"/>
    <x v="1"/>
    <x v="0"/>
    <n v="1"/>
    <n v="2024"/>
    <x v="0"/>
  </r>
  <r>
    <s v="User_541"/>
    <s v="Tesla Model 3"/>
    <n v="62"/>
    <x v="66"/>
    <x v="1"/>
    <x v="520"/>
    <d v="2024-01-23T13:25:00"/>
    <n v="32.94"/>
    <n v="3.26"/>
    <x v="492"/>
    <n v="29.96"/>
    <s v="Morning"/>
    <x v="6"/>
    <n v="57.61"/>
    <n v="73.14"/>
    <n v="29.21"/>
    <x v="517"/>
    <n v="2"/>
    <x v="0"/>
    <x v="1"/>
    <x v="12"/>
    <x v="2"/>
    <x v="4"/>
    <n v="1"/>
    <n v="2024"/>
    <x v="0"/>
  </r>
  <r>
    <s v="User_542"/>
    <s v="Nissan Leaf"/>
    <n v="75"/>
    <x v="301"/>
    <x v="2"/>
    <x v="521"/>
    <d v="2024-01-23T13:51:00"/>
    <n v="63.02"/>
    <n v="1.33"/>
    <x v="493"/>
    <n v="17.57"/>
    <s v="Night"/>
    <x v="1"/>
    <n v="42.43"/>
    <n v="74.739999999999995"/>
    <n v="190.24"/>
    <x v="518"/>
    <n v="9.08"/>
    <x v="2"/>
    <x v="2"/>
    <x v="13"/>
    <x v="2"/>
    <x v="3"/>
    <n v="1"/>
    <n v="2024"/>
    <x v="0"/>
  </r>
  <r>
    <s v="User_543"/>
    <s v="Nissan Leaf"/>
    <n v="51.11"/>
    <x v="74"/>
    <x v="2"/>
    <x v="522"/>
    <d v="2024-01-23T15:58:00"/>
    <n v="33.01"/>
    <n v="2.66"/>
    <x v="494"/>
    <n v="31.92"/>
    <s v="Night"/>
    <x v="3"/>
    <n v="51.94"/>
    <n v="68.81"/>
    <n v="20.47"/>
    <x v="519"/>
    <n v="0"/>
    <x v="2"/>
    <x v="2"/>
    <x v="14"/>
    <x v="2"/>
    <x v="3"/>
    <n v="1"/>
    <n v="2024"/>
    <x v="0"/>
  </r>
  <r>
    <s v="User_544"/>
    <s v="BMW i3"/>
    <n v="62"/>
    <x v="325"/>
    <x v="1"/>
    <x v="523"/>
    <d v="2024-01-23T15:48:00"/>
    <n v="56.62"/>
    <n v="1.26"/>
    <x v="21"/>
    <n v="37.14"/>
    <s v="Morning"/>
    <x v="4"/>
    <n v="57.72"/>
    <n v="88.57"/>
    <n v="107.01"/>
    <x v="520"/>
    <n v="4"/>
    <x v="0"/>
    <x v="2"/>
    <x v="15"/>
    <x v="2"/>
    <x v="0"/>
    <n v="1"/>
    <n v="2024"/>
    <x v="0"/>
  </r>
  <r>
    <s v="User_545"/>
    <s v="Tesla Model 3"/>
    <n v="50"/>
    <x v="326"/>
    <x v="1"/>
    <x v="524"/>
    <d v="2024-01-23T19:08:00"/>
    <n v="53.17"/>
    <n v="0.63"/>
    <x v="495"/>
    <n v="26.69"/>
    <s v="Afternoon"/>
    <x v="3"/>
    <n v="40.520000000000003"/>
    <n v="70.55"/>
    <n v="105.45"/>
    <x v="492"/>
    <n v="2"/>
    <x v="0"/>
    <x v="2"/>
    <x v="16"/>
    <x v="2"/>
    <x v="4"/>
    <n v="1"/>
    <n v="2024"/>
    <x v="0"/>
  </r>
  <r>
    <s v="User_546"/>
    <s v="Hyundai Kona"/>
    <n v="50"/>
    <x v="324"/>
    <x v="2"/>
    <x v="525"/>
    <d v="2024-01-23T17:55:00"/>
    <n v="51.87"/>
    <n v="3.86"/>
    <x v="496"/>
    <n v="20.190000000000001"/>
    <s v="Afternoon"/>
    <x v="6"/>
    <n v="85.34"/>
    <n v="72.42"/>
    <n v="261.23"/>
    <x v="251"/>
    <n v="4"/>
    <x v="2"/>
    <x v="2"/>
    <x v="17"/>
    <x v="2"/>
    <x v="1"/>
    <n v="1"/>
    <n v="2024"/>
    <x v="0"/>
  </r>
  <r>
    <s v="User_547"/>
    <s v="Hyundai Kona"/>
    <n v="100"/>
    <x v="317"/>
    <x v="1"/>
    <x v="526"/>
    <d v="2024-01-23T21:19:00"/>
    <n v="64.31"/>
    <n v="2.4700000000000002"/>
    <x v="497"/>
    <n v="14.2"/>
    <s v="Morning"/>
    <x v="1"/>
    <n v="42.86"/>
    <n v="96.57"/>
    <n v="232.11"/>
    <x v="521"/>
    <n v="6"/>
    <x v="0"/>
    <x v="0"/>
    <x v="18"/>
    <x v="3"/>
    <x v="1"/>
    <n v="1"/>
    <n v="2024"/>
    <x v="0"/>
  </r>
  <r>
    <s v="User_548"/>
    <s v="Nissan Leaf"/>
    <n v="75"/>
    <x v="327"/>
    <x v="4"/>
    <x v="527"/>
    <d v="2024-01-23T22:18:00"/>
    <n v="4.29"/>
    <n v="2.46"/>
    <x v="498"/>
    <n v="41.87"/>
    <s v="Evening"/>
    <x v="0"/>
    <n v="16.670000000000002"/>
    <n v="66.47"/>
    <n v="107.4"/>
    <x v="522"/>
    <n v="5"/>
    <x v="1"/>
    <x v="1"/>
    <x v="19"/>
    <x v="3"/>
    <x v="3"/>
    <n v="1"/>
    <n v="2024"/>
    <x v="0"/>
  </r>
  <r>
    <s v="User_549"/>
    <s v="Tesla Model 3"/>
    <n v="85"/>
    <x v="328"/>
    <x v="1"/>
    <x v="528"/>
    <d v="2024-01-23T20:52:00"/>
    <n v="56.73"/>
    <n v="2.0099999999999998"/>
    <x v="499"/>
    <n v="19.14"/>
    <s v="Night"/>
    <x v="0"/>
    <n v="37.880000000000003"/>
    <n v="62.64"/>
    <n v="288.2"/>
    <x v="523"/>
    <n v="6"/>
    <x v="2"/>
    <x v="2"/>
    <x v="20"/>
    <x v="3"/>
    <x v="4"/>
    <n v="1"/>
    <n v="2024"/>
    <x v="0"/>
  </r>
  <r>
    <s v="User_550"/>
    <s v="Nissan Leaf"/>
    <n v="75"/>
    <x v="252"/>
    <x v="1"/>
    <x v="529"/>
    <d v="2024-01-23T22:16:00"/>
    <n v="44.91"/>
    <n v="0.89"/>
    <x v="500"/>
    <n v="32.159999999999997"/>
    <s v="Night"/>
    <x v="5"/>
    <n v="32.68"/>
    <n v="97.14"/>
    <n v="14.13"/>
    <x v="524"/>
    <n v="6"/>
    <x v="2"/>
    <x v="1"/>
    <x v="21"/>
    <x v="3"/>
    <x v="3"/>
    <n v="1"/>
    <n v="2024"/>
    <x v="0"/>
  </r>
  <r>
    <s v="User_551"/>
    <s v="Chevy Bolt"/>
    <n v="85"/>
    <x v="329"/>
    <x v="2"/>
    <x v="530"/>
    <d v="2024-01-23T22:42:00"/>
    <n v="13.88"/>
    <n v="2.16"/>
    <x v="501"/>
    <n v="9.89"/>
    <s v="Night"/>
    <x v="3"/>
    <n v="68.86"/>
    <n v="76.930000000000007"/>
    <n v="192.99"/>
    <x v="525"/>
    <n v="7"/>
    <x v="0"/>
    <x v="2"/>
    <x v="22"/>
    <x v="3"/>
    <x v="2"/>
    <n v="1"/>
    <n v="2024"/>
    <x v="0"/>
  </r>
  <r>
    <s v="User_552"/>
    <s v="Nissan Leaf"/>
    <n v="62"/>
    <x v="191"/>
    <x v="4"/>
    <x v="531"/>
    <d v="2024-01-24T00:35:00"/>
    <n v="39.369999999999997"/>
    <n v="1.41"/>
    <x v="502"/>
    <n v="27.08"/>
    <s v="Morning"/>
    <x v="3"/>
    <n v="85.47"/>
    <n v="86.87"/>
    <n v="79.760000000000005"/>
    <x v="526"/>
    <n v="5"/>
    <x v="0"/>
    <x v="2"/>
    <x v="23"/>
    <x v="3"/>
    <x v="3"/>
    <n v="1"/>
    <n v="2024"/>
    <x v="0"/>
  </r>
  <r>
    <s v="User_553"/>
    <s v="Nissan Leaf"/>
    <n v="46.67"/>
    <x v="138"/>
    <x v="3"/>
    <x v="532"/>
    <d v="2024-01-24T03:43:00"/>
    <n v="11.76"/>
    <n v="3.04"/>
    <x v="503"/>
    <n v="13.29"/>
    <s v="Night"/>
    <x v="4"/>
    <n v="14.29"/>
    <n v="70.95"/>
    <n v="272.88"/>
    <x v="527"/>
    <n v="3"/>
    <x v="2"/>
    <x v="0"/>
    <x v="0"/>
    <x v="0"/>
    <x v="3"/>
    <n v="1"/>
    <n v="2024"/>
    <x v="0"/>
  </r>
  <r>
    <s v="User_554"/>
    <s v="Hyundai Kona"/>
    <n v="100"/>
    <x v="86"/>
    <x v="3"/>
    <x v="533"/>
    <d v="2024-01-24T03:53:00"/>
    <n v="49.9"/>
    <n v="2.4"/>
    <x v="299"/>
    <n v="37.869999999999997"/>
    <s v="Morning"/>
    <x v="6"/>
    <n v="56.78"/>
    <n v="72.150000000000006"/>
    <n v="233.24"/>
    <x v="528"/>
    <n v="2"/>
    <x v="0"/>
    <x v="1"/>
    <x v="1"/>
    <x v="0"/>
    <x v="1"/>
    <n v="1"/>
    <n v="2024"/>
    <x v="0"/>
  </r>
  <r>
    <s v="User_555"/>
    <s v="Hyundai Kona"/>
    <n v="85"/>
    <x v="242"/>
    <x v="0"/>
    <x v="534"/>
    <d v="2024-01-24T03:42:00"/>
    <n v="64.61"/>
    <n v="1.23"/>
    <x v="504"/>
    <n v="37.08"/>
    <s v="Morning"/>
    <x v="5"/>
    <n v="21.98"/>
    <n v="72.94"/>
    <n v="116.18"/>
    <x v="529"/>
    <n v="4"/>
    <x v="1"/>
    <x v="2"/>
    <x v="2"/>
    <x v="0"/>
    <x v="1"/>
    <n v="1"/>
    <n v="2024"/>
    <x v="0"/>
  </r>
  <r>
    <s v="User_556"/>
    <s v="Hyundai Kona"/>
    <n v="50"/>
    <x v="330"/>
    <x v="1"/>
    <x v="535"/>
    <d v="2024-01-24T06:05:00"/>
    <n v="12.59"/>
    <n v="3.42"/>
    <x v="335"/>
    <n v="25.14"/>
    <s v="Afternoon"/>
    <x v="4"/>
    <n v="70.25"/>
    <n v="87.17"/>
    <n v="67.62"/>
    <x v="530"/>
    <n v="2"/>
    <x v="0"/>
    <x v="2"/>
    <x v="3"/>
    <x v="0"/>
    <x v="1"/>
    <n v="1"/>
    <n v="2024"/>
    <x v="0"/>
  </r>
  <r>
    <s v="User_557"/>
    <s v="Chevy Bolt"/>
    <n v="75"/>
    <x v="331"/>
    <x v="1"/>
    <x v="536"/>
    <d v="2024-01-24T05:46:00"/>
    <n v="65.599999999999994"/>
    <n v="1.03"/>
    <x v="505"/>
    <n v="2.35"/>
    <s v="Evening"/>
    <x v="1"/>
    <n v="17.670000000000002"/>
    <n v="86.32"/>
    <m/>
    <x v="531"/>
    <n v="1"/>
    <x v="2"/>
    <x v="0"/>
    <x v="4"/>
    <x v="0"/>
    <x v="2"/>
    <n v="1"/>
    <n v="2024"/>
    <x v="0"/>
  </r>
  <r>
    <s v="User_558"/>
    <s v="Hyundai Kona"/>
    <n v="50"/>
    <x v="332"/>
    <x v="4"/>
    <x v="537"/>
    <d v="2024-01-24T08:12:00"/>
    <n v="8.11"/>
    <n v="1.65"/>
    <x v="506"/>
    <n v="32.130000000000003"/>
    <s v="Evening"/>
    <x v="1"/>
    <n v="28.37"/>
    <n v="94.76"/>
    <n v="286.33999999999997"/>
    <x v="532"/>
    <n v="1.96"/>
    <x v="0"/>
    <x v="1"/>
    <x v="5"/>
    <x v="0"/>
    <x v="1"/>
    <n v="1"/>
    <n v="2024"/>
    <x v="0"/>
  </r>
  <r>
    <s v="User_559"/>
    <s v="Tesla Model 3"/>
    <n v="85"/>
    <x v="255"/>
    <x v="3"/>
    <x v="538"/>
    <d v="2024-01-24T09:18:00"/>
    <n v="48.96"/>
    <n v="2.97"/>
    <x v="248"/>
    <n v="12.33"/>
    <s v="Evening"/>
    <x v="3"/>
    <n v="68.69"/>
    <n v="85.61"/>
    <n v="122.75"/>
    <x v="533"/>
    <n v="4"/>
    <x v="2"/>
    <x v="1"/>
    <x v="6"/>
    <x v="1"/>
    <x v="4"/>
    <n v="1"/>
    <n v="2024"/>
    <x v="0"/>
  </r>
  <r>
    <s v="User_560"/>
    <s v="BMW i3"/>
    <n v="62"/>
    <x v="33"/>
    <x v="0"/>
    <x v="539"/>
    <d v="2024-01-24T10:54:00"/>
    <n v="34.380000000000003"/>
    <n v="2.52"/>
    <x v="507"/>
    <n v="22.88"/>
    <s v="Night"/>
    <x v="6"/>
    <n v="51.17"/>
    <n v="88.33"/>
    <n v="108.59"/>
    <x v="534"/>
    <n v="7"/>
    <x v="1"/>
    <x v="2"/>
    <x v="7"/>
    <x v="1"/>
    <x v="0"/>
    <n v="1"/>
    <n v="2024"/>
    <x v="0"/>
  </r>
  <r>
    <s v="User_561"/>
    <s v="Tesla Model 3"/>
    <n v="50"/>
    <x v="322"/>
    <x v="4"/>
    <x v="540"/>
    <d v="2024-01-24T09:00:00"/>
    <n v="52.56"/>
    <n v="1.04"/>
    <x v="508"/>
    <n v="26.92"/>
    <s v="Afternoon"/>
    <x v="5"/>
    <n v="71.55"/>
    <n v="74.06"/>
    <n v="49.57"/>
    <x v="535"/>
    <n v="1"/>
    <x v="2"/>
    <x v="0"/>
    <x v="8"/>
    <x v="1"/>
    <x v="4"/>
    <n v="1"/>
    <n v="2024"/>
    <x v="0"/>
  </r>
  <r>
    <s v="User_562"/>
    <s v="Tesla Model 3"/>
    <n v="62"/>
    <x v="240"/>
    <x v="1"/>
    <x v="541"/>
    <d v="2024-01-24T10:54:00"/>
    <n v="37.229999999999997"/>
    <n v="1.32"/>
    <x v="509"/>
    <n v="24.63"/>
    <s v="Afternoon"/>
    <x v="6"/>
    <n v="66.89"/>
    <n v="90.57"/>
    <n v="207.17"/>
    <x v="536"/>
    <n v="6"/>
    <x v="1"/>
    <x v="0"/>
    <x v="9"/>
    <x v="1"/>
    <x v="4"/>
    <n v="1"/>
    <n v="2024"/>
    <x v="0"/>
  </r>
  <r>
    <s v="User_563"/>
    <s v="Hyundai Kona"/>
    <n v="62"/>
    <x v="333"/>
    <x v="3"/>
    <x v="542"/>
    <d v="2024-01-24T13:09:00"/>
    <n v="54.78"/>
    <n v="1.84"/>
    <x v="21"/>
    <n v="30.79"/>
    <s v="Morning"/>
    <x v="2"/>
    <n v="64.23"/>
    <n v="61.69"/>
    <n v="204.71"/>
    <x v="537"/>
    <n v="4"/>
    <x v="1"/>
    <x v="2"/>
    <x v="10"/>
    <x v="1"/>
    <x v="1"/>
    <n v="1"/>
    <n v="2024"/>
    <x v="0"/>
  </r>
  <r>
    <s v="User_564"/>
    <s v="BMW i3"/>
    <n v="75"/>
    <x v="334"/>
    <x v="0"/>
    <x v="543"/>
    <d v="2024-01-24T14:31:00"/>
    <n v="37.43"/>
    <n v="2.35"/>
    <x v="510"/>
    <n v="5.47"/>
    <s v="Afternoon"/>
    <x v="0"/>
    <n v="94.44"/>
    <n v="90.54"/>
    <n v="136.96"/>
    <x v="538"/>
    <n v="6"/>
    <x v="1"/>
    <x v="1"/>
    <x v="11"/>
    <x v="1"/>
    <x v="0"/>
    <n v="1"/>
    <n v="2024"/>
    <x v="0"/>
  </r>
  <r>
    <s v="User_565"/>
    <s v="BMW i3"/>
    <n v="85"/>
    <x v="275"/>
    <x v="2"/>
    <x v="544"/>
    <d v="2024-01-24T15:49:00"/>
    <n v="28.08"/>
    <n v="0.85"/>
    <x v="109"/>
    <n v="11.34"/>
    <s v="Morning"/>
    <x v="6"/>
    <n v="25.39"/>
    <n v="91.35"/>
    <n v="145.80000000000001"/>
    <x v="336"/>
    <n v="5"/>
    <x v="1"/>
    <x v="2"/>
    <x v="12"/>
    <x v="2"/>
    <x v="0"/>
    <n v="1"/>
    <n v="2024"/>
    <x v="0"/>
  </r>
  <r>
    <s v="User_566"/>
    <s v="BMW i3"/>
    <n v="62"/>
    <x v="335"/>
    <x v="3"/>
    <x v="545"/>
    <d v="2024-01-24T14:28:00"/>
    <n v="79.790000000000006"/>
    <n v="1.45"/>
    <x v="21"/>
    <n v="15.68"/>
    <s v="Afternoon"/>
    <x v="5"/>
    <n v="79.819999999999993"/>
    <n v="74.13"/>
    <n v="286.57"/>
    <x v="539"/>
    <n v="4"/>
    <x v="1"/>
    <x v="1"/>
    <x v="13"/>
    <x v="2"/>
    <x v="0"/>
    <n v="1"/>
    <n v="2024"/>
    <x v="0"/>
  </r>
  <r>
    <s v="User_567"/>
    <s v="Chevy Bolt"/>
    <n v="85"/>
    <x v="336"/>
    <x v="0"/>
    <x v="546"/>
    <d v="2024-01-24T15:10:00"/>
    <n v="75.62"/>
    <n v="1.75"/>
    <x v="511"/>
    <n v="30.05"/>
    <s v="Morning"/>
    <x v="6"/>
    <n v="72.64"/>
    <n v="68.33"/>
    <n v="214.72"/>
    <x v="540"/>
    <n v="2"/>
    <x v="0"/>
    <x v="0"/>
    <x v="14"/>
    <x v="2"/>
    <x v="2"/>
    <n v="1"/>
    <n v="2024"/>
    <x v="0"/>
  </r>
  <r>
    <s v="User_568"/>
    <s v="Hyundai Kona"/>
    <n v="85"/>
    <x v="298"/>
    <x v="4"/>
    <x v="547"/>
    <d v="2024-01-24T17:21:00"/>
    <n v="48.58"/>
    <n v="3.59"/>
    <x v="512"/>
    <n v="22.02"/>
    <s v="Night"/>
    <x v="5"/>
    <n v="117.66"/>
    <n v="91.72"/>
    <n v="41.58"/>
    <x v="541"/>
    <n v="1"/>
    <x v="1"/>
    <x v="2"/>
    <x v="15"/>
    <x v="2"/>
    <x v="1"/>
    <n v="1"/>
    <n v="2024"/>
    <x v="0"/>
  </r>
  <r>
    <s v="User_569"/>
    <s v="BMW i3"/>
    <n v="50"/>
    <x v="337"/>
    <x v="2"/>
    <x v="548"/>
    <d v="2024-01-24T19:43:00"/>
    <n v="60.64"/>
    <n v="1.75"/>
    <x v="119"/>
    <n v="14.59"/>
    <s v="Afternoon"/>
    <x v="1"/>
    <n v="71.59"/>
    <n v="56.17"/>
    <n v="136"/>
    <x v="542"/>
    <n v="0"/>
    <x v="0"/>
    <x v="2"/>
    <x v="16"/>
    <x v="2"/>
    <x v="0"/>
    <n v="1"/>
    <n v="2024"/>
    <x v="0"/>
  </r>
  <r>
    <s v="User_570"/>
    <s v="Chevy Bolt"/>
    <n v="75"/>
    <x v="66"/>
    <x v="0"/>
    <x v="549"/>
    <d v="2024-01-24T19:05:00"/>
    <n v="66.849999999999994"/>
    <n v="2.59"/>
    <x v="89"/>
    <n v="38.770000000000003"/>
    <s v="Evening"/>
    <x v="0"/>
    <n v="24.35"/>
    <n v="61.21"/>
    <n v="297.89"/>
    <x v="40"/>
    <n v="4"/>
    <x v="0"/>
    <x v="2"/>
    <x v="17"/>
    <x v="2"/>
    <x v="2"/>
    <n v="1"/>
    <n v="2024"/>
    <x v="0"/>
  </r>
  <r>
    <s v="User_571"/>
    <s v="Nissan Leaf"/>
    <n v="62"/>
    <x v="180"/>
    <x v="0"/>
    <x v="550"/>
    <d v="2024-01-24T21:31:00"/>
    <n v="32.35"/>
    <n v="3.91"/>
    <x v="513"/>
    <n v="16.52"/>
    <s v="Morning"/>
    <x v="6"/>
    <n v="71.05"/>
    <n v="83.01"/>
    <n v="254.04"/>
    <x v="543"/>
    <n v="1"/>
    <x v="0"/>
    <x v="1"/>
    <x v="18"/>
    <x v="3"/>
    <x v="3"/>
    <n v="1"/>
    <n v="2024"/>
    <x v="0"/>
  </r>
  <r>
    <s v="User_572"/>
    <s v="Nissan Leaf"/>
    <n v="47.01"/>
    <x v="193"/>
    <x v="1"/>
    <x v="551"/>
    <d v="2024-01-24T22:17:00"/>
    <m/>
    <n v="0.95"/>
    <x v="514"/>
    <n v="19.07"/>
    <s v="Afternoon"/>
    <x v="6"/>
    <n v="22.46"/>
    <n v="51.02"/>
    <n v="27.58"/>
    <x v="544"/>
    <n v="4"/>
    <x v="2"/>
    <x v="1"/>
    <x v="19"/>
    <x v="3"/>
    <x v="3"/>
    <n v="1"/>
    <n v="2024"/>
    <x v="0"/>
  </r>
  <r>
    <s v="User_573"/>
    <s v="Chevy Bolt"/>
    <n v="15.42"/>
    <x v="296"/>
    <x v="3"/>
    <x v="552"/>
    <d v="2024-01-24T22:31:00"/>
    <n v="67.709999999999994"/>
    <n v="3.92"/>
    <x v="281"/>
    <n v="33.840000000000003"/>
    <s v="Afternoon"/>
    <x v="6"/>
    <n v="79.209999999999994"/>
    <n v="57.57"/>
    <n v="259.63"/>
    <x v="545"/>
    <n v="0"/>
    <x v="2"/>
    <x v="0"/>
    <x v="20"/>
    <x v="3"/>
    <x v="2"/>
    <n v="1"/>
    <n v="2024"/>
    <x v="0"/>
  </r>
  <r>
    <s v="User_574"/>
    <s v="Chevy Bolt"/>
    <n v="91.29"/>
    <x v="338"/>
    <x v="1"/>
    <x v="553"/>
    <d v="2024-01-25T00:05:00"/>
    <n v="8.3800000000000008"/>
    <n v="2"/>
    <x v="50"/>
    <n v="11.68"/>
    <s v="Morning"/>
    <x v="5"/>
    <n v="75.62"/>
    <n v="76.11"/>
    <n v="283.73"/>
    <x v="17"/>
    <n v="3"/>
    <x v="1"/>
    <x v="1"/>
    <x v="21"/>
    <x v="3"/>
    <x v="2"/>
    <n v="1"/>
    <n v="2024"/>
    <x v="0"/>
  </r>
  <r>
    <s v="User_575"/>
    <s v="Hyundai Kona"/>
    <n v="50"/>
    <x v="339"/>
    <x v="2"/>
    <x v="554"/>
    <d v="2024-01-25T01:14:00"/>
    <n v="60.94"/>
    <n v="1.81"/>
    <x v="515"/>
    <n v="30.06"/>
    <s v="Afternoon"/>
    <x v="6"/>
    <n v="81.44"/>
    <n v="66.37"/>
    <n v="88.26"/>
    <x v="546"/>
    <n v="3.9"/>
    <x v="0"/>
    <x v="1"/>
    <x v="22"/>
    <x v="3"/>
    <x v="1"/>
    <n v="1"/>
    <n v="2024"/>
    <x v="0"/>
  </r>
  <r>
    <s v="User_576"/>
    <s v="Hyundai Kona"/>
    <n v="100"/>
    <x v="229"/>
    <x v="0"/>
    <x v="555"/>
    <d v="2024-01-25T01:14:00"/>
    <m/>
    <n v="0.56000000000000005"/>
    <x v="516"/>
    <n v="15.09"/>
    <s v="Evening"/>
    <x v="1"/>
    <n v="30.14"/>
    <n v="85.01"/>
    <n v="61.68"/>
    <x v="547"/>
    <n v="2"/>
    <x v="2"/>
    <x v="2"/>
    <x v="23"/>
    <x v="3"/>
    <x v="1"/>
    <n v="1"/>
    <n v="2024"/>
    <x v="0"/>
  </r>
  <r>
    <s v="User_577"/>
    <s v="Nissan Leaf"/>
    <n v="85"/>
    <x v="340"/>
    <x v="1"/>
    <x v="556"/>
    <d v="2024-01-25T03:42:00"/>
    <m/>
    <n v="0.42"/>
    <x v="517"/>
    <n v="19.95"/>
    <s v="Morning"/>
    <x v="1"/>
    <n v="49.35"/>
    <n v="81.13"/>
    <n v="55.84"/>
    <x v="548"/>
    <n v="5"/>
    <x v="0"/>
    <x v="0"/>
    <x v="0"/>
    <x v="0"/>
    <x v="3"/>
    <n v="1"/>
    <n v="2024"/>
    <x v="0"/>
  </r>
  <r>
    <s v="User_578"/>
    <s v="BMW i3"/>
    <n v="85"/>
    <x v="219"/>
    <x v="3"/>
    <x v="557"/>
    <d v="2024-01-25T02:43:00"/>
    <n v="7.6"/>
    <n v="0.81"/>
    <x v="21"/>
    <n v="5.58"/>
    <s v="Morning"/>
    <x v="3"/>
    <n v="38.78"/>
    <n v="94.04"/>
    <n v="87.86"/>
    <x v="549"/>
    <n v="3"/>
    <x v="2"/>
    <x v="0"/>
    <x v="1"/>
    <x v="0"/>
    <x v="0"/>
    <n v="1"/>
    <n v="2024"/>
    <x v="0"/>
  </r>
  <r>
    <s v="User_579"/>
    <s v="Nissan Leaf"/>
    <n v="85"/>
    <x v="341"/>
    <x v="2"/>
    <x v="558"/>
    <d v="2024-01-25T05:32:00"/>
    <n v="70.540000000000006"/>
    <n v="2.48"/>
    <x v="518"/>
    <n v="19.809999999999999"/>
    <s v="Morning"/>
    <x v="3"/>
    <n v="87.15"/>
    <n v="66.97"/>
    <n v="173.21"/>
    <x v="550"/>
    <n v="6"/>
    <x v="0"/>
    <x v="2"/>
    <x v="2"/>
    <x v="0"/>
    <x v="3"/>
    <n v="1"/>
    <n v="2024"/>
    <x v="0"/>
  </r>
  <r>
    <s v="User_580"/>
    <s v="BMW i3"/>
    <n v="100"/>
    <x v="116"/>
    <x v="4"/>
    <x v="559"/>
    <d v="2024-01-25T05:41:00"/>
    <n v="73.319999999999993"/>
    <n v="2.9"/>
    <x v="519"/>
    <n v="18.39"/>
    <s v="Morning"/>
    <x v="5"/>
    <n v="18.39"/>
    <n v="80.430000000000007"/>
    <n v="86.38"/>
    <x v="82"/>
    <n v="1"/>
    <x v="2"/>
    <x v="1"/>
    <x v="3"/>
    <x v="0"/>
    <x v="0"/>
    <n v="1"/>
    <n v="2024"/>
    <x v="0"/>
  </r>
  <r>
    <s v="User_581"/>
    <s v="BMW i3"/>
    <n v="50"/>
    <x v="246"/>
    <x v="1"/>
    <x v="560"/>
    <d v="2024-01-25T06:08:00"/>
    <n v="62.87"/>
    <n v="2.92"/>
    <x v="520"/>
    <n v="10.01"/>
    <s v="Morning"/>
    <x v="5"/>
    <n v="33.81"/>
    <n v="61.34"/>
    <n v="112.92"/>
    <x v="546"/>
    <n v="4"/>
    <x v="1"/>
    <x v="1"/>
    <x v="4"/>
    <x v="0"/>
    <x v="0"/>
    <n v="1"/>
    <n v="2024"/>
    <x v="0"/>
  </r>
  <r>
    <s v="User_582"/>
    <s v="Hyundai Kona"/>
    <n v="100"/>
    <x v="118"/>
    <x v="2"/>
    <x v="561"/>
    <d v="2024-01-25T07:35:00"/>
    <n v="14.36"/>
    <n v="1.77"/>
    <x v="521"/>
    <n v="35.25"/>
    <s v="Evening"/>
    <x v="1"/>
    <n v="13.13"/>
    <n v="53.73"/>
    <n v="274.8"/>
    <x v="551"/>
    <n v="2"/>
    <x v="1"/>
    <x v="2"/>
    <x v="5"/>
    <x v="0"/>
    <x v="1"/>
    <n v="1"/>
    <n v="2024"/>
    <x v="0"/>
  </r>
  <r>
    <s v="User_583"/>
    <s v="Tesla Model 3"/>
    <n v="85"/>
    <x v="145"/>
    <x v="4"/>
    <x v="562"/>
    <d v="2024-01-25T08:47:00"/>
    <n v="74.790000000000006"/>
    <n v="1.88"/>
    <x v="522"/>
    <n v="10.34"/>
    <s v="Morning"/>
    <x v="3"/>
    <n v="16.309999999999999"/>
    <n v="69.89"/>
    <n v="260"/>
    <x v="552"/>
    <n v="3"/>
    <x v="1"/>
    <x v="2"/>
    <x v="6"/>
    <x v="1"/>
    <x v="4"/>
    <n v="1"/>
    <n v="2024"/>
    <x v="0"/>
  </r>
  <r>
    <s v="User_584"/>
    <s v="Tesla Model 3"/>
    <n v="75"/>
    <x v="159"/>
    <x v="1"/>
    <x v="563"/>
    <d v="2024-01-25T10:24:00"/>
    <n v="41.98"/>
    <n v="1.73"/>
    <x v="523"/>
    <n v="37.619999999999997"/>
    <s v="Evening"/>
    <x v="6"/>
    <n v="14.26"/>
    <n v="60.36"/>
    <n v="156.72999999999999"/>
    <x v="553"/>
    <n v="4.8099999999999996"/>
    <x v="0"/>
    <x v="1"/>
    <x v="7"/>
    <x v="1"/>
    <x v="4"/>
    <n v="1"/>
    <n v="2024"/>
    <x v="0"/>
  </r>
  <r>
    <s v="User_585"/>
    <s v="Chevy Bolt"/>
    <n v="91.78"/>
    <x v="342"/>
    <x v="2"/>
    <x v="564"/>
    <d v="2024-01-25T09:44:00"/>
    <n v="66.819999999999993"/>
    <n v="2.99"/>
    <x v="524"/>
    <n v="22.69"/>
    <s v="Evening"/>
    <x v="6"/>
    <n v="76.66"/>
    <n v="84.9"/>
    <n v="108.85"/>
    <x v="395"/>
    <n v="5"/>
    <x v="1"/>
    <x v="0"/>
    <x v="8"/>
    <x v="1"/>
    <x v="2"/>
    <n v="1"/>
    <n v="2024"/>
    <x v="0"/>
  </r>
  <r>
    <s v="User_586"/>
    <s v="Hyundai Kona"/>
    <n v="50"/>
    <x v="343"/>
    <x v="2"/>
    <x v="565"/>
    <d v="2024-01-25T09:43:00"/>
    <n v="47.19"/>
    <n v="3.33"/>
    <x v="254"/>
    <n v="29.79"/>
    <s v="Evening"/>
    <x v="5"/>
    <n v="17.559999999999999"/>
    <n v="54.49"/>
    <n v="156.46"/>
    <x v="554"/>
    <n v="3"/>
    <x v="1"/>
    <x v="2"/>
    <x v="9"/>
    <x v="1"/>
    <x v="1"/>
    <n v="1"/>
    <n v="2024"/>
    <x v="0"/>
  </r>
  <r>
    <s v="User_587"/>
    <s v="BMW i3"/>
    <n v="100"/>
    <x v="138"/>
    <x v="1"/>
    <x v="566"/>
    <d v="2024-01-25T11:07:00"/>
    <n v="46.3"/>
    <n v="2.15"/>
    <x v="525"/>
    <n v="13.9"/>
    <s v="Morning"/>
    <x v="0"/>
    <n v="72.23"/>
    <n v="84.04"/>
    <n v="89.6"/>
    <x v="555"/>
    <n v="6.82"/>
    <x v="2"/>
    <x v="1"/>
    <x v="10"/>
    <x v="1"/>
    <x v="0"/>
    <n v="1"/>
    <n v="2024"/>
    <x v="0"/>
  </r>
  <r>
    <s v="User_588"/>
    <s v="Tesla Model 3"/>
    <n v="75"/>
    <x v="344"/>
    <x v="2"/>
    <x v="567"/>
    <d v="2024-01-25T13:49:00"/>
    <n v="37.11"/>
    <n v="2.94"/>
    <x v="526"/>
    <n v="20.350000000000001"/>
    <s v="Evening"/>
    <x v="1"/>
    <n v="33.299999999999997"/>
    <n v="58.82"/>
    <n v="32.18"/>
    <x v="556"/>
    <n v="1.9"/>
    <x v="2"/>
    <x v="2"/>
    <x v="11"/>
    <x v="1"/>
    <x v="4"/>
    <n v="1"/>
    <n v="2024"/>
    <x v="0"/>
  </r>
  <r>
    <s v="User_589"/>
    <s v="BMW i3"/>
    <n v="62"/>
    <x v="189"/>
    <x v="0"/>
    <x v="568"/>
    <d v="2024-01-25T13:14:00"/>
    <n v="71.98"/>
    <n v="1.06"/>
    <x v="527"/>
    <n v="32.020000000000003"/>
    <s v="Morning"/>
    <x v="1"/>
    <n v="63.1"/>
    <n v="64"/>
    <n v="103.92"/>
    <x v="557"/>
    <n v="5"/>
    <x v="2"/>
    <x v="0"/>
    <x v="12"/>
    <x v="2"/>
    <x v="0"/>
    <n v="1"/>
    <n v="2024"/>
    <x v="0"/>
  </r>
  <r>
    <s v="User_590"/>
    <s v="Tesla Model 3"/>
    <n v="85"/>
    <x v="111"/>
    <x v="1"/>
    <x v="569"/>
    <d v="2024-01-25T15:54:00"/>
    <m/>
    <n v="3.74"/>
    <x v="528"/>
    <n v="31"/>
    <s v="Evening"/>
    <x v="5"/>
    <n v="45.03"/>
    <n v="62.32"/>
    <n v="254.54"/>
    <x v="558"/>
    <n v="4"/>
    <x v="1"/>
    <x v="0"/>
    <x v="13"/>
    <x v="2"/>
    <x v="4"/>
    <n v="1"/>
    <n v="2024"/>
    <x v="0"/>
  </r>
  <r>
    <s v="User_591"/>
    <s v="Tesla Model 3"/>
    <n v="50"/>
    <x v="37"/>
    <x v="2"/>
    <x v="570"/>
    <d v="2024-01-25T17:57:00"/>
    <n v="45.13"/>
    <n v="2.02"/>
    <x v="21"/>
    <n v="10.68"/>
    <s v="Morning"/>
    <x v="5"/>
    <n v="51.05"/>
    <n v="75.88"/>
    <n v="193.91"/>
    <x v="559"/>
    <n v="3"/>
    <x v="2"/>
    <x v="1"/>
    <x v="14"/>
    <x v="2"/>
    <x v="4"/>
    <n v="1"/>
    <n v="2024"/>
    <x v="0"/>
  </r>
  <r>
    <s v="User_592"/>
    <s v="Tesla Model 3"/>
    <n v="85"/>
    <x v="345"/>
    <x v="4"/>
    <x v="571"/>
    <d v="2024-01-25T18:12:00"/>
    <n v="23.92"/>
    <n v="2.15"/>
    <x v="529"/>
    <n v="6.98"/>
    <s v="Afternoon"/>
    <x v="5"/>
    <n v="86.84"/>
    <n v="89.25"/>
    <n v="11.97"/>
    <x v="103"/>
    <n v="4.42"/>
    <x v="2"/>
    <x v="0"/>
    <x v="15"/>
    <x v="2"/>
    <x v="4"/>
    <n v="1"/>
    <n v="2024"/>
    <x v="0"/>
  </r>
  <r>
    <s v="User_593"/>
    <s v="Hyundai Kona"/>
    <n v="85"/>
    <x v="209"/>
    <x v="4"/>
    <x v="572"/>
    <d v="2024-01-25T19:43:00"/>
    <n v="40.630000000000003"/>
    <n v="2.75"/>
    <x v="530"/>
    <n v="9.17"/>
    <s v="Afternoon"/>
    <x v="6"/>
    <n v="31.28"/>
    <n v="70.900000000000006"/>
    <n v="250.28"/>
    <x v="560"/>
    <n v="4"/>
    <x v="1"/>
    <x v="2"/>
    <x v="16"/>
    <x v="2"/>
    <x v="1"/>
    <n v="1"/>
    <n v="2024"/>
    <x v="0"/>
  </r>
  <r>
    <s v="User_594"/>
    <s v="Nissan Leaf"/>
    <n v="62"/>
    <x v="59"/>
    <x v="0"/>
    <x v="573"/>
    <d v="2024-01-25T18:44:00"/>
    <n v="75.41"/>
    <n v="3.15"/>
    <x v="531"/>
    <n v="9.08"/>
    <s v="Evening"/>
    <x v="6"/>
    <n v="32.03"/>
    <n v="101.61"/>
    <n v="93.79"/>
    <x v="561"/>
    <n v="0"/>
    <x v="2"/>
    <x v="0"/>
    <x v="17"/>
    <x v="2"/>
    <x v="3"/>
    <n v="1"/>
    <n v="2024"/>
    <x v="0"/>
  </r>
  <r>
    <s v="User_595"/>
    <s v="BMW i3"/>
    <n v="62"/>
    <x v="346"/>
    <x v="1"/>
    <x v="574"/>
    <d v="2024-01-25T21:18:00"/>
    <m/>
    <n v="3.31"/>
    <x v="35"/>
    <n v="31.58"/>
    <s v="Night"/>
    <x v="0"/>
    <n v="47.88"/>
    <n v="66.78"/>
    <n v="55.86"/>
    <x v="562"/>
    <n v="7"/>
    <x v="0"/>
    <x v="1"/>
    <x v="18"/>
    <x v="3"/>
    <x v="0"/>
    <n v="1"/>
    <n v="2024"/>
    <x v="0"/>
  </r>
  <r>
    <s v="User_596"/>
    <s v="Hyundai Kona"/>
    <n v="75"/>
    <x v="21"/>
    <x v="2"/>
    <x v="575"/>
    <d v="2024-01-25T22:44:00"/>
    <n v="36.49"/>
    <n v="0.7"/>
    <x v="532"/>
    <n v="23.36"/>
    <s v="Night"/>
    <x v="1"/>
    <n v="64.23"/>
    <n v="76.17"/>
    <n v="241.98"/>
    <x v="563"/>
    <n v="2"/>
    <x v="2"/>
    <x v="2"/>
    <x v="19"/>
    <x v="3"/>
    <x v="1"/>
    <n v="1"/>
    <n v="2024"/>
    <x v="0"/>
  </r>
  <r>
    <s v="User_597"/>
    <s v="Hyundai Kona"/>
    <n v="85"/>
    <x v="347"/>
    <x v="2"/>
    <x v="576"/>
    <d v="2024-01-25T20:58:00"/>
    <n v="67.56"/>
    <n v="2.81"/>
    <x v="533"/>
    <n v="37.67"/>
    <s v="Afternoon"/>
    <x v="2"/>
    <n v="69.31"/>
    <n v="96.94"/>
    <n v="145.66999999999999"/>
    <x v="564"/>
    <n v="7"/>
    <x v="0"/>
    <x v="0"/>
    <x v="20"/>
    <x v="3"/>
    <x v="1"/>
    <n v="1"/>
    <n v="2024"/>
    <x v="0"/>
  </r>
  <r>
    <s v="User_598"/>
    <s v="Hyundai Kona"/>
    <n v="75"/>
    <x v="67"/>
    <x v="4"/>
    <x v="577"/>
    <d v="2024-01-25T21:47:00"/>
    <n v="52.57"/>
    <n v="3.27"/>
    <x v="534"/>
    <n v="12.33"/>
    <s v="Evening"/>
    <x v="0"/>
    <n v="89.1"/>
    <n v="82.22"/>
    <n v="165.45"/>
    <x v="565"/>
    <n v="5"/>
    <x v="2"/>
    <x v="0"/>
    <x v="21"/>
    <x v="3"/>
    <x v="1"/>
    <n v="1"/>
    <n v="2024"/>
    <x v="0"/>
  </r>
  <r>
    <s v="User_599"/>
    <s v="Hyundai Kona"/>
    <n v="85"/>
    <x v="298"/>
    <x v="0"/>
    <x v="578"/>
    <d v="2024-01-25T22:49:00"/>
    <n v="28.28"/>
    <n v="2.69"/>
    <x v="535"/>
    <n v="24.96"/>
    <s v="Evening"/>
    <x v="0"/>
    <n v="62.57"/>
    <n v="88.36"/>
    <n v="190.68"/>
    <x v="566"/>
    <n v="0"/>
    <x v="2"/>
    <x v="0"/>
    <x v="22"/>
    <x v="3"/>
    <x v="1"/>
    <n v="1"/>
    <n v="2024"/>
    <x v="0"/>
  </r>
  <r>
    <s v="User_600"/>
    <s v="Hyundai Kona"/>
    <n v="62"/>
    <x v="290"/>
    <x v="4"/>
    <x v="579"/>
    <d v="2024-01-25T23:43:00"/>
    <n v="28.87"/>
    <n v="1.1499999999999999"/>
    <x v="536"/>
    <n v="46.06"/>
    <s v="Evening"/>
    <x v="6"/>
    <n v="81.27"/>
    <n v="95.97"/>
    <n v="210.28"/>
    <x v="567"/>
    <n v="4"/>
    <x v="0"/>
    <x v="1"/>
    <x v="23"/>
    <x v="3"/>
    <x v="1"/>
    <n v="1"/>
    <n v="2024"/>
    <x v="0"/>
  </r>
  <r>
    <s v="User_601"/>
    <s v="Chevy Bolt"/>
    <n v="85"/>
    <x v="252"/>
    <x v="4"/>
    <x v="580"/>
    <d v="2024-01-26T03:11:00"/>
    <n v="13.12"/>
    <n v="3.54"/>
    <x v="21"/>
    <n v="25.8"/>
    <s v="Night"/>
    <x v="3"/>
    <n v="5.07"/>
    <n v="77.78"/>
    <n v="213.72"/>
    <x v="568"/>
    <n v="0.52"/>
    <x v="1"/>
    <x v="1"/>
    <x v="0"/>
    <x v="0"/>
    <x v="2"/>
    <n v="1"/>
    <n v="2024"/>
    <x v="0"/>
  </r>
  <r>
    <s v="User_602"/>
    <s v="BMW i3"/>
    <n v="50"/>
    <x v="315"/>
    <x v="0"/>
    <x v="581"/>
    <d v="2024-01-26T04:26:00"/>
    <n v="21.42"/>
    <n v="0.73"/>
    <x v="537"/>
    <n v="28.07"/>
    <s v="Afternoon"/>
    <x v="1"/>
    <n v="86.49"/>
    <n v="52.98"/>
    <n v="74.38"/>
    <x v="569"/>
    <n v="7"/>
    <x v="0"/>
    <x v="0"/>
    <x v="1"/>
    <x v="0"/>
    <x v="0"/>
    <n v="1"/>
    <n v="2024"/>
    <x v="0"/>
  </r>
  <r>
    <s v="User_603"/>
    <s v="Hyundai Kona"/>
    <n v="100"/>
    <x v="300"/>
    <x v="1"/>
    <x v="582"/>
    <d v="2024-01-26T03:23:00"/>
    <n v="45.12"/>
    <n v="3.95"/>
    <x v="538"/>
    <n v="7.07"/>
    <s v="Evening"/>
    <x v="6"/>
    <n v="13.58"/>
    <n v="76.37"/>
    <n v="162.81"/>
    <x v="570"/>
    <n v="0"/>
    <x v="1"/>
    <x v="2"/>
    <x v="2"/>
    <x v="0"/>
    <x v="1"/>
    <n v="1"/>
    <n v="2024"/>
    <x v="0"/>
  </r>
  <r>
    <s v="User_604"/>
    <s v="BMW i3"/>
    <n v="62"/>
    <x v="348"/>
    <x v="2"/>
    <x v="583"/>
    <d v="2024-01-26T04:00:00"/>
    <n v="26.29"/>
    <n v="1.78"/>
    <x v="539"/>
    <n v="33.69"/>
    <s v="Afternoon"/>
    <x v="2"/>
    <n v="40.479999999999997"/>
    <n v="69.67"/>
    <n v="177.81"/>
    <x v="571"/>
    <n v="2"/>
    <x v="2"/>
    <x v="0"/>
    <x v="3"/>
    <x v="0"/>
    <x v="0"/>
    <n v="1"/>
    <n v="2024"/>
    <x v="0"/>
  </r>
  <r>
    <s v="User_605"/>
    <s v="Chevy Bolt"/>
    <n v="75"/>
    <x v="39"/>
    <x v="1"/>
    <x v="584"/>
    <d v="2024-01-26T05:27:00"/>
    <n v="51.64"/>
    <n v="0.78"/>
    <x v="540"/>
    <n v="13.48"/>
    <s v="Afternoon"/>
    <x v="1"/>
    <n v="32.409999999999997"/>
    <n v="78.64"/>
    <n v="277.73"/>
    <x v="572"/>
    <n v="0"/>
    <x v="1"/>
    <x v="2"/>
    <x v="4"/>
    <x v="0"/>
    <x v="2"/>
    <n v="1"/>
    <n v="2024"/>
    <x v="0"/>
  </r>
  <r>
    <s v="User_606"/>
    <s v="Chevy Bolt"/>
    <n v="85"/>
    <x v="349"/>
    <x v="3"/>
    <x v="585"/>
    <d v="2024-01-26T07:13:00"/>
    <n v="44.82"/>
    <n v="1.04"/>
    <x v="541"/>
    <n v="32.94"/>
    <s v="Morning"/>
    <x v="0"/>
    <n v="66.400000000000006"/>
    <n v="88.7"/>
    <n v="174.93"/>
    <x v="573"/>
    <n v="1.66"/>
    <x v="1"/>
    <x v="2"/>
    <x v="5"/>
    <x v="0"/>
    <x v="2"/>
    <n v="1"/>
    <n v="2024"/>
    <x v="0"/>
  </r>
  <r>
    <s v="User_607"/>
    <s v="BMW i3"/>
    <n v="50"/>
    <x v="350"/>
    <x v="3"/>
    <x v="586"/>
    <d v="2024-01-26T09:19:00"/>
    <n v="19.36"/>
    <n v="2.54"/>
    <x v="204"/>
    <n v="35.26"/>
    <s v="Night"/>
    <x v="5"/>
    <n v="47.23"/>
    <n v="83.91"/>
    <n v="107.75"/>
    <x v="574"/>
    <n v="7"/>
    <x v="0"/>
    <x v="1"/>
    <x v="6"/>
    <x v="1"/>
    <x v="0"/>
    <n v="1"/>
    <n v="2024"/>
    <x v="0"/>
  </r>
  <r>
    <s v="User_608"/>
    <s v="Tesla Model 3"/>
    <n v="75"/>
    <x v="116"/>
    <x v="3"/>
    <x v="587"/>
    <d v="2024-01-26T10:35:00"/>
    <n v="55.4"/>
    <n v="2.25"/>
    <x v="267"/>
    <n v="12.86"/>
    <s v="Afternoon"/>
    <x v="1"/>
    <n v="12.98"/>
    <n v="61.22"/>
    <n v="163.25"/>
    <x v="575"/>
    <n v="6"/>
    <x v="1"/>
    <x v="0"/>
    <x v="7"/>
    <x v="1"/>
    <x v="4"/>
    <n v="1"/>
    <n v="2024"/>
    <x v="0"/>
  </r>
  <r>
    <s v="User_609"/>
    <s v="Nissan Leaf"/>
    <n v="50"/>
    <x v="250"/>
    <x v="0"/>
    <x v="588"/>
    <d v="2024-01-26T10:37:00"/>
    <n v="22.02"/>
    <n v="1.27"/>
    <x v="542"/>
    <n v="35.94"/>
    <s v="Morning"/>
    <x v="1"/>
    <n v="23.67"/>
    <n v="74.900000000000006"/>
    <n v="236.57"/>
    <x v="576"/>
    <n v="0"/>
    <x v="1"/>
    <x v="1"/>
    <x v="8"/>
    <x v="1"/>
    <x v="3"/>
    <n v="1"/>
    <n v="2024"/>
    <x v="0"/>
  </r>
  <r>
    <s v="User_610"/>
    <s v="Tesla Model 3"/>
    <n v="75"/>
    <x v="351"/>
    <x v="4"/>
    <x v="589"/>
    <d v="2024-01-26T12:59:00"/>
    <n v="67.38"/>
    <n v="0.8"/>
    <x v="543"/>
    <n v="25.82"/>
    <s v="Night"/>
    <x v="5"/>
    <n v="12.05"/>
    <n v="86.49"/>
    <n v="233.88"/>
    <x v="577"/>
    <n v="2"/>
    <x v="0"/>
    <x v="0"/>
    <x v="9"/>
    <x v="1"/>
    <x v="4"/>
    <n v="1"/>
    <n v="2024"/>
    <x v="0"/>
  </r>
  <r>
    <s v="User_611"/>
    <s v="Tesla Model 3"/>
    <n v="75"/>
    <x v="352"/>
    <x v="1"/>
    <x v="590"/>
    <d v="2024-01-26T13:07:00"/>
    <n v="68.239999999999995"/>
    <n v="2.71"/>
    <x v="544"/>
    <n v="39.69"/>
    <s v="Evening"/>
    <x v="2"/>
    <n v="30.23"/>
    <n v="80.040000000000006"/>
    <n v="245.31"/>
    <x v="578"/>
    <n v="7"/>
    <x v="1"/>
    <x v="2"/>
    <x v="10"/>
    <x v="1"/>
    <x v="4"/>
    <n v="1"/>
    <n v="2024"/>
    <x v="0"/>
  </r>
  <r>
    <s v="User_612"/>
    <s v="Tesla Model 3"/>
    <n v="62"/>
    <x v="85"/>
    <x v="2"/>
    <x v="591"/>
    <d v="2024-01-26T11:54:00"/>
    <n v="67.13"/>
    <n v="1.23"/>
    <x v="545"/>
    <n v="32.700000000000003"/>
    <s v="Evening"/>
    <x v="2"/>
    <n v="23.51"/>
    <n v="76.150000000000006"/>
    <n v="7.62"/>
    <x v="579"/>
    <n v="4"/>
    <x v="1"/>
    <x v="1"/>
    <x v="11"/>
    <x v="1"/>
    <x v="4"/>
    <n v="1"/>
    <n v="2024"/>
    <x v="0"/>
  </r>
  <r>
    <s v="User_613"/>
    <s v="Hyundai Kona"/>
    <n v="75"/>
    <x v="353"/>
    <x v="3"/>
    <x v="592"/>
    <d v="2024-01-26T15:40:00"/>
    <n v="42.92"/>
    <n v="3.17"/>
    <x v="546"/>
    <n v="22.07"/>
    <s v="Morning"/>
    <x v="1"/>
    <n v="34.83"/>
    <n v="97.25"/>
    <n v="129.4"/>
    <x v="580"/>
    <n v="5"/>
    <x v="0"/>
    <x v="1"/>
    <x v="12"/>
    <x v="2"/>
    <x v="1"/>
    <n v="1"/>
    <n v="2024"/>
    <x v="0"/>
  </r>
  <r>
    <s v="User_614"/>
    <s v="Chevy Bolt"/>
    <n v="50"/>
    <x v="354"/>
    <x v="1"/>
    <x v="593"/>
    <d v="2024-01-26T13:48:00"/>
    <m/>
    <n v="0.89"/>
    <x v="547"/>
    <n v="22.67"/>
    <s v="Evening"/>
    <x v="6"/>
    <n v="63.51"/>
    <n v="89.39"/>
    <n v="96.03"/>
    <x v="581"/>
    <n v="0"/>
    <x v="0"/>
    <x v="1"/>
    <x v="13"/>
    <x v="2"/>
    <x v="2"/>
    <n v="1"/>
    <n v="2024"/>
    <x v="0"/>
  </r>
  <r>
    <s v="User_615"/>
    <s v="Tesla Model 3"/>
    <n v="62"/>
    <x v="339"/>
    <x v="3"/>
    <x v="594"/>
    <d v="2024-01-26T17:49:00"/>
    <n v="35.33"/>
    <n v="1.47"/>
    <x v="548"/>
    <n v="25.36"/>
    <s v="Morning"/>
    <x v="5"/>
    <n v="51.42"/>
    <n v="73.34"/>
    <n v="128.32"/>
    <x v="582"/>
    <n v="3"/>
    <x v="0"/>
    <x v="2"/>
    <x v="14"/>
    <x v="2"/>
    <x v="4"/>
    <n v="1"/>
    <n v="2024"/>
    <x v="0"/>
  </r>
  <r>
    <s v="User_616"/>
    <s v="Chevy Bolt"/>
    <n v="62"/>
    <x v="295"/>
    <x v="3"/>
    <x v="595"/>
    <d v="2024-01-26T17:45:00"/>
    <n v="74.510000000000005"/>
    <n v="1.59"/>
    <x v="549"/>
    <n v="29.6"/>
    <s v="Morning"/>
    <x v="3"/>
    <n v="70.430000000000007"/>
    <n v="95.66"/>
    <n v="298.3"/>
    <x v="583"/>
    <n v="1"/>
    <x v="1"/>
    <x v="1"/>
    <x v="15"/>
    <x v="2"/>
    <x v="2"/>
    <n v="1"/>
    <n v="2024"/>
    <x v="0"/>
  </r>
  <r>
    <s v="User_617"/>
    <s v="BMW i3"/>
    <n v="50"/>
    <x v="355"/>
    <x v="2"/>
    <x v="596"/>
    <d v="2024-01-26T16:32:00"/>
    <m/>
    <n v="1.01"/>
    <x v="550"/>
    <n v="17.34"/>
    <s v="Evening"/>
    <x v="1"/>
    <n v="43.71"/>
    <n v="73.819999999999993"/>
    <n v="73.81"/>
    <x v="584"/>
    <n v="6"/>
    <x v="2"/>
    <x v="0"/>
    <x v="16"/>
    <x v="2"/>
    <x v="0"/>
    <n v="1"/>
    <n v="2024"/>
    <x v="0"/>
  </r>
  <r>
    <s v="User_618"/>
    <s v="Nissan Leaf"/>
    <n v="85"/>
    <x v="192"/>
    <x v="0"/>
    <x v="597"/>
    <d v="2024-01-26T20:44:00"/>
    <n v="49.74"/>
    <n v="2.02"/>
    <x v="551"/>
    <n v="19.579999999999998"/>
    <s v="Night"/>
    <x v="5"/>
    <n v="85.73"/>
    <n v="52.83"/>
    <n v="272.19"/>
    <x v="585"/>
    <n v="6"/>
    <x v="0"/>
    <x v="0"/>
    <x v="17"/>
    <x v="2"/>
    <x v="3"/>
    <n v="1"/>
    <n v="2024"/>
    <x v="0"/>
  </r>
  <r>
    <s v="User_619"/>
    <s v="BMW i3"/>
    <n v="1.54"/>
    <x v="356"/>
    <x v="4"/>
    <x v="598"/>
    <d v="2024-01-26T19:55:00"/>
    <n v="23.52"/>
    <n v="1.84"/>
    <x v="552"/>
    <n v="0.67"/>
    <s v="Morning"/>
    <x v="0"/>
    <n v="74.930000000000007"/>
    <n v="96.9"/>
    <n v="162.19"/>
    <x v="586"/>
    <n v="5"/>
    <x v="0"/>
    <x v="2"/>
    <x v="18"/>
    <x v="3"/>
    <x v="0"/>
    <n v="1"/>
    <n v="2024"/>
    <x v="0"/>
  </r>
  <r>
    <s v="User_620"/>
    <s v="BMW i3"/>
    <n v="100"/>
    <x v="226"/>
    <x v="0"/>
    <x v="599"/>
    <d v="2024-01-26T22:58:00"/>
    <n v="44.95"/>
    <n v="1.59"/>
    <x v="553"/>
    <n v="26.38"/>
    <s v="Night"/>
    <x v="3"/>
    <n v="66.849999999999994"/>
    <n v="61.31"/>
    <n v="232.24"/>
    <x v="587"/>
    <n v="5"/>
    <x v="1"/>
    <x v="1"/>
    <x v="19"/>
    <x v="3"/>
    <x v="0"/>
    <n v="1"/>
    <n v="2024"/>
    <x v="0"/>
  </r>
  <r>
    <s v="User_621"/>
    <s v="Hyundai Kona"/>
    <n v="121.21"/>
    <x v="4"/>
    <x v="1"/>
    <x v="600"/>
    <d v="2024-01-26T22:54:00"/>
    <n v="66.709999999999994"/>
    <n v="1.9"/>
    <x v="554"/>
    <n v="32.29"/>
    <s v="Night"/>
    <x v="5"/>
    <n v="56.72"/>
    <n v="83.65"/>
    <n v="166.62"/>
    <x v="61"/>
    <n v="7"/>
    <x v="2"/>
    <x v="0"/>
    <x v="20"/>
    <x v="3"/>
    <x v="1"/>
    <n v="1"/>
    <n v="2024"/>
    <x v="0"/>
  </r>
  <r>
    <s v="User_622"/>
    <s v="Nissan Leaf"/>
    <n v="62"/>
    <x v="357"/>
    <x v="0"/>
    <x v="601"/>
    <d v="2024-01-26T23:51:00"/>
    <n v="44.06"/>
    <n v="2.71"/>
    <x v="555"/>
    <n v="5.45"/>
    <s v="Morning"/>
    <x v="6"/>
    <n v="74.680000000000007"/>
    <n v="73.06"/>
    <n v="10.9"/>
    <x v="588"/>
    <n v="3"/>
    <x v="2"/>
    <x v="1"/>
    <x v="21"/>
    <x v="3"/>
    <x v="3"/>
    <n v="1"/>
    <n v="2024"/>
    <x v="0"/>
  </r>
  <r>
    <s v="User_623"/>
    <s v="BMW i3"/>
    <n v="100"/>
    <x v="75"/>
    <x v="1"/>
    <x v="602"/>
    <d v="2024-01-26T22:38:00"/>
    <n v="14.03"/>
    <n v="2.2799999999999998"/>
    <x v="556"/>
    <n v="10.79"/>
    <s v="Night"/>
    <x v="1"/>
    <n v="87.72"/>
    <n v="85.39"/>
    <n v="274.27"/>
    <x v="589"/>
    <n v="7"/>
    <x v="1"/>
    <x v="0"/>
    <x v="22"/>
    <x v="3"/>
    <x v="0"/>
    <n v="1"/>
    <n v="2024"/>
    <x v="0"/>
  </r>
  <r>
    <s v="User_624"/>
    <s v="BMW i3"/>
    <n v="85"/>
    <x v="358"/>
    <x v="1"/>
    <x v="603"/>
    <d v="2024-01-27T02:39:00"/>
    <n v="21.76"/>
    <n v="2.0099999999999998"/>
    <x v="557"/>
    <n v="23.21"/>
    <s v="Morning"/>
    <x v="4"/>
    <n v="64.88"/>
    <n v="59.02"/>
    <n v="204.08"/>
    <x v="590"/>
    <n v="7"/>
    <x v="0"/>
    <x v="2"/>
    <x v="23"/>
    <x v="3"/>
    <x v="0"/>
    <n v="1"/>
    <n v="2024"/>
    <x v="0"/>
  </r>
  <r>
    <s v="User_625"/>
    <s v="Nissan Leaf"/>
    <n v="50"/>
    <x v="20"/>
    <x v="4"/>
    <x v="604"/>
    <d v="2024-01-27T02:03:00"/>
    <n v="16.55"/>
    <n v="6.49"/>
    <x v="558"/>
    <n v="30.02"/>
    <s v="Evening"/>
    <x v="2"/>
    <n v="69.430000000000007"/>
    <n v="52.06"/>
    <n v="299.26"/>
    <x v="591"/>
    <n v="0"/>
    <x v="1"/>
    <x v="0"/>
    <x v="0"/>
    <x v="0"/>
    <x v="3"/>
    <n v="1"/>
    <n v="2024"/>
    <x v="0"/>
  </r>
  <r>
    <s v="User_626"/>
    <s v="Nissan Leaf"/>
    <n v="65.239999999999995"/>
    <x v="359"/>
    <x v="2"/>
    <x v="605"/>
    <d v="2024-01-27T03:58:00"/>
    <n v="15.47"/>
    <n v="0.79"/>
    <x v="559"/>
    <n v="15.06"/>
    <s v="Evening"/>
    <x v="1"/>
    <n v="46.07"/>
    <n v="58.59"/>
    <m/>
    <x v="592"/>
    <n v="5"/>
    <x v="2"/>
    <x v="0"/>
    <x v="1"/>
    <x v="0"/>
    <x v="3"/>
    <n v="1"/>
    <n v="2024"/>
    <x v="0"/>
  </r>
  <r>
    <s v="User_627"/>
    <s v="BMW i3"/>
    <n v="50"/>
    <x v="303"/>
    <x v="4"/>
    <x v="606"/>
    <d v="2024-01-27T05:53:00"/>
    <n v="43.51"/>
    <n v="1.18"/>
    <x v="560"/>
    <n v="6.62"/>
    <s v="Evening"/>
    <x v="5"/>
    <n v="17.37"/>
    <n v="95.17"/>
    <n v="141.16999999999999"/>
    <x v="285"/>
    <n v="3"/>
    <x v="0"/>
    <x v="0"/>
    <x v="2"/>
    <x v="0"/>
    <x v="0"/>
    <n v="1"/>
    <n v="2024"/>
    <x v="0"/>
  </r>
  <r>
    <s v="User_628"/>
    <s v="Nissan Leaf"/>
    <n v="75"/>
    <x v="328"/>
    <x v="0"/>
    <x v="607"/>
    <d v="2024-01-27T06:14:00"/>
    <n v="38.6"/>
    <n v="1.37"/>
    <x v="561"/>
    <n v="45.04"/>
    <s v="Evening"/>
    <x v="3"/>
    <n v="37.93"/>
    <n v="75.099999999999994"/>
    <n v="298.32"/>
    <x v="593"/>
    <n v="6"/>
    <x v="2"/>
    <x v="2"/>
    <x v="3"/>
    <x v="0"/>
    <x v="3"/>
    <n v="1"/>
    <n v="2024"/>
    <x v="0"/>
  </r>
  <r>
    <s v="User_629"/>
    <s v="BMW i3"/>
    <n v="62"/>
    <x v="112"/>
    <x v="1"/>
    <x v="608"/>
    <d v="2024-01-27T06:48:00"/>
    <n v="45.08"/>
    <n v="2.4"/>
    <x v="21"/>
    <n v="6.56"/>
    <s v="Evening"/>
    <x v="3"/>
    <n v="40.17"/>
    <n v="94.6"/>
    <n v="250.42"/>
    <x v="594"/>
    <n v="5"/>
    <x v="2"/>
    <x v="0"/>
    <x v="4"/>
    <x v="0"/>
    <x v="0"/>
    <n v="1"/>
    <n v="2024"/>
    <x v="0"/>
  </r>
  <r>
    <s v="User_630"/>
    <s v="BMW i3"/>
    <n v="85"/>
    <x v="20"/>
    <x v="3"/>
    <x v="609"/>
    <d v="2024-01-27T05:49:00"/>
    <n v="58.77"/>
    <n v="2.75"/>
    <x v="562"/>
    <n v="22.04"/>
    <s v="Night"/>
    <x v="5"/>
    <n v="70.88"/>
    <n v="72.25"/>
    <n v="87.25"/>
    <x v="595"/>
    <n v="6"/>
    <x v="2"/>
    <x v="2"/>
    <x v="5"/>
    <x v="0"/>
    <x v="0"/>
    <n v="1"/>
    <n v="2024"/>
    <x v="0"/>
  </r>
  <r>
    <s v="User_631"/>
    <s v="Hyundai Kona"/>
    <n v="62"/>
    <x v="0"/>
    <x v="3"/>
    <x v="610"/>
    <d v="2024-01-27T07:04:00"/>
    <n v="65.540000000000006"/>
    <n v="1.97"/>
    <x v="563"/>
    <n v="32.85"/>
    <s v="Night"/>
    <x v="2"/>
    <n v="45.97"/>
    <n v="51.33"/>
    <n v="166.16"/>
    <x v="596"/>
    <n v="6"/>
    <x v="2"/>
    <x v="2"/>
    <x v="6"/>
    <x v="1"/>
    <x v="1"/>
    <n v="1"/>
    <n v="2024"/>
    <x v="0"/>
  </r>
  <r>
    <s v="User_632"/>
    <s v="Tesla Model 3"/>
    <n v="62"/>
    <x v="43"/>
    <x v="1"/>
    <x v="611"/>
    <d v="2024-01-27T08:22:00"/>
    <n v="79.209999999999994"/>
    <n v="2.6"/>
    <x v="564"/>
    <n v="22.48"/>
    <s v="Night"/>
    <x v="1"/>
    <n v="37.5"/>
    <n v="96.68"/>
    <m/>
    <x v="597"/>
    <n v="4"/>
    <x v="0"/>
    <x v="0"/>
    <x v="7"/>
    <x v="1"/>
    <x v="4"/>
    <n v="1"/>
    <n v="2024"/>
    <x v="0"/>
  </r>
  <r>
    <s v="User_633"/>
    <s v="BMW i3"/>
    <n v="62"/>
    <x v="122"/>
    <x v="4"/>
    <x v="612"/>
    <d v="2024-01-27T11:24:00"/>
    <n v="62.92"/>
    <n v="1.1100000000000001"/>
    <x v="320"/>
    <n v="38.97"/>
    <s v="Afternoon"/>
    <x v="3"/>
    <n v="39.36"/>
    <n v="50.6"/>
    <n v="268.55"/>
    <x v="598"/>
    <n v="4"/>
    <x v="0"/>
    <x v="1"/>
    <x v="8"/>
    <x v="1"/>
    <x v="0"/>
    <n v="1"/>
    <n v="2024"/>
    <x v="0"/>
  </r>
  <r>
    <s v="User_634"/>
    <s v="Chevy Bolt"/>
    <n v="35.04"/>
    <x v="333"/>
    <x v="2"/>
    <x v="613"/>
    <d v="2024-01-27T11:19:00"/>
    <n v="18.399999999999999"/>
    <n v="2.0699999999999998"/>
    <x v="565"/>
    <n v="28.02"/>
    <s v="Afternoon"/>
    <x v="3"/>
    <n v="36.51"/>
    <n v="85.77"/>
    <n v="160.41999999999999"/>
    <x v="599"/>
    <n v="0"/>
    <x v="0"/>
    <x v="0"/>
    <x v="9"/>
    <x v="1"/>
    <x v="2"/>
    <n v="1"/>
    <n v="2024"/>
    <x v="0"/>
  </r>
  <r>
    <s v="User_635"/>
    <s v="Tesla Model 3"/>
    <n v="62"/>
    <x v="100"/>
    <x v="4"/>
    <x v="614"/>
    <d v="2024-01-27T13:52:00"/>
    <n v="47.49"/>
    <n v="3.41"/>
    <x v="566"/>
    <n v="6.15"/>
    <s v="Morning"/>
    <x v="4"/>
    <n v="62.16"/>
    <n v="63.08"/>
    <n v="46.77"/>
    <x v="600"/>
    <n v="7"/>
    <x v="1"/>
    <x v="2"/>
    <x v="10"/>
    <x v="1"/>
    <x v="4"/>
    <n v="1"/>
    <n v="2024"/>
    <x v="0"/>
  </r>
  <r>
    <s v="User_636"/>
    <s v="Tesla Model 3"/>
    <n v="85"/>
    <x v="12"/>
    <x v="1"/>
    <x v="615"/>
    <d v="2024-01-27T14:29:00"/>
    <n v="21.47"/>
    <n v="3.12"/>
    <x v="567"/>
    <n v="26.87"/>
    <s v="Afternoon"/>
    <x v="0"/>
    <n v="53.35"/>
    <n v="86.03"/>
    <n v="281.26"/>
    <x v="601"/>
    <n v="4"/>
    <x v="0"/>
    <x v="1"/>
    <x v="11"/>
    <x v="1"/>
    <x v="4"/>
    <n v="1"/>
    <n v="2024"/>
    <x v="0"/>
  </r>
  <r>
    <s v="User_637"/>
    <s v="Tesla Model 3"/>
    <n v="75"/>
    <x v="69"/>
    <x v="1"/>
    <x v="616"/>
    <d v="2024-01-27T14:45:00"/>
    <n v="21.87"/>
    <n v="3.38"/>
    <x v="568"/>
    <n v="40.43"/>
    <s v="Evening"/>
    <x v="4"/>
    <n v="43.84"/>
    <n v="61.37"/>
    <n v="229.7"/>
    <x v="602"/>
    <n v="2"/>
    <x v="2"/>
    <x v="0"/>
    <x v="12"/>
    <x v="2"/>
    <x v="4"/>
    <n v="1"/>
    <n v="2024"/>
    <x v="0"/>
  </r>
  <r>
    <s v="User_638"/>
    <s v="Hyundai Kona"/>
    <n v="75"/>
    <x v="133"/>
    <x v="2"/>
    <x v="617"/>
    <d v="2024-01-27T13:33:00"/>
    <n v="78.239999999999995"/>
    <n v="2.78"/>
    <x v="569"/>
    <n v="10.55"/>
    <s v="Evening"/>
    <x v="0"/>
    <n v="76.099999999999994"/>
    <n v="59.31"/>
    <n v="66.64"/>
    <x v="603"/>
    <n v="2"/>
    <x v="2"/>
    <x v="0"/>
    <x v="13"/>
    <x v="2"/>
    <x v="1"/>
    <n v="1"/>
    <n v="2024"/>
    <x v="0"/>
  </r>
  <r>
    <s v="User_639"/>
    <s v="BMW i3"/>
    <n v="62"/>
    <x v="240"/>
    <x v="0"/>
    <x v="618"/>
    <d v="2024-01-27T17:04:00"/>
    <n v="79.75"/>
    <n v="3.43"/>
    <x v="21"/>
    <n v="12.67"/>
    <s v="Evening"/>
    <x v="3"/>
    <n v="19.73"/>
    <n v="69.33"/>
    <n v="187.46"/>
    <x v="604"/>
    <n v="3"/>
    <x v="0"/>
    <x v="0"/>
    <x v="14"/>
    <x v="2"/>
    <x v="0"/>
    <n v="1"/>
    <n v="2024"/>
    <x v="0"/>
  </r>
  <r>
    <s v="User_640"/>
    <s v="Hyundai Kona"/>
    <n v="85"/>
    <x v="360"/>
    <x v="0"/>
    <x v="619"/>
    <d v="2024-01-27T18:21:00"/>
    <n v="66.900000000000006"/>
    <n v="2.77"/>
    <x v="570"/>
    <n v="17.09"/>
    <s v="Morning"/>
    <x v="0"/>
    <n v="22.59"/>
    <n v="75.400000000000006"/>
    <n v="227.43"/>
    <x v="605"/>
    <n v="6"/>
    <x v="0"/>
    <x v="0"/>
    <x v="15"/>
    <x v="2"/>
    <x v="1"/>
    <n v="1"/>
    <n v="2024"/>
    <x v="0"/>
  </r>
  <r>
    <s v="User_641"/>
    <s v="BMW i3"/>
    <n v="62"/>
    <x v="293"/>
    <x v="2"/>
    <x v="620"/>
    <d v="2024-01-27T19:17:00"/>
    <n v="68.069999999999993"/>
    <n v="1.32"/>
    <x v="571"/>
    <n v="29.47"/>
    <s v="Morning"/>
    <x v="1"/>
    <n v="62.06"/>
    <n v="82.69"/>
    <n v="135.72999999999999"/>
    <x v="606"/>
    <n v="1"/>
    <x v="1"/>
    <x v="0"/>
    <x v="16"/>
    <x v="2"/>
    <x v="0"/>
    <n v="1"/>
    <n v="2024"/>
    <x v="0"/>
  </r>
  <r>
    <s v="User_642"/>
    <s v="Hyundai Kona"/>
    <n v="50"/>
    <x v="73"/>
    <x v="0"/>
    <x v="621"/>
    <d v="2024-01-27T19:11:00"/>
    <n v="40.049999999999997"/>
    <n v="1.04"/>
    <x v="572"/>
    <n v="36.049999999999997"/>
    <s v="Morning"/>
    <x v="3"/>
    <n v="21.78"/>
    <n v="92.33"/>
    <n v="114.76"/>
    <x v="607"/>
    <n v="2"/>
    <x v="0"/>
    <x v="1"/>
    <x v="17"/>
    <x v="2"/>
    <x v="1"/>
    <n v="1"/>
    <n v="2024"/>
    <x v="0"/>
  </r>
  <r>
    <s v="User_643"/>
    <s v="Hyundai Kona"/>
    <n v="85"/>
    <x v="117"/>
    <x v="3"/>
    <x v="622"/>
    <d v="2024-01-27T19:16:00"/>
    <n v="77.680000000000007"/>
    <n v="2.88"/>
    <x v="573"/>
    <n v="31.19"/>
    <s v="Morning"/>
    <x v="3"/>
    <n v="18.75"/>
    <n v="92.78"/>
    <n v="169.2"/>
    <x v="608"/>
    <n v="5"/>
    <x v="1"/>
    <x v="0"/>
    <x v="18"/>
    <x v="3"/>
    <x v="1"/>
    <n v="1"/>
    <n v="2024"/>
    <x v="0"/>
  </r>
  <r>
    <s v="User_644"/>
    <s v="Chevy Bolt"/>
    <n v="62"/>
    <x v="20"/>
    <x v="0"/>
    <x v="623"/>
    <d v="2024-01-27T21:03:00"/>
    <n v="38.36"/>
    <n v="1.3"/>
    <x v="331"/>
    <n v="10.23"/>
    <s v="Night"/>
    <x v="0"/>
    <n v="72.510000000000005"/>
    <n v="86.3"/>
    <n v="281.02999999999997"/>
    <x v="27"/>
    <n v="4"/>
    <x v="0"/>
    <x v="2"/>
    <x v="19"/>
    <x v="3"/>
    <x v="2"/>
    <n v="1"/>
    <n v="2024"/>
    <x v="0"/>
  </r>
  <r>
    <s v="User_645"/>
    <s v="Hyundai Kona"/>
    <n v="75"/>
    <x v="284"/>
    <x v="0"/>
    <x v="624"/>
    <d v="2024-01-27T23:21:00"/>
    <n v="6.34"/>
    <n v="0.94"/>
    <x v="574"/>
    <n v="12.55"/>
    <s v="Morning"/>
    <x v="5"/>
    <n v="44.29"/>
    <n v="55.52"/>
    <n v="170.92"/>
    <x v="609"/>
    <n v="4"/>
    <x v="1"/>
    <x v="2"/>
    <x v="20"/>
    <x v="3"/>
    <x v="1"/>
    <n v="1"/>
    <n v="2024"/>
    <x v="0"/>
  </r>
  <r>
    <s v="User_646"/>
    <s v="Nissan Leaf"/>
    <n v="100"/>
    <x v="348"/>
    <x v="0"/>
    <x v="625"/>
    <d v="2024-01-27T22:17:00"/>
    <n v="6.98"/>
    <n v="2.89"/>
    <x v="575"/>
    <n v="23.12"/>
    <s v="Morning"/>
    <x v="0"/>
    <n v="23.83"/>
    <n v="78.78"/>
    <n v="76.95"/>
    <x v="610"/>
    <n v="6"/>
    <x v="0"/>
    <x v="1"/>
    <x v="21"/>
    <x v="3"/>
    <x v="3"/>
    <n v="1"/>
    <n v="2024"/>
    <x v="0"/>
  </r>
  <r>
    <s v="User_647"/>
    <s v="Chevy Bolt"/>
    <n v="62"/>
    <x v="226"/>
    <x v="3"/>
    <x v="626"/>
    <d v="2024-01-28T00:00:00"/>
    <n v="30.55"/>
    <n v="3.75"/>
    <x v="576"/>
    <n v="28.46"/>
    <s v="Afternoon"/>
    <x v="0"/>
    <n v="59.66"/>
    <n v="75.650000000000006"/>
    <n v="121.46"/>
    <x v="611"/>
    <n v="7"/>
    <x v="0"/>
    <x v="2"/>
    <x v="22"/>
    <x v="3"/>
    <x v="2"/>
    <n v="1"/>
    <n v="2024"/>
    <x v="0"/>
  </r>
  <r>
    <s v="User_648"/>
    <s v="Hyundai Kona"/>
    <n v="50"/>
    <x v="289"/>
    <x v="0"/>
    <x v="627"/>
    <d v="2024-01-28T02:29:00"/>
    <n v="62.42"/>
    <n v="2.5"/>
    <x v="577"/>
    <n v="8.08"/>
    <s v="Night"/>
    <x v="2"/>
    <n v="119.05"/>
    <n v="50.38"/>
    <n v="263.5"/>
    <x v="612"/>
    <n v="0"/>
    <x v="0"/>
    <x v="1"/>
    <x v="23"/>
    <x v="3"/>
    <x v="1"/>
    <n v="1"/>
    <n v="2024"/>
    <x v="0"/>
  </r>
  <r>
    <s v="User_649"/>
    <s v="Tesla Model 3"/>
    <n v="25.57"/>
    <x v="200"/>
    <x v="3"/>
    <x v="628"/>
    <d v="2024-01-28T01:53:00"/>
    <n v="34.79"/>
    <n v="3.41"/>
    <x v="578"/>
    <n v="19.59"/>
    <s v="Evening"/>
    <x v="2"/>
    <n v="12.13"/>
    <n v="76.19"/>
    <m/>
    <x v="613"/>
    <n v="1"/>
    <x v="1"/>
    <x v="2"/>
    <x v="0"/>
    <x v="0"/>
    <x v="4"/>
    <n v="1"/>
    <n v="2024"/>
    <x v="0"/>
  </r>
  <r>
    <s v="User_650"/>
    <s v="Nissan Leaf"/>
    <n v="41.66"/>
    <x v="361"/>
    <x v="2"/>
    <x v="629"/>
    <d v="2024-01-28T02:37:00"/>
    <n v="58.46"/>
    <n v="1.02"/>
    <x v="21"/>
    <n v="37.03"/>
    <s v="Afternoon"/>
    <x v="1"/>
    <n v="30.1"/>
    <n v="76.86"/>
    <n v="73.790000000000006"/>
    <x v="614"/>
    <n v="7"/>
    <x v="2"/>
    <x v="1"/>
    <x v="1"/>
    <x v="0"/>
    <x v="3"/>
    <n v="1"/>
    <n v="2024"/>
    <x v="0"/>
  </r>
  <r>
    <s v="User_651"/>
    <s v="Nissan Leaf"/>
    <n v="100"/>
    <x v="68"/>
    <x v="4"/>
    <x v="630"/>
    <d v="2024-01-28T04:48:00"/>
    <n v="50.16"/>
    <n v="3.63"/>
    <x v="579"/>
    <n v="14.25"/>
    <s v="Morning"/>
    <x v="1"/>
    <n v="54.06"/>
    <n v="50.36"/>
    <n v="246.84"/>
    <x v="615"/>
    <n v="7"/>
    <x v="1"/>
    <x v="0"/>
    <x v="2"/>
    <x v="0"/>
    <x v="3"/>
    <n v="1"/>
    <n v="2024"/>
    <x v="0"/>
  </r>
  <r>
    <s v="User_652"/>
    <s v="Nissan Leaf"/>
    <n v="100"/>
    <x v="2"/>
    <x v="2"/>
    <x v="631"/>
    <d v="2024-01-28T06:54:00"/>
    <n v="76.069999999999993"/>
    <n v="3.72"/>
    <x v="580"/>
    <n v="8.83"/>
    <s v="Evening"/>
    <x v="5"/>
    <n v="15.22"/>
    <n v="83.98"/>
    <n v="233.27"/>
    <x v="616"/>
    <n v="1"/>
    <x v="0"/>
    <x v="2"/>
    <x v="3"/>
    <x v="0"/>
    <x v="3"/>
    <n v="1"/>
    <n v="2024"/>
    <x v="0"/>
  </r>
  <r>
    <s v="User_653"/>
    <s v="Chevy Bolt"/>
    <n v="75"/>
    <x v="134"/>
    <x v="4"/>
    <x v="632"/>
    <d v="2024-01-28T06:34:00"/>
    <n v="51.22"/>
    <n v="1.85"/>
    <x v="581"/>
    <n v="35.14"/>
    <s v="Evening"/>
    <x v="2"/>
    <n v="89.53"/>
    <n v="56.6"/>
    <n v="54.84"/>
    <x v="510"/>
    <n v="5"/>
    <x v="2"/>
    <x v="2"/>
    <x v="4"/>
    <x v="0"/>
    <x v="2"/>
    <n v="1"/>
    <n v="2024"/>
    <x v="0"/>
  </r>
  <r>
    <s v="User_654"/>
    <s v="Hyundai Kona"/>
    <n v="85"/>
    <x v="362"/>
    <x v="2"/>
    <x v="633"/>
    <d v="2024-01-28T06:42:00"/>
    <n v="39.68"/>
    <n v="3.94"/>
    <x v="582"/>
    <n v="23.86"/>
    <s v="Evening"/>
    <x v="4"/>
    <n v="89.27"/>
    <n v="83.82"/>
    <n v="106.71"/>
    <x v="617"/>
    <n v="1"/>
    <x v="1"/>
    <x v="1"/>
    <x v="5"/>
    <x v="0"/>
    <x v="1"/>
    <n v="1"/>
    <n v="2024"/>
    <x v="0"/>
  </r>
  <r>
    <s v="User_655"/>
    <s v="Hyundai Kona"/>
    <n v="50"/>
    <x v="266"/>
    <x v="4"/>
    <x v="634"/>
    <d v="2024-01-28T06:33:00"/>
    <n v="68.27"/>
    <n v="1.53"/>
    <x v="583"/>
    <n v="8.01"/>
    <s v="Afternoon"/>
    <x v="1"/>
    <n v="72.33"/>
    <n v="63.8"/>
    <n v="205.71"/>
    <x v="618"/>
    <n v="3"/>
    <x v="1"/>
    <x v="1"/>
    <x v="6"/>
    <x v="1"/>
    <x v="1"/>
    <n v="1"/>
    <n v="2024"/>
    <x v="0"/>
  </r>
  <r>
    <s v="User_656"/>
    <s v="Tesla Model 3"/>
    <n v="62"/>
    <x v="302"/>
    <x v="4"/>
    <x v="635"/>
    <d v="2024-01-28T08:45:00"/>
    <n v="30.55"/>
    <n v="2.83"/>
    <x v="584"/>
    <n v="38.44"/>
    <s v="Night"/>
    <x v="1"/>
    <n v="44.7"/>
    <n v="95.15"/>
    <n v="135.04"/>
    <x v="619"/>
    <n v="7"/>
    <x v="2"/>
    <x v="1"/>
    <x v="7"/>
    <x v="1"/>
    <x v="4"/>
    <n v="1"/>
    <n v="2024"/>
    <x v="0"/>
  </r>
  <r>
    <s v="User_657"/>
    <s v="Tesla Model 3"/>
    <n v="75"/>
    <x v="313"/>
    <x v="1"/>
    <x v="636"/>
    <d v="2024-01-28T09:42:00"/>
    <n v="44.76"/>
    <n v="3.49"/>
    <x v="585"/>
    <n v="5.78"/>
    <s v="Night"/>
    <x v="2"/>
    <n v="28.44"/>
    <n v="98.27"/>
    <n v="293.20999999999998"/>
    <x v="182"/>
    <n v="5"/>
    <x v="0"/>
    <x v="2"/>
    <x v="8"/>
    <x v="1"/>
    <x v="4"/>
    <n v="1"/>
    <n v="2024"/>
    <x v="0"/>
  </r>
  <r>
    <s v="User_658"/>
    <s v="Nissan Leaf"/>
    <n v="75"/>
    <x v="112"/>
    <x v="4"/>
    <x v="637"/>
    <d v="2024-01-28T10:46:00"/>
    <n v="59.16"/>
    <n v="2.87"/>
    <x v="586"/>
    <n v="20.11"/>
    <s v="Evening"/>
    <x v="2"/>
    <n v="14.43"/>
    <n v="54.77"/>
    <n v="276.61"/>
    <x v="620"/>
    <n v="3"/>
    <x v="2"/>
    <x v="1"/>
    <x v="9"/>
    <x v="1"/>
    <x v="3"/>
    <n v="1"/>
    <n v="2024"/>
    <x v="0"/>
  </r>
  <r>
    <s v="User_659"/>
    <s v="Tesla Model 3"/>
    <n v="100"/>
    <x v="204"/>
    <x v="4"/>
    <x v="638"/>
    <d v="2024-01-28T11:17:00"/>
    <n v="57.15"/>
    <n v="2.57"/>
    <x v="587"/>
    <n v="13.63"/>
    <s v="Morning"/>
    <x v="5"/>
    <n v="82.43"/>
    <n v="93.34"/>
    <n v="245.05"/>
    <x v="621"/>
    <n v="7"/>
    <x v="0"/>
    <x v="0"/>
    <x v="10"/>
    <x v="1"/>
    <x v="4"/>
    <n v="1"/>
    <n v="2024"/>
    <x v="0"/>
  </r>
  <r>
    <s v="User_660"/>
    <s v="Chevy Bolt"/>
    <n v="75"/>
    <x v="363"/>
    <x v="1"/>
    <x v="639"/>
    <d v="2024-01-28T14:03:00"/>
    <m/>
    <n v="2.0699999999999998"/>
    <x v="588"/>
    <n v="38.299999999999997"/>
    <s v="Night"/>
    <x v="2"/>
    <n v="48.45"/>
    <n v="82.51"/>
    <n v="39.049999999999997"/>
    <x v="622"/>
    <n v="3"/>
    <x v="2"/>
    <x v="1"/>
    <x v="11"/>
    <x v="1"/>
    <x v="2"/>
    <n v="1"/>
    <n v="2024"/>
    <x v="0"/>
  </r>
  <r>
    <s v="User_661"/>
    <s v="Hyundai Kona"/>
    <n v="75"/>
    <x v="234"/>
    <x v="0"/>
    <x v="640"/>
    <d v="2024-01-28T14:11:00"/>
    <n v="23.84"/>
    <n v="2.85"/>
    <x v="589"/>
    <n v="36.24"/>
    <s v="Night"/>
    <x v="6"/>
    <n v="63.2"/>
    <n v="73.81"/>
    <n v="192.32"/>
    <x v="623"/>
    <n v="2.83"/>
    <x v="1"/>
    <x v="0"/>
    <x v="12"/>
    <x v="2"/>
    <x v="1"/>
    <n v="1"/>
    <n v="2024"/>
    <x v="0"/>
  </r>
  <r>
    <s v="User_662"/>
    <s v="Nissan Leaf"/>
    <n v="47.65"/>
    <x v="364"/>
    <x v="0"/>
    <x v="641"/>
    <d v="2024-01-28T15:15:00"/>
    <n v="29.35"/>
    <n v="2.56"/>
    <x v="590"/>
    <n v="13.51"/>
    <s v="Morning"/>
    <x v="0"/>
    <n v="72.599999999999994"/>
    <n v="22.28"/>
    <n v="95.27"/>
    <x v="624"/>
    <n v="1"/>
    <x v="1"/>
    <x v="0"/>
    <x v="13"/>
    <x v="2"/>
    <x v="3"/>
    <n v="1"/>
    <n v="2024"/>
    <x v="0"/>
  </r>
  <r>
    <s v="User_663"/>
    <s v="Tesla Model 3"/>
    <n v="85"/>
    <x v="198"/>
    <x v="1"/>
    <x v="642"/>
    <d v="2024-01-28T15:46:00"/>
    <n v="47.06"/>
    <n v="2.4500000000000002"/>
    <x v="591"/>
    <n v="31.58"/>
    <s v="Afternoon"/>
    <x v="3"/>
    <n v="63.14"/>
    <n v="92.64"/>
    <n v="152.06"/>
    <x v="625"/>
    <n v="6"/>
    <x v="1"/>
    <x v="1"/>
    <x v="14"/>
    <x v="2"/>
    <x v="4"/>
    <n v="1"/>
    <n v="2024"/>
    <x v="0"/>
  </r>
  <r>
    <s v="User_664"/>
    <s v="Chevy Bolt"/>
    <n v="75"/>
    <x v="355"/>
    <x v="3"/>
    <x v="643"/>
    <d v="2024-01-28T16:08:00"/>
    <n v="27.17"/>
    <n v="3.32"/>
    <x v="592"/>
    <n v="9.89"/>
    <s v="Afternoon"/>
    <x v="4"/>
    <n v="46.82"/>
    <n v="79.209999999999994"/>
    <n v="163.13"/>
    <x v="626"/>
    <n v="4"/>
    <x v="0"/>
    <x v="0"/>
    <x v="15"/>
    <x v="2"/>
    <x v="2"/>
    <n v="1"/>
    <n v="2024"/>
    <x v="0"/>
  </r>
  <r>
    <s v="User_665"/>
    <s v="Chevy Bolt"/>
    <n v="50"/>
    <x v="266"/>
    <x v="4"/>
    <x v="644"/>
    <d v="2024-01-28T17:27:00"/>
    <n v="48.94"/>
    <n v="3.79"/>
    <x v="593"/>
    <n v="10.16"/>
    <s v="Morning"/>
    <x v="3"/>
    <n v="75.81"/>
    <n v="89.15"/>
    <n v="112.73"/>
    <x v="627"/>
    <n v="4"/>
    <x v="0"/>
    <x v="0"/>
    <x v="16"/>
    <x v="2"/>
    <x v="2"/>
    <n v="1"/>
    <n v="2024"/>
    <x v="0"/>
  </r>
  <r>
    <s v="User_666"/>
    <s v="Tesla Model 3"/>
    <n v="50"/>
    <x v="304"/>
    <x v="4"/>
    <x v="645"/>
    <d v="2024-01-28T17:48:00"/>
    <n v="19.149999999999999"/>
    <n v="2.8"/>
    <x v="594"/>
    <n v="7.52"/>
    <s v="Afternoon"/>
    <x v="0"/>
    <n v="56.82"/>
    <n v="55.05"/>
    <n v="153.05000000000001"/>
    <x v="628"/>
    <n v="1"/>
    <x v="2"/>
    <x v="0"/>
    <x v="17"/>
    <x v="2"/>
    <x v="4"/>
    <n v="1"/>
    <n v="2024"/>
    <x v="0"/>
  </r>
  <r>
    <s v="User_667"/>
    <s v="Hyundai Kona"/>
    <n v="75"/>
    <x v="88"/>
    <x v="1"/>
    <x v="646"/>
    <d v="2024-01-28T19:57:00"/>
    <n v="58.2"/>
    <n v="1.76"/>
    <x v="554"/>
    <n v="38.299999999999997"/>
    <s v="Evening"/>
    <x v="6"/>
    <n v="25.84"/>
    <n v="83.12"/>
    <n v="221.21"/>
    <x v="629"/>
    <n v="5"/>
    <x v="0"/>
    <x v="1"/>
    <x v="18"/>
    <x v="3"/>
    <x v="1"/>
    <n v="1"/>
    <n v="2024"/>
    <x v="0"/>
  </r>
  <r>
    <s v="User_668"/>
    <s v="Tesla Model 3"/>
    <n v="62"/>
    <x v="152"/>
    <x v="1"/>
    <x v="647"/>
    <d v="2024-01-28T21:22:00"/>
    <n v="65.2"/>
    <n v="2.95"/>
    <x v="595"/>
    <n v="9.02"/>
    <s v="Night"/>
    <x v="6"/>
    <n v="13.91"/>
    <n v="77.58"/>
    <n v="214.92"/>
    <x v="630"/>
    <n v="7.2"/>
    <x v="0"/>
    <x v="1"/>
    <x v="19"/>
    <x v="3"/>
    <x v="4"/>
    <n v="1"/>
    <n v="2024"/>
    <x v="0"/>
  </r>
  <r>
    <s v="User_669"/>
    <s v="Nissan Leaf"/>
    <n v="5.19"/>
    <x v="31"/>
    <x v="3"/>
    <x v="648"/>
    <d v="2024-01-28T21:46:00"/>
    <n v="51.14"/>
    <n v="1.78"/>
    <x v="596"/>
    <n v="34.74"/>
    <s v="Afternoon"/>
    <x v="0"/>
    <n v="58.19"/>
    <n v="69.16"/>
    <n v="290.77"/>
    <x v="631"/>
    <n v="2"/>
    <x v="2"/>
    <x v="0"/>
    <x v="20"/>
    <x v="3"/>
    <x v="3"/>
    <n v="1"/>
    <n v="2024"/>
    <x v="0"/>
  </r>
  <r>
    <s v="User_670"/>
    <s v="Tesla Model 3"/>
    <n v="50"/>
    <x v="365"/>
    <x v="0"/>
    <x v="649"/>
    <d v="2024-01-28T22:46:00"/>
    <n v="69.72"/>
    <n v="3.78"/>
    <x v="597"/>
    <n v="37.119999999999997"/>
    <s v="Evening"/>
    <x v="3"/>
    <n v="20.43"/>
    <n v="79.52"/>
    <n v="205.77"/>
    <x v="632"/>
    <n v="4"/>
    <x v="0"/>
    <x v="2"/>
    <x v="21"/>
    <x v="3"/>
    <x v="4"/>
    <n v="1"/>
    <n v="2024"/>
    <x v="0"/>
  </r>
  <r>
    <s v="User_671"/>
    <s v="Chevy Bolt"/>
    <n v="85"/>
    <x v="366"/>
    <x v="2"/>
    <x v="650"/>
    <d v="2024-01-29T01:35:00"/>
    <n v="41.98"/>
    <n v="3.2"/>
    <x v="598"/>
    <n v="19.559999999999999"/>
    <s v="Evening"/>
    <x v="0"/>
    <n v="11.42"/>
    <n v="88.5"/>
    <n v="260.49"/>
    <x v="516"/>
    <n v="5"/>
    <x v="2"/>
    <x v="0"/>
    <x v="22"/>
    <x v="3"/>
    <x v="2"/>
    <n v="1"/>
    <n v="2024"/>
    <x v="0"/>
  </r>
  <r>
    <s v="User_672"/>
    <s v="Tesla Model 3"/>
    <n v="50"/>
    <x v="265"/>
    <x v="0"/>
    <x v="651"/>
    <d v="2024-01-28T23:57:00"/>
    <n v="69.42"/>
    <n v="1.94"/>
    <x v="599"/>
    <n v="10.83"/>
    <s v="Evening"/>
    <x v="1"/>
    <n v="29.13"/>
    <n v="99.89"/>
    <n v="74.040000000000006"/>
    <x v="633"/>
    <n v="5"/>
    <x v="0"/>
    <x v="1"/>
    <x v="23"/>
    <x v="3"/>
    <x v="4"/>
    <n v="1"/>
    <n v="2024"/>
    <x v="0"/>
  </r>
  <r>
    <s v="User_673"/>
    <s v="Hyundai Kona"/>
    <n v="50"/>
    <x v="4"/>
    <x v="4"/>
    <x v="652"/>
    <d v="2024-01-29T01:35:00"/>
    <n v="78.98"/>
    <n v="2.9"/>
    <x v="600"/>
    <n v="32.76"/>
    <s v="Evening"/>
    <x v="6"/>
    <n v="30.86"/>
    <n v="89.89"/>
    <n v="222.76"/>
    <x v="634"/>
    <n v="0"/>
    <x v="0"/>
    <x v="0"/>
    <x v="0"/>
    <x v="0"/>
    <x v="1"/>
    <n v="1"/>
    <n v="2024"/>
    <x v="0"/>
  </r>
  <r>
    <s v="User_674"/>
    <s v="BMW i3"/>
    <n v="85"/>
    <x v="181"/>
    <x v="1"/>
    <x v="653"/>
    <d v="2024-01-29T01:39:00"/>
    <n v="8.5299999999999994"/>
    <n v="2.93"/>
    <x v="601"/>
    <n v="17.86"/>
    <s v="Evening"/>
    <x v="3"/>
    <n v="40.4"/>
    <n v="66.03"/>
    <n v="99.23"/>
    <x v="635"/>
    <n v="1"/>
    <x v="1"/>
    <x v="0"/>
    <x v="1"/>
    <x v="0"/>
    <x v="0"/>
    <n v="1"/>
    <n v="2024"/>
    <x v="0"/>
  </r>
  <r>
    <s v="User_675"/>
    <s v="Tesla Model 3"/>
    <n v="96.99"/>
    <x v="367"/>
    <x v="3"/>
    <x v="654"/>
    <d v="2024-01-29T04:35:00"/>
    <n v="54.86"/>
    <n v="1.74"/>
    <x v="432"/>
    <n v="18.79"/>
    <s v="Morning"/>
    <x v="0"/>
    <n v="16.5"/>
    <n v="133.63"/>
    <n v="225.64"/>
    <x v="636"/>
    <n v="0"/>
    <x v="0"/>
    <x v="1"/>
    <x v="2"/>
    <x v="0"/>
    <x v="4"/>
    <n v="1"/>
    <n v="2024"/>
    <x v="0"/>
  </r>
  <r>
    <s v="User_676"/>
    <s v="Hyundai Kona"/>
    <n v="105.55"/>
    <x v="368"/>
    <x v="0"/>
    <x v="655"/>
    <d v="2024-01-29T06:54:00"/>
    <n v="48.5"/>
    <n v="3.26"/>
    <x v="602"/>
    <n v="13.98"/>
    <s v="Night"/>
    <x v="1"/>
    <n v="28.21"/>
    <n v="64.31"/>
    <n v="94.94"/>
    <x v="637"/>
    <n v="4"/>
    <x v="2"/>
    <x v="1"/>
    <x v="3"/>
    <x v="0"/>
    <x v="1"/>
    <n v="1"/>
    <n v="2024"/>
    <x v="0"/>
  </r>
  <r>
    <s v="User_677"/>
    <s v="Hyundai Kona"/>
    <n v="62"/>
    <x v="69"/>
    <x v="3"/>
    <x v="656"/>
    <d v="2024-01-29T05:27:00"/>
    <n v="52.53"/>
    <n v="0.75"/>
    <x v="603"/>
    <n v="17.649999999999999"/>
    <s v="Night"/>
    <x v="2"/>
    <n v="29.72"/>
    <n v="63.9"/>
    <n v="62.2"/>
    <x v="638"/>
    <n v="0"/>
    <x v="2"/>
    <x v="2"/>
    <x v="4"/>
    <x v="0"/>
    <x v="1"/>
    <n v="1"/>
    <n v="2024"/>
    <x v="0"/>
  </r>
  <r>
    <s v="User_678"/>
    <s v="Chevy Bolt"/>
    <n v="75"/>
    <x v="369"/>
    <x v="0"/>
    <x v="657"/>
    <d v="2024-01-29T08:50:00"/>
    <n v="45.47"/>
    <n v="2.96"/>
    <x v="604"/>
    <n v="7.39"/>
    <s v="Morning"/>
    <x v="6"/>
    <n v="56.83"/>
    <n v="89.62"/>
    <n v="289.79000000000002"/>
    <x v="639"/>
    <n v="6"/>
    <x v="1"/>
    <x v="0"/>
    <x v="5"/>
    <x v="0"/>
    <x v="2"/>
    <n v="1"/>
    <n v="2024"/>
    <x v="0"/>
  </r>
  <r>
    <s v="User_679"/>
    <s v="Hyundai Kona"/>
    <n v="50"/>
    <x v="152"/>
    <x v="4"/>
    <x v="658"/>
    <d v="2024-01-29T08:51:00"/>
    <n v="34.68"/>
    <n v="1.5"/>
    <x v="605"/>
    <n v="36.03"/>
    <s v="Morning"/>
    <x v="4"/>
    <n v="79.03"/>
    <n v="54"/>
    <n v="218.29"/>
    <x v="640"/>
    <n v="6"/>
    <x v="2"/>
    <x v="0"/>
    <x v="6"/>
    <x v="1"/>
    <x v="1"/>
    <n v="1"/>
    <n v="2024"/>
    <x v="0"/>
  </r>
  <r>
    <s v="User_680"/>
    <s v="Hyundai Kona"/>
    <n v="50"/>
    <x v="160"/>
    <x v="2"/>
    <x v="659"/>
    <d v="2024-01-29T09:34:00"/>
    <n v="5.36"/>
    <n v="3"/>
    <x v="606"/>
    <n v="13.65"/>
    <s v="Evening"/>
    <x v="4"/>
    <n v="79.19"/>
    <n v="69.739999999999995"/>
    <m/>
    <x v="641"/>
    <n v="4"/>
    <x v="1"/>
    <x v="0"/>
    <x v="7"/>
    <x v="1"/>
    <x v="1"/>
    <n v="1"/>
    <n v="2024"/>
    <x v="0"/>
  </r>
  <r>
    <s v="User_681"/>
    <s v="Hyundai Kona"/>
    <n v="100"/>
    <x v="370"/>
    <x v="3"/>
    <x v="660"/>
    <d v="2024-01-29T10:21:00"/>
    <n v="27.28"/>
    <n v="1"/>
    <x v="607"/>
    <n v="12.45"/>
    <s v="Afternoon"/>
    <x v="0"/>
    <n v="54.57"/>
    <n v="74.290000000000006"/>
    <n v="130.79"/>
    <x v="642"/>
    <n v="0"/>
    <x v="0"/>
    <x v="2"/>
    <x v="8"/>
    <x v="1"/>
    <x v="1"/>
    <n v="1"/>
    <n v="2024"/>
    <x v="0"/>
  </r>
  <r>
    <s v="User_682"/>
    <s v="Hyundai Kona"/>
    <n v="75"/>
    <x v="370"/>
    <x v="3"/>
    <x v="661"/>
    <d v="2024-01-29T10:53:00"/>
    <n v="11.51"/>
    <n v="2.46"/>
    <x v="608"/>
    <n v="31.19"/>
    <s v="Night"/>
    <x v="4"/>
    <n v="18.89"/>
    <n v="82.47"/>
    <n v="234.88"/>
    <x v="643"/>
    <n v="3"/>
    <x v="1"/>
    <x v="2"/>
    <x v="9"/>
    <x v="1"/>
    <x v="1"/>
    <n v="1"/>
    <n v="2024"/>
    <x v="0"/>
  </r>
  <r>
    <s v="User_683"/>
    <s v="Nissan Leaf"/>
    <n v="62"/>
    <x v="371"/>
    <x v="2"/>
    <x v="662"/>
    <d v="2024-01-29T12:52:00"/>
    <n v="9.4499999999999993"/>
    <n v="1.47"/>
    <x v="609"/>
    <n v="17.59"/>
    <s v="Afternoon"/>
    <x v="1"/>
    <n v="75.62"/>
    <n v="93.74"/>
    <n v="115.38"/>
    <x v="120"/>
    <n v="2.9"/>
    <x v="0"/>
    <x v="0"/>
    <x v="10"/>
    <x v="1"/>
    <x v="3"/>
    <n v="1"/>
    <n v="2024"/>
    <x v="0"/>
  </r>
  <r>
    <s v="User_684"/>
    <s v="Nissan Leaf"/>
    <n v="85"/>
    <x v="49"/>
    <x v="3"/>
    <x v="663"/>
    <d v="2024-01-29T13:05:00"/>
    <n v="53.1"/>
    <n v="1.86"/>
    <x v="610"/>
    <n v="40.32"/>
    <s v="Night"/>
    <x v="2"/>
    <n v="33.659999999999997"/>
    <n v="52.83"/>
    <n v="74.38"/>
    <x v="138"/>
    <n v="6"/>
    <x v="2"/>
    <x v="1"/>
    <x v="11"/>
    <x v="1"/>
    <x v="3"/>
    <n v="1"/>
    <n v="2024"/>
    <x v="0"/>
  </r>
  <r>
    <s v="User_685"/>
    <s v="Chevy Bolt"/>
    <n v="75"/>
    <x v="213"/>
    <x v="3"/>
    <x v="664"/>
    <d v="2024-01-29T13:02:00"/>
    <n v="28.79"/>
    <n v="3.19"/>
    <x v="611"/>
    <n v="11.34"/>
    <s v="Evening"/>
    <x v="0"/>
    <n v="40.83"/>
    <n v="61.65"/>
    <n v="125.83"/>
    <x v="644"/>
    <n v="0"/>
    <x v="1"/>
    <x v="0"/>
    <x v="12"/>
    <x v="2"/>
    <x v="2"/>
    <n v="1"/>
    <n v="2024"/>
    <x v="0"/>
  </r>
  <r>
    <s v="User_686"/>
    <s v="Tesla Model 3"/>
    <n v="75"/>
    <x v="133"/>
    <x v="0"/>
    <x v="665"/>
    <d v="2024-01-29T15:54:00"/>
    <n v="51.21"/>
    <n v="1.29"/>
    <x v="612"/>
    <n v="24.58"/>
    <s v="Afternoon"/>
    <x v="5"/>
    <n v="67.39"/>
    <n v="59.76"/>
    <n v="178.12"/>
    <x v="645"/>
    <n v="5"/>
    <x v="2"/>
    <x v="0"/>
    <x v="13"/>
    <x v="2"/>
    <x v="4"/>
    <n v="1"/>
    <n v="2024"/>
    <x v="0"/>
  </r>
  <r>
    <s v="User_687"/>
    <s v="Hyundai Kona"/>
    <n v="101.1"/>
    <x v="40"/>
    <x v="0"/>
    <x v="666"/>
    <d v="2024-01-29T17:01:00"/>
    <n v="7.28"/>
    <n v="2.69"/>
    <x v="613"/>
    <n v="34.65"/>
    <s v="Night"/>
    <x v="3"/>
    <n v="12.88"/>
    <n v="72.45"/>
    <n v="66.8"/>
    <x v="646"/>
    <n v="0"/>
    <x v="2"/>
    <x v="0"/>
    <x v="14"/>
    <x v="2"/>
    <x v="1"/>
    <n v="1"/>
    <n v="2024"/>
    <x v="0"/>
  </r>
  <r>
    <s v="User_688"/>
    <s v="Tesla Model 3"/>
    <n v="83.14"/>
    <x v="69"/>
    <x v="2"/>
    <x v="667"/>
    <d v="2024-01-29T18:07:00"/>
    <m/>
    <n v="3.14"/>
    <x v="614"/>
    <n v="38.380000000000003"/>
    <s v="Night"/>
    <x v="6"/>
    <n v="68.849999999999994"/>
    <n v="86.41"/>
    <n v="109.39"/>
    <x v="647"/>
    <n v="4"/>
    <x v="2"/>
    <x v="1"/>
    <x v="15"/>
    <x v="2"/>
    <x v="4"/>
    <n v="1"/>
    <n v="2024"/>
    <x v="0"/>
  </r>
  <r>
    <s v="User_689"/>
    <s v="Tesla Model 3"/>
    <n v="100"/>
    <x v="254"/>
    <x v="4"/>
    <x v="668"/>
    <d v="2024-01-29T19:39:00"/>
    <n v="74.349999999999994"/>
    <n v="2.23"/>
    <x v="615"/>
    <n v="31.42"/>
    <s v="Evening"/>
    <x v="4"/>
    <n v="78.78"/>
    <n v="62"/>
    <n v="144.44"/>
    <x v="648"/>
    <n v="1"/>
    <x v="2"/>
    <x v="2"/>
    <x v="16"/>
    <x v="2"/>
    <x v="4"/>
    <n v="1"/>
    <n v="2024"/>
    <x v="0"/>
  </r>
  <r>
    <s v="User_690"/>
    <s v="Chevy Bolt"/>
    <n v="50"/>
    <x v="212"/>
    <x v="3"/>
    <x v="669"/>
    <d v="2024-01-29T19:50:00"/>
    <n v="79.959999999999994"/>
    <n v="2.97"/>
    <x v="601"/>
    <n v="13.15"/>
    <s v="Afternoon"/>
    <x v="4"/>
    <n v="20.76"/>
    <n v="98.43"/>
    <n v="278.48"/>
    <x v="649"/>
    <n v="2"/>
    <x v="2"/>
    <x v="2"/>
    <x v="17"/>
    <x v="2"/>
    <x v="2"/>
    <n v="1"/>
    <n v="2024"/>
    <x v="0"/>
  </r>
  <r>
    <s v="User_691"/>
    <s v="Hyundai Kona"/>
    <n v="100"/>
    <x v="307"/>
    <x v="4"/>
    <x v="670"/>
    <d v="2024-01-29T21:39:00"/>
    <n v="57.23"/>
    <n v="1.39"/>
    <x v="616"/>
    <n v="5.66"/>
    <s v="Evening"/>
    <x v="0"/>
    <n v="22.44"/>
    <n v="63.15"/>
    <n v="36"/>
    <x v="650"/>
    <n v="4"/>
    <x v="1"/>
    <x v="0"/>
    <x v="18"/>
    <x v="3"/>
    <x v="1"/>
    <n v="1"/>
    <n v="2024"/>
    <x v="0"/>
  </r>
  <r>
    <s v="User_692"/>
    <s v="Hyundai Kona"/>
    <n v="62"/>
    <x v="208"/>
    <x v="2"/>
    <x v="671"/>
    <d v="2024-01-29T20:16:00"/>
    <n v="39.22"/>
    <n v="3.07"/>
    <x v="21"/>
    <n v="11.95"/>
    <s v="Afternoon"/>
    <x v="3"/>
    <n v="14.13"/>
    <n v="66.709999999999994"/>
    <n v="252.93"/>
    <x v="651"/>
    <n v="3"/>
    <x v="2"/>
    <x v="0"/>
    <x v="19"/>
    <x v="3"/>
    <x v="1"/>
    <n v="1"/>
    <n v="2024"/>
    <x v="0"/>
  </r>
  <r>
    <s v="User_693"/>
    <s v="BMW i3"/>
    <n v="100"/>
    <x v="355"/>
    <x v="2"/>
    <x v="672"/>
    <d v="2024-01-29T22:21:00"/>
    <n v="10.42"/>
    <n v="1.23"/>
    <x v="617"/>
    <n v="8.94"/>
    <s v="Afternoon"/>
    <x v="3"/>
    <n v="54.98"/>
    <n v="59.78"/>
    <n v="143.56"/>
    <x v="652"/>
    <n v="2"/>
    <x v="1"/>
    <x v="0"/>
    <x v="20"/>
    <x v="3"/>
    <x v="0"/>
    <n v="1"/>
    <n v="2024"/>
    <x v="0"/>
  </r>
  <r>
    <s v="User_694"/>
    <s v="Tesla Model 3"/>
    <n v="85"/>
    <x v="224"/>
    <x v="0"/>
    <x v="673"/>
    <d v="2024-01-29T23:53:00"/>
    <n v="47.2"/>
    <n v="1.55"/>
    <x v="618"/>
    <n v="9.99"/>
    <s v="Night"/>
    <x v="4"/>
    <n v="74.88"/>
    <n v="94.07"/>
    <n v="278.93"/>
    <x v="581"/>
    <n v="7"/>
    <x v="1"/>
    <x v="1"/>
    <x v="21"/>
    <x v="3"/>
    <x v="4"/>
    <n v="1"/>
    <n v="2024"/>
    <x v="0"/>
  </r>
  <r>
    <s v="User_695"/>
    <s v="Tesla Model 3"/>
    <n v="75"/>
    <x v="353"/>
    <x v="3"/>
    <x v="674"/>
    <d v="2024-01-30T01:43:00"/>
    <n v="64.45"/>
    <n v="4"/>
    <x v="619"/>
    <n v="31.67"/>
    <s v="Morning"/>
    <x v="4"/>
    <n v="46.22"/>
    <n v="89.44"/>
    <n v="231.19"/>
    <x v="653"/>
    <n v="1"/>
    <x v="1"/>
    <x v="0"/>
    <x v="22"/>
    <x v="3"/>
    <x v="4"/>
    <n v="1"/>
    <n v="2024"/>
    <x v="0"/>
  </r>
  <r>
    <s v="User_696"/>
    <s v="Nissan Leaf"/>
    <n v="85"/>
    <x v="55"/>
    <x v="1"/>
    <x v="675"/>
    <d v="2024-01-30T02:58:00"/>
    <n v="37.85"/>
    <n v="2.2599999999999998"/>
    <x v="620"/>
    <n v="8.33"/>
    <s v="Afternoon"/>
    <x v="5"/>
    <n v="55.25"/>
    <n v="101.7"/>
    <n v="173.23"/>
    <x v="654"/>
    <n v="4"/>
    <x v="2"/>
    <x v="1"/>
    <x v="23"/>
    <x v="3"/>
    <x v="3"/>
    <n v="1"/>
    <n v="2024"/>
    <x v="0"/>
  </r>
  <r>
    <s v="User_697"/>
    <s v="BMW i3"/>
    <n v="61.38"/>
    <x v="372"/>
    <x v="2"/>
    <x v="676"/>
    <d v="2024-01-30T01:12:00"/>
    <m/>
    <n v="2.5"/>
    <x v="621"/>
    <n v="8.82"/>
    <s v="Afternoon"/>
    <x v="3"/>
    <n v="36.35"/>
    <n v="78.66"/>
    <n v="200.39"/>
    <x v="655"/>
    <n v="0"/>
    <x v="2"/>
    <x v="0"/>
    <x v="0"/>
    <x v="0"/>
    <x v="0"/>
    <n v="1"/>
    <n v="2024"/>
    <x v="0"/>
  </r>
  <r>
    <s v="User_698"/>
    <s v="Nissan Leaf"/>
    <n v="62"/>
    <x v="298"/>
    <x v="3"/>
    <x v="677"/>
    <d v="2024-01-30T01:37:00"/>
    <n v="79.260000000000005"/>
    <n v="0.62"/>
    <x v="622"/>
    <n v="27.61"/>
    <s v="Evening"/>
    <x v="1"/>
    <n v="80.47"/>
    <n v="81.06"/>
    <n v="108.96"/>
    <x v="656"/>
    <n v="7"/>
    <x v="1"/>
    <x v="0"/>
    <x v="1"/>
    <x v="0"/>
    <x v="3"/>
    <n v="1"/>
    <n v="2024"/>
    <x v="0"/>
  </r>
  <r>
    <s v="User_699"/>
    <s v="Nissan Leaf"/>
    <n v="100"/>
    <x v="302"/>
    <x v="4"/>
    <x v="678"/>
    <d v="2024-01-30T02:32:00"/>
    <n v="38.619999999999997"/>
    <n v="2.5299999999999998"/>
    <x v="234"/>
    <n v="10.4"/>
    <s v="Afternoon"/>
    <x v="6"/>
    <n v="70.989999999999995"/>
    <n v="55.5"/>
    <n v="283.14"/>
    <x v="657"/>
    <n v="2"/>
    <x v="2"/>
    <x v="0"/>
    <x v="2"/>
    <x v="0"/>
    <x v="3"/>
    <n v="1"/>
    <n v="2024"/>
    <x v="0"/>
  </r>
  <r>
    <s v="User_700"/>
    <s v="Nissan Leaf"/>
    <n v="62"/>
    <x v="373"/>
    <x v="0"/>
    <x v="679"/>
    <d v="2024-01-30T05:34:00"/>
    <n v="24.4"/>
    <n v="1.48"/>
    <x v="623"/>
    <n v="24.13"/>
    <s v="Afternoon"/>
    <x v="0"/>
    <n v="65.98"/>
    <n v="51.25"/>
    <n v="32.04"/>
    <x v="658"/>
    <n v="0"/>
    <x v="1"/>
    <x v="2"/>
    <x v="3"/>
    <x v="0"/>
    <x v="3"/>
    <n v="1"/>
    <n v="2024"/>
    <x v="0"/>
  </r>
  <r>
    <s v="User_701"/>
    <s v="Chevy Bolt"/>
    <n v="75"/>
    <x v="374"/>
    <x v="4"/>
    <x v="680"/>
    <d v="2024-01-30T04:41:00"/>
    <n v="26.18"/>
    <n v="3.81"/>
    <x v="624"/>
    <n v="26.6"/>
    <s v="Afternoon"/>
    <x v="0"/>
    <n v="66.540000000000006"/>
    <n v="81.33"/>
    <n v="243.87"/>
    <x v="659"/>
    <n v="1"/>
    <x v="2"/>
    <x v="0"/>
    <x v="4"/>
    <x v="0"/>
    <x v="2"/>
    <n v="1"/>
    <n v="2024"/>
    <x v="0"/>
  </r>
  <r>
    <s v="User_702"/>
    <s v="Chevy Bolt"/>
    <n v="75"/>
    <x v="375"/>
    <x v="2"/>
    <x v="681"/>
    <d v="2024-01-30T06:53:00"/>
    <m/>
    <n v="2.85"/>
    <x v="625"/>
    <n v="22.85"/>
    <s v="Afternoon"/>
    <x v="5"/>
    <n v="46.28"/>
    <n v="58.48"/>
    <n v="151.87"/>
    <x v="660"/>
    <n v="5"/>
    <x v="2"/>
    <x v="0"/>
    <x v="5"/>
    <x v="0"/>
    <x v="2"/>
    <n v="1"/>
    <n v="2024"/>
    <x v="0"/>
  </r>
  <r>
    <s v="User_703"/>
    <s v="Nissan Leaf"/>
    <n v="62"/>
    <x v="85"/>
    <x v="2"/>
    <x v="682"/>
    <d v="2024-01-30T06:45:00"/>
    <n v="28.68"/>
    <n v="3.25"/>
    <x v="626"/>
    <n v="30.52"/>
    <s v="Afternoon"/>
    <x v="6"/>
    <n v="13.89"/>
    <n v="81.569999999999993"/>
    <n v="248.02"/>
    <x v="661"/>
    <n v="6"/>
    <x v="1"/>
    <x v="0"/>
    <x v="6"/>
    <x v="1"/>
    <x v="3"/>
    <n v="1"/>
    <n v="2024"/>
    <x v="0"/>
  </r>
  <r>
    <s v="User_704"/>
    <s v="BMW i3"/>
    <n v="62"/>
    <x v="262"/>
    <x v="4"/>
    <x v="683"/>
    <d v="2024-01-30T08:47:00"/>
    <n v="34.729999999999997"/>
    <n v="2.96"/>
    <x v="627"/>
    <n v="25.48"/>
    <s v="Morning"/>
    <x v="5"/>
    <n v="80.989999999999995"/>
    <n v="94.76"/>
    <n v="264.73"/>
    <x v="662"/>
    <n v="6"/>
    <x v="2"/>
    <x v="0"/>
    <x v="7"/>
    <x v="1"/>
    <x v="0"/>
    <n v="1"/>
    <n v="2024"/>
    <x v="0"/>
  </r>
  <r>
    <s v="User_705"/>
    <s v="Tesla Model 3"/>
    <n v="100"/>
    <x v="376"/>
    <x v="2"/>
    <x v="684"/>
    <d v="2024-01-30T11:57:00"/>
    <n v="56.66"/>
    <n v="0.61"/>
    <x v="628"/>
    <n v="12.85"/>
    <s v="Night"/>
    <x v="1"/>
    <n v="84.62"/>
    <n v="89"/>
    <n v="151.97"/>
    <x v="663"/>
    <n v="0"/>
    <x v="1"/>
    <x v="1"/>
    <x v="8"/>
    <x v="1"/>
    <x v="4"/>
    <n v="1"/>
    <n v="2024"/>
    <x v="0"/>
  </r>
  <r>
    <s v="User_706"/>
    <s v="BMW i3"/>
    <n v="50"/>
    <x v="160"/>
    <x v="3"/>
    <x v="685"/>
    <d v="2024-01-30T10:28:00"/>
    <n v="5.58"/>
    <n v="2.83"/>
    <x v="629"/>
    <n v="35.01"/>
    <s v="Afternoon"/>
    <x v="2"/>
    <n v="68.599999999999994"/>
    <n v="95.59"/>
    <n v="125.26"/>
    <x v="664"/>
    <n v="3"/>
    <x v="1"/>
    <x v="1"/>
    <x v="9"/>
    <x v="1"/>
    <x v="0"/>
    <n v="1"/>
    <n v="2024"/>
    <x v="0"/>
  </r>
  <r>
    <s v="User_707"/>
    <s v="Hyundai Kona"/>
    <n v="85"/>
    <x v="377"/>
    <x v="2"/>
    <x v="686"/>
    <d v="2024-01-30T13:26:00"/>
    <n v="9.67"/>
    <n v="1.62"/>
    <x v="630"/>
    <n v="16.72"/>
    <s v="Evening"/>
    <x v="0"/>
    <n v="48.39"/>
    <n v="71.209999999999994"/>
    <n v="145.13"/>
    <x v="665"/>
    <n v="3.61"/>
    <x v="2"/>
    <x v="0"/>
    <x v="10"/>
    <x v="1"/>
    <x v="1"/>
    <n v="1"/>
    <n v="2024"/>
    <x v="0"/>
  </r>
  <r>
    <s v="User_708"/>
    <s v="Chevy Bolt"/>
    <n v="193"/>
    <x v="319"/>
    <x v="0"/>
    <x v="687"/>
    <d v="2024-01-30T12:32:00"/>
    <n v="42.74"/>
    <n v="1.18"/>
    <x v="631"/>
    <n v="14.26"/>
    <s v="Evening"/>
    <x v="3"/>
    <n v="19.559999999999999"/>
    <n v="67.8"/>
    <n v="119.49"/>
    <x v="666"/>
    <n v="4"/>
    <x v="2"/>
    <x v="1"/>
    <x v="11"/>
    <x v="1"/>
    <x v="2"/>
    <n v="1"/>
    <n v="2024"/>
    <x v="0"/>
  </r>
  <r>
    <s v="User_709"/>
    <s v="Tesla Model 3"/>
    <n v="75"/>
    <x v="268"/>
    <x v="3"/>
    <x v="688"/>
    <d v="2024-01-30T15:39:00"/>
    <n v="58.28"/>
    <n v="2.2799999999999998"/>
    <x v="66"/>
    <n v="31.95"/>
    <s v="Afternoon"/>
    <x v="6"/>
    <n v="34.46"/>
    <n v="84.49"/>
    <n v="205.4"/>
    <x v="129"/>
    <n v="5.49"/>
    <x v="1"/>
    <x v="0"/>
    <x v="12"/>
    <x v="2"/>
    <x v="4"/>
    <n v="1"/>
    <n v="2024"/>
    <x v="0"/>
  </r>
  <r>
    <s v="User_710"/>
    <s v="Tesla Model 3"/>
    <n v="50"/>
    <x v="253"/>
    <x v="1"/>
    <x v="689"/>
    <d v="2024-01-30T14:18:00"/>
    <n v="47.89"/>
    <n v="4.2300000000000004"/>
    <x v="632"/>
    <n v="13.43"/>
    <s v="Afternoon"/>
    <x v="4"/>
    <n v="82.18"/>
    <n v="83.01"/>
    <n v="235.9"/>
    <x v="667"/>
    <n v="5"/>
    <x v="1"/>
    <x v="0"/>
    <x v="13"/>
    <x v="2"/>
    <x v="4"/>
    <n v="1"/>
    <n v="2024"/>
    <x v="0"/>
  </r>
  <r>
    <s v="User_711"/>
    <s v="Hyundai Kona"/>
    <n v="62"/>
    <x v="378"/>
    <x v="2"/>
    <x v="690"/>
    <d v="2024-01-30T15:20:00"/>
    <n v="10.56"/>
    <n v="3.99"/>
    <x v="633"/>
    <n v="29.84"/>
    <s v="Afternoon"/>
    <x v="6"/>
    <n v="64.66"/>
    <n v="58.69"/>
    <n v="37.99"/>
    <x v="668"/>
    <n v="0"/>
    <x v="1"/>
    <x v="1"/>
    <x v="14"/>
    <x v="2"/>
    <x v="1"/>
    <n v="1"/>
    <n v="2024"/>
    <x v="0"/>
  </r>
  <r>
    <s v="User_712"/>
    <s v="Hyundai Kona"/>
    <n v="62"/>
    <x v="28"/>
    <x v="2"/>
    <x v="691"/>
    <d v="2024-01-30T16:02:00"/>
    <n v="12.13"/>
    <n v="2.95"/>
    <x v="634"/>
    <n v="38.119999999999997"/>
    <s v="Morning"/>
    <x v="1"/>
    <n v="48.95"/>
    <n v="77.680000000000007"/>
    <n v="81.64"/>
    <x v="669"/>
    <n v="2"/>
    <x v="0"/>
    <x v="1"/>
    <x v="15"/>
    <x v="2"/>
    <x v="1"/>
    <n v="1"/>
    <n v="2024"/>
    <x v="0"/>
  </r>
  <r>
    <s v="User_713"/>
    <s v="Nissan Leaf"/>
    <n v="75"/>
    <x v="320"/>
    <x v="0"/>
    <x v="692"/>
    <d v="2024-01-30T16:59:00"/>
    <n v="45.91"/>
    <n v="0.71"/>
    <x v="635"/>
    <n v="11.23"/>
    <s v="Night"/>
    <x v="0"/>
    <n v="40.72"/>
    <n v="97.29"/>
    <n v="194.25"/>
    <x v="670"/>
    <n v="5"/>
    <x v="2"/>
    <x v="0"/>
    <x v="16"/>
    <x v="2"/>
    <x v="3"/>
    <n v="1"/>
    <n v="2024"/>
    <x v="0"/>
  </r>
  <r>
    <s v="User_714"/>
    <s v="Chevy Bolt"/>
    <n v="75"/>
    <x v="350"/>
    <x v="0"/>
    <x v="693"/>
    <d v="2024-01-30T20:36:00"/>
    <n v="8.1199999999999992"/>
    <n v="1.98"/>
    <x v="21"/>
    <n v="26.85"/>
    <s v="Evening"/>
    <x v="3"/>
    <n v="22.19"/>
    <n v="99.63"/>
    <n v="223.41"/>
    <x v="671"/>
    <n v="0"/>
    <x v="0"/>
    <x v="2"/>
    <x v="17"/>
    <x v="2"/>
    <x v="2"/>
    <n v="1"/>
    <n v="2024"/>
    <x v="0"/>
  </r>
  <r>
    <s v="User_715"/>
    <s v="Chevy Bolt"/>
    <n v="50"/>
    <x v="106"/>
    <x v="4"/>
    <x v="694"/>
    <d v="2024-01-30T19:45:00"/>
    <n v="9.6199999999999992"/>
    <n v="3.94"/>
    <x v="636"/>
    <n v="29.81"/>
    <s v="Morning"/>
    <x v="1"/>
    <n v="68.59"/>
    <n v="61.58"/>
    <n v="28.96"/>
    <x v="672"/>
    <n v="0"/>
    <x v="1"/>
    <x v="0"/>
    <x v="18"/>
    <x v="3"/>
    <x v="2"/>
    <n v="1"/>
    <n v="2024"/>
    <x v="0"/>
  </r>
  <r>
    <s v="User_716"/>
    <s v="BMW i3"/>
    <n v="100"/>
    <x v="379"/>
    <x v="4"/>
    <x v="695"/>
    <d v="2024-01-30T19:44:00"/>
    <n v="27.85"/>
    <n v="1.87"/>
    <x v="637"/>
    <n v="37.96"/>
    <s v="Morning"/>
    <x v="2"/>
    <n v="12.17"/>
    <n v="98.08"/>
    <n v="89.81"/>
    <x v="673"/>
    <n v="6"/>
    <x v="0"/>
    <x v="0"/>
    <x v="19"/>
    <x v="3"/>
    <x v="0"/>
    <n v="1"/>
    <n v="2024"/>
    <x v="0"/>
  </r>
  <r>
    <s v="User_717"/>
    <s v="Nissan Leaf"/>
    <n v="85"/>
    <x v="380"/>
    <x v="4"/>
    <x v="696"/>
    <d v="2024-01-30T21:51:00"/>
    <n v="23.22"/>
    <n v="0.66"/>
    <x v="638"/>
    <n v="30.84"/>
    <s v="Afternoon"/>
    <x v="3"/>
    <n v="17.510000000000002"/>
    <n v="97.24"/>
    <n v="214.2"/>
    <x v="674"/>
    <n v="0"/>
    <x v="1"/>
    <x v="2"/>
    <x v="20"/>
    <x v="3"/>
    <x v="3"/>
    <n v="1"/>
    <n v="2024"/>
    <x v="0"/>
  </r>
  <r>
    <s v="User_718"/>
    <s v="Nissan Leaf"/>
    <n v="50"/>
    <x v="288"/>
    <x v="0"/>
    <x v="697"/>
    <d v="2024-01-30T23:01:00"/>
    <n v="21.31"/>
    <n v="3.74"/>
    <x v="639"/>
    <n v="39.93"/>
    <s v="Night"/>
    <x v="0"/>
    <n v="78.3"/>
    <n v="91.72"/>
    <n v="198.73"/>
    <x v="675"/>
    <n v="1"/>
    <x v="0"/>
    <x v="1"/>
    <x v="21"/>
    <x v="3"/>
    <x v="3"/>
    <n v="1"/>
    <n v="2024"/>
    <x v="0"/>
  </r>
  <r>
    <s v="User_719"/>
    <s v="Nissan Leaf"/>
    <n v="50"/>
    <x v="381"/>
    <x v="4"/>
    <x v="698"/>
    <d v="2024-01-30T22:52:00"/>
    <n v="77.459999999999994"/>
    <n v="3.01"/>
    <x v="640"/>
    <n v="38.26"/>
    <s v="Afternoon"/>
    <x v="6"/>
    <n v="63.57"/>
    <n v="68.75"/>
    <n v="273.7"/>
    <x v="676"/>
    <n v="1"/>
    <x v="0"/>
    <x v="2"/>
    <x v="22"/>
    <x v="3"/>
    <x v="3"/>
    <n v="1"/>
    <n v="2024"/>
    <x v="0"/>
  </r>
  <r>
    <s v="User_720"/>
    <s v="Nissan Leaf"/>
    <n v="62"/>
    <x v="134"/>
    <x v="4"/>
    <x v="699"/>
    <d v="2024-01-31T02:55:00"/>
    <n v="32.25"/>
    <n v="3.65"/>
    <x v="641"/>
    <n v="35.479999999999997"/>
    <s v="Evening"/>
    <x v="4"/>
    <n v="45.41"/>
    <n v="78.64"/>
    <n v="25.06"/>
    <x v="677"/>
    <n v="4"/>
    <x v="2"/>
    <x v="0"/>
    <x v="23"/>
    <x v="3"/>
    <x v="3"/>
    <n v="1"/>
    <n v="2024"/>
    <x v="0"/>
  </r>
  <r>
    <s v="User_721"/>
    <s v="Chevy Bolt"/>
    <n v="50"/>
    <x v="86"/>
    <x v="1"/>
    <x v="700"/>
    <d v="2024-01-31T02:03:00"/>
    <n v="17.93"/>
    <n v="2.96"/>
    <x v="642"/>
    <n v="11.48"/>
    <s v="Night"/>
    <x v="3"/>
    <n v="87.37"/>
    <n v="77.09"/>
    <n v="219.14"/>
    <x v="678"/>
    <n v="2"/>
    <x v="2"/>
    <x v="1"/>
    <x v="0"/>
    <x v="0"/>
    <x v="2"/>
    <n v="1"/>
    <n v="2024"/>
    <x v="0"/>
  </r>
  <r>
    <s v="User_722"/>
    <s v="Chevy Bolt"/>
    <n v="100"/>
    <x v="361"/>
    <x v="4"/>
    <x v="701"/>
    <d v="2024-01-31T02:14:00"/>
    <n v="77.3"/>
    <n v="0.68"/>
    <x v="643"/>
    <n v="8.43"/>
    <s v="Afternoon"/>
    <x v="0"/>
    <n v="52.9"/>
    <n v="74.05"/>
    <n v="86.46"/>
    <x v="679"/>
    <n v="5"/>
    <x v="0"/>
    <x v="2"/>
    <x v="1"/>
    <x v="0"/>
    <x v="2"/>
    <n v="1"/>
    <n v="2024"/>
    <x v="0"/>
  </r>
  <r>
    <s v="User_723"/>
    <s v="Nissan Leaf"/>
    <n v="75"/>
    <x v="84"/>
    <x v="2"/>
    <x v="702"/>
    <d v="2024-01-31T03:31:00"/>
    <n v="26.49"/>
    <n v="2.12"/>
    <x v="644"/>
    <n v="27.97"/>
    <s v="Evening"/>
    <x v="1"/>
    <n v="55.39"/>
    <n v="56.75"/>
    <n v="261.41000000000003"/>
    <x v="680"/>
    <n v="5"/>
    <x v="1"/>
    <x v="2"/>
    <x v="2"/>
    <x v="0"/>
    <x v="3"/>
    <n v="1"/>
    <n v="2024"/>
    <x v="0"/>
  </r>
  <r>
    <s v="User_724"/>
    <s v="BMW i3"/>
    <n v="50"/>
    <x v="274"/>
    <x v="0"/>
    <x v="703"/>
    <d v="2024-01-31T06:56:00"/>
    <n v="55.3"/>
    <n v="2.54"/>
    <x v="645"/>
    <n v="24.08"/>
    <s v="Morning"/>
    <x v="2"/>
    <n v="71.92"/>
    <n v="88.38"/>
    <n v="106.94"/>
    <x v="603"/>
    <n v="1"/>
    <x v="2"/>
    <x v="0"/>
    <x v="3"/>
    <x v="0"/>
    <x v="0"/>
    <n v="1"/>
    <n v="2024"/>
    <x v="0"/>
  </r>
  <r>
    <s v="User_725"/>
    <s v="Tesla Model 3"/>
    <n v="100"/>
    <x v="156"/>
    <x v="3"/>
    <x v="704"/>
    <d v="2024-01-31T07:48:00"/>
    <n v="10.19"/>
    <n v="2.19"/>
    <x v="175"/>
    <n v="29.62"/>
    <s v="Evening"/>
    <x v="3"/>
    <n v="14.18"/>
    <n v="71.75"/>
    <n v="298.97000000000003"/>
    <x v="461"/>
    <n v="3"/>
    <x v="0"/>
    <x v="2"/>
    <x v="4"/>
    <x v="0"/>
    <x v="4"/>
    <n v="1"/>
    <n v="2024"/>
    <x v="0"/>
  </r>
  <r>
    <s v="User_726"/>
    <s v="Tesla Model 3"/>
    <n v="42.22"/>
    <x v="149"/>
    <x v="1"/>
    <x v="705"/>
    <d v="2024-01-31T05:44:00"/>
    <n v="62.63"/>
    <n v="1.31"/>
    <x v="550"/>
    <n v="18.48"/>
    <s v="Evening"/>
    <x v="1"/>
    <n v="69.88"/>
    <n v="89.71"/>
    <n v="38.61"/>
    <x v="348"/>
    <n v="1"/>
    <x v="1"/>
    <x v="0"/>
    <x v="5"/>
    <x v="0"/>
    <x v="4"/>
    <n v="1"/>
    <n v="2024"/>
    <x v="0"/>
  </r>
  <r>
    <s v="User_727"/>
    <s v="BMW i3"/>
    <n v="7.71"/>
    <x v="30"/>
    <x v="0"/>
    <x v="706"/>
    <d v="2024-01-31T07:15:00"/>
    <n v="36.229999999999997"/>
    <n v="1.89"/>
    <x v="152"/>
    <n v="31.09"/>
    <s v="Evening"/>
    <x v="1"/>
    <n v="43.36"/>
    <n v="91.94"/>
    <n v="144.44999999999999"/>
    <x v="681"/>
    <n v="1"/>
    <x v="2"/>
    <x v="1"/>
    <x v="6"/>
    <x v="1"/>
    <x v="0"/>
    <n v="1"/>
    <n v="2024"/>
    <x v="0"/>
  </r>
  <r>
    <s v="User_728"/>
    <s v="Nissan Leaf"/>
    <n v="62"/>
    <x v="11"/>
    <x v="0"/>
    <x v="707"/>
    <d v="2024-01-31T08:33:00"/>
    <n v="12.35"/>
    <n v="1.5"/>
    <x v="299"/>
    <n v="24.31"/>
    <s v="Night"/>
    <x v="5"/>
    <n v="47.07"/>
    <n v="68.83"/>
    <m/>
    <x v="682"/>
    <n v="4"/>
    <x v="0"/>
    <x v="2"/>
    <x v="7"/>
    <x v="1"/>
    <x v="3"/>
    <n v="1"/>
    <n v="2024"/>
    <x v="0"/>
  </r>
  <r>
    <s v="User_729"/>
    <s v="Chevy Bolt"/>
    <n v="75"/>
    <x v="382"/>
    <x v="2"/>
    <x v="708"/>
    <d v="2024-01-31T11:23:00"/>
    <n v="28.25"/>
    <n v="2.57"/>
    <x v="646"/>
    <n v="16.52"/>
    <s v="Morning"/>
    <x v="1"/>
    <n v="53.82"/>
    <n v="67.23"/>
    <n v="149"/>
    <x v="683"/>
    <n v="6"/>
    <x v="1"/>
    <x v="1"/>
    <x v="8"/>
    <x v="1"/>
    <x v="2"/>
    <n v="1"/>
    <n v="2024"/>
    <x v="0"/>
  </r>
  <r>
    <s v="User_730"/>
    <s v="Tesla Model 3"/>
    <n v="62"/>
    <x v="159"/>
    <x v="4"/>
    <x v="709"/>
    <d v="2024-01-31T12:33:00"/>
    <n v="53.19"/>
    <n v="1.9"/>
    <x v="647"/>
    <n v="36.93"/>
    <s v="Night"/>
    <x v="6"/>
    <n v="59.1"/>
    <n v="95.23"/>
    <n v="166.98"/>
    <x v="684"/>
    <n v="7"/>
    <x v="1"/>
    <x v="1"/>
    <x v="9"/>
    <x v="1"/>
    <x v="4"/>
    <n v="1"/>
    <n v="2024"/>
    <x v="0"/>
  </r>
  <r>
    <s v="User_731"/>
    <s v="Hyundai Kona"/>
    <n v="62"/>
    <x v="273"/>
    <x v="2"/>
    <x v="710"/>
    <d v="2024-01-31T13:21:00"/>
    <n v="63.97"/>
    <n v="1.98"/>
    <x v="648"/>
    <n v="10.34"/>
    <s v="Morning"/>
    <x v="3"/>
    <n v="54.84"/>
    <n v="99.13"/>
    <n v="90.79"/>
    <x v="685"/>
    <n v="0.69"/>
    <x v="0"/>
    <x v="0"/>
    <x v="10"/>
    <x v="1"/>
    <x v="1"/>
    <n v="1"/>
    <n v="2024"/>
    <x v="0"/>
  </r>
  <r>
    <s v="User_732"/>
    <s v="Hyundai Kona"/>
    <n v="75"/>
    <x v="145"/>
    <x v="4"/>
    <x v="711"/>
    <d v="2024-01-31T12:44:00"/>
    <n v="48.66"/>
    <n v="1.76"/>
    <x v="649"/>
    <n v="15.4"/>
    <s v="Afternoon"/>
    <x v="2"/>
    <n v="49.28"/>
    <n v="91.75"/>
    <n v="178.12"/>
    <x v="686"/>
    <n v="0"/>
    <x v="1"/>
    <x v="2"/>
    <x v="11"/>
    <x v="1"/>
    <x v="1"/>
    <n v="1"/>
    <n v="2024"/>
    <x v="0"/>
  </r>
  <r>
    <s v="User_733"/>
    <s v="BMW i3"/>
    <n v="75"/>
    <x v="2"/>
    <x v="4"/>
    <x v="712"/>
    <d v="2024-01-31T15:06:00"/>
    <n v="51.16"/>
    <n v="1.92"/>
    <x v="650"/>
    <n v="35.909999999999997"/>
    <s v="Afternoon"/>
    <x v="4"/>
    <n v="40.36"/>
    <n v="79.599999999999994"/>
    <n v="258.29000000000002"/>
    <x v="687"/>
    <n v="11.69"/>
    <x v="0"/>
    <x v="1"/>
    <x v="12"/>
    <x v="2"/>
    <x v="0"/>
    <n v="1"/>
    <n v="2024"/>
    <x v="0"/>
  </r>
  <r>
    <s v="User_734"/>
    <s v="Nissan Leaf"/>
    <n v="75"/>
    <x v="383"/>
    <x v="0"/>
    <x v="713"/>
    <d v="2024-01-31T16:39:00"/>
    <n v="68.239999999999995"/>
    <n v="3.38"/>
    <x v="651"/>
    <n v="33.36"/>
    <s v="Evening"/>
    <x v="5"/>
    <n v="57.91"/>
    <n v="88.31"/>
    <n v="276.39"/>
    <x v="688"/>
    <n v="2"/>
    <x v="1"/>
    <x v="2"/>
    <x v="13"/>
    <x v="2"/>
    <x v="3"/>
    <n v="1"/>
    <n v="2024"/>
    <x v="0"/>
  </r>
  <r>
    <s v="User_735"/>
    <s v="Tesla Model 3"/>
    <n v="62"/>
    <x v="70"/>
    <x v="4"/>
    <x v="714"/>
    <d v="2024-01-31T15:21:00"/>
    <n v="70.38"/>
    <n v="1.05"/>
    <x v="652"/>
    <n v="25.44"/>
    <s v="Evening"/>
    <x v="1"/>
    <n v="32.46"/>
    <n v="75.459999999999994"/>
    <n v="302.85000000000002"/>
    <x v="689"/>
    <n v="6"/>
    <x v="0"/>
    <x v="2"/>
    <x v="14"/>
    <x v="2"/>
    <x v="4"/>
    <n v="1"/>
    <n v="2024"/>
    <x v="0"/>
  </r>
  <r>
    <s v="User_736"/>
    <s v="Nissan Leaf"/>
    <n v="75"/>
    <x v="101"/>
    <x v="1"/>
    <x v="715"/>
    <d v="2024-01-31T18:31:00"/>
    <n v="56.55"/>
    <n v="2.62"/>
    <x v="653"/>
    <n v="38.85"/>
    <s v="Night"/>
    <x v="3"/>
    <n v="29.26"/>
    <n v="88.25"/>
    <n v="12.02"/>
    <x v="690"/>
    <n v="6"/>
    <x v="2"/>
    <x v="2"/>
    <x v="15"/>
    <x v="2"/>
    <x v="3"/>
    <n v="1"/>
    <n v="2024"/>
    <x v="0"/>
  </r>
  <r>
    <s v="User_737"/>
    <s v="Tesla Model 3"/>
    <n v="85"/>
    <x v="77"/>
    <x v="1"/>
    <x v="716"/>
    <d v="2024-01-31T17:57:00"/>
    <n v="16.829999999999998"/>
    <n v="2.74"/>
    <x v="654"/>
    <n v="11.58"/>
    <s v="Morning"/>
    <x v="6"/>
    <n v="30.62"/>
    <n v="82.46"/>
    <n v="199.3"/>
    <x v="691"/>
    <n v="6"/>
    <x v="1"/>
    <x v="2"/>
    <x v="16"/>
    <x v="2"/>
    <x v="4"/>
    <n v="1"/>
    <n v="2024"/>
    <x v="0"/>
  </r>
  <r>
    <s v="User_738"/>
    <s v="BMW i3"/>
    <n v="62"/>
    <x v="199"/>
    <x v="1"/>
    <x v="717"/>
    <d v="2024-01-31T18:26:00"/>
    <n v="76.47"/>
    <n v="3.68"/>
    <x v="21"/>
    <n v="37.06"/>
    <s v="Morning"/>
    <x v="6"/>
    <n v="72.55"/>
    <n v="51.92"/>
    <n v="270.49"/>
    <x v="692"/>
    <n v="6"/>
    <x v="0"/>
    <x v="1"/>
    <x v="17"/>
    <x v="2"/>
    <x v="0"/>
    <n v="1"/>
    <n v="2024"/>
    <x v="0"/>
  </r>
  <r>
    <s v="User_739"/>
    <s v="BMW i3"/>
    <n v="100"/>
    <x v="126"/>
    <x v="0"/>
    <x v="718"/>
    <d v="2024-01-31T19:52:00"/>
    <n v="6.07"/>
    <n v="3.6"/>
    <x v="655"/>
    <n v="16.18"/>
    <s v="Morning"/>
    <x v="6"/>
    <n v="19.649999999999999"/>
    <n v="71.19"/>
    <n v="92.4"/>
    <x v="693"/>
    <n v="3.7"/>
    <x v="0"/>
    <x v="2"/>
    <x v="18"/>
    <x v="3"/>
    <x v="0"/>
    <n v="1"/>
    <n v="2024"/>
    <x v="0"/>
  </r>
  <r>
    <s v="User_740"/>
    <s v="Hyundai Kona"/>
    <n v="62"/>
    <x v="376"/>
    <x v="2"/>
    <x v="719"/>
    <d v="2024-01-31T20:35:00"/>
    <n v="10.14"/>
    <n v="1.58"/>
    <x v="656"/>
    <n v="26.55"/>
    <s v="Evening"/>
    <x v="0"/>
    <n v="34.89"/>
    <n v="99.87"/>
    <n v="217.6"/>
    <x v="694"/>
    <n v="1"/>
    <x v="1"/>
    <x v="0"/>
    <x v="19"/>
    <x v="3"/>
    <x v="1"/>
    <n v="1"/>
    <n v="2024"/>
    <x v="0"/>
  </r>
  <r>
    <s v="User_741"/>
    <s v="Nissan Leaf"/>
    <n v="75"/>
    <x v="98"/>
    <x v="3"/>
    <x v="720"/>
    <d v="2024-01-31T22:59:00"/>
    <n v="62.54"/>
    <n v="3.11"/>
    <x v="657"/>
    <n v="21.66"/>
    <s v="Evening"/>
    <x v="5"/>
    <n v="14.82"/>
    <n v="69.84"/>
    <n v="257.31"/>
    <x v="695"/>
    <n v="5"/>
    <x v="2"/>
    <x v="0"/>
    <x v="20"/>
    <x v="3"/>
    <x v="3"/>
    <n v="1"/>
    <n v="2024"/>
    <x v="0"/>
  </r>
  <r>
    <s v="User_742"/>
    <s v="Hyundai Kona"/>
    <n v="62"/>
    <x v="93"/>
    <x v="4"/>
    <x v="721"/>
    <d v="2024-01-31T21:49:00"/>
    <m/>
    <n v="2.37"/>
    <x v="658"/>
    <n v="18.100000000000001"/>
    <s v="Morning"/>
    <x v="2"/>
    <n v="81"/>
    <n v="84.05"/>
    <n v="158.36000000000001"/>
    <x v="478"/>
    <n v="6"/>
    <x v="0"/>
    <x v="2"/>
    <x v="21"/>
    <x v="3"/>
    <x v="1"/>
    <n v="1"/>
    <n v="2024"/>
    <x v="0"/>
  </r>
  <r>
    <s v="User_743"/>
    <s v="Nissan Leaf"/>
    <n v="37.33"/>
    <x v="384"/>
    <x v="3"/>
    <x v="722"/>
    <d v="2024-01-31T23:02:00"/>
    <n v="16.5"/>
    <n v="1.81"/>
    <x v="659"/>
    <n v="12.19"/>
    <s v="Evening"/>
    <x v="0"/>
    <n v="50.53"/>
    <n v="93.95"/>
    <n v="225.26"/>
    <x v="696"/>
    <n v="0"/>
    <x v="2"/>
    <x v="2"/>
    <x v="22"/>
    <x v="3"/>
    <x v="3"/>
    <n v="1"/>
    <n v="2024"/>
    <x v="0"/>
  </r>
  <r>
    <s v="User_744"/>
    <s v="Hyundai Kona"/>
    <n v="94.2"/>
    <x v="141"/>
    <x v="2"/>
    <x v="723"/>
    <d v="2024-02-01T00:41:00"/>
    <n v="9.1300000000000008"/>
    <n v="0.99"/>
    <x v="21"/>
    <n v="8.66"/>
    <s v="Morning"/>
    <x v="2"/>
    <n v="54.35"/>
    <n v="51.27"/>
    <n v="191.15"/>
    <x v="697"/>
    <n v="2"/>
    <x v="1"/>
    <x v="0"/>
    <x v="23"/>
    <x v="3"/>
    <x v="1"/>
    <n v="1"/>
    <n v="2024"/>
    <x v="0"/>
  </r>
  <r>
    <s v="User_745"/>
    <s v="Chevy Bolt"/>
    <n v="50"/>
    <x v="266"/>
    <x v="2"/>
    <x v="724"/>
    <d v="2024-02-01T00:54:00"/>
    <n v="44"/>
    <n v="3.56"/>
    <x v="660"/>
    <n v="24.31"/>
    <s v="Night"/>
    <x v="0"/>
    <n v="89.63"/>
    <n v="67.709999999999994"/>
    <n v="138.77000000000001"/>
    <x v="698"/>
    <n v="0"/>
    <x v="2"/>
    <x v="2"/>
    <x v="0"/>
    <x v="0"/>
    <x v="2"/>
    <n v="2"/>
    <n v="2024"/>
    <x v="0"/>
  </r>
  <r>
    <s v="User_746"/>
    <s v="Chevy Bolt"/>
    <n v="62"/>
    <x v="130"/>
    <x v="0"/>
    <x v="725"/>
    <d v="2024-02-01T02:15:00"/>
    <n v="41.77"/>
    <n v="4.59"/>
    <x v="661"/>
    <n v="36.700000000000003"/>
    <s v="Afternoon"/>
    <x v="4"/>
    <n v="42.36"/>
    <n v="51.49"/>
    <n v="14.59"/>
    <x v="699"/>
    <n v="6"/>
    <x v="1"/>
    <x v="1"/>
    <x v="1"/>
    <x v="0"/>
    <x v="2"/>
    <n v="2"/>
    <n v="2024"/>
    <x v="0"/>
  </r>
  <r>
    <s v="User_747"/>
    <s v="Chevy Bolt"/>
    <n v="100"/>
    <x v="385"/>
    <x v="1"/>
    <x v="726"/>
    <d v="2024-02-01T03:42:00"/>
    <n v="6.7"/>
    <n v="2.13"/>
    <x v="662"/>
    <n v="34.46"/>
    <s v="Morning"/>
    <x v="2"/>
    <n v="82.33"/>
    <n v="7.6"/>
    <n v="104.72"/>
    <x v="700"/>
    <n v="5"/>
    <x v="0"/>
    <x v="2"/>
    <x v="2"/>
    <x v="0"/>
    <x v="2"/>
    <n v="2"/>
    <n v="2024"/>
    <x v="0"/>
  </r>
  <r>
    <s v="User_748"/>
    <s v="Chevy Bolt"/>
    <n v="62"/>
    <x v="386"/>
    <x v="1"/>
    <x v="727"/>
    <d v="2024-02-01T05:07:00"/>
    <n v="69.44"/>
    <n v="3.66"/>
    <x v="663"/>
    <n v="12.61"/>
    <s v="Evening"/>
    <x v="0"/>
    <n v="22.71"/>
    <n v="50.8"/>
    <n v="266.83"/>
    <x v="311"/>
    <n v="5"/>
    <x v="2"/>
    <x v="2"/>
    <x v="3"/>
    <x v="0"/>
    <x v="2"/>
    <n v="2"/>
    <n v="2024"/>
    <x v="0"/>
  </r>
  <r>
    <s v="User_749"/>
    <s v="Tesla Model 3"/>
    <n v="75"/>
    <x v="369"/>
    <x v="2"/>
    <x v="728"/>
    <d v="2024-02-01T05:26:00"/>
    <n v="38.71"/>
    <n v="2.97"/>
    <x v="664"/>
    <n v="14.36"/>
    <s v="Night"/>
    <x v="6"/>
    <n v="28.63"/>
    <n v="61.66"/>
    <n v="260.49"/>
    <x v="701"/>
    <n v="5"/>
    <x v="1"/>
    <x v="1"/>
    <x v="4"/>
    <x v="0"/>
    <x v="4"/>
    <n v="2"/>
    <n v="2024"/>
    <x v="0"/>
  </r>
  <r>
    <s v="User_750"/>
    <s v="Chevy Bolt"/>
    <n v="81.37"/>
    <x v="387"/>
    <x v="0"/>
    <x v="729"/>
    <d v="2024-02-01T06:56:00"/>
    <n v="57.98"/>
    <n v="2.86"/>
    <x v="665"/>
    <n v="14.34"/>
    <s v="Evening"/>
    <x v="2"/>
    <n v="58.31"/>
    <n v="63.87"/>
    <n v="114.88"/>
    <x v="333"/>
    <n v="5"/>
    <x v="0"/>
    <x v="2"/>
    <x v="5"/>
    <x v="0"/>
    <x v="2"/>
    <n v="2"/>
    <n v="2024"/>
    <x v="0"/>
  </r>
  <r>
    <s v="User_751"/>
    <s v="BMW i3"/>
    <n v="75"/>
    <x v="350"/>
    <x v="0"/>
    <x v="730"/>
    <d v="2024-02-01T08:42:00"/>
    <n v="74.11"/>
    <n v="2.2200000000000002"/>
    <x v="666"/>
    <n v="14.76"/>
    <s v="Evening"/>
    <x v="5"/>
    <n v="72.900000000000006"/>
    <n v="51.69"/>
    <n v="177.21"/>
    <x v="702"/>
    <n v="3"/>
    <x v="2"/>
    <x v="1"/>
    <x v="6"/>
    <x v="1"/>
    <x v="0"/>
    <n v="2"/>
    <n v="2024"/>
    <x v="0"/>
  </r>
  <r>
    <s v="User_752"/>
    <s v="BMW i3"/>
    <n v="100"/>
    <x v="98"/>
    <x v="4"/>
    <x v="731"/>
    <d v="2024-02-01T08:24:00"/>
    <n v="40.32"/>
    <n v="1.74"/>
    <x v="667"/>
    <n v="15.1"/>
    <s v="Evening"/>
    <x v="2"/>
    <n v="31.09"/>
    <n v="86.58"/>
    <n v="99.19"/>
    <x v="135"/>
    <n v="7"/>
    <x v="1"/>
    <x v="1"/>
    <x v="7"/>
    <x v="1"/>
    <x v="0"/>
    <n v="2"/>
    <n v="2024"/>
    <x v="0"/>
  </r>
  <r>
    <s v="User_753"/>
    <s v="Tesla Model 3"/>
    <n v="50"/>
    <x v="16"/>
    <x v="1"/>
    <x v="732"/>
    <d v="2024-02-01T09:30:00"/>
    <n v="47.2"/>
    <n v="2.86"/>
    <x v="668"/>
    <n v="27.39"/>
    <s v="Morning"/>
    <x v="3"/>
    <n v="65.48"/>
    <n v="84.23"/>
    <n v="86.61"/>
    <x v="703"/>
    <n v="6"/>
    <x v="2"/>
    <x v="0"/>
    <x v="8"/>
    <x v="1"/>
    <x v="4"/>
    <n v="2"/>
    <n v="2024"/>
    <x v="0"/>
  </r>
  <r>
    <s v="User_754"/>
    <s v="Chevy Bolt"/>
    <n v="100"/>
    <x v="375"/>
    <x v="2"/>
    <x v="733"/>
    <d v="2024-02-01T10:58:00"/>
    <n v="22.52"/>
    <n v="3.56"/>
    <x v="669"/>
    <n v="11.22"/>
    <s v="Night"/>
    <x v="2"/>
    <n v="40.14"/>
    <n v="59.07"/>
    <n v="80.16"/>
    <x v="547"/>
    <n v="6"/>
    <x v="0"/>
    <x v="0"/>
    <x v="9"/>
    <x v="1"/>
    <x v="2"/>
    <n v="2"/>
    <n v="2024"/>
    <x v="0"/>
  </r>
  <r>
    <s v="User_755"/>
    <s v="Chevy Bolt"/>
    <n v="62"/>
    <x v="282"/>
    <x v="3"/>
    <x v="734"/>
    <d v="2024-02-01T10:37:00"/>
    <n v="68.260000000000005"/>
    <n v="2.41"/>
    <x v="375"/>
    <n v="17.03"/>
    <s v="Morning"/>
    <x v="0"/>
    <n v="46.38"/>
    <n v="88.39"/>
    <m/>
    <x v="704"/>
    <n v="7"/>
    <x v="0"/>
    <x v="2"/>
    <x v="10"/>
    <x v="1"/>
    <x v="2"/>
    <n v="2"/>
    <n v="2024"/>
    <x v="0"/>
  </r>
  <r>
    <s v="User_756"/>
    <s v="Chevy Bolt"/>
    <n v="50"/>
    <x v="388"/>
    <x v="1"/>
    <x v="735"/>
    <d v="2024-02-01T11:45:00"/>
    <n v="73.510000000000005"/>
    <n v="1.84"/>
    <x v="670"/>
    <n v="31.85"/>
    <s v="Afternoon"/>
    <x v="2"/>
    <n v="60.77"/>
    <n v="63.57"/>
    <n v="246.29"/>
    <x v="705"/>
    <n v="2"/>
    <x v="1"/>
    <x v="0"/>
    <x v="11"/>
    <x v="1"/>
    <x v="2"/>
    <n v="2"/>
    <n v="2024"/>
    <x v="0"/>
  </r>
  <r>
    <s v="User_757"/>
    <s v="Hyundai Kona"/>
    <n v="75"/>
    <x v="33"/>
    <x v="4"/>
    <x v="736"/>
    <d v="2024-02-01T15:25:00"/>
    <n v="73.87"/>
    <n v="1.2"/>
    <x v="671"/>
    <n v="5.64"/>
    <s v="Morning"/>
    <x v="4"/>
    <n v="80.7"/>
    <n v="88.21"/>
    <n v="180.45"/>
    <x v="652"/>
    <n v="4"/>
    <x v="2"/>
    <x v="2"/>
    <x v="12"/>
    <x v="2"/>
    <x v="1"/>
    <n v="2"/>
    <n v="2024"/>
    <x v="0"/>
  </r>
  <r>
    <s v="User_758"/>
    <s v="Nissan Leaf"/>
    <n v="50"/>
    <x v="55"/>
    <x v="0"/>
    <x v="737"/>
    <d v="2024-02-01T15:25:00"/>
    <n v="64.38"/>
    <n v="2.31"/>
    <x v="672"/>
    <n v="8.81"/>
    <s v="Afternoon"/>
    <x v="1"/>
    <n v="15.59"/>
    <n v="98.81"/>
    <n v="199.76"/>
    <x v="706"/>
    <n v="3"/>
    <x v="2"/>
    <x v="2"/>
    <x v="13"/>
    <x v="2"/>
    <x v="3"/>
    <n v="2"/>
    <n v="2024"/>
    <x v="0"/>
  </r>
  <r>
    <s v="User_759"/>
    <s v="Hyundai Kona"/>
    <n v="50"/>
    <x v="258"/>
    <x v="2"/>
    <x v="738"/>
    <d v="2024-02-01T15:30:00"/>
    <n v="12.01"/>
    <n v="0.75"/>
    <x v="673"/>
    <n v="35.090000000000003"/>
    <s v="Night"/>
    <x v="5"/>
    <n v="41.66"/>
    <n v="83.16"/>
    <n v="133.44999999999999"/>
    <x v="707"/>
    <n v="5"/>
    <x v="0"/>
    <x v="0"/>
    <x v="14"/>
    <x v="2"/>
    <x v="1"/>
    <n v="2"/>
    <n v="2024"/>
    <x v="0"/>
  </r>
  <r>
    <s v="User_760"/>
    <s v="Nissan Leaf"/>
    <n v="29.59"/>
    <x v="113"/>
    <x v="1"/>
    <x v="739"/>
    <d v="2024-02-01T15:44:00"/>
    <n v="36.229999999999997"/>
    <n v="3.99"/>
    <x v="674"/>
    <n v="21.93"/>
    <s v="Night"/>
    <x v="3"/>
    <n v="80.58"/>
    <n v="91.08"/>
    <n v="34.04"/>
    <x v="708"/>
    <n v="3"/>
    <x v="2"/>
    <x v="0"/>
    <x v="15"/>
    <x v="2"/>
    <x v="3"/>
    <n v="2"/>
    <n v="2024"/>
    <x v="0"/>
  </r>
  <r>
    <s v="User_761"/>
    <s v="Chevy Bolt"/>
    <n v="100"/>
    <x v="389"/>
    <x v="3"/>
    <x v="740"/>
    <d v="2024-02-01T19:42:00"/>
    <n v="28.85"/>
    <n v="3.29"/>
    <x v="675"/>
    <n v="10.43"/>
    <s v="Morning"/>
    <x v="6"/>
    <n v="41.59"/>
    <n v="90"/>
    <n v="298.63"/>
    <x v="709"/>
    <n v="4"/>
    <x v="2"/>
    <x v="2"/>
    <x v="16"/>
    <x v="2"/>
    <x v="2"/>
    <n v="2"/>
    <n v="2024"/>
    <x v="0"/>
  </r>
  <r>
    <s v="User_762"/>
    <s v="Chevy Bolt"/>
    <n v="85"/>
    <x v="119"/>
    <x v="4"/>
    <x v="741"/>
    <d v="2024-02-01T19:59:00"/>
    <n v="76.58"/>
    <n v="2.68"/>
    <x v="676"/>
    <n v="21.32"/>
    <s v="Morning"/>
    <x v="0"/>
    <n v="31.36"/>
    <n v="93.56"/>
    <n v="233.21"/>
    <x v="710"/>
    <n v="1"/>
    <x v="2"/>
    <x v="2"/>
    <x v="17"/>
    <x v="2"/>
    <x v="2"/>
    <n v="2"/>
    <n v="2024"/>
    <x v="0"/>
  </r>
  <r>
    <s v="User_763"/>
    <s v="Hyundai Kona"/>
    <n v="50"/>
    <x v="303"/>
    <x v="4"/>
    <x v="742"/>
    <d v="2024-02-01T20:40:00"/>
    <n v="74.13"/>
    <n v="2.19"/>
    <x v="677"/>
    <n v="11.35"/>
    <s v="Evening"/>
    <x v="6"/>
    <n v="71.900000000000006"/>
    <n v="99.36"/>
    <n v="151.07"/>
    <x v="711"/>
    <n v="6"/>
    <x v="1"/>
    <x v="2"/>
    <x v="18"/>
    <x v="3"/>
    <x v="1"/>
    <n v="2"/>
    <n v="2024"/>
    <x v="0"/>
  </r>
  <r>
    <s v="User_764"/>
    <s v="Hyundai Kona"/>
    <n v="100"/>
    <x v="232"/>
    <x v="1"/>
    <x v="743"/>
    <d v="2024-02-01T21:11:00"/>
    <n v="73.81"/>
    <n v="2.37"/>
    <x v="678"/>
    <n v="5.31"/>
    <s v="Afternoon"/>
    <x v="6"/>
    <n v="53.17"/>
    <n v="92.16"/>
    <n v="126.4"/>
    <x v="712"/>
    <n v="4"/>
    <x v="0"/>
    <x v="1"/>
    <x v="19"/>
    <x v="3"/>
    <x v="1"/>
    <n v="2"/>
    <n v="2024"/>
    <x v="0"/>
  </r>
  <r>
    <s v="User_765"/>
    <s v="Nissan Leaf"/>
    <n v="50"/>
    <x v="390"/>
    <x v="3"/>
    <x v="744"/>
    <d v="2024-02-01T21:23:00"/>
    <n v="35.03"/>
    <n v="1.74"/>
    <x v="679"/>
    <n v="28.81"/>
    <s v="Evening"/>
    <x v="2"/>
    <n v="26.28"/>
    <n v="59.2"/>
    <n v="208.48"/>
    <x v="713"/>
    <n v="2"/>
    <x v="1"/>
    <x v="2"/>
    <x v="20"/>
    <x v="3"/>
    <x v="3"/>
    <n v="2"/>
    <n v="2024"/>
    <x v="0"/>
  </r>
  <r>
    <s v="User_766"/>
    <s v="BMW i3"/>
    <n v="62"/>
    <x v="126"/>
    <x v="4"/>
    <x v="745"/>
    <d v="2024-02-01T21:43:00"/>
    <m/>
    <n v="2.2000000000000002"/>
    <x v="525"/>
    <n v="15.11"/>
    <s v="Evening"/>
    <x v="2"/>
    <n v="64.48"/>
    <n v="60.64"/>
    <n v="172.64"/>
    <x v="714"/>
    <n v="7"/>
    <x v="0"/>
    <x v="2"/>
    <x v="21"/>
    <x v="3"/>
    <x v="0"/>
    <n v="2"/>
    <n v="2024"/>
    <x v="0"/>
  </r>
  <r>
    <s v="User_767"/>
    <s v="Nissan Leaf"/>
    <n v="85"/>
    <x v="223"/>
    <x v="2"/>
    <x v="746"/>
    <d v="2024-02-01T23:05:00"/>
    <n v="35.9"/>
    <n v="1.77"/>
    <x v="38"/>
    <n v="20.25"/>
    <s v="Night"/>
    <x v="2"/>
    <n v="16.489999999999998"/>
    <n v="53.08"/>
    <n v="150.28"/>
    <x v="79"/>
    <n v="4"/>
    <x v="1"/>
    <x v="2"/>
    <x v="22"/>
    <x v="3"/>
    <x v="3"/>
    <n v="2"/>
    <n v="2024"/>
    <x v="0"/>
  </r>
  <r>
    <s v="User_768"/>
    <s v="Hyundai Kona"/>
    <n v="62"/>
    <x v="268"/>
    <x v="4"/>
    <x v="747"/>
    <d v="2024-02-02T02:59:00"/>
    <n v="48.33"/>
    <n v="2.15"/>
    <x v="680"/>
    <n v="15.3"/>
    <s v="Morning"/>
    <x v="5"/>
    <n v="56.27"/>
    <n v="65.989999999999995"/>
    <n v="229.18"/>
    <x v="715"/>
    <n v="4"/>
    <x v="1"/>
    <x v="0"/>
    <x v="23"/>
    <x v="3"/>
    <x v="1"/>
    <n v="2"/>
    <n v="2024"/>
    <x v="0"/>
  </r>
  <r>
    <s v="User_769"/>
    <s v="Hyundai Kona"/>
    <n v="75"/>
    <x v="79"/>
    <x v="3"/>
    <x v="748"/>
    <d v="2024-02-02T02:14:00"/>
    <n v="53.71"/>
    <n v="1.69"/>
    <x v="681"/>
    <n v="30.14"/>
    <s v="Night"/>
    <x v="3"/>
    <n v="15.9"/>
    <n v="58.17"/>
    <m/>
    <x v="716"/>
    <n v="7"/>
    <x v="1"/>
    <x v="0"/>
    <x v="0"/>
    <x v="0"/>
    <x v="1"/>
    <n v="2"/>
    <n v="2024"/>
    <x v="0"/>
  </r>
  <r>
    <s v="User_770"/>
    <s v="Tesla Model 3"/>
    <n v="75"/>
    <x v="298"/>
    <x v="0"/>
    <x v="749"/>
    <d v="2024-02-02T02:51:00"/>
    <n v="15.56"/>
    <n v="0.76"/>
    <x v="682"/>
    <n v="28.84"/>
    <s v="Morning"/>
    <x v="1"/>
    <n v="83.2"/>
    <n v="61.22"/>
    <n v="243.83"/>
    <x v="717"/>
    <n v="1"/>
    <x v="2"/>
    <x v="1"/>
    <x v="1"/>
    <x v="0"/>
    <x v="4"/>
    <n v="2"/>
    <n v="2024"/>
    <x v="0"/>
  </r>
  <r>
    <s v="User_771"/>
    <s v="Hyundai Kona"/>
    <n v="50"/>
    <x v="391"/>
    <x v="0"/>
    <x v="750"/>
    <d v="2024-02-02T03:36:00"/>
    <n v="40.74"/>
    <n v="2.5299999999999998"/>
    <x v="683"/>
    <n v="36.57"/>
    <s v="Night"/>
    <x v="4"/>
    <n v="33.93"/>
    <n v="67.7"/>
    <n v="119.1"/>
    <x v="718"/>
    <n v="0"/>
    <x v="0"/>
    <x v="2"/>
    <x v="2"/>
    <x v="0"/>
    <x v="1"/>
    <n v="2"/>
    <n v="2024"/>
    <x v="0"/>
  </r>
  <r>
    <s v="User_772"/>
    <s v="Tesla Model 3"/>
    <n v="62"/>
    <x v="128"/>
    <x v="1"/>
    <x v="751"/>
    <d v="2024-02-02T03:39:00"/>
    <n v="11.58"/>
    <n v="3.62"/>
    <x v="684"/>
    <n v="5.78"/>
    <s v="Night"/>
    <x v="3"/>
    <n v="26.11"/>
    <n v="71.400000000000006"/>
    <n v="157.61000000000001"/>
    <x v="395"/>
    <n v="1"/>
    <x v="1"/>
    <x v="2"/>
    <x v="3"/>
    <x v="0"/>
    <x v="4"/>
    <n v="2"/>
    <n v="2024"/>
    <x v="0"/>
  </r>
  <r>
    <s v="User_773"/>
    <s v="BMW i3"/>
    <n v="75"/>
    <x v="392"/>
    <x v="3"/>
    <x v="752"/>
    <d v="2024-02-02T05:18:00"/>
    <n v="39.68"/>
    <n v="6.76"/>
    <x v="685"/>
    <n v="15.3"/>
    <s v="Night"/>
    <x v="4"/>
    <n v="71.930000000000007"/>
    <n v="57.05"/>
    <n v="14.59"/>
    <x v="719"/>
    <n v="2"/>
    <x v="2"/>
    <x v="2"/>
    <x v="4"/>
    <x v="0"/>
    <x v="0"/>
    <n v="2"/>
    <n v="2024"/>
    <x v="0"/>
  </r>
  <r>
    <s v="User_774"/>
    <s v="Nissan Leaf"/>
    <n v="100"/>
    <x v="222"/>
    <x v="4"/>
    <x v="753"/>
    <d v="2024-02-02T07:20:00"/>
    <n v="5.76"/>
    <n v="1.59"/>
    <x v="686"/>
    <n v="25.17"/>
    <s v="Afternoon"/>
    <x v="6"/>
    <n v="65.91"/>
    <n v="52.24"/>
    <n v="18.71"/>
    <x v="720"/>
    <n v="3"/>
    <x v="1"/>
    <x v="2"/>
    <x v="5"/>
    <x v="0"/>
    <x v="3"/>
    <n v="2"/>
    <n v="2024"/>
    <x v="0"/>
  </r>
  <r>
    <s v="User_775"/>
    <s v="Nissan Leaf"/>
    <n v="50"/>
    <x v="220"/>
    <x v="4"/>
    <x v="754"/>
    <d v="2024-02-02T07:34:00"/>
    <n v="54.49"/>
    <n v="1.61"/>
    <x v="21"/>
    <n v="11.3"/>
    <s v="Night"/>
    <x v="3"/>
    <n v="67.91"/>
    <n v="54.64"/>
    <n v="71.13"/>
    <x v="721"/>
    <n v="1"/>
    <x v="2"/>
    <x v="2"/>
    <x v="6"/>
    <x v="1"/>
    <x v="3"/>
    <n v="2"/>
    <n v="2024"/>
    <x v="0"/>
  </r>
  <r>
    <s v="User_776"/>
    <s v="Tesla Model 3"/>
    <n v="62"/>
    <x v="86"/>
    <x v="0"/>
    <x v="755"/>
    <d v="2024-02-02T08:26:00"/>
    <n v="20.52"/>
    <n v="3.65"/>
    <x v="687"/>
    <n v="13.37"/>
    <s v="Afternoon"/>
    <x v="0"/>
    <n v="83.59"/>
    <n v="159.99"/>
    <n v="286.44"/>
    <x v="722"/>
    <n v="5"/>
    <x v="1"/>
    <x v="2"/>
    <x v="7"/>
    <x v="1"/>
    <x v="4"/>
    <n v="2"/>
    <n v="2024"/>
    <x v="0"/>
  </r>
  <r>
    <s v="User_777"/>
    <s v="Nissan Leaf"/>
    <n v="62"/>
    <x v="77"/>
    <x v="0"/>
    <x v="756"/>
    <d v="2024-02-02T08:56:00"/>
    <n v="13.59"/>
    <n v="3.52"/>
    <x v="688"/>
    <n v="37.9"/>
    <s v="Night"/>
    <x v="1"/>
    <n v="67.8"/>
    <n v="58.53"/>
    <n v="103.52"/>
    <x v="723"/>
    <n v="7"/>
    <x v="0"/>
    <x v="0"/>
    <x v="8"/>
    <x v="1"/>
    <x v="3"/>
    <n v="2"/>
    <n v="2024"/>
    <x v="0"/>
  </r>
  <r>
    <s v="User_778"/>
    <s v="Hyundai Kona"/>
    <n v="50"/>
    <x v="393"/>
    <x v="2"/>
    <x v="757"/>
    <d v="2024-02-02T12:52:00"/>
    <n v="19.98"/>
    <n v="2.29"/>
    <x v="689"/>
    <n v="22.64"/>
    <s v="Morning"/>
    <x v="1"/>
    <n v="73.290000000000006"/>
    <n v="58.58"/>
    <n v="299.45999999999998"/>
    <x v="724"/>
    <n v="2"/>
    <x v="0"/>
    <x v="1"/>
    <x v="9"/>
    <x v="1"/>
    <x v="1"/>
    <n v="2"/>
    <n v="2024"/>
    <x v="0"/>
  </r>
  <r>
    <s v="User_779"/>
    <s v="Chevy Bolt"/>
    <n v="50"/>
    <x v="394"/>
    <x v="0"/>
    <x v="758"/>
    <d v="2024-02-02T12:22:00"/>
    <n v="73.37"/>
    <n v="3.02"/>
    <x v="215"/>
    <n v="11.87"/>
    <s v="Afternoon"/>
    <x v="5"/>
    <n v="62.53"/>
    <n v="62.34"/>
    <n v="180.45"/>
    <x v="725"/>
    <n v="4"/>
    <x v="1"/>
    <x v="0"/>
    <x v="10"/>
    <x v="1"/>
    <x v="2"/>
    <n v="2"/>
    <n v="2024"/>
    <x v="0"/>
  </r>
  <r>
    <s v="User_780"/>
    <s v="Tesla Model 3"/>
    <n v="75"/>
    <x v="395"/>
    <x v="2"/>
    <x v="759"/>
    <d v="2024-02-02T13:42:00"/>
    <n v="75.62"/>
    <n v="3.74"/>
    <x v="224"/>
    <n v="17.8"/>
    <s v="Morning"/>
    <x v="3"/>
    <n v="87.25"/>
    <n v="76.17"/>
    <n v="75.650000000000006"/>
    <x v="726"/>
    <n v="6"/>
    <x v="1"/>
    <x v="0"/>
    <x v="11"/>
    <x v="1"/>
    <x v="4"/>
    <n v="2"/>
    <n v="2024"/>
    <x v="0"/>
  </r>
  <r>
    <s v="User_781"/>
    <s v="Nissan Leaf"/>
    <n v="64.77"/>
    <x v="396"/>
    <x v="4"/>
    <x v="760"/>
    <d v="2024-02-02T13:40:00"/>
    <n v="15.57"/>
    <n v="1.22"/>
    <x v="690"/>
    <n v="18.55"/>
    <s v="Morning"/>
    <x v="2"/>
    <n v="54.12"/>
    <n v="58.53"/>
    <n v="31.6"/>
    <x v="316"/>
    <n v="6"/>
    <x v="1"/>
    <x v="0"/>
    <x v="12"/>
    <x v="2"/>
    <x v="3"/>
    <n v="2"/>
    <n v="2024"/>
    <x v="0"/>
  </r>
  <r>
    <s v="User_782"/>
    <s v="Tesla Model 3"/>
    <n v="50"/>
    <x v="355"/>
    <x v="2"/>
    <x v="761"/>
    <d v="2024-02-02T14:52:00"/>
    <n v="36.630000000000003"/>
    <n v="0.97"/>
    <x v="691"/>
    <n v="31.16"/>
    <s v="Morning"/>
    <x v="1"/>
    <n v="35.979999999999997"/>
    <n v="56.84"/>
    <n v="59.1"/>
    <x v="727"/>
    <n v="5"/>
    <x v="1"/>
    <x v="1"/>
    <x v="13"/>
    <x v="2"/>
    <x v="4"/>
    <n v="2"/>
    <n v="2024"/>
    <x v="0"/>
  </r>
  <r>
    <s v="User_783"/>
    <s v="Tesla Model 3"/>
    <n v="50"/>
    <x v="131"/>
    <x v="2"/>
    <x v="762"/>
    <d v="2024-02-02T15:26:00"/>
    <n v="6.31"/>
    <n v="2.8"/>
    <x v="692"/>
    <n v="23.88"/>
    <s v="Afternoon"/>
    <x v="3"/>
    <n v="89.79"/>
    <n v="83.85"/>
    <n v="179.09"/>
    <x v="728"/>
    <n v="2"/>
    <x v="2"/>
    <x v="2"/>
    <x v="14"/>
    <x v="2"/>
    <x v="4"/>
    <n v="2"/>
    <n v="2024"/>
    <x v="0"/>
  </r>
  <r>
    <s v="User_784"/>
    <s v="Chevy Bolt"/>
    <n v="50"/>
    <x v="17"/>
    <x v="1"/>
    <x v="763"/>
    <d v="2024-02-02T17:29:00"/>
    <n v="52.18"/>
    <n v="2.88"/>
    <x v="693"/>
    <n v="13"/>
    <s v="Evening"/>
    <x v="2"/>
    <n v="12.06"/>
    <n v="75.36"/>
    <n v="259.57"/>
    <x v="729"/>
    <n v="3"/>
    <x v="0"/>
    <x v="1"/>
    <x v="15"/>
    <x v="2"/>
    <x v="2"/>
    <n v="2"/>
    <n v="2024"/>
    <x v="0"/>
  </r>
  <r>
    <s v="User_785"/>
    <s v="Hyundai Kona"/>
    <n v="75"/>
    <x v="397"/>
    <x v="0"/>
    <x v="764"/>
    <d v="2024-02-02T18:02:00"/>
    <m/>
    <n v="1.77"/>
    <x v="694"/>
    <n v="36.89"/>
    <s v="Afternoon"/>
    <x v="5"/>
    <n v="41.5"/>
    <n v="54.94"/>
    <n v="38.020000000000003"/>
    <x v="730"/>
    <n v="6"/>
    <x v="2"/>
    <x v="0"/>
    <x v="16"/>
    <x v="2"/>
    <x v="1"/>
    <n v="2"/>
    <n v="2024"/>
    <x v="0"/>
  </r>
  <r>
    <s v="User_786"/>
    <s v="Tesla Model 3"/>
    <n v="61.46"/>
    <x v="398"/>
    <x v="2"/>
    <x v="765"/>
    <d v="2024-02-02T17:44:00"/>
    <n v="17.22"/>
    <n v="0.96"/>
    <x v="695"/>
    <n v="15.18"/>
    <s v="Evening"/>
    <x v="6"/>
    <n v="53.67"/>
    <n v="76.2"/>
    <n v="20.49"/>
    <x v="731"/>
    <n v="1"/>
    <x v="0"/>
    <x v="0"/>
    <x v="17"/>
    <x v="2"/>
    <x v="4"/>
    <n v="2"/>
    <n v="2024"/>
    <x v="0"/>
  </r>
  <r>
    <s v="User_787"/>
    <s v="Nissan Leaf"/>
    <n v="50"/>
    <x v="97"/>
    <x v="4"/>
    <x v="766"/>
    <d v="2024-02-02T20:20:00"/>
    <n v="48.15"/>
    <n v="2.87"/>
    <x v="696"/>
    <n v="31.84"/>
    <s v="Afternoon"/>
    <x v="6"/>
    <n v="16.54"/>
    <n v="99.98"/>
    <n v="33.090000000000003"/>
    <x v="732"/>
    <n v="0"/>
    <x v="1"/>
    <x v="0"/>
    <x v="18"/>
    <x v="3"/>
    <x v="3"/>
    <n v="2"/>
    <n v="2024"/>
    <x v="0"/>
  </r>
  <r>
    <s v="User_788"/>
    <s v="BMW i3"/>
    <n v="62"/>
    <x v="55"/>
    <x v="3"/>
    <x v="767"/>
    <d v="2024-02-02T21:10:00"/>
    <n v="25.12"/>
    <n v="1.01"/>
    <x v="697"/>
    <n v="14.44"/>
    <s v="Night"/>
    <x v="3"/>
    <n v="58.39"/>
    <n v="93.65"/>
    <n v="272.29000000000002"/>
    <x v="733"/>
    <n v="3"/>
    <x v="0"/>
    <x v="0"/>
    <x v="19"/>
    <x v="3"/>
    <x v="0"/>
    <n v="2"/>
    <n v="2024"/>
    <x v="0"/>
  </r>
  <r>
    <s v="User_789"/>
    <s v="Tesla Model 3"/>
    <n v="85"/>
    <x v="192"/>
    <x v="2"/>
    <x v="768"/>
    <d v="2024-02-02T22:28:00"/>
    <n v="67.900000000000006"/>
    <n v="0.84"/>
    <x v="698"/>
    <n v="25.57"/>
    <s v="Evening"/>
    <x v="3"/>
    <n v="45.58"/>
    <n v="87.8"/>
    <n v="120.37"/>
    <x v="734"/>
    <n v="1"/>
    <x v="1"/>
    <x v="2"/>
    <x v="20"/>
    <x v="3"/>
    <x v="4"/>
    <n v="2"/>
    <n v="2024"/>
    <x v="0"/>
  </r>
  <r>
    <s v="User_790"/>
    <s v="Tesla Model 3"/>
    <n v="85"/>
    <x v="399"/>
    <x v="0"/>
    <x v="769"/>
    <d v="2024-02-02T22:45:00"/>
    <n v="43.25"/>
    <n v="3.21"/>
    <x v="699"/>
    <n v="13.37"/>
    <s v="Night"/>
    <x v="0"/>
    <n v="16.43"/>
    <n v="85.24"/>
    <n v="156.19999999999999"/>
    <x v="735"/>
    <n v="1"/>
    <x v="1"/>
    <x v="0"/>
    <x v="21"/>
    <x v="3"/>
    <x v="4"/>
    <n v="2"/>
    <n v="2024"/>
    <x v="0"/>
  </r>
  <r>
    <s v="User_791"/>
    <s v="Chevy Bolt"/>
    <n v="62"/>
    <x v="51"/>
    <x v="1"/>
    <x v="770"/>
    <d v="2024-02-03T01:07:00"/>
    <n v="62.62"/>
    <n v="1.82"/>
    <x v="700"/>
    <n v="16.79"/>
    <s v="Evening"/>
    <x v="3"/>
    <n v="84.03"/>
    <n v="92.44"/>
    <n v="209.63"/>
    <x v="736"/>
    <n v="3"/>
    <x v="2"/>
    <x v="0"/>
    <x v="22"/>
    <x v="3"/>
    <x v="2"/>
    <n v="2"/>
    <n v="2024"/>
    <x v="0"/>
  </r>
  <r>
    <s v="User_792"/>
    <s v="Hyundai Kona"/>
    <n v="85"/>
    <x v="285"/>
    <x v="4"/>
    <x v="771"/>
    <d v="2024-02-02T23:49:00"/>
    <n v="43.83"/>
    <n v="3.13"/>
    <x v="701"/>
    <n v="58.75"/>
    <s v="Afternoon"/>
    <x v="0"/>
    <n v="37.69"/>
    <n v="77.13"/>
    <n v="29.94"/>
    <x v="379"/>
    <n v="7"/>
    <x v="0"/>
    <x v="2"/>
    <x v="23"/>
    <x v="3"/>
    <x v="1"/>
    <n v="2"/>
    <n v="2024"/>
    <x v="0"/>
  </r>
  <r>
    <s v="User_793"/>
    <s v="BMW i3"/>
    <n v="100"/>
    <x v="238"/>
    <x v="1"/>
    <x v="772"/>
    <d v="2024-02-03T03:14:00"/>
    <n v="31.19"/>
    <n v="1.86"/>
    <x v="702"/>
    <n v="17.260000000000002"/>
    <s v="Afternoon"/>
    <x v="2"/>
    <n v="69.86"/>
    <n v="23.55"/>
    <n v="18.850000000000001"/>
    <x v="737"/>
    <n v="6"/>
    <x v="2"/>
    <x v="0"/>
    <x v="0"/>
    <x v="0"/>
    <x v="0"/>
    <n v="2"/>
    <n v="2024"/>
    <x v="0"/>
  </r>
  <r>
    <s v="User_794"/>
    <s v="Nissan Leaf"/>
    <n v="75"/>
    <x v="78"/>
    <x v="3"/>
    <x v="773"/>
    <d v="2024-02-03T03:40:00"/>
    <n v="74.83"/>
    <n v="1.4"/>
    <x v="703"/>
    <n v="26.22"/>
    <s v="Evening"/>
    <x v="6"/>
    <n v="23.73"/>
    <n v="53.81"/>
    <n v="238.74"/>
    <x v="738"/>
    <n v="3.04"/>
    <x v="2"/>
    <x v="2"/>
    <x v="1"/>
    <x v="0"/>
    <x v="3"/>
    <n v="2"/>
    <n v="2024"/>
    <x v="0"/>
  </r>
  <r>
    <s v="User_795"/>
    <s v="BMW i3"/>
    <n v="85"/>
    <x v="308"/>
    <x v="2"/>
    <x v="774"/>
    <d v="2024-02-03T03:42:00"/>
    <m/>
    <n v="1.68"/>
    <x v="704"/>
    <n v="22.95"/>
    <s v="Night"/>
    <x v="2"/>
    <n v="15"/>
    <n v="66.92"/>
    <n v="0.86"/>
    <x v="739"/>
    <n v="7"/>
    <x v="2"/>
    <x v="1"/>
    <x v="2"/>
    <x v="0"/>
    <x v="0"/>
    <n v="2"/>
    <n v="2024"/>
    <x v="0"/>
  </r>
  <r>
    <s v="User_796"/>
    <s v="Nissan Leaf"/>
    <n v="75"/>
    <x v="140"/>
    <x v="2"/>
    <x v="775"/>
    <d v="2024-02-03T05:31:00"/>
    <n v="78.900000000000006"/>
    <n v="1.23"/>
    <x v="705"/>
    <n v="7.26"/>
    <s v="Morning"/>
    <x v="6"/>
    <n v="62.09"/>
    <n v="80.77"/>
    <n v="73.61"/>
    <x v="740"/>
    <n v="4"/>
    <x v="2"/>
    <x v="2"/>
    <x v="3"/>
    <x v="0"/>
    <x v="3"/>
    <n v="2"/>
    <n v="2024"/>
    <x v="0"/>
  </r>
  <r>
    <s v="User_797"/>
    <s v="Hyundai Kona"/>
    <n v="62"/>
    <x v="229"/>
    <x v="0"/>
    <x v="776"/>
    <d v="2024-02-03T05:10:00"/>
    <n v="10.24"/>
    <n v="1.39"/>
    <x v="706"/>
    <n v="34.65"/>
    <s v="Evening"/>
    <x v="6"/>
    <n v="14.96"/>
    <n v="70.510000000000005"/>
    <n v="295.92"/>
    <x v="741"/>
    <n v="3"/>
    <x v="0"/>
    <x v="0"/>
    <x v="4"/>
    <x v="0"/>
    <x v="1"/>
    <n v="2"/>
    <n v="2024"/>
    <x v="0"/>
  </r>
  <r>
    <s v="User_798"/>
    <s v="Nissan Leaf"/>
    <n v="85"/>
    <x v="147"/>
    <x v="2"/>
    <x v="777"/>
    <d v="2024-02-03T08:16:00"/>
    <n v="5.14"/>
    <n v="2"/>
    <x v="707"/>
    <n v="21.49"/>
    <s v="Evening"/>
    <x v="1"/>
    <n v="83.67"/>
    <n v="80.52"/>
    <n v="66.52"/>
    <x v="742"/>
    <n v="0"/>
    <x v="0"/>
    <x v="2"/>
    <x v="5"/>
    <x v="0"/>
    <x v="3"/>
    <n v="2"/>
    <n v="2024"/>
    <x v="0"/>
  </r>
  <r>
    <s v="User_799"/>
    <s v="Chevy Bolt"/>
    <n v="50"/>
    <x v="149"/>
    <x v="4"/>
    <x v="778"/>
    <d v="2024-02-03T09:03:00"/>
    <n v="59.92"/>
    <n v="3.75"/>
    <x v="708"/>
    <n v="14.12"/>
    <s v="Night"/>
    <x v="5"/>
    <n v="41.64"/>
    <n v="95.01"/>
    <n v="239.16"/>
    <x v="743"/>
    <n v="7"/>
    <x v="2"/>
    <x v="0"/>
    <x v="6"/>
    <x v="1"/>
    <x v="2"/>
    <n v="2"/>
    <n v="2024"/>
    <x v="0"/>
  </r>
  <r>
    <s v="User_800"/>
    <s v="Chevy Bolt"/>
    <n v="62"/>
    <x v="345"/>
    <x v="3"/>
    <x v="779"/>
    <d v="2024-02-03T09:39:00"/>
    <n v="8.35"/>
    <n v="3.43"/>
    <x v="503"/>
    <n v="35.659999999999997"/>
    <s v="Morning"/>
    <x v="0"/>
    <n v="13.14"/>
    <n v="97.26"/>
    <n v="42.55"/>
    <x v="744"/>
    <n v="7"/>
    <x v="0"/>
    <x v="0"/>
    <x v="7"/>
    <x v="1"/>
    <x v="2"/>
    <n v="2"/>
    <n v="2024"/>
    <x v="0"/>
  </r>
  <r>
    <s v="User_801"/>
    <s v="Chevy Bolt"/>
    <n v="58.37"/>
    <x v="400"/>
    <x v="1"/>
    <x v="780"/>
    <d v="2024-02-03T08:52:00"/>
    <n v="40.76"/>
    <n v="0.94"/>
    <x v="709"/>
    <n v="24.91"/>
    <s v="Evening"/>
    <x v="6"/>
    <n v="57.81"/>
    <n v="87.27"/>
    <n v="196.51"/>
    <x v="745"/>
    <n v="3"/>
    <x v="1"/>
    <x v="1"/>
    <x v="8"/>
    <x v="1"/>
    <x v="2"/>
    <n v="2"/>
    <n v="2024"/>
    <x v="0"/>
  </r>
  <r>
    <s v="User_802"/>
    <s v="Chevy Bolt"/>
    <n v="85"/>
    <x v="132"/>
    <x v="3"/>
    <x v="781"/>
    <d v="2024-02-03T09:52:00"/>
    <n v="18.89"/>
    <n v="1.42"/>
    <x v="710"/>
    <n v="28.24"/>
    <s v="Morning"/>
    <x v="1"/>
    <n v="54.31"/>
    <n v="57.66"/>
    <n v="73.260000000000005"/>
    <x v="746"/>
    <n v="2"/>
    <x v="0"/>
    <x v="0"/>
    <x v="9"/>
    <x v="1"/>
    <x v="2"/>
    <n v="2"/>
    <n v="2024"/>
    <x v="0"/>
  </r>
  <r>
    <s v="User_803"/>
    <s v="BMW i3"/>
    <n v="50"/>
    <x v="392"/>
    <x v="2"/>
    <x v="782"/>
    <d v="2024-02-03T12:53:00"/>
    <n v="42.8"/>
    <n v="2.34"/>
    <x v="711"/>
    <n v="12.78"/>
    <s v="Morning"/>
    <x v="4"/>
    <n v="67.95"/>
    <n v="57.87"/>
    <n v="17.760000000000002"/>
    <x v="747"/>
    <n v="3"/>
    <x v="2"/>
    <x v="0"/>
    <x v="10"/>
    <x v="1"/>
    <x v="0"/>
    <n v="2"/>
    <n v="2024"/>
    <x v="0"/>
  </r>
  <r>
    <s v="User_804"/>
    <s v="Hyundai Kona"/>
    <n v="62"/>
    <x v="183"/>
    <x v="1"/>
    <x v="783"/>
    <d v="2024-02-03T11:38:00"/>
    <n v="12.81"/>
    <n v="2.59"/>
    <x v="712"/>
    <n v="29.64"/>
    <s v="Afternoon"/>
    <x v="1"/>
    <n v="66.459999999999994"/>
    <n v="68.41"/>
    <n v="251.17"/>
    <x v="748"/>
    <n v="1"/>
    <x v="1"/>
    <x v="0"/>
    <x v="11"/>
    <x v="1"/>
    <x v="1"/>
    <n v="2"/>
    <n v="2024"/>
    <x v="0"/>
  </r>
  <r>
    <s v="User_805"/>
    <s v="Nissan Leaf"/>
    <n v="75"/>
    <x v="97"/>
    <x v="0"/>
    <x v="784"/>
    <d v="2024-02-03T12:42:00"/>
    <n v="8.92"/>
    <n v="1.56"/>
    <x v="713"/>
    <n v="8.64"/>
    <s v="Night"/>
    <x v="2"/>
    <n v="16.989999999999998"/>
    <n v="55.83"/>
    <n v="15.21"/>
    <x v="749"/>
    <n v="1.21"/>
    <x v="1"/>
    <x v="2"/>
    <x v="12"/>
    <x v="2"/>
    <x v="3"/>
    <n v="2"/>
    <n v="2024"/>
    <x v="0"/>
  </r>
  <r>
    <s v="User_806"/>
    <s v="Nissan Leaf"/>
    <n v="62"/>
    <x v="255"/>
    <x v="3"/>
    <x v="785"/>
    <d v="2024-02-03T16:05:00"/>
    <n v="0.12"/>
    <n v="1.46"/>
    <x v="714"/>
    <n v="37.71"/>
    <s v="Evening"/>
    <x v="4"/>
    <n v="86.31"/>
    <n v="77.2"/>
    <n v="66.36"/>
    <x v="603"/>
    <n v="2"/>
    <x v="1"/>
    <x v="0"/>
    <x v="13"/>
    <x v="2"/>
    <x v="3"/>
    <n v="2"/>
    <n v="2024"/>
    <x v="0"/>
  </r>
  <r>
    <s v="User_807"/>
    <s v="Chevy Bolt"/>
    <n v="62"/>
    <x v="401"/>
    <x v="1"/>
    <x v="786"/>
    <d v="2024-02-03T17:04:00"/>
    <n v="10.91"/>
    <n v="1.98"/>
    <x v="210"/>
    <n v="15.14"/>
    <s v="Evening"/>
    <x v="1"/>
    <n v="85.05"/>
    <n v="65.39"/>
    <n v="256.60000000000002"/>
    <x v="750"/>
    <n v="5"/>
    <x v="1"/>
    <x v="0"/>
    <x v="14"/>
    <x v="2"/>
    <x v="2"/>
    <n v="2"/>
    <n v="2024"/>
    <x v="0"/>
  </r>
  <r>
    <s v="User_808"/>
    <s v="Chevy Bolt"/>
    <n v="75"/>
    <x v="85"/>
    <x v="1"/>
    <x v="787"/>
    <d v="2024-02-03T16:20:00"/>
    <n v="7.86"/>
    <n v="3.36"/>
    <x v="715"/>
    <n v="36.51"/>
    <s v="Morning"/>
    <x v="3"/>
    <n v="81.87"/>
    <n v="96.13"/>
    <n v="284.64999999999998"/>
    <x v="751"/>
    <n v="0"/>
    <x v="1"/>
    <x v="0"/>
    <x v="15"/>
    <x v="2"/>
    <x v="2"/>
    <n v="2"/>
    <n v="2024"/>
    <x v="0"/>
  </r>
  <r>
    <s v="User_809"/>
    <s v="Tesla Model 3"/>
    <n v="75"/>
    <x v="197"/>
    <x v="1"/>
    <x v="788"/>
    <d v="2024-02-03T17:33:00"/>
    <n v="70.17"/>
    <n v="3.83"/>
    <x v="716"/>
    <n v="13.92"/>
    <s v="Evening"/>
    <x v="5"/>
    <n v="11.95"/>
    <n v="52.68"/>
    <n v="155.72999999999999"/>
    <x v="163"/>
    <n v="3.29"/>
    <x v="2"/>
    <x v="1"/>
    <x v="16"/>
    <x v="2"/>
    <x v="4"/>
    <n v="2"/>
    <n v="2024"/>
    <x v="0"/>
  </r>
  <r>
    <s v="User_810"/>
    <s v="Hyundai Kona"/>
    <n v="62"/>
    <x v="278"/>
    <x v="4"/>
    <x v="789"/>
    <d v="2024-02-03T18:21:00"/>
    <n v="15.19"/>
    <n v="2.73"/>
    <x v="717"/>
    <n v="26.15"/>
    <s v="Morning"/>
    <x v="0"/>
    <n v="11.88"/>
    <n v="59.53"/>
    <n v="252.85"/>
    <x v="752"/>
    <n v="2"/>
    <x v="2"/>
    <x v="1"/>
    <x v="17"/>
    <x v="2"/>
    <x v="1"/>
    <n v="2"/>
    <n v="2024"/>
    <x v="0"/>
  </r>
  <r>
    <s v="User_811"/>
    <s v="BMW i3"/>
    <n v="85"/>
    <x v="57"/>
    <x v="3"/>
    <x v="790"/>
    <d v="2024-02-03T21:58:00"/>
    <n v="77.86"/>
    <n v="0.71"/>
    <x v="718"/>
    <n v="37.130000000000003"/>
    <s v="Evening"/>
    <x v="3"/>
    <n v="63.1"/>
    <n v="66.61"/>
    <n v="20.66"/>
    <x v="753"/>
    <n v="0"/>
    <x v="1"/>
    <x v="2"/>
    <x v="18"/>
    <x v="3"/>
    <x v="0"/>
    <n v="2"/>
    <n v="2024"/>
    <x v="0"/>
  </r>
  <r>
    <s v="User_812"/>
    <s v="Nissan Leaf"/>
    <n v="62"/>
    <x v="402"/>
    <x v="1"/>
    <x v="791"/>
    <d v="2024-02-03T20:07:00"/>
    <n v="37.19"/>
    <n v="1.23"/>
    <x v="198"/>
    <n v="17.77"/>
    <s v="Night"/>
    <x v="4"/>
    <n v="49.07"/>
    <n v="85.1"/>
    <n v="269.14999999999998"/>
    <x v="754"/>
    <n v="0.09"/>
    <x v="2"/>
    <x v="1"/>
    <x v="19"/>
    <x v="3"/>
    <x v="3"/>
    <n v="2"/>
    <n v="2024"/>
    <x v="0"/>
  </r>
  <r>
    <s v="User_813"/>
    <s v="Tesla Model 3"/>
    <n v="62"/>
    <x v="23"/>
    <x v="3"/>
    <x v="792"/>
    <d v="2024-02-03T22:09:00"/>
    <n v="25.71"/>
    <n v="2.31"/>
    <x v="719"/>
    <n v="29.45"/>
    <s v="Evening"/>
    <x v="6"/>
    <n v="37.090000000000003"/>
    <n v="84.74"/>
    <n v="190.28"/>
    <x v="755"/>
    <n v="5"/>
    <x v="0"/>
    <x v="1"/>
    <x v="20"/>
    <x v="3"/>
    <x v="4"/>
    <n v="2"/>
    <n v="2024"/>
    <x v="0"/>
  </r>
  <r>
    <s v="User_814"/>
    <s v="Tesla Model 3"/>
    <n v="50"/>
    <x v="168"/>
    <x v="1"/>
    <x v="793"/>
    <d v="2024-02-04T00:42:00"/>
    <n v="9.09"/>
    <n v="2.0099999999999998"/>
    <x v="523"/>
    <n v="16.95"/>
    <s v="Morning"/>
    <x v="5"/>
    <n v="50.01"/>
    <n v="64.81"/>
    <n v="278.43"/>
    <x v="756"/>
    <n v="5"/>
    <x v="2"/>
    <x v="2"/>
    <x v="21"/>
    <x v="3"/>
    <x v="4"/>
    <n v="2"/>
    <n v="2024"/>
    <x v="0"/>
  </r>
  <r>
    <s v="User_815"/>
    <s v="Nissan Leaf"/>
    <n v="75"/>
    <x v="165"/>
    <x v="0"/>
    <x v="794"/>
    <d v="2024-02-04T00:55:00"/>
    <n v="27"/>
    <n v="3.44"/>
    <x v="720"/>
    <n v="38.53"/>
    <s v="Morning"/>
    <x v="6"/>
    <n v="88.18"/>
    <n v="61.44"/>
    <n v="298.87"/>
    <x v="757"/>
    <n v="2"/>
    <x v="0"/>
    <x v="1"/>
    <x v="22"/>
    <x v="3"/>
    <x v="3"/>
    <n v="2"/>
    <n v="2024"/>
    <x v="0"/>
  </r>
  <r>
    <s v="User_816"/>
    <s v="BMW i3"/>
    <n v="50"/>
    <x v="403"/>
    <x v="0"/>
    <x v="795"/>
    <d v="2024-02-04T02:40:00"/>
    <n v="6.66"/>
    <n v="4.1100000000000003"/>
    <x v="230"/>
    <n v="30.9"/>
    <s v="Evening"/>
    <x v="1"/>
    <n v="83.28"/>
    <n v="65.010000000000005"/>
    <m/>
    <x v="758"/>
    <n v="6"/>
    <x v="2"/>
    <x v="0"/>
    <x v="23"/>
    <x v="3"/>
    <x v="0"/>
    <n v="2"/>
    <n v="2024"/>
    <x v="0"/>
  </r>
  <r>
    <s v="User_817"/>
    <s v="Tesla Model 3"/>
    <n v="100"/>
    <x v="239"/>
    <x v="0"/>
    <x v="796"/>
    <d v="2024-02-04T01:20:00"/>
    <n v="53.65"/>
    <n v="3.41"/>
    <x v="721"/>
    <n v="14.67"/>
    <s v="Evening"/>
    <x v="3"/>
    <n v="21.46"/>
    <n v="98.16"/>
    <n v="292.87"/>
    <x v="759"/>
    <n v="2"/>
    <x v="0"/>
    <x v="0"/>
    <x v="0"/>
    <x v="0"/>
    <x v="4"/>
    <n v="2"/>
    <n v="2024"/>
    <x v="0"/>
  </r>
  <r>
    <s v="User_818"/>
    <s v="Tesla Model 3"/>
    <n v="85"/>
    <x v="145"/>
    <x v="2"/>
    <x v="797"/>
    <d v="2024-02-04T03:46:00"/>
    <n v="40.659999999999997"/>
    <n v="3.38"/>
    <x v="722"/>
    <n v="38.450000000000003"/>
    <s v="Morning"/>
    <x v="2"/>
    <n v="73.709999999999994"/>
    <n v="55.68"/>
    <n v="189.6"/>
    <x v="760"/>
    <n v="0"/>
    <x v="0"/>
    <x v="0"/>
    <x v="1"/>
    <x v="0"/>
    <x v="4"/>
    <n v="2"/>
    <n v="2024"/>
    <x v="0"/>
  </r>
  <r>
    <s v="User_819"/>
    <s v="Hyundai Kona"/>
    <n v="100"/>
    <x v="115"/>
    <x v="1"/>
    <x v="798"/>
    <d v="2024-02-04T04:50:00"/>
    <n v="71.16"/>
    <n v="1.2"/>
    <x v="723"/>
    <n v="23.7"/>
    <s v="Afternoon"/>
    <x v="2"/>
    <n v="48.96"/>
    <n v="92.57"/>
    <n v="287.06"/>
    <x v="761"/>
    <n v="3.73"/>
    <x v="1"/>
    <x v="1"/>
    <x v="2"/>
    <x v="0"/>
    <x v="1"/>
    <n v="2"/>
    <n v="2024"/>
    <x v="0"/>
  </r>
  <r>
    <s v="User_820"/>
    <s v="BMW i3"/>
    <n v="85"/>
    <x v="119"/>
    <x v="2"/>
    <x v="799"/>
    <d v="2024-02-04T06:17:00"/>
    <n v="16.11"/>
    <n v="1.06"/>
    <x v="724"/>
    <n v="25.8"/>
    <s v="Afternoon"/>
    <x v="5"/>
    <n v="67.72"/>
    <n v="53.72"/>
    <n v="75.5"/>
    <x v="762"/>
    <n v="4"/>
    <x v="2"/>
    <x v="2"/>
    <x v="3"/>
    <x v="0"/>
    <x v="0"/>
    <n v="2"/>
    <n v="2024"/>
    <x v="0"/>
  </r>
  <r>
    <s v="User_821"/>
    <s v="Tesla Model 3"/>
    <n v="47.6"/>
    <x v="356"/>
    <x v="3"/>
    <x v="800"/>
    <d v="2024-02-04T05:24:00"/>
    <n v="58.91"/>
    <n v="2.2799999999999998"/>
    <x v="725"/>
    <n v="9.75"/>
    <s v="Evening"/>
    <x v="2"/>
    <n v="30.45"/>
    <n v="52.12"/>
    <n v="138.88"/>
    <x v="763"/>
    <n v="1"/>
    <x v="1"/>
    <x v="1"/>
    <x v="4"/>
    <x v="0"/>
    <x v="4"/>
    <n v="2"/>
    <n v="2024"/>
    <x v="0"/>
  </r>
  <r>
    <s v="User_822"/>
    <s v="BMW i3"/>
    <n v="100"/>
    <x v="197"/>
    <x v="2"/>
    <x v="801"/>
    <d v="2024-02-04T07:18:00"/>
    <n v="8.75"/>
    <n v="3.14"/>
    <x v="726"/>
    <n v="5.04"/>
    <s v="Night"/>
    <x v="0"/>
    <n v="53.36"/>
    <n v="91.29"/>
    <n v="49.68"/>
    <x v="764"/>
    <n v="0"/>
    <x v="0"/>
    <x v="2"/>
    <x v="5"/>
    <x v="0"/>
    <x v="0"/>
    <n v="2"/>
    <n v="2024"/>
    <x v="0"/>
  </r>
  <r>
    <s v="User_823"/>
    <s v="Nissan Leaf"/>
    <n v="100"/>
    <x v="143"/>
    <x v="3"/>
    <x v="802"/>
    <d v="2024-02-04T09:56:00"/>
    <n v="31.89"/>
    <n v="1.39"/>
    <x v="727"/>
    <n v="21.15"/>
    <s v="Evening"/>
    <x v="6"/>
    <n v="23.17"/>
    <n v="56.49"/>
    <n v="124.72"/>
    <x v="765"/>
    <n v="4"/>
    <x v="2"/>
    <x v="0"/>
    <x v="6"/>
    <x v="1"/>
    <x v="3"/>
    <n v="2"/>
    <n v="2024"/>
    <x v="0"/>
  </r>
  <r>
    <s v="User_824"/>
    <s v="Chevy Bolt"/>
    <n v="50"/>
    <x v="324"/>
    <x v="3"/>
    <x v="803"/>
    <d v="2024-02-04T10:20:00"/>
    <n v="64.040000000000006"/>
    <n v="0.53"/>
    <x v="728"/>
    <n v="38.26"/>
    <s v="Night"/>
    <x v="5"/>
    <n v="10.96"/>
    <n v="99.44"/>
    <n v="200.64"/>
    <x v="191"/>
    <n v="0"/>
    <x v="2"/>
    <x v="2"/>
    <x v="7"/>
    <x v="1"/>
    <x v="2"/>
    <n v="2"/>
    <n v="2024"/>
    <x v="0"/>
  </r>
  <r>
    <s v="User_825"/>
    <s v="Tesla Model 3"/>
    <n v="100"/>
    <x v="177"/>
    <x v="3"/>
    <x v="804"/>
    <d v="2024-02-04T09:13:00"/>
    <n v="56.05"/>
    <n v="2.4900000000000002"/>
    <x v="729"/>
    <n v="13.47"/>
    <s v="Evening"/>
    <x v="5"/>
    <n v="37.92"/>
    <n v="97.56"/>
    <m/>
    <x v="766"/>
    <n v="7"/>
    <x v="1"/>
    <x v="0"/>
    <x v="8"/>
    <x v="1"/>
    <x v="4"/>
    <n v="2"/>
    <n v="2024"/>
    <x v="0"/>
  </r>
  <r>
    <s v="User_826"/>
    <s v="Hyundai Kona"/>
    <n v="62"/>
    <x v="231"/>
    <x v="2"/>
    <x v="805"/>
    <d v="2024-02-04T11:19:00"/>
    <n v="10.32"/>
    <n v="2.35"/>
    <x v="730"/>
    <n v="25.09"/>
    <s v="Morning"/>
    <x v="2"/>
    <n v="86.6"/>
    <n v="83.45"/>
    <n v="87.14"/>
    <x v="767"/>
    <n v="3"/>
    <x v="2"/>
    <x v="1"/>
    <x v="9"/>
    <x v="1"/>
    <x v="1"/>
    <n v="2"/>
    <n v="2024"/>
    <x v="0"/>
  </r>
  <r>
    <s v="User_827"/>
    <s v="Nissan Leaf"/>
    <n v="100"/>
    <x v="404"/>
    <x v="1"/>
    <x v="806"/>
    <d v="2024-02-04T13:45:00"/>
    <n v="72.8"/>
    <n v="3.68"/>
    <x v="731"/>
    <n v="19.059999999999999"/>
    <s v="Evening"/>
    <x v="5"/>
    <n v="85.32"/>
    <n v="90.17"/>
    <n v="172.53"/>
    <x v="768"/>
    <n v="5"/>
    <x v="2"/>
    <x v="1"/>
    <x v="10"/>
    <x v="1"/>
    <x v="3"/>
    <n v="2"/>
    <n v="2024"/>
    <x v="0"/>
  </r>
  <r>
    <s v="User_828"/>
    <s v="BMW i3"/>
    <n v="85"/>
    <x v="29"/>
    <x v="2"/>
    <x v="807"/>
    <d v="2024-02-04T14:10:00"/>
    <n v="67.89"/>
    <n v="1.95"/>
    <x v="732"/>
    <n v="9.41"/>
    <s v="Night"/>
    <x v="1"/>
    <n v="32.61"/>
    <n v="58.44"/>
    <n v="249.54"/>
    <x v="769"/>
    <n v="3"/>
    <x v="2"/>
    <x v="2"/>
    <x v="11"/>
    <x v="1"/>
    <x v="0"/>
    <n v="2"/>
    <n v="2024"/>
    <x v="0"/>
  </r>
  <r>
    <s v="User_829"/>
    <s v="Nissan Leaf"/>
    <n v="75"/>
    <x v="405"/>
    <x v="1"/>
    <x v="808"/>
    <d v="2024-02-04T15:01:00"/>
    <n v="41.25"/>
    <n v="2.83"/>
    <x v="82"/>
    <n v="34.56"/>
    <s v="Night"/>
    <x v="4"/>
    <n v="18.350000000000001"/>
    <n v="50.6"/>
    <n v="154.35"/>
    <x v="770"/>
    <n v="5"/>
    <x v="0"/>
    <x v="1"/>
    <x v="12"/>
    <x v="2"/>
    <x v="3"/>
    <n v="2"/>
    <n v="2024"/>
    <x v="0"/>
  </r>
  <r>
    <s v="User_830"/>
    <s v="Tesla Model 3"/>
    <n v="100"/>
    <x v="406"/>
    <x v="1"/>
    <x v="809"/>
    <d v="2024-02-04T16:13:00"/>
    <n v="35.020000000000003"/>
    <n v="0.92"/>
    <x v="697"/>
    <n v="8.52"/>
    <s v="Evening"/>
    <x v="3"/>
    <n v="15.99"/>
    <n v="91.81"/>
    <n v="120.73"/>
    <x v="771"/>
    <n v="4.79"/>
    <x v="1"/>
    <x v="2"/>
    <x v="13"/>
    <x v="2"/>
    <x v="4"/>
    <n v="2"/>
    <n v="2024"/>
    <x v="0"/>
  </r>
  <r>
    <s v="User_831"/>
    <s v="BMW i3"/>
    <n v="100"/>
    <x v="151"/>
    <x v="3"/>
    <x v="810"/>
    <d v="2024-02-04T16:37:00"/>
    <n v="54.91"/>
    <n v="2.04"/>
    <x v="733"/>
    <n v="32.22"/>
    <s v="Evening"/>
    <x v="4"/>
    <n v="40.229999999999997"/>
    <n v="86.3"/>
    <n v="57.95"/>
    <x v="274"/>
    <n v="1"/>
    <x v="0"/>
    <x v="1"/>
    <x v="14"/>
    <x v="2"/>
    <x v="0"/>
    <n v="2"/>
    <n v="2024"/>
    <x v="0"/>
  </r>
  <r>
    <s v="User_832"/>
    <s v="Chevy Bolt"/>
    <n v="75"/>
    <x v="259"/>
    <x v="2"/>
    <x v="811"/>
    <d v="2024-02-04T17:14:00"/>
    <n v="51.02"/>
    <n v="3.03"/>
    <x v="734"/>
    <n v="39.130000000000003"/>
    <s v="Afternoon"/>
    <x v="6"/>
    <n v="50.76"/>
    <n v="61.77"/>
    <n v="270.62"/>
    <x v="772"/>
    <n v="1"/>
    <x v="1"/>
    <x v="1"/>
    <x v="15"/>
    <x v="2"/>
    <x v="2"/>
    <n v="2"/>
    <n v="2024"/>
    <x v="0"/>
  </r>
  <r>
    <s v="User_833"/>
    <s v="Nissan Leaf"/>
    <n v="12.03"/>
    <x v="257"/>
    <x v="1"/>
    <x v="812"/>
    <d v="2024-02-04T16:39:00"/>
    <n v="62.63"/>
    <n v="0.67"/>
    <x v="735"/>
    <n v="17.68"/>
    <s v="Evening"/>
    <x v="3"/>
    <n v="14.34"/>
    <n v="94.94"/>
    <n v="288.55"/>
    <x v="773"/>
    <n v="0"/>
    <x v="0"/>
    <x v="1"/>
    <x v="16"/>
    <x v="2"/>
    <x v="3"/>
    <n v="2"/>
    <n v="2024"/>
    <x v="0"/>
  </r>
  <r>
    <s v="User_834"/>
    <s v="Tesla Model 3"/>
    <n v="105.29"/>
    <x v="218"/>
    <x v="0"/>
    <x v="813"/>
    <d v="2024-02-04T19:09:00"/>
    <m/>
    <n v="1.85"/>
    <x v="736"/>
    <n v="37.22"/>
    <s v="Evening"/>
    <x v="2"/>
    <n v="45.28"/>
    <n v="15.72"/>
    <n v="276.56"/>
    <x v="774"/>
    <n v="6"/>
    <x v="0"/>
    <x v="2"/>
    <x v="17"/>
    <x v="2"/>
    <x v="4"/>
    <n v="2"/>
    <n v="2024"/>
    <x v="0"/>
  </r>
  <r>
    <s v="User_835"/>
    <s v="Hyundai Kona"/>
    <n v="62"/>
    <x v="232"/>
    <x v="1"/>
    <x v="814"/>
    <d v="2024-02-04T20:57:00"/>
    <n v="42.22"/>
    <n v="2.3199999999999998"/>
    <x v="737"/>
    <n v="22.33"/>
    <s v="Morning"/>
    <x v="0"/>
    <n v="79.819999999999993"/>
    <n v="51.08"/>
    <n v="258.22000000000003"/>
    <x v="775"/>
    <n v="1"/>
    <x v="0"/>
    <x v="2"/>
    <x v="18"/>
    <x v="3"/>
    <x v="1"/>
    <n v="2"/>
    <n v="2024"/>
    <x v="0"/>
  </r>
  <r>
    <s v="User_836"/>
    <s v="BMW i3"/>
    <n v="140.76"/>
    <x v="407"/>
    <x v="0"/>
    <x v="815"/>
    <d v="2024-02-04T21:18:00"/>
    <n v="60.08"/>
    <n v="2.08"/>
    <x v="738"/>
    <n v="17.11"/>
    <s v="Night"/>
    <x v="0"/>
    <n v="37.69"/>
    <n v="93.8"/>
    <n v="221.9"/>
    <x v="776"/>
    <n v="6"/>
    <x v="0"/>
    <x v="2"/>
    <x v="19"/>
    <x v="3"/>
    <x v="0"/>
    <n v="2"/>
    <n v="2024"/>
    <x v="0"/>
  </r>
  <r>
    <s v="User_837"/>
    <s v="Nissan Leaf"/>
    <n v="100"/>
    <x v="137"/>
    <x v="2"/>
    <x v="816"/>
    <d v="2024-02-04T22:17:00"/>
    <n v="47.2"/>
    <n v="4.1500000000000004"/>
    <x v="739"/>
    <n v="28.56"/>
    <s v="Afternoon"/>
    <x v="2"/>
    <n v="36.35"/>
    <n v="90.26"/>
    <n v="85.6"/>
    <x v="777"/>
    <n v="5"/>
    <x v="1"/>
    <x v="1"/>
    <x v="20"/>
    <x v="3"/>
    <x v="3"/>
    <n v="2"/>
    <n v="2024"/>
    <x v="0"/>
  </r>
  <r>
    <s v="User_838"/>
    <s v="Nissan Leaf"/>
    <n v="50"/>
    <x v="193"/>
    <x v="2"/>
    <x v="817"/>
    <d v="2024-02-05T00:52:00"/>
    <n v="58.56"/>
    <n v="2.34"/>
    <x v="740"/>
    <n v="9.84"/>
    <s v="Morning"/>
    <x v="6"/>
    <n v="52.13"/>
    <n v="62.52"/>
    <n v="70.400000000000006"/>
    <x v="778"/>
    <n v="7"/>
    <x v="2"/>
    <x v="0"/>
    <x v="21"/>
    <x v="3"/>
    <x v="3"/>
    <n v="2"/>
    <n v="2024"/>
    <x v="0"/>
  </r>
  <r>
    <s v="User_839"/>
    <s v="Chevy Bolt"/>
    <n v="75"/>
    <x v="241"/>
    <x v="2"/>
    <x v="818"/>
    <d v="2024-02-05T00:49:00"/>
    <n v="18.53"/>
    <n v="2.34"/>
    <x v="47"/>
    <n v="18.27"/>
    <s v="Evening"/>
    <x v="2"/>
    <n v="49.89"/>
    <n v="52.11"/>
    <n v="187.58"/>
    <x v="779"/>
    <n v="1"/>
    <x v="1"/>
    <x v="2"/>
    <x v="22"/>
    <x v="3"/>
    <x v="2"/>
    <n v="2"/>
    <n v="2024"/>
    <x v="0"/>
  </r>
  <r>
    <s v="User_840"/>
    <s v="Chevy Bolt"/>
    <n v="75"/>
    <x v="122"/>
    <x v="1"/>
    <x v="819"/>
    <d v="2024-02-05T02:39:00"/>
    <n v="20.03"/>
    <n v="1.83"/>
    <x v="741"/>
    <n v="28.41"/>
    <s v="Night"/>
    <x v="5"/>
    <n v="20.45"/>
    <n v="35.97"/>
    <n v="190.8"/>
    <x v="780"/>
    <n v="4"/>
    <x v="2"/>
    <x v="0"/>
    <x v="23"/>
    <x v="3"/>
    <x v="2"/>
    <n v="2"/>
    <n v="2024"/>
    <x v="0"/>
  </r>
  <r>
    <s v="User_841"/>
    <s v="Hyundai Kona"/>
    <n v="75"/>
    <x v="408"/>
    <x v="4"/>
    <x v="820"/>
    <d v="2024-02-05T02:55:00"/>
    <n v="61.12"/>
    <n v="0.86"/>
    <x v="21"/>
    <n v="29.08"/>
    <s v="Evening"/>
    <x v="0"/>
    <n v="68.06"/>
    <n v="73.87"/>
    <n v="95.81"/>
    <x v="781"/>
    <n v="7"/>
    <x v="1"/>
    <x v="2"/>
    <x v="0"/>
    <x v="0"/>
    <x v="1"/>
    <n v="2"/>
    <n v="2024"/>
    <x v="0"/>
  </r>
  <r>
    <s v="User_842"/>
    <s v="Hyundai Kona"/>
    <n v="100"/>
    <x v="50"/>
    <x v="1"/>
    <x v="821"/>
    <d v="2024-02-05T03:03:00"/>
    <n v="48"/>
    <n v="2.69"/>
    <x v="742"/>
    <n v="10.68"/>
    <s v="Evening"/>
    <x v="4"/>
    <n v="54.79"/>
    <n v="78.98"/>
    <n v="292.7"/>
    <x v="782"/>
    <n v="2"/>
    <x v="1"/>
    <x v="2"/>
    <x v="1"/>
    <x v="0"/>
    <x v="1"/>
    <n v="2"/>
    <n v="2024"/>
    <x v="0"/>
  </r>
  <r>
    <s v="User_843"/>
    <s v="Tesla Model 3"/>
    <n v="100"/>
    <x v="406"/>
    <x v="1"/>
    <x v="822"/>
    <d v="2024-02-05T03:32:00"/>
    <n v="60.7"/>
    <n v="3.07"/>
    <x v="743"/>
    <n v="38.67"/>
    <s v="Evening"/>
    <x v="2"/>
    <n v="51.67"/>
    <n v="69.69"/>
    <n v="156.63999999999999"/>
    <x v="783"/>
    <n v="6"/>
    <x v="1"/>
    <x v="0"/>
    <x v="2"/>
    <x v="0"/>
    <x v="4"/>
    <n v="2"/>
    <n v="2024"/>
    <x v="0"/>
  </r>
  <r>
    <s v="User_844"/>
    <s v="Tesla Model 3"/>
    <n v="50"/>
    <x v="40"/>
    <x v="3"/>
    <x v="823"/>
    <d v="2024-02-05T04:53:00"/>
    <n v="35.840000000000003"/>
    <n v="0.57999999999999996"/>
    <x v="744"/>
    <n v="9.08"/>
    <s v="Evening"/>
    <x v="6"/>
    <n v="22.81"/>
    <n v="94.52"/>
    <n v="219.1"/>
    <x v="784"/>
    <n v="6.81"/>
    <x v="1"/>
    <x v="0"/>
    <x v="3"/>
    <x v="0"/>
    <x v="4"/>
    <n v="2"/>
    <n v="2024"/>
    <x v="0"/>
  </r>
  <r>
    <s v="User_845"/>
    <s v="Hyundai Kona"/>
    <n v="75"/>
    <x v="385"/>
    <x v="3"/>
    <x v="824"/>
    <d v="2024-02-05T04:54:00"/>
    <n v="77.260000000000005"/>
    <n v="2.94"/>
    <x v="21"/>
    <n v="28.1"/>
    <s v="Night"/>
    <x v="6"/>
    <n v="52.2"/>
    <n v="54.65"/>
    <n v="128.63"/>
    <x v="785"/>
    <n v="1"/>
    <x v="0"/>
    <x v="1"/>
    <x v="4"/>
    <x v="0"/>
    <x v="1"/>
    <n v="2"/>
    <n v="2024"/>
    <x v="0"/>
  </r>
  <r>
    <s v="User_846"/>
    <s v="Hyundai Kona"/>
    <n v="75"/>
    <x v="42"/>
    <x v="1"/>
    <x v="825"/>
    <d v="2024-02-05T05:41:00"/>
    <n v="44.88"/>
    <n v="1.68"/>
    <x v="745"/>
    <n v="9.1"/>
    <s v="Morning"/>
    <x v="4"/>
    <n v="62.89"/>
    <n v="65.650000000000006"/>
    <n v="245.36"/>
    <x v="786"/>
    <n v="4.0599999999999996"/>
    <x v="1"/>
    <x v="0"/>
    <x v="5"/>
    <x v="0"/>
    <x v="1"/>
    <n v="2"/>
    <n v="2024"/>
    <x v="0"/>
  </r>
  <r>
    <s v="User_847"/>
    <s v="BMW i3"/>
    <n v="75"/>
    <x v="9"/>
    <x v="0"/>
    <x v="826"/>
    <d v="2024-02-05T08:58:00"/>
    <n v="61.57"/>
    <n v="3.71"/>
    <x v="746"/>
    <n v="8.42"/>
    <s v="Evening"/>
    <x v="3"/>
    <n v="17.25"/>
    <n v="58.88"/>
    <n v="279.52"/>
    <x v="787"/>
    <n v="1"/>
    <x v="1"/>
    <x v="2"/>
    <x v="6"/>
    <x v="1"/>
    <x v="0"/>
    <n v="2"/>
    <n v="2024"/>
    <x v="0"/>
  </r>
  <r>
    <s v="User_848"/>
    <s v="Chevy Bolt"/>
    <n v="50"/>
    <x v="211"/>
    <x v="3"/>
    <x v="827"/>
    <d v="2024-02-05T07:54:00"/>
    <n v="24.8"/>
    <n v="3.82"/>
    <x v="747"/>
    <n v="14.31"/>
    <s v="Evening"/>
    <x v="4"/>
    <n v="20.94"/>
    <n v="31.8"/>
    <n v="51.64"/>
    <x v="788"/>
    <n v="7"/>
    <x v="2"/>
    <x v="0"/>
    <x v="7"/>
    <x v="1"/>
    <x v="2"/>
    <n v="2"/>
    <n v="2024"/>
    <x v="0"/>
  </r>
  <r>
    <s v="User_849"/>
    <s v="Tesla Model 3"/>
    <n v="62"/>
    <x v="99"/>
    <x v="1"/>
    <x v="828"/>
    <d v="2024-02-05T08:40:00"/>
    <n v="73.08"/>
    <n v="5.95"/>
    <x v="748"/>
    <n v="37.450000000000003"/>
    <s v="Afternoon"/>
    <x v="6"/>
    <n v="36.79"/>
    <n v="95.09"/>
    <n v="228.32"/>
    <x v="789"/>
    <n v="2"/>
    <x v="0"/>
    <x v="0"/>
    <x v="8"/>
    <x v="1"/>
    <x v="4"/>
    <n v="2"/>
    <n v="2024"/>
    <x v="0"/>
  </r>
  <r>
    <s v="User_850"/>
    <s v="Chevy Bolt"/>
    <n v="85"/>
    <x v="307"/>
    <x v="4"/>
    <x v="829"/>
    <d v="2024-02-05T10:33:00"/>
    <n v="6.54"/>
    <n v="1.71"/>
    <x v="749"/>
    <n v="14"/>
    <s v="Afternoon"/>
    <x v="0"/>
    <n v="61.58"/>
    <n v="77.78"/>
    <m/>
    <x v="790"/>
    <n v="2"/>
    <x v="0"/>
    <x v="0"/>
    <x v="9"/>
    <x v="1"/>
    <x v="2"/>
    <n v="2"/>
    <n v="2024"/>
    <x v="0"/>
  </r>
  <r>
    <s v="User_851"/>
    <s v="Chevy Bolt"/>
    <n v="62"/>
    <x v="190"/>
    <x v="0"/>
    <x v="830"/>
    <d v="2024-02-05T13:50:00"/>
    <n v="22.57"/>
    <n v="2.96"/>
    <x v="750"/>
    <n v="22.22"/>
    <s v="Night"/>
    <x v="3"/>
    <n v="51.55"/>
    <n v="74.14"/>
    <n v="49.08"/>
    <x v="791"/>
    <n v="0"/>
    <x v="1"/>
    <x v="0"/>
    <x v="10"/>
    <x v="1"/>
    <x v="2"/>
    <n v="2"/>
    <n v="2024"/>
    <x v="0"/>
  </r>
  <r>
    <s v="User_852"/>
    <s v="Hyundai Kona"/>
    <n v="96.61"/>
    <x v="349"/>
    <x v="2"/>
    <x v="831"/>
    <d v="2024-02-05T13:35:00"/>
    <n v="56.52"/>
    <n v="3"/>
    <x v="751"/>
    <n v="38.130000000000003"/>
    <s v="Evening"/>
    <x v="4"/>
    <n v="58.11"/>
    <n v="83.74"/>
    <n v="31.2"/>
    <x v="792"/>
    <n v="0"/>
    <x v="1"/>
    <x v="1"/>
    <x v="11"/>
    <x v="1"/>
    <x v="1"/>
    <n v="2"/>
    <n v="2024"/>
    <x v="0"/>
  </r>
  <r>
    <s v="User_853"/>
    <s v="BMW i3"/>
    <n v="75"/>
    <x v="390"/>
    <x v="1"/>
    <x v="832"/>
    <d v="2024-02-05T13:19:00"/>
    <m/>
    <n v="3.1"/>
    <x v="752"/>
    <n v="14.67"/>
    <s v="Evening"/>
    <x v="5"/>
    <n v="13.24"/>
    <n v="59.17"/>
    <n v="280.32"/>
    <x v="793"/>
    <n v="1"/>
    <x v="0"/>
    <x v="2"/>
    <x v="12"/>
    <x v="2"/>
    <x v="0"/>
    <n v="2"/>
    <n v="2024"/>
    <x v="0"/>
  </r>
  <r>
    <s v="User_854"/>
    <s v="Nissan Leaf"/>
    <n v="85"/>
    <x v="409"/>
    <x v="1"/>
    <x v="833"/>
    <d v="2024-02-05T16:39:00"/>
    <n v="76.45"/>
    <n v="2.27"/>
    <x v="753"/>
    <n v="11.35"/>
    <s v="Evening"/>
    <x v="5"/>
    <n v="18.760000000000002"/>
    <n v="62.33"/>
    <n v="42.62"/>
    <x v="794"/>
    <n v="3"/>
    <x v="0"/>
    <x v="2"/>
    <x v="13"/>
    <x v="2"/>
    <x v="3"/>
    <n v="2"/>
    <n v="2024"/>
    <x v="0"/>
  </r>
  <r>
    <s v="User_855"/>
    <s v="BMW i3"/>
    <n v="62"/>
    <x v="287"/>
    <x v="0"/>
    <x v="834"/>
    <d v="2024-02-05T15:58:00"/>
    <n v="51.49"/>
    <n v="3.91"/>
    <x v="754"/>
    <n v="21.38"/>
    <s v="Night"/>
    <x v="0"/>
    <n v="62.12"/>
    <n v="81.290000000000006"/>
    <n v="32.479999999999997"/>
    <x v="436"/>
    <n v="5"/>
    <x v="1"/>
    <x v="2"/>
    <x v="14"/>
    <x v="2"/>
    <x v="0"/>
    <n v="2"/>
    <n v="2024"/>
    <x v="0"/>
  </r>
  <r>
    <s v="User_856"/>
    <s v="BMW i3"/>
    <n v="100"/>
    <x v="410"/>
    <x v="3"/>
    <x v="835"/>
    <d v="2024-02-05T17:08:00"/>
    <n v="55.78"/>
    <n v="1.28"/>
    <x v="505"/>
    <n v="8.0500000000000007"/>
    <s v="Night"/>
    <x v="5"/>
    <n v="50.34"/>
    <n v="86.23"/>
    <n v="50.91"/>
    <x v="795"/>
    <n v="1"/>
    <x v="1"/>
    <x v="1"/>
    <x v="15"/>
    <x v="2"/>
    <x v="0"/>
    <n v="2"/>
    <n v="2024"/>
    <x v="0"/>
  </r>
  <r>
    <s v="User_857"/>
    <s v="Chevy Bolt"/>
    <n v="62"/>
    <x v="306"/>
    <x v="3"/>
    <x v="836"/>
    <d v="2024-02-05T18:25:00"/>
    <n v="67.78"/>
    <n v="5.21"/>
    <x v="755"/>
    <n v="38"/>
    <s v="Evening"/>
    <x v="2"/>
    <n v="79.17"/>
    <n v="75.989999999999995"/>
    <n v="28.58"/>
    <x v="796"/>
    <n v="2"/>
    <x v="1"/>
    <x v="0"/>
    <x v="16"/>
    <x v="2"/>
    <x v="2"/>
    <n v="2"/>
    <n v="2024"/>
    <x v="0"/>
  </r>
  <r>
    <s v="User_858"/>
    <s v="BMW i3"/>
    <n v="73.849999999999994"/>
    <x v="114"/>
    <x v="3"/>
    <x v="837"/>
    <d v="2024-02-05T19:05:00"/>
    <n v="37.06"/>
    <n v="1.68"/>
    <x v="756"/>
    <n v="38.65"/>
    <s v="Evening"/>
    <x v="3"/>
    <n v="34.22"/>
    <n v="63.35"/>
    <n v="23.62"/>
    <x v="797"/>
    <n v="7"/>
    <x v="2"/>
    <x v="2"/>
    <x v="17"/>
    <x v="2"/>
    <x v="0"/>
    <n v="2"/>
    <n v="2024"/>
    <x v="0"/>
  </r>
  <r>
    <s v="User_859"/>
    <s v="Tesla Model 3"/>
    <n v="50"/>
    <x v="305"/>
    <x v="2"/>
    <x v="838"/>
    <d v="2024-02-05T21:26:00"/>
    <n v="40.270000000000003"/>
    <n v="2.78"/>
    <x v="757"/>
    <n v="14.4"/>
    <s v="Night"/>
    <x v="0"/>
    <n v="25.04"/>
    <n v="19.57"/>
    <n v="202.21"/>
    <x v="798"/>
    <n v="3"/>
    <x v="0"/>
    <x v="2"/>
    <x v="18"/>
    <x v="3"/>
    <x v="4"/>
    <n v="2"/>
    <n v="2024"/>
    <x v="0"/>
  </r>
  <r>
    <s v="User_860"/>
    <s v="Chevy Bolt"/>
    <n v="75"/>
    <x v="297"/>
    <x v="0"/>
    <x v="839"/>
    <d v="2024-02-05T19:43:00"/>
    <n v="44.77"/>
    <n v="0.64"/>
    <x v="758"/>
    <n v="29.61"/>
    <s v="Evening"/>
    <x v="3"/>
    <n v="64.11"/>
    <n v="90.55"/>
    <n v="168.53"/>
    <x v="799"/>
    <n v="2"/>
    <x v="2"/>
    <x v="0"/>
    <x v="19"/>
    <x v="3"/>
    <x v="2"/>
    <n v="2"/>
    <n v="2024"/>
    <x v="0"/>
  </r>
  <r>
    <s v="User_861"/>
    <s v="Tesla Model 3"/>
    <n v="75"/>
    <x v="411"/>
    <x v="0"/>
    <x v="840"/>
    <d v="2024-02-05T20:30:00"/>
    <n v="38.21"/>
    <n v="1.89"/>
    <x v="759"/>
    <n v="22.23"/>
    <s v="Morning"/>
    <x v="6"/>
    <n v="88.26"/>
    <n v="73.260000000000005"/>
    <n v="239.29"/>
    <x v="800"/>
    <n v="6"/>
    <x v="0"/>
    <x v="2"/>
    <x v="20"/>
    <x v="3"/>
    <x v="4"/>
    <n v="2"/>
    <n v="2024"/>
    <x v="0"/>
  </r>
  <r>
    <s v="User_862"/>
    <s v="Nissan Leaf"/>
    <n v="53.97"/>
    <x v="192"/>
    <x v="3"/>
    <x v="841"/>
    <d v="2024-02-06T00:58:00"/>
    <n v="65.12"/>
    <n v="2.4300000000000002"/>
    <x v="760"/>
    <n v="14.96"/>
    <s v="Morning"/>
    <x v="4"/>
    <n v="10.43"/>
    <n v="107.09"/>
    <n v="256.20999999999998"/>
    <x v="801"/>
    <n v="7"/>
    <x v="0"/>
    <x v="0"/>
    <x v="21"/>
    <x v="3"/>
    <x v="3"/>
    <n v="2"/>
    <n v="2024"/>
    <x v="0"/>
  </r>
  <r>
    <s v="User_863"/>
    <s v="Chevy Bolt"/>
    <n v="50"/>
    <x v="412"/>
    <x v="3"/>
    <x v="842"/>
    <d v="2024-02-05T22:54:00"/>
    <n v="64"/>
    <n v="3.45"/>
    <x v="761"/>
    <n v="29.53"/>
    <s v="Night"/>
    <x v="2"/>
    <n v="25.46"/>
    <n v="89.74"/>
    <n v="220.64"/>
    <x v="802"/>
    <n v="0"/>
    <x v="0"/>
    <x v="1"/>
    <x v="22"/>
    <x v="3"/>
    <x v="2"/>
    <n v="2"/>
    <n v="2024"/>
    <x v="0"/>
  </r>
  <r>
    <s v="User_864"/>
    <s v="Nissan Leaf"/>
    <n v="85"/>
    <x v="299"/>
    <x v="4"/>
    <x v="843"/>
    <d v="2024-02-06T02:36:00"/>
    <n v="5.01"/>
    <n v="1.01"/>
    <x v="762"/>
    <n v="24.11"/>
    <s v="Morning"/>
    <x v="0"/>
    <n v="12.62"/>
    <n v="93.11"/>
    <n v="139.94"/>
    <x v="803"/>
    <n v="1"/>
    <x v="0"/>
    <x v="2"/>
    <x v="23"/>
    <x v="3"/>
    <x v="3"/>
    <n v="2"/>
    <n v="2024"/>
    <x v="0"/>
  </r>
  <r>
    <s v="User_865"/>
    <s v="Chevy Bolt"/>
    <n v="85"/>
    <x v="379"/>
    <x v="4"/>
    <x v="844"/>
    <d v="2024-02-06T01:41:00"/>
    <n v="49.98"/>
    <n v="1.44"/>
    <x v="21"/>
    <n v="34.369999999999997"/>
    <s v="Afternoon"/>
    <x v="4"/>
    <n v="60.08"/>
    <n v="76.739999999999995"/>
    <m/>
    <x v="804"/>
    <n v="3"/>
    <x v="0"/>
    <x v="2"/>
    <x v="0"/>
    <x v="0"/>
    <x v="2"/>
    <n v="2"/>
    <n v="2024"/>
    <x v="0"/>
  </r>
  <r>
    <s v="User_866"/>
    <s v="Hyundai Kona"/>
    <n v="100"/>
    <x v="413"/>
    <x v="1"/>
    <x v="845"/>
    <d v="2024-02-06T02:38:00"/>
    <m/>
    <n v="0.6"/>
    <x v="21"/>
    <n v="21.59"/>
    <s v="Evening"/>
    <x v="4"/>
    <n v="56.46"/>
    <n v="119.98"/>
    <n v="110.22"/>
    <x v="805"/>
    <n v="0"/>
    <x v="1"/>
    <x v="0"/>
    <x v="1"/>
    <x v="0"/>
    <x v="1"/>
    <n v="2"/>
    <n v="2024"/>
    <x v="0"/>
  </r>
  <r>
    <s v="User_867"/>
    <s v="BMW i3"/>
    <n v="62"/>
    <x v="388"/>
    <x v="1"/>
    <x v="846"/>
    <d v="2024-02-06T04:42:00"/>
    <n v="74.94"/>
    <n v="1.5"/>
    <x v="763"/>
    <n v="38.299999999999997"/>
    <s v="Afternoon"/>
    <x v="4"/>
    <n v="58.89"/>
    <n v="55.66"/>
    <n v="22"/>
    <x v="413"/>
    <n v="4"/>
    <x v="2"/>
    <x v="1"/>
    <x v="2"/>
    <x v="0"/>
    <x v="0"/>
    <n v="2"/>
    <n v="2024"/>
    <x v="0"/>
  </r>
  <r>
    <s v="User_868"/>
    <s v="Hyundai Kona"/>
    <n v="75"/>
    <x v="41"/>
    <x v="0"/>
    <x v="847"/>
    <d v="2024-02-06T05:14:00"/>
    <n v="40.26"/>
    <n v="1.44"/>
    <x v="764"/>
    <n v="18.66"/>
    <s v="Afternoon"/>
    <x v="4"/>
    <n v="28.84"/>
    <n v="85.28"/>
    <n v="61.05"/>
    <x v="806"/>
    <n v="6"/>
    <x v="2"/>
    <x v="2"/>
    <x v="3"/>
    <x v="0"/>
    <x v="1"/>
    <n v="2"/>
    <n v="2024"/>
    <x v="0"/>
  </r>
  <r>
    <s v="User_869"/>
    <s v="Nissan Leaf"/>
    <n v="62"/>
    <x v="405"/>
    <x v="0"/>
    <x v="848"/>
    <d v="2024-02-06T06:56:00"/>
    <n v="51.2"/>
    <n v="1.45"/>
    <x v="765"/>
    <n v="39.200000000000003"/>
    <s v="Afternoon"/>
    <x v="4"/>
    <n v="75.56"/>
    <n v="56.57"/>
    <n v="129.49"/>
    <x v="556"/>
    <n v="0"/>
    <x v="0"/>
    <x v="0"/>
    <x v="4"/>
    <x v="0"/>
    <x v="3"/>
    <n v="2"/>
    <n v="2024"/>
    <x v="0"/>
  </r>
  <r>
    <s v="User_870"/>
    <s v="BMW i3"/>
    <n v="85"/>
    <x v="339"/>
    <x v="2"/>
    <x v="849"/>
    <d v="2024-02-06T05:52:00"/>
    <n v="54.88"/>
    <n v="3.04"/>
    <x v="766"/>
    <n v="31.99"/>
    <s v="Morning"/>
    <x v="0"/>
    <n v="88.51"/>
    <n v="94.47"/>
    <n v="139.54"/>
    <x v="346"/>
    <n v="5"/>
    <x v="2"/>
    <x v="1"/>
    <x v="5"/>
    <x v="0"/>
    <x v="0"/>
    <n v="2"/>
    <n v="2024"/>
    <x v="0"/>
  </r>
  <r>
    <s v="User_871"/>
    <s v="Chevy Bolt"/>
    <n v="85"/>
    <x v="66"/>
    <x v="2"/>
    <x v="850"/>
    <d v="2024-02-06T06:38:00"/>
    <n v="50.62"/>
    <n v="3.76"/>
    <x v="767"/>
    <n v="28.05"/>
    <s v="Evening"/>
    <x v="5"/>
    <n v="21.38"/>
    <n v="58.17"/>
    <m/>
    <x v="807"/>
    <n v="0"/>
    <x v="2"/>
    <x v="0"/>
    <x v="6"/>
    <x v="1"/>
    <x v="2"/>
    <n v="2"/>
    <n v="2024"/>
    <x v="0"/>
  </r>
  <r>
    <s v="User_872"/>
    <s v="BMW i3"/>
    <n v="100"/>
    <x v="255"/>
    <x v="4"/>
    <x v="851"/>
    <d v="2024-02-06T09:27:00"/>
    <n v="55.66"/>
    <n v="1.68"/>
    <x v="768"/>
    <n v="31.64"/>
    <s v="Evening"/>
    <x v="4"/>
    <n v="11.01"/>
    <n v="59.82"/>
    <n v="179.43"/>
    <x v="808"/>
    <n v="2"/>
    <x v="1"/>
    <x v="2"/>
    <x v="7"/>
    <x v="1"/>
    <x v="0"/>
    <n v="2"/>
    <n v="2024"/>
    <x v="0"/>
  </r>
  <r>
    <s v="User_873"/>
    <s v="Tesla Model 3"/>
    <n v="85"/>
    <x v="414"/>
    <x v="1"/>
    <x v="852"/>
    <d v="2024-02-06T10:03:00"/>
    <n v="48.76"/>
    <n v="2.52"/>
    <x v="769"/>
    <n v="11.65"/>
    <s v="Night"/>
    <x v="6"/>
    <n v="18.66"/>
    <n v="51.65"/>
    <n v="182.12"/>
    <x v="809"/>
    <n v="5"/>
    <x v="0"/>
    <x v="2"/>
    <x v="8"/>
    <x v="1"/>
    <x v="4"/>
    <n v="2"/>
    <n v="2024"/>
    <x v="0"/>
  </r>
  <r>
    <s v="User_874"/>
    <s v="BMW i3"/>
    <n v="85"/>
    <x v="242"/>
    <x v="4"/>
    <x v="853"/>
    <d v="2024-02-06T12:27:00"/>
    <n v="72.959999999999994"/>
    <n v="2.92"/>
    <x v="70"/>
    <n v="20.52"/>
    <s v="Afternoon"/>
    <x v="6"/>
    <n v="40.21"/>
    <n v="62.27"/>
    <n v="256.27"/>
    <x v="810"/>
    <n v="3"/>
    <x v="1"/>
    <x v="2"/>
    <x v="9"/>
    <x v="1"/>
    <x v="0"/>
    <n v="2"/>
    <n v="2024"/>
    <x v="0"/>
  </r>
  <r>
    <s v="User_875"/>
    <s v="Tesla Model 3"/>
    <n v="62"/>
    <x v="397"/>
    <x v="4"/>
    <x v="854"/>
    <d v="2024-02-06T12:53:00"/>
    <n v="58.11"/>
    <n v="2.57"/>
    <x v="770"/>
    <n v="36.44"/>
    <s v="Morning"/>
    <x v="2"/>
    <n v="74.64"/>
    <n v="59.83"/>
    <n v="293.12"/>
    <x v="811"/>
    <n v="3"/>
    <x v="2"/>
    <x v="0"/>
    <x v="10"/>
    <x v="1"/>
    <x v="4"/>
    <n v="2"/>
    <n v="2024"/>
    <x v="0"/>
  </r>
  <r>
    <s v="User_876"/>
    <s v="BMW i3"/>
    <n v="62"/>
    <x v="69"/>
    <x v="1"/>
    <x v="855"/>
    <d v="2024-02-06T12:02:00"/>
    <n v="56.52"/>
    <n v="2.2999999999999998"/>
    <x v="771"/>
    <n v="9.43"/>
    <s v="Afternoon"/>
    <x v="0"/>
    <n v="31.17"/>
    <n v="68.260000000000005"/>
    <n v="114.19"/>
    <x v="812"/>
    <n v="1"/>
    <x v="0"/>
    <x v="1"/>
    <x v="11"/>
    <x v="1"/>
    <x v="0"/>
    <n v="2"/>
    <n v="2024"/>
    <x v="0"/>
  </r>
  <r>
    <s v="User_877"/>
    <s v="Tesla Model 3"/>
    <n v="100"/>
    <x v="357"/>
    <x v="2"/>
    <x v="856"/>
    <d v="2024-02-06T14:39:00"/>
    <m/>
    <n v="2.62"/>
    <x v="772"/>
    <n v="20.98"/>
    <s v="Afternoon"/>
    <x v="1"/>
    <n v="42.92"/>
    <n v="93.85"/>
    <n v="244.86"/>
    <x v="813"/>
    <n v="0"/>
    <x v="0"/>
    <x v="2"/>
    <x v="12"/>
    <x v="2"/>
    <x v="4"/>
    <n v="2"/>
    <n v="2024"/>
    <x v="0"/>
  </r>
  <r>
    <s v="User_878"/>
    <s v="Nissan Leaf"/>
    <n v="26.14"/>
    <x v="12"/>
    <x v="1"/>
    <x v="857"/>
    <d v="2024-02-06T13:43:00"/>
    <n v="28.78"/>
    <n v="0.77"/>
    <x v="773"/>
    <n v="27.52"/>
    <s v="Evening"/>
    <x v="5"/>
    <n v="27.24"/>
    <n v="95"/>
    <n v="162.47"/>
    <x v="814"/>
    <n v="7"/>
    <x v="0"/>
    <x v="2"/>
    <x v="13"/>
    <x v="2"/>
    <x v="3"/>
    <n v="2"/>
    <n v="2024"/>
    <x v="0"/>
  </r>
  <r>
    <s v="User_879"/>
    <s v="Hyundai Kona"/>
    <n v="50"/>
    <x v="415"/>
    <x v="3"/>
    <x v="858"/>
    <d v="2024-02-06T14:30:00"/>
    <n v="9.0500000000000007"/>
    <n v="1.97"/>
    <x v="774"/>
    <n v="25.27"/>
    <s v="Night"/>
    <x v="2"/>
    <n v="86.32"/>
    <n v="82.65"/>
    <n v="286.83999999999997"/>
    <x v="815"/>
    <n v="3"/>
    <x v="0"/>
    <x v="0"/>
    <x v="14"/>
    <x v="2"/>
    <x v="1"/>
    <n v="2"/>
    <n v="2024"/>
    <x v="0"/>
  </r>
  <r>
    <s v="User_880"/>
    <s v="Chevy Bolt"/>
    <n v="62"/>
    <x v="89"/>
    <x v="3"/>
    <x v="859"/>
    <d v="2024-02-06T16:59:00"/>
    <n v="51.09"/>
    <n v="0.95"/>
    <x v="775"/>
    <n v="7.18"/>
    <s v="Morning"/>
    <x v="6"/>
    <n v="44.7"/>
    <n v="82.63"/>
    <n v="121.44"/>
    <x v="816"/>
    <n v="0"/>
    <x v="0"/>
    <x v="2"/>
    <x v="15"/>
    <x v="2"/>
    <x v="2"/>
    <n v="2"/>
    <n v="2024"/>
    <x v="0"/>
  </r>
  <r>
    <s v="User_881"/>
    <s v="BMW i3"/>
    <n v="62"/>
    <x v="44"/>
    <x v="3"/>
    <x v="860"/>
    <d v="2024-02-06T19:35:00"/>
    <n v="36.26"/>
    <n v="2.0099999999999998"/>
    <x v="776"/>
    <n v="35.15"/>
    <s v="Evening"/>
    <x v="4"/>
    <n v="58.32"/>
    <n v="67.010000000000005"/>
    <n v="85.38"/>
    <x v="817"/>
    <n v="1"/>
    <x v="0"/>
    <x v="0"/>
    <x v="16"/>
    <x v="2"/>
    <x v="0"/>
    <n v="2"/>
    <n v="2024"/>
    <x v="0"/>
  </r>
  <r>
    <s v="User_882"/>
    <s v="Hyundai Kona"/>
    <n v="62"/>
    <x v="136"/>
    <x v="0"/>
    <x v="861"/>
    <d v="2024-02-06T18:58:00"/>
    <n v="77.45"/>
    <n v="3.31"/>
    <x v="777"/>
    <n v="5.69"/>
    <s v="Afternoon"/>
    <x v="0"/>
    <n v="80.650000000000006"/>
    <n v="90.09"/>
    <n v="238.87"/>
    <x v="818"/>
    <n v="4"/>
    <x v="1"/>
    <x v="2"/>
    <x v="17"/>
    <x v="2"/>
    <x v="1"/>
    <n v="2"/>
    <n v="2024"/>
    <x v="0"/>
  </r>
  <r>
    <s v="User_883"/>
    <s v="Chevy Bolt"/>
    <n v="62"/>
    <x v="110"/>
    <x v="2"/>
    <x v="862"/>
    <d v="2024-02-06T20:53:00"/>
    <n v="68.22"/>
    <n v="0.89"/>
    <x v="253"/>
    <n v="17.27"/>
    <s v="Evening"/>
    <x v="0"/>
    <n v="38.04"/>
    <n v="62.46"/>
    <n v="221.38"/>
    <x v="819"/>
    <n v="4"/>
    <x v="1"/>
    <x v="1"/>
    <x v="18"/>
    <x v="3"/>
    <x v="2"/>
    <n v="2"/>
    <n v="2024"/>
    <x v="0"/>
  </r>
  <r>
    <s v="User_884"/>
    <s v="Chevy Bolt"/>
    <n v="100"/>
    <x v="416"/>
    <x v="2"/>
    <x v="863"/>
    <d v="2024-02-06T22:56:00"/>
    <n v="57.68"/>
    <n v="2.88"/>
    <x v="778"/>
    <n v="33.67"/>
    <s v="Afternoon"/>
    <x v="4"/>
    <n v="67.459999999999994"/>
    <n v="64.98"/>
    <n v="124.08"/>
    <x v="702"/>
    <n v="0"/>
    <x v="2"/>
    <x v="2"/>
    <x v="19"/>
    <x v="3"/>
    <x v="2"/>
    <n v="2"/>
    <n v="2024"/>
    <x v="0"/>
  </r>
  <r>
    <s v="User_885"/>
    <s v="Tesla Model 3"/>
    <n v="88.87"/>
    <x v="361"/>
    <x v="0"/>
    <x v="864"/>
    <d v="2024-02-06T21:59:00"/>
    <n v="20.170000000000002"/>
    <n v="2.4500000000000002"/>
    <x v="779"/>
    <n v="37.26"/>
    <s v="Morning"/>
    <x v="6"/>
    <n v="31.56"/>
    <n v="97.83"/>
    <n v="96.25"/>
    <x v="820"/>
    <n v="2"/>
    <x v="0"/>
    <x v="0"/>
    <x v="20"/>
    <x v="3"/>
    <x v="4"/>
    <n v="2"/>
    <n v="2024"/>
    <x v="0"/>
  </r>
  <r>
    <s v="User_886"/>
    <s v="Nissan Leaf"/>
    <n v="100"/>
    <x v="342"/>
    <x v="4"/>
    <x v="865"/>
    <d v="2024-02-07T00:24:00"/>
    <n v="78.17"/>
    <n v="2.13"/>
    <x v="780"/>
    <n v="37.74"/>
    <s v="Evening"/>
    <x v="2"/>
    <n v="37.68"/>
    <n v="72.05"/>
    <n v="214.62"/>
    <x v="821"/>
    <n v="1"/>
    <x v="0"/>
    <x v="2"/>
    <x v="21"/>
    <x v="3"/>
    <x v="3"/>
    <n v="2"/>
    <n v="2024"/>
    <x v="0"/>
  </r>
  <r>
    <s v="User_887"/>
    <s v="Nissan Leaf"/>
    <n v="85"/>
    <x v="349"/>
    <x v="3"/>
    <x v="866"/>
    <d v="2024-02-07T01:21:00"/>
    <n v="76.95"/>
    <n v="3.44"/>
    <x v="781"/>
    <n v="35.729999999999997"/>
    <s v="Evening"/>
    <x v="0"/>
    <n v="66.790000000000006"/>
    <n v="76.5"/>
    <n v="36.4"/>
    <x v="822"/>
    <n v="7"/>
    <x v="1"/>
    <x v="0"/>
    <x v="22"/>
    <x v="3"/>
    <x v="3"/>
    <n v="2"/>
    <n v="2024"/>
    <x v="0"/>
  </r>
  <r>
    <s v="User_888"/>
    <s v="Hyundai Kona"/>
    <n v="50"/>
    <x v="35"/>
    <x v="3"/>
    <x v="867"/>
    <d v="2024-02-07T02:57:00"/>
    <n v="62.75"/>
    <n v="2.0699999999999998"/>
    <x v="782"/>
    <n v="33.01"/>
    <s v="Evening"/>
    <x v="3"/>
    <n v="102.58"/>
    <n v="80.98"/>
    <m/>
    <x v="823"/>
    <n v="1"/>
    <x v="2"/>
    <x v="0"/>
    <x v="23"/>
    <x v="3"/>
    <x v="1"/>
    <n v="2"/>
    <n v="2024"/>
    <x v="0"/>
  </r>
  <r>
    <s v="User_889"/>
    <s v="Nissan Leaf"/>
    <n v="85"/>
    <x v="33"/>
    <x v="4"/>
    <x v="868"/>
    <d v="2024-02-07T00:43:00"/>
    <n v="47.63"/>
    <n v="1.55"/>
    <x v="783"/>
    <n v="18.48"/>
    <s v="Evening"/>
    <x v="6"/>
    <n v="18.16"/>
    <n v="114.53"/>
    <n v="59.99"/>
    <x v="824"/>
    <n v="3"/>
    <x v="2"/>
    <x v="0"/>
    <x v="0"/>
    <x v="0"/>
    <x v="3"/>
    <n v="2"/>
    <n v="2024"/>
    <x v="0"/>
  </r>
  <r>
    <s v="User_890"/>
    <s v="BMW i3"/>
    <n v="100"/>
    <x v="10"/>
    <x v="1"/>
    <x v="869"/>
    <d v="2024-02-07T04:01:00"/>
    <n v="51.74"/>
    <n v="1.36"/>
    <x v="784"/>
    <n v="16.05"/>
    <s v="Evening"/>
    <x v="6"/>
    <n v="42.49"/>
    <n v="93.3"/>
    <n v="252.94"/>
    <x v="354"/>
    <n v="3"/>
    <x v="0"/>
    <x v="1"/>
    <x v="1"/>
    <x v="0"/>
    <x v="0"/>
    <n v="2"/>
    <n v="2024"/>
    <x v="0"/>
  </r>
  <r>
    <s v="User_891"/>
    <s v="Nissan Leaf"/>
    <n v="75"/>
    <x v="104"/>
    <x v="1"/>
    <x v="870"/>
    <d v="2024-02-07T04:20:00"/>
    <n v="41.89"/>
    <n v="3.74"/>
    <x v="785"/>
    <n v="26.36"/>
    <s v="Morning"/>
    <x v="5"/>
    <n v="59.32"/>
    <n v="94.75"/>
    <n v="88.92"/>
    <x v="585"/>
    <n v="3"/>
    <x v="2"/>
    <x v="1"/>
    <x v="2"/>
    <x v="0"/>
    <x v="3"/>
    <n v="2"/>
    <n v="2024"/>
    <x v="0"/>
  </r>
  <r>
    <s v="User_892"/>
    <s v="Hyundai Kona"/>
    <n v="85"/>
    <x v="390"/>
    <x v="2"/>
    <x v="871"/>
    <d v="2024-02-07T06:32:00"/>
    <n v="71.959999999999994"/>
    <n v="1.66"/>
    <x v="786"/>
    <n v="26.31"/>
    <s v="Night"/>
    <x v="2"/>
    <n v="30.7"/>
    <n v="98.24"/>
    <n v="263.06"/>
    <x v="825"/>
    <n v="7"/>
    <x v="2"/>
    <x v="2"/>
    <x v="3"/>
    <x v="0"/>
    <x v="1"/>
    <n v="2"/>
    <n v="2024"/>
    <x v="0"/>
  </r>
  <r>
    <s v="User_893"/>
    <s v="Nissan Leaf"/>
    <n v="100"/>
    <x v="201"/>
    <x v="0"/>
    <x v="872"/>
    <d v="2024-02-07T06:52:00"/>
    <n v="39.93"/>
    <n v="2.71"/>
    <x v="787"/>
    <n v="20.72"/>
    <s v="Morning"/>
    <x v="6"/>
    <n v="43.61"/>
    <n v="54.32"/>
    <n v="327.39"/>
    <x v="826"/>
    <n v="5"/>
    <x v="0"/>
    <x v="0"/>
    <x v="4"/>
    <x v="0"/>
    <x v="3"/>
    <n v="2"/>
    <n v="2024"/>
    <x v="0"/>
  </r>
  <r>
    <s v="User_894"/>
    <s v="BMW i3"/>
    <n v="85"/>
    <x v="417"/>
    <x v="2"/>
    <x v="873"/>
    <d v="2024-02-07T06:52:00"/>
    <n v="30.58"/>
    <n v="1.01"/>
    <x v="788"/>
    <n v="22.34"/>
    <s v="Evening"/>
    <x v="4"/>
    <n v="12.87"/>
    <n v="85.48"/>
    <n v="260.14"/>
    <x v="827"/>
    <n v="6"/>
    <x v="0"/>
    <x v="1"/>
    <x v="5"/>
    <x v="0"/>
    <x v="0"/>
    <n v="2"/>
    <n v="2024"/>
    <x v="0"/>
  </r>
  <r>
    <s v="User_895"/>
    <s v="Tesla Model 3"/>
    <n v="75"/>
    <x v="200"/>
    <x v="1"/>
    <x v="874"/>
    <d v="2024-02-07T07:41:00"/>
    <n v="73.61"/>
    <n v="1.38"/>
    <x v="671"/>
    <n v="25.48"/>
    <s v="Afternoon"/>
    <x v="6"/>
    <n v="65.819999999999993"/>
    <n v="65.55"/>
    <m/>
    <x v="828"/>
    <n v="1"/>
    <x v="0"/>
    <x v="0"/>
    <x v="6"/>
    <x v="1"/>
    <x v="4"/>
    <n v="2"/>
    <n v="2024"/>
    <x v="0"/>
  </r>
  <r>
    <s v="User_896"/>
    <s v="Hyundai Kona"/>
    <n v="100"/>
    <x v="178"/>
    <x v="4"/>
    <x v="875"/>
    <d v="2024-02-07T10:11:00"/>
    <n v="14.11"/>
    <n v="0.94"/>
    <x v="789"/>
    <n v="13.57"/>
    <s v="Afternoon"/>
    <x v="2"/>
    <n v="38.22"/>
    <n v="95.65"/>
    <m/>
    <x v="829"/>
    <n v="6"/>
    <x v="1"/>
    <x v="2"/>
    <x v="7"/>
    <x v="1"/>
    <x v="1"/>
    <n v="2"/>
    <n v="2024"/>
    <x v="0"/>
  </r>
  <r>
    <s v="User_897"/>
    <s v="Tesla Model 3"/>
    <n v="50"/>
    <x v="156"/>
    <x v="2"/>
    <x v="876"/>
    <d v="2024-02-07T10:39:00"/>
    <n v="38.96"/>
    <n v="2.4300000000000002"/>
    <x v="790"/>
    <n v="10.64"/>
    <s v="Evening"/>
    <x v="3"/>
    <n v="73.11"/>
    <n v="70.34"/>
    <n v="77.42"/>
    <x v="251"/>
    <n v="6"/>
    <x v="0"/>
    <x v="0"/>
    <x v="8"/>
    <x v="1"/>
    <x v="4"/>
    <n v="2"/>
    <n v="2024"/>
    <x v="0"/>
  </r>
  <r>
    <s v="User_898"/>
    <s v="Tesla Model 3"/>
    <n v="62"/>
    <x v="374"/>
    <x v="3"/>
    <x v="877"/>
    <d v="2024-02-07T09:56:00"/>
    <n v="60.72"/>
    <n v="2.19"/>
    <x v="791"/>
    <n v="20.47"/>
    <s v="Night"/>
    <x v="6"/>
    <n v="35.270000000000003"/>
    <n v="59.63"/>
    <n v="84.03"/>
    <x v="830"/>
    <n v="0"/>
    <x v="2"/>
    <x v="1"/>
    <x v="9"/>
    <x v="1"/>
    <x v="4"/>
    <n v="2"/>
    <n v="2024"/>
    <x v="0"/>
  </r>
  <r>
    <s v="User_899"/>
    <s v="Tesla Model 3"/>
    <n v="50"/>
    <x v="418"/>
    <x v="3"/>
    <x v="878"/>
    <d v="2024-02-07T11:43:00"/>
    <n v="79.28"/>
    <n v="3.89"/>
    <x v="792"/>
    <n v="38.07"/>
    <s v="Evening"/>
    <x v="2"/>
    <n v="69.27"/>
    <n v="57.64"/>
    <n v="11.6"/>
    <x v="831"/>
    <n v="2"/>
    <x v="1"/>
    <x v="1"/>
    <x v="10"/>
    <x v="1"/>
    <x v="4"/>
    <n v="2"/>
    <n v="2024"/>
    <x v="0"/>
  </r>
  <r>
    <s v="User_900"/>
    <s v="Chevy Bolt"/>
    <n v="100"/>
    <x v="419"/>
    <x v="4"/>
    <x v="879"/>
    <d v="2024-02-07T13:08:00"/>
    <n v="30.28"/>
    <n v="1.79"/>
    <x v="793"/>
    <n v="15.67"/>
    <s v="Morning"/>
    <x v="6"/>
    <n v="89.57"/>
    <n v="60.3"/>
    <n v="214.47"/>
    <x v="660"/>
    <n v="4"/>
    <x v="2"/>
    <x v="0"/>
    <x v="11"/>
    <x v="1"/>
    <x v="2"/>
    <n v="2"/>
    <n v="2024"/>
    <x v="0"/>
  </r>
  <r>
    <s v="User_901"/>
    <s v="Chevy Bolt"/>
    <n v="50"/>
    <x v="1"/>
    <x v="1"/>
    <x v="880"/>
    <d v="2024-02-07T13:41:00"/>
    <m/>
    <n v="1.63"/>
    <x v="21"/>
    <n v="13.49"/>
    <s v="Night"/>
    <x v="1"/>
    <n v="60.9"/>
    <n v="80.19"/>
    <n v="191.69"/>
    <x v="832"/>
    <n v="2"/>
    <x v="1"/>
    <x v="0"/>
    <x v="12"/>
    <x v="2"/>
    <x v="2"/>
    <n v="2"/>
    <n v="2024"/>
    <x v="0"/>
  </r>
  <r>
    <s v="User_902"/>
    <s v="Tesla Model 3"/>
    <n v="85"/>
    <x v="129"/>
    <x v="3"/>
    <x v="881"/>
    <d v="2024-02-07T13:52:00"/>
    <n v="50.92"/>
    <n v="2.75"/>
    <x v="794"/>
    <n v="30.01"/>
    <s v="Night"/>
    <x v="4"/>
    <n v="15.91"/>
    <n v="82.34"/>
    <n v="120.88"/>
    <x v="561"/>
    <n v="4"/>
    <x v="0"/>
    <x v="0"/>
    <x v="13"/>
    <x v="2"/>
    <x v="4"/>
    <n v="2"/>
    <n v="2024"/>
    <x v="0"/>
  </r>
  <r>
    <s v="User_903"/>
    <s v="Hyundai Kona"/>
    <n v="100"/>
    <x v="224"/>
    <x v="3"/>
    <x v="882"/>
    <d v="2024-02-07T15:37:00"/>
    <n v="58.92"/>
    <n v="2.2000000000000002"/>
    <x v="795"/>
    <n v="18.010000000000002"/>
    <s v="Morning"/>
    <x v="5"/>
    <n v="40.21"/>
    <n v="58.33"/>
    <n v="95.64"/>
    <x v="833"/>
    <n v="2"/>
    <x v="2"/>
    <x v="0"/>
    <x v="14"/>
    <x v="2"/>
    <x v="1"/>
    <n v="2"/>
    <n v="2024"/>
    <x v="0"/>
  </r>
  <r>
    <s v="User_904"/>
    <s v="BMW i3"/>
    <n v="50"/>
    <x v="67"/>
    <x v="0"/>
    <x v="883"/>
    <d v="2024-02-07T17:51:00"/>
    <n v="6.27"/>
    <n v="5.67"/>
    <x v="21"/>
    <n v="7.74"/>
    <s v="Night"/>
    <x v="4"/>
    <n v="65.989999999999995"/>
    <n v="140.38"/>
    <n v="151.08000000000001"/>
    <x v="834"/>
    <n v="1"/>
    <x v="1"/>
    <x v="0"/>
    <x v="15"/>
    <x v="2"/>
    <x v="0"/>
    <n v="2"/>
    <n v="2024"/>
    <x v="0"/>
  </r>
  <r>
    <s v="User_905"/>
    <s v="BMW i3"/>
    <n v="85"/>
    <x v="338"/>
    <x v="2"/>
    <x v="884"/>
    <d v="2024-02-07T19:40:00"/>
    <n v="13.09"/>
    <n v="0.75"/>
    <x v="796"/>
    <n v="26.6"/>
    <s v="Evening"/>
    <x v="1"/>
    <n v="54.26"/>
    <n v="53.8"/>
    <n v="272.2"/>
    <x v="835"/>
    <n v="4"/>
    <x v="2"/>
    <x v="0"/>
    <x v="16"/>
    <x v="2"/>
    <x v="0"/>
    <n v="2"/>
    <n v="2024"/>
    <x v="0"/>
  </r>
  <r>
    <s v="User_906"/>
    <s v="Nissan Leaf"/>
    <n v="50"/>
    <x v="378"/>
    <x v="1"/>
    <x v="885"/>
    <d v="2024-02-07T19:26:00"/>
    <n v="31.1"/>
    <n v="0.99"/>
    <x v="797"/>
    <n v="19.36"/>
    <s v="Evening"/>
    <x v="4"/>
    <n v="55.59"/>
    <n v="99.51"/>
    <n v="10.93"/>
    <x v="836"/>
    <n v="0"/>
    <x v="0"/>
    <x v="2"/>
    <x v="17"/>
    <x v="2"/>
    <x v="3"/>
    <n v="2"/>
    <n v="2024"/>
    <x v="0"/>
  </r>
  <r>
    <s v="User_907"/>
    <s v="Hyundai Kona"/>
    <n v="43.72"/>
    <x v="47"/>
    <x v="2"/>
    <x v="886"/>
    <d v="2024-02-07T20:15:00"/>
    <m/>
    <n v="2.2999999999999998"/>
    <x v="798"/>
    <n v="8.6"/>
    <s v="Afternoon"/>
    <x v="4"/>
    <n v="46.2"/>
    <n v="85.31"/>
    <m/>
    <x v="837"/>
    <n v="2"/>
    <x v="1"/>
    <x v="2"/>
    <x v="18"/>
    <x v="3"/>
    <x v="1"/>
    <n v="2"/>
    <n v="2024"/>
    <x v="0"/>
  </r>
  <r>
    <s v="User_908"/>
    <s v="Chevy Bolt"/>
    <n v="75"/>
    <x v="210"/>
    <x v="1"/>
    <x v="887"/>
    <d v="2024-02-07T21:02:00"/>
    <n v="27.69"/>
    <n v="1.4"/>
    <x v="640"/>
    <n v="7.23"/>
    <s v="Morning"/>
    <x v="5"/>
    <n v="27.04"/>
    <n v="65.83"/>
    <n v="32.83"/>
    <x v="838"/>
    <n v="6"/>
    <x v="2"/>
    <x v="1"/>
    <x v="19"/>
    <x v="3"/>
    <x v="2"/>
    <n v="2"/>
    <n v="2024"/>
    <x v="0"/>
  </r>
  <r>
    <s v="User_909"/>
    <s v="Tesla Model 3"/>
    <n v="100"/>
    <x v="185"/>
    <x v="3"/>
    <x v="888"/>
    <d v="2024-02-07T21:34:00"/>
    <n v="50.51"/>
    <n v="2.23"/>
    <x v="799"/>
    <n v="11.06"/>
    <s v="Night"/>
    <x v="1"/>
    <n v="12.87"/>
    <n v="50.66"/>
    <n v="121.1"/>
    <x v="839"/>
    <n v="2"/>
    <x v="1"/>
    <x v="0"/>
    <x v="20"/>
    <x v="3"/>
    <x v="4"/>
    <n v="2"/>
    <n v="2024"/>
    <x v="0"/>
  </r>
  <r>
    <s v="User_910"/>
    <s v="Nissan Leaf"/>
    <n v="62"/>
    <x v="159"/>
    <x v="0"/>
    <x v="889"/>
    <d v="2024-02-07T22:37:00"/>
    <n v="20.85"/>
    <n v="1.5"/>
    <x v="800"/>
    <n v="15.77"/>
    <s v="Night"/>
    <x v="4"/>
    <n v="61.83"/>
    <n v="85.04"/>
    <n v="139.37"/>
    <x v="840"/>
    <n v="4"/>
    <x v="0"/>
    <x v="2"/>
    <x v="21"/>
    <x v="3"/>
    <x v="3"/>
    <n v="2"/>
    <n v="2024"/>
    <x v="0"/>
  </r>
  <r>
    <s v="User_911"/>
    <s v="BMW i3"/>
    <n v="100"/>
    <x v="420"/>
    <x v="2"/>
    <x v="890"/>
    <d v="2024-02-08T00:37:00"/>
    <n v="45.62"/>
    <n v="0.91"/>
    <x v="801"/>
    <n v="36.950000000000003"/>
    <s v="Night"/>
    <x v="3"/>
    <n v="55.56"/>
    <n v="94"/>
    <m/>
    <x v="841"/>
    <n v="6"/>
    <x v="1"/>
    <x v="0"/>
    <x v="22"/>
    <x v="3"/>
    <x v="0"/>
    <n v="2"/>
    <n v="2024"/>
    <x v="0"/>
  </r>
  <r>
    <s v="User_912"/>
    <s v="Chevy Bolt"/>
    <n v="58.34"/>
    <x v="40"/>
    <x v="3"/>
    <x v="891"/>
    <d v="2024-02-08T00:32:00"/>
    <n v="39.69"/>
    <n v="1.4"/>
    <x v="574"/>
    <n v="13.12"/>
    <s v="Evening"/>
    <x v="6"/>
    <n v="37.049999999999997"/>
    <n v="86.27"/>
    <n v="103.75"/>
    <x v="842"/>
    <n v="6"/>
    <x v="1"/>
    <x v="1"/>
    <x v="23"/>
    <x v="3"/>
    <x v="2"/>
    <n v="2"/>
    <n v="2024"/>
    <x v="0"/>
  </r>
  <r>
    <s v="User_913"/>
    <s v="Chevy Bolt"/>
    <n v="50"/>
    <x v="421"/>
    <x v="1"/>
    <x v="892"/>
    <d v="2024-02-08T02:22:00"/>
    <n v="6.82"/>
    <n v="3.06"/>
    <x v="802"/>
    <n v="22.37"/>
    <s v="Morning"/>
    <x v="4"/>
    <n v="21.39"/>
    <n v="50.86"/>
    <n v="244.39"/>
    <x v="843"/>
    <n v="3"/>
    <x v="2"/>
    <x v="2"/>
    <x v="0"/>
    <x v="0"/>
    <x v="2"/>
    <n v="2"/>
    <n v="2024"/>
    <x v="0"/>
  </r>
  <r>
    <s v="User_914"/>
    <s v="Tesla Model 3"/>
    <n v="50"/>
    <x v="422"/>
    <x v="2"/>
    <x v="893"/>
    <d v="2024-02-08T02:59:00"/>
    <n v="55.17"/>
    <n v="2.29"/>
    <x v="803"/>
    <n v="10.73"/>
    <s v="Evening"/>
    <x v="0"/>
    <n v="40.119999999999997"/>
    <n v="67.16"/>
    <n v="186.42"/>
    <x v="844"/>
    <n v="7"/>
    <x v="1"/>
    <x v="0"/>
    <x v="1"/>
    <x v="0"/>
    <x v="4"/>
    <n v="2"/>
    <n v="2024"/>
    <x v="0"/>
  </r>
  <r>
    <s v="User_915"/>
    <s v="BMW i3"/>
    <n v="101.02"/>
    <x v="54"/>
    <x v="2"/>
    <x v="894"/>
    <d v="2024-02-08T03:50:00"/>
    <n v="152.24"/>
    <n v="0.71"/>
    <x v="804"/>
    <n v="32.590000000000003"/>
    <s v="Night"/>
    <x v="4"/>
    <n v="13.8"/>
    <n v="58.93"/>
    <n v="145.16"/>
    <x v="845"/>
    <n v="5"/>
    <x v="0"/>
    <x v="0"/>
    <x v="2"/>
    <x v="0"/>
    <x v="0"/>
    <n v="2"/>
    <n v="2024"/>
    <x v="0"/>
  </r>
  <r>
    <s v="User_916"/>
    <s v="Hyundai Kona"/>
    <n v="85"/>
    <x v="337"/>
    <x v="3"/>
    <x v="895"/>
    <d v="2024-02-08T05:12:00"/>
    <n v="60.29"/>
    <n v="1.85"/>
    <x v="805"/>
    <n v="34.590000000000003"/>
    <s v="Evening"/>
    <x v="5"/>
    <n v="78.959999999999994"/>
    <n v="69.48"/>
    <n v="113.36"/>
    <x v="846"/>
    <n v="4"/>
    <x v="2"/>
    <x v="0"/>
    <x v="3"/>
    <x v="0"/>
    <x v="1"/>
    <n v="2"/>
    <n v="2024"/>
    <x v="0"/>
  </r>
  <r>
    <s v="User_917"/>
    <s v="Chevy Bolt"/>
    <n v="76.34"/>
    <x v="16"/>
    <x v="2"/>
    <x v="896"/>
    <d v="2024-02-08T07:41:00"/>
    <n v="16.38"/>
    <n v="0.86"/>
    <x v="806"/>
    <n v="13.8"/>
    <s v="Night"/>
    <x v="0"/>
    <n v="70.55"/>
    <n v="76.78"/>
    <n v="193.4"/>
    <x v="847"/>
    <n v="0.36"/>
    <x v="1"/>
    <x v="0"/>
    <x v="4"/>
    <x v="0"/>
    <x v="2"/>
    <n v="2"/>
    <n v="2024"/>
    <x v="0"/>
  </r>
  <r>
    <s v="User_918"/>
    <s v="Tesla Model 3"/>
    <n v="50"/>
    <x v="423"/>
    <x v="0"/>
    <x v="897"/>
    <d v="2024-02-08T08:09:00"/>
    <n v="37.61"/>
    <n v="3.44"/>
    <x v="628"/>
    <n v="32.78"/>
    <s v="Night"/>
    <x v="3"/>
    <n v="30.6"/>
    <n v="101.91"/>
    <n v="14.92"/>
    <x v="848"/>
    <n v="1"/>
    <x v="0"/>
    <x v="0"/>
    <x v="5"/>
    <x v="0"/>
    <x v="4"/>
    <n v="2"/>
    <n v="2024"/>
    <x v="0"/>
  </r>
  <r>
    <s v="User_919"/>
    <s v="Hyundai Kona"/>
    <n v="100"/>
    <x v="424"/>
    <x v="0"/>
    <x v="898"/>
    <d v="2024-02-08T08:25:00"/>
    <n v="38.01"/>
    <n v="2.83"/>
    <x v="807"/>
    <n v="7.78"/>
    <s v="Evening"/>
    <x v="6"/>
    <n v="48.29"/>
    <n v="98.25"/>
    <n v="233.17"/>
    <x v="110"/>
    <n v="1"/>
    <x v="0"/>
    <x v="0"/>
    <x v="6"/>
    <x v="1"/>
    <x v="1"/>
    <n v="2"/>
    <n v="2024"/>
    <x v="0"/>
  </r>
  <r>
    <s v="User_920"/>
    <s v="BMW i3"/>
    <n v="75"/>
    <x v="91"/>
    <x v="3"/>
    <x v="899"/>
    <d v="2024-02-08T10:56:00"/>
    <n v="51.89"/>
    <n v="1.85"/>
    <x v="808"/>
    <n v="13.05"/>
    <s v="Night"/>
    <x v="3"/>
    <n v="15.75"/>
    <n v="57.05"/>
    <n v="74.53"/>
    <x v="849"/>
    <n v="3"/>
    <x v="1"/>
    <x v="1"/>
    <x v="7"/>
    <x v="1"/>
    <x v="0"/>
    <n v="2"/>
    <n v="2024"/>
    <x v="0"/>
  </r>
  <r>
    <s v="User_921"/>
    <s v="Chevy Bolt"/>
    <n v="62"/>
    <x v="425"/>
    <x v="1"/>
    <x v="900"/>
    <d v="2024-02-08T08:42:00"/>
    <n v="9.89"/>
    <n v="1.61"/>
    <x v="809"/>
    <n v="19.350000000000001"/>
    <s v="Evening"/>
    <x v="3"/>
    <n v="14.65"/>
    <n v="62.33"/>
    <n v="20.02"/>
    <x v="850"/>
    <n v="0"/>
    <x v="1"/>
    <x v="0"/>
    <x v="8"/>
    <x v="1"/>
    <x v="2"/>
    <n v="2"/>
    <n v="2024"/>
    <x v="0"/>
  </r>
  <r>
    <s v="User_922"/>
    <s v="Hyundai Kona"/>
    <n v="75"/>
    <x v="426"/>
    <x v="3"/>
    <x v="901"/>
    <d v="2024-02-08T12:43:00"/>
    <n v="73.63"/>
    <n v="0.96"/>
    <x v="455"/>
    <n v="27.4"/>
    <s v="Afternoon"/>
    <x v="1"/>
    <n v="25.6"/>
    <n v="50.36"/>
    <m/>
    <x v="851"/>
    <n v="2.8"/>
    <x v="2"/>
    <x v="0"/>
    <x v="9"/>
    <x v="1"/>
    <x v="1"/>
    <n v="2"/>
    <n v="2024"/>
    <x v="0"/>
  </r>
  <r>
    <s v="User_923"/>
    <s v="Hyundai Kona"/>
    <n v="62"/>
    <x v="89"/>
    <x v="0"/>
    <x v="902"/>
    <d v="2024-02-08T12:33:00"/>
    <n v="10.34"/>
    <n v="3.71"/>
    <x v="21"/>
    <n v="31.69"/>
    <s v="Evening"/>
    <x v="3"/>
    <n v="32.99"/>
    <n v="84.17"/>
    <n v="47.54"/>
    <x v="852"/>
    <n v="7"/>
    <x v="0"/>
    <x v="2"/>
    <x v="10"/>
    <x v="1"/>
    <x v="1"/>
    <n v="2"/>
    <n v="2024"/>
    <x v="0"/>
  </r>
  <r>
    <s v="User_924"/>
    <s v="Hyundai Kona"/>
    <n v="62"/>
    <x v="290"/>
    <x v="4"/>
    <x v="903"/>
    <d v="2024-02-08T13:56:00"/>
    <n v="69.11"/>
    <n v="1.26"/>
    <x v="712"/>
    <n v="20.79"/>
    <s v="Afternoon"/>
    <x v="2"/>
    <n v="20.57"/>
    <n v="63.35"/>
    <n v="217.31"/>
    <x v="853"/>
    <n v="7"/>
    <x v="0"/>
    <x v="0"/>
    <x v="11"/>
    <x v="1"/>
    <x v="1"/>
    <n v="2"/>
    <n v="2024"/>
    <x v="0"/>
  </r>
  <r>
    <s v="User_925"/>
    <s v="Chevy Bolt"/>
    <n v="75"/>
    <x v="427"/>
    <x v="4"/>
    <x v="904"/>
    <d v="2024-02-08T15:01:00"/>
    <n v="18.309999999999999"/>
    <n v="6.77"/>
    <x v="810"/>
    <n v="31.25"/>
    <s v="Afternoon"/>
    <x v="5"/>
    <n v="14.15"/>
    <n v="82.2"/>
    <n v="226.73"/>
    <x v="854"/>
    <n v="7"/>
    <x v="0"/>
    <x v="0"/>
    <x v="12"/>
    <x v="2"/>
    <x v="2"/>
    <n v="2"/>
    <n v="2024"/>
    <x v="0"/>
  </r>
  <r>
    <s v="User_926"/>
    <s v="Chevy Bolt"/>
    <n v="75"/>
    <x v="184"/>
    <x v="2"/>
    <x v="905"/>
    <d v="2024-02-08T14:57:00"/>
    <n v="41.74"/>
    <n v="2.61"/>
    <x v="811"/>
    <n v="16.29"/>
    <s v="Evening"/>
    <x v="1"/>
    <n v="26.09"/>
    <n v="66.72"/>
    <n v="166.77"/>
    <x v="855"/>
    <n v="6"/>
    <x v="1"/>
    <x v="2"/>
    <x v="13"/>
    <x v="2"/>
    <x v="2"/>
    <n v="2"/>
    <n v="2024"/>
    <x v="0"/>
  </r>
  <r>
    <s v="User_927"/>
    <s v="Nissan Leaf"/>
    <n v="100"/>
    <x v="410"/>
    <x v="2"/>
    <x v="906"/>
    <d v="2024-02-08T14:40:00"/>
    <m/>
    <n v="2.1"/>
    <x v="460"/>
    <n v="37.42"/>
    <s v="Morning"/>
    <x v="0"/>
    <n v="67.27"/>
    <n v="91.48"/>
    <n v="102.65"/>
    <x v="856"/>
    <n v="5.75"/>
    <x v="1"/>
    <x v="2"/>
    <x v="14"/>
    <x v="2"/>
    <x v="3"/>
    <n v="2"/>
    <n v="2024"/>
    <x v="0"/>
  </r>
  <r>
    <s v="User_928"/>
    <s v="BMW i3"/>
    <n v="75"/>
    <x v="421"/>
    <x v="4"/>
    <x v="907"/>
    <d v="2024-02-08T18:36:00"/>
    <n v="39.15"/>
    <n v="1.32"/>
    <x v="812"/>
    <n v="29.7"/>
    <s v="Morning"/>
    <x v="2"/>
    <n v="14.67"/>
    <n v="60.12"/>
    <n v="232.78"/>
    <x v="568"/>
    <n v="4"/>
    <x v="1"/>
    <x v="0"/>
    <x v="15"/>
    <x v="2"/>
    <x v="0"/>
    <n v="2"/>
    <n v="2024"/>
    <x v="0"/>
  </r>
  <r>
    <s v="User_929"/>
    <s v="Tesla Model 3"/>
    <n v="75"/>
    <x v="11"/>
    <x v="0"/>
    <x v="908"/>
    <d v="2024-02-08T16:44:00"/>
    <n v="37.119999999999997"/>
    <n v="0.56000000000000005"/>
    <x v="813"/>
    <n v="15.12"/>
    <s v="Evening"/>
    <x v="1"/>
    <n v="39.799999999999997"/>
    <n v="91.68"/>
    <n v="18.940000000000001"/>
    <x v="857"/>
    <n v="5.4"/>
    <x v="2"/>
    <x v="1"/>
    <x v="16"/>
    <x v="2"/>
    <x v="4"/>
    <n v="2"/>
    <n v="2024"/>
    <x v="0"/>
  </r>
  <r>
    <s v="User_930"/>
    <s v="Hyundai Kona"/>
    <n v="100"/>
    <x v="286"/>
    <x v="2"/>
    <x v="909"/>
    <d v="2024-02-08T17:39:00"/>
    <n v="35.35"/>
    <n v="2.11"/>
    <x v="814"/>
    <n v="60.4"/>
    <s v="Evening"/>
    <x v="5"/>
    <n v="21.96"/>
    <n v="69.3"/>
    <n v="81.97"/>
    <x v="858"/>
    <n v="2"/>
    <x v="0"/>
    <x v="2"/>
    <x v="17"/>
    <x v="2"/>
    <x v="1"/>
    <n v="2"/>
    <n v="2024"/>
    <x v="0"/>
  </r>
  <r>
    <s v="User_931"/>
    <s v="Nissan Leaf"/>
    <n v="62"/>
    <x v="335"/>
    <x v="3"/>
    <x v="910"/>
    <d v="2024-02-08T19:10:00"/>
    <n v="18.03"/>
    <n v="2.76"/>
    <x v="815"/>
    <n v="19.46"/>
    <s v="Night"/>
    <x v="0"/>
    <n v="58.41"/>
    <n v="146.85"/>
    <n v="245.74"/>
    <x v="859"/>
    <n v="5"/>
    <x v="0"/>
    <x v="2"/>
    <x v="18"/>
    <x v="3"/>
    <x v="3"/>
    <n v="2"/>
    <n v="2024"/>
    <x v="0"/>
  </r>
  <r>
    <s v="User_932"/>
    <s v="Tesla Model 3"/>
    <n v="143.21"/>
    <x v="327"/>
    <x v="3"/>
    <x v="911"/>
    <d v="2024-02-08T22:04:00"/>
    <m/>
    <n v="2.4"/>
    <x v="816"/>
    <n v="40.21"/>
    <s v="Night"/>
    <x v="5"/>
    <n v="33.29"/>
    <n v="62.65"/>
    <n v="144.82"/>
    <x v="860"/>
    <n v="0"/>
    <x v="1"/>
    <x v="0"/>
    <x v="19"/>
    <x v="3"/>
    <x v="4"/>
    <n v="2"/>
    <n v="2024"/>
    <x v="0"/>
  </r>
  <r>
    <s v="User_933"/>
    <s v="Nissan Leaf"/>
    <n v="50"/>
    <x v="197"/>
    <x v="0"/>
    <x v="912"/>
    <d v="2024-02-08T23:37:00"/>
    <n v="45.66"/>
    <n v="2.5099999999999998"/>
    <x v="817"/>
    <n v="31.63"/>
    <s v="Evening"/>
    <x v="5"/>
    <n v="67.91"/>
    <n v="65.239999999999995"/>
    <n v="168.81"/>
    <x v="482"/>
    <n v="6"/>
    <x v="2"/>
    <x v="2"/>
    <x v="20"/>
    <x v="3"/>
    <x v="3"/>
    <n v="2"/>
    <n v="2024"/>
    <x v="0"/>
  </r>
  <r>
    <s v="User_934"/>
    <s v="Chevy Bolt"/>
    <n v="75"/>
    <x v="174"/>
    <x v="2"/>
    <x v="913"/>
    <d v="2024-02-08T22:42:00"/>
    <n v="37.97"/>
    <n v="1.74"/>
    <x v="818"/>
    <n v="12.13"/>
    <s v="Morning"/>
    <x v="0"/>
    <n v="35.799999999999997"/>
    <n v="64.91"/>
    <n v="299.76"/>
    <x v="861"/>
    <n v="1"/>
    <x v="2"/>
    <x v="0"/>
    <x v="21"/>
    <x v="3"/>
    <x v="2"/>
    <n v="2"/>
    <n v="2024"/>
    <x v="0"/>
  </r>
  <r>
    <s v="User_935"/>
    <s v="Hyundai Kona"/>
    <n v="75"/>
    <x v="136"/>
    <x v="3"/>
    <x v="914"/>
    <d v="2024-02-08T23:21:00"/>
    <n v="45.39"/>
    <n v="2.09"/>
    <x v="819"/>
    <n v="32.86"/>
    <s v="Night"/>
    <x v="3"/>
    <n v="87.41"/>
    <n v="87.13"/>
    <n v="92.58"/>
    <x v="862"/>
    <n v="3"/>
    <x v="2"/>
    <x v="1"/>
    <x v="22"/>
    <x v="3"/>
    <x v="1"/>
    <n v="2"/>
    <n v="2024"/>
    <x v="0"/>
  </r>
  <r>
    <s v="User_936"/>
    <s v="Tesla Model 3"/>
    <n v="50"/>
    <x v="51"/>
    <x v="2"/>
    <x v="915"/>
    <d v="2024-02-09T01:37:00"/>
    <n v="29.98"/>
    <n v="0.66"/>
    <x v="149"/>
    <n v="24.38"/>
    <s v="Night"/>
    <x v="4"/>
    <n v="45.77"/>
    <n v="71.42"/>
    <n v="96.13"/>
    <x v="863"/>
    <n v="6"/>
    <x v="2"/>
    <x v="1"/>
    <x v="23"/>
    <x v="3"/>
    <x v="4"/>
    <n v="2"/>
    <n v="2024"/>
    <x v="0"/>
  </r>
  <r>
    <s v="User_937"/>
    <s v="Tesla Model 3"/>
    <n v="62"/>
    <x v="30"/>
    <x v="2"/>
    <x v="916"/>
    <d v="2024-02-09T00:57:00"/>
    <n v="6.01"/>
    <n v="2.34"/>
    <x v="820"/>
    <n v="30.04"/>
    <s v="Morning"/>
    <x v="5"/>
    <n v="23.71"/>
    <n v="58.83"/>
    <n v="191.87"/>
    <x v="864"/>
    <n v="7"/>
    <x v="2"/>
    <x v="0"/>
    <x v="0"/>
    <x v="0"/>
    <x v="4"/>
    <n v="2"/>
    <n v="2024"/>
    <x v="0"/>
  </r>
  <r>
    <s v="User_938"/>
    <s v="Tesla Model 3"/>
    <n v="50"/>
    <x v="50"/>
    <x v="3"/>
    <x v="917"/>
    <d v="2024-02-09T02:34:00"/>
    <n v="6.62"/>
    <n v="2.7"/>
    <x v="821"/>
    <n v="26.55"/>
    <s v="Evening"/>
    <x v="3"/>
    <n v="24.96"/>
    <n v="68.64"/>
    <n v="174.82"/>
    <x v="865"/>
    <n v="7"/>
    <x v="1"/>
    <x v="1"/>
    <x v="1"/>
    <x v="0"/>
    <x v="4"/>
    <n v="2"/>
    <n v="2024"/>
    <x v="0"/>
  </r>
  <r>
    <s v="User_939"/>
    <s v="Tesla Model 3"/>
    <n v="100"/>
    <x v="104"/>
    <x v="4"/>
    <x v="918"/>
    <d v="2024-02-09T02:46:00"/>
    <n v="11.43"/>
    <n v="1.94"/>
    <x v="822"/>
    <n v="16.14"/>
    <s v="Morning"/>
    <x v="6"/>
    <n v="12.43"/>
    <n v="91.49"/>
    <n v="166.55"/>
    <x v="866"/>
    <n v="0"/>
    <x v="1"/>
    <x v="0"/>
    <x v="2"/>
    <x v="0"/>
    <x v="4"/>
    <n v="2"/>
    <n v="2024"/>
    <x v="0"/>
  </r>
  <r>
    <s v="User_940"/>
    <s v="Tesla Model 3"/>
    <n v="7.45"/>
    <x v="404"/>
    <x v="3"/>
    <x v="919"/>
    <d v="2024-02-09T05:04:00"/>
    <n v="78.94"/>
    <n v="2.76"/>
    <x v="510"/>
    <n v="7.87"/>
    <s v="Afternoon"/>
    <x v="0"/>
    <n v="21.53"/>
    <n v="54.86"/>
    <n v="135.61000000000001"/>
    <x v="867"/>
    <n v="2.06"/>
    <x v="1"/>
    <x v="2"/>
    <x v="3"/>
    <x v="0"/>
    <x v="4"/>
    <n v="2"/>
    <n v="2024"/>
    <x v="0"/>
  </r>
  <r>
    <s v="User_941"/>
    <s v="Nissan Leaf"/>
    <n v="50"/>
    <x v="200"/>
    <x v="0"/>
    <x v="920"/>
    <d v="2024-02-09T07:21:00"/>
    <n v="58.74"/>
    <n v="2.91"/>
    <x v="823"/>
    <n v="20.61"/>
    <s v="Night"/>
    <x v="5"/>
    <n v="19.43"/>
    <n v="59.52"/>
    <n v="46.37"/>
    <x v="868"/>
    <n v="6"/>
    <x v="0"/>
    <x v="2"/>
    <x v="4"/>
    <x v="0"/>
    <x v="3"/>
    <n v="2"/>
    <n v="2024"/>
    <x v="0"/>
  </r>
  <r>
    <s v="User_942"/>
    <s v="Hyundai Kona"/>
    <n v="62"/>
    <x v="367"/>
    <x v="1"/>
    <x v="921"/>
    <d v="2024-02-09T07:47:00"/>
    <n v="68.83"/>
    <n v="1.62"/>
    <x v="21"/>
    <n v="39.380000000000003"/>
    <s v="Night"/>
    <x v="4"/>
    <n v="19.29"/>
    <n v="58.57"/>
    <n v="137.22999999999999"/>
    <x v="869"/>
    <n v="6"/>
    <x v="2"/>
    <x v="0"/>
    <x v="5"/>
    <x v="0"/>
    <x v="1"/>
    <n v="2"/>
    <n v="2024"/>
    <x v="0"/>
  </r>
  <r>
    <s v="User_943"/>
    <s v="Chevy Bolt"/>
    <n v="75"/>
    <x v="246"/>
    <x v="3"/>
    <x v="922"/>
    <d v="2024-02-09T07:32:00"/>
    <n v="59.22"/>
    <n v="1.6"/>
    <x v="824"/>
    <n v="33.6"/>
    <s v="Night"/>
    <x v="6"/>
    <n v="42.3"/>
    <n v="56.84"/>
    <n v="222.96"/>
    <x v="870"/>
    <n v="7"/>
    <x v="2"/>
    <x v="0"/>
    <x v="6"/>
    <x v="1"/>
    <x v="2"/>
    <n v="2"/>
    <n v="2024"/>
    <x v="0"/>
  </r>
  <r>
    <s v="User_944"/>
    <s v="Chevy Bolt"/>
    <n v="75"/>
    <x v="130"/>
    <x v="2"/>
    <x v="923"/>
    <d v="2024-02-09T10:59:00"/>
    <n v="40.86"/>
    <n v="2.54"/>
    <x v="665"/>
    <n v="35.75"/>
    <s v="Morning"/>
    <x v="0"/>
    <n v="13.96"/>
    <n v="64.56"/>
    <n v="33.99"/>
    <x v="871"/>
    <n v="1"/>
    <x v="0"/>
    <x v="2"/>
    <x v="7"/>
    <x v="1"/>
    <x v="2"/>
    <n v="2"/>
    <n v="2024"/>
    <x v="0"/>
  </r>
  <r>
    <s v="User_945"/>
    <s v="Chevy Bolt"/>
    <n v="62"/>
    <x v="384"/>
    <x v="2"/>
    <x v="924"/>
    <d v="2024-02-09T11:24:00"/>
    <n v="56.07"/>
    <n v="3.59"/>
    <x v="825"/>
    <n v="37.31"/>
    <s v="Morning"/>
    <x v="1"/>
    <n v="38.270000000000003"/>
    <n v="40.630000000000003"/>
    <n v="219.24"/>
    <x v="872"/>
    <n v="4"/>
    <x v="2"/>
    <x v="0"/>
    <x v="8"/>
    <x v="1"/>
    <x v="2"/>
    <n v="2"/>
    <n v="2024"/>
    <x v="0"/>
  </r>
  <r>
    <s v="User_946"/>
    <s v="Chevy Bolt"/>
    <n v="62"/>
    <x v="222"/>
    <x v="3"/>
    <x v="925"/>
    <d v="2024-02-09T10:07:00"/>
    <n v="78.239999999999995"/>
    <n v="3.82"/>
    <x v="826"/>
    <n v="17.73"/>
    <s v="Evening"/>
    <x v="1"/>
    <n v="75.680000000000007"/>
    <n v="85.29"/>
    <n v="46.84"/>
    <x v="873"/>
    <n v="6"/>
    <x v="2"/>
    <x v="2"/>
    <x v="9"/>
    <x v="1"/>
    <x v="2"/>
    <n v="2"/>
    <n v="2024"/>
    <x v="0"/>
  </r>
  <r>
    <s v="User_947"/>
    <s v="Nissan Leaf"/>
    <n v="50"/>
    <x v="14"/>
    <x v="1"/>
    <x v="926"/>
    <d v="2024-02-09T11:39:00"/>
    <n v="17.47"/>
    <n v="0.83"/>
    <x v="827"/>
    <n v="13.85"/>
    <s v="Night"/>
    <x v="3"/>
    <n v="64"/>
    <n v="93.61"/>
    <n v="167.69"/>
    <x v="874"/>
    <n v="5"/>
    <x v="2"/>
    <x v="0"/>
    <x v="10"/>
    <x v="1"/>
    <x v="3"/>
    <n v="2"/>
    <n v="2024"/>
    <x v="0"/>
  </r>
  <r>
    <s v="User_948"/>
    <s v="BMW i3"/>
    <n v="75"/>
    <x v="236"/>
    <x v="3"/>
    <x v="927"/>
    <d v="2024-02-09T13:13:00"/>
    <n v="26.22"/>
    <n v="1.1100000000000001"/>
    <x v="828"/>
    <n v="33.15"/>
    <s v="Afternoon"/>
    <x v="1"/>
    <n v="45.55"/>
    <n v="63.63"/>
    <n v="30.16"/>
    <x v="875"/>
    <n v="0"/>
    <x v="2"/>
    <x v="2"/>
    <x v="11"/>
    <x v="1"/>
    <x v="0"/>
    <n v="2"/>
    <n v="2024"/>
    <x v="0"/>
  </r>
  <r>
    <s v="User_949"/>
    <s v="Hyundai Kona"/>
    <n v="50"/>
    <x v="148"/>
    <x v="1"/>
    <x v="928"/>
    <d v="2024-02-09T15:53:00"/>
    <n v="70.099999999999994"/>
    <n v="3.62"/>
    <x v="829"/>
    <n v="15.92"/>
    <s v="Evening"/>
    <x v="2"/>
    <n v="55.57"/>
    <n v="60.12"/>
    <n v="165.14"/>
    <x v="876"/>
    <n v="4.79"/>
    <x v="2"/>
    <x v="1"/>
    <x v="12"/>
    <x v="2"/>
    <x v="1"/>
    <n v="2"/>
    <n v="2024"/>
    <x v="0"/>
  </r>
  <r>
    <s v="User_950"/>
    <s v="Tesla Model 3"/>
    <n v="100"/>
    <x v="219"/>
    <x v="1"/>
    <x v="929"/>
    <d v="2024-02-09T14:22:00"/>
    <n v="55.41"/>
    <n v="3.84"/>
    <x v="830"/>
    <n v="33.46"/>
    <s v="Morning"/>
    <x v="5"/>
    <n v="16.38"/>
    <n v="86.68"/>
    <n v="125.62"/>
    <x v="877"/>
    <n v="7"/>
    <x v="1"/>
    <x v="1"/>
    <x v="13"/>
    <x v="2"/>
    <x v="4"/>
    <n v="2"/>
    <n v="2024"/>
    <x v="0"/>
  </r>
  <r>
    <s v="User_951"/>
    <s v="BMW i3"/>
    <n v="62"/>
    <x v="428"/>
    <x v="0"/>
    <x v="930"/>
    <d v="2024-02-09T17:55:00"/>
    <n v="33.47"/>
    <n v="3.3"/>
    <x v="770"/>
    <n v="33.64"/>
    <s v="Afternoon"/>
    <x v="5"/>
    <n v="76.459999999999994"/>
    <n v="81.41"/>
    <n v="27.77"/>
    <x v="826"/>
    <n v="6"/>
    <x v="2"/>
    <x v="2"/>
    <x v="14"/>
    <x v="2"/>
    <x v="0"/>
    <n v="2"/>
    <n v="2024"/>
    <x v="0"/>
  </r>
  <r>
    <s v="User_952"/>
    <s v="Chevy Bolt"/>
    <n v="50"/>
    <x v="60"/>
    <x v="2"/>
    <x v="931"/>
    <d v="2024-02-09T18:21:00"/>
    <n v="53.58"/>
    <n v="0.83"/>
    <x v="831"/>
    <n v="37.020000000000003"/>
    <s v="Evening"/>
    <x v="0"/>
    <n v="18.329999999999998"/>
    <n v="83.75"/>
    <n v="273.12"/>
    <x v="878"/>
    <n v="0"/>
    <x v="1"/>
    <x v="2"/>
    <x v="15"/>
    <x v="2"/>
    <x v="2"/>
    <n v="2"/>
    <n v="2024"/>
    <x v="0"/>
  </r>
  <r>
    <s v="User_953"/>
    <s v="BMW i3"/>
    <n v="94.36"/>
    <x v="36"/>
    <x v="2"/>
    <x v="932"/>
    <d v="2024-02-09T18:28:00"/>
    <n v="11.29"/>
    <n v="2.39"/>
    <x v="225"/>
    <n v="16.39"/>
    <s v="Morning"/>
    <x v="2"/>
    <n v="81.48"/>
    <n v="83.17"/>
    <n v="184.15"/>
    <x v="879"/>
    <n v="4"/>
    <x v="1"/>
    <x v="2"/>
    <x v="16"/>
    <x v="2"/>
    <x v="0"/>
    <n v="2"/>
    <n v="2024"/>
    <x v="0"/>
  </r>
  <r>
    <s v="User_954"/>
    <s v="Hyundai Kona"/>
    <n v="85"/>
    <x v="278"/>
    <x v="1"/>
    <x v="933"/>
    <d v="2024-02-09T18:43:00"/>
    <n v="6.27"/>
    <n v="1.08"/>
    <x v="832"/>
    <n v="11.24"/>
    <s v="Afternoon"/>
    <x v="5"/>
    <n v="12.44"/>
    <n v="64.040000000000006"/>
    <n v="195.2"/>
    <x v="661"/>
    <n v="2.65"/>
    <x v="1"/>
    <x v="2"/>
    <x v="17"/>
    <x v="2"/>
    <x v="1"/>
    <n v="2"/>
    <n v="2024"/>
    <x v="0"/>
  </r>
  <r>
    <s v="User_955"/>
    <s v="Tesla Model 3"/>
    <n v="75"/>
    <x v="369"/>
    <x v="2"/>
    <x v="934"/>
    <d v="2024-02-09T19:23:00"/>
    <n v="42.95"/>
    <n v="1.61"/>
    <x v="683"/>
    <n v="16.53"/>
    <s v="Evening"/>
    <x v="0"/>
    <n v="61.35"/>
    <n v="77.19"/>
    <n v="40.74"/>
    <x v="880"/>
    <n v="2"/>
    <x v="1"/>
    <x v="2"/>
    <x v="18"/>
    <x v="3"/>
    <x v="4"/>
    <n v="2"/>
    <n v="2024"/>
    <x v="0"/>
  </r>
  <r>
    <s v="User_956"/>
    <s v="Tesla Model 3"/>
    <n v="75"/>
    <x v="76"/>
    <x v="4"/>
    <x v="935"/>
    <d v="2024-02-09T19:49:00"/>
    <n v="43.24"/>
    <n v="3.2"/>
    <x v="833"/>
    <n v="26.87"/>
    <s v="Afternoon"/>
    <x v="4"/>
    <n v="27.78"/>
    <n v="52.5"/>
    <n v="187.43"/>
    <x v="881"/>
    <n v="7"/>
    <x v="0"/>
    <x v="1"/>
    <x v="19"/>
    <x v="3"/>
    <x v="4"/>
    <n v="2"/>
    <n v="2024"/>
    <x v="0"/>
  </r>
  <r>
    <s v="User_957"/>
    <s v="Hyundai Kona"/>
    <n v="140.51"/>
    <x v="165"/>
    <x v="1"/>
    <x v="936"/>
    <d v="2024-02-09T21:48:00"/>
    <n v="12.44"/>
    <n v="2.92"/>
    <x v="834"/>
    <n v="18.8"/>
    <s v="Morning"/>
    <x v="5"/>
    <n v="35.47"/>
    <n v="85.9"/>
    <n v="168.22"/>
    <x v="882"/>
    <n v="5"/>
    <x v="1"/>
    <x v="2"/>
    <x v="20"/>
    <x v="3"/>
    <x v="1"/>
    <n v="2"/>
    <n v="2024"/>
    <x v="0"/>
  </r>
  <r>
    <s v="User_958"/>
    <s v="Hyundai Kona"/>
    <n v="100"/>
    <x v="113"/>
    <x v="2"/>
    <x v="937"/>
    <d v="2024-02-09T22:00:00"/>
    <n v="29.18"/>
    <n v="3.1"/>
    <x v="203"/>
    <n v="31.67"/>
    <s v="Evening"/>
    <x v="3"/>
    <n v="59.86"/>
    <n v="58.87"/>
    <n v="247.43"/>
    <x v="883"/>
    <n v="3.22"/>
    <x v="0"/>
    <x v="0"/>
    <x v="21"/>
    <x v="3"/>
    <x v="1"/>
    <n v="2"/>
    <n v="2024"/>
    <x v="0"/>
  </r>
  <r>
    <s v="User_959"/>
    <s v="Chevy Bolt"/>
    <n v="100"/>
    <x v="54"/>
    <x v="4"/>
    <x v="938"/>
    <d v="2024-02-10T00:44:00"/>
    <n v="74.180000000000007"/>
    <n v="1.07"/>
    <x v="835"/>
    <n v="22.26"/>
    <s v="Morning"/>
    <x v="5"/>
    <n v="76.2"/>
    <n v="93.65"/>
    <n v="119.34"/>
    <x v="884"/>
    <n v="6.38"/>
    <x v="0"/>
    <x v="1"/>
    <x v="22"/>
    <x v="3"/>
    <x v="2"/>
    <n v="2"/>
    <n v="2024"/>
    <x v="0"/>
  </r>
  <r>
    <s v="User_960"/>
    <s v="Tesla Model 3"/>
    <n v="100"/>
    <x v="4"/>
    <x v="0"/>
    <x v="939"/>
    <d v="2024-02-10T00:27:00"/>
    <n v="72.09"/>
    <n v="2.5"/>
    <x v="836"/>
    <n v="20.29"/>
    <s v="Night"/>
    <x v="4"/>
    <n v="22.9"/>
    <n v="94.21"/>
    <n v="87.68"/>
    <x v="885"/>
    <n v="4"/>
    <x v="1"/>
    <x v="2"/>
    <x v="23"/>
    <x v="3"/>
    <x v="4"/>
    <n v="2"/>
    <n v="2024"/>
    <x v="0"/>
  </r>
  <r>
    <s v="User_961"/>
    <s v="BMW i3"/>
    <n v="75"/>
    <x v="210"/>
    <x v="2"/>
    <x v="940"/>
    <d v="2024-02-10T02:14:00"/>
    <n v="25.33"/>
    <n v="1.74"/>
    <x v="272"/>
    <n v="16.59"/>
    <s v="Night"/>
    <x v="4"/>
    <n v="17.399999999999999"/>
    <n v="70.37"/>
    <n v="32.909999999999997"/>
    <x v="886"/>
    <n v="3"/>
    <x v="2"/>
    <x v="0"/>
    <x v="0"/>
    <x v="0"/>
    <x v="0"/>
    <n v="2"/>
    <n v="2024"/>
    <x v="0"/>
  </r>
  <r>
    <s v="User_962"/>
    <s v="Nissan Leaf"/>
    <n v="85"/>
    <x v="429"/>
    <x v="4"/>
    <x v="941"/>
    <d v="2024-02-10T01:39:00"/>
    <n v="58.51"/>
    <n v="1.61"/>
    <x v="837"/>
    <n v="30.09"/>
    <s v="Afternoon"/>
    <x v="5"/>
    <n v="74.91"/>
    <n v="80.23"/>
    <n v="111.46"/>
    <x v="887"/>
    <n v="4"/>
    <x v="2"/>
    <x v="1"/>
    <x v="1"/>
    <x v="0"/>
    <x v="3"/>
    <n v="2"/>
    <n v="2024"/>
    <x v="0"/>
  </r>
  <r>
    <s v="User_963"/>
    <s v="Nissan Leaf"/>
    <n v="85"/>
    <x v="260"/>
    <x v="3"/>
    <x v="942"/>
    <d v="2024-02-10T02:39:00"/>
    <n v="76.58"/>
    <n v="1.81"/>
    <x v="838"/>
    <n v="9.01"/>
    <s v="Night"/>
    <x v="4"/>
    <n v="68.53"/>
    <n v="65.88"/>
    <n v="196.8"/>
    <x v="888"/>
    <n v="2"/>
    <x v="1"/>
    <x v="0"/>
    <x v="2"/>
    <x v="0"/>
    <x v="3"/>
    <n v="2"/>
    <n v="2024"/>
    <x v="0"/>
  </r>
  <r>
    <s v="User_964"/>
    <s v="Hyundai Kona"/>
    <n v="75"/>
    <x v="139"/>
    <x v="3"/>
    <x v="943"/>
    <d v="2024-02-10T04:08:00"/>
    <n v="32.020000000000003"/>
    <n v="1.29"/>
    <x v="839"/>
    <n v="22.47"/>
    <s v="Morning"/>
    <x v="0"/>
    <n v="70.430000000000007"/>
    <n v="87.67"/>
    <n v="105.96"/>
    <x v="889"/>
    <n v="5"/>
    <x v="1"/>
    <x v="2"/>
    <x v="3"/>
    <x v="0"/>
    <x v="1"/>
    <n v="2"/>
    <n v="2024"/>
    <x v="0"/>
  </r>
  <r>
    <s v="User_965"/>
    <s v="Chevy Bolt"/>
    <n v="100"/>
    <x v="430"/>
    <x v="4"/>
    <x v="944"/>
    <d v="2024-02-10T07:05:00"/>
    <n v="63.43"/>
    <n v="2.75"/>
    <x v="193"/>
    <n v="19.850000000000001"/>
    <s v="Afternoon"/>
    <x v="5"/>
    <n v="81.92"/>
    <n v="90.06"/>
    <m/>
    <x v="890"/>
    <n v="6"/>
    <x v="0"/>
    <x v="0"/>
    <x v="4"/>
    <x v="0"/>
    <x v="2"/>
    <n v="2"/>
    <n v="2024"/>
    <x v="0"/>
  </r>
  <r>
    <s v="User_966"/>
    <s v="Nissan Leaf"/>
    <n v="78.209999999999994"/>
    <x v="70"/>
    <x v="1"/>
    <x v="945"/>
    <d v="2024-02-10T08:07:00"/>
    <n v="8.26"/>
    <n v="0.93"/>
    <x v="840"/>
    <n v="14.44"/>
    <s v="Evening"/>
    <x v="5"/>
    <n v="65.25"/>
    <n v="98.51"/>
    <m/>
    <x v="891"/>
    <n v="4"/>
    <x v="0"/>
    <x v="0"/>
    <x v="5"/>
    <x v="0"/>
    <x v="3"/>
    <n v="2"/>
    <n v="2024"/>
    <x v="0"/>
  </r>
  <r>
    <s v="User_967"/>
    <s v="Tesla Model 3"/>
    <n v="62"/>
    <x v="111"/>
    <x v="1"/>
    <x v="946"/>
    <d v="2024-02-10T07:06:00"/>
    <n v="65.03"/>
    <n v="2.2400000000000002"/>
    <x v="841"/>
    <n v="22.16"/>
    <s v="Morning"/>
    <x v="1"/>
    <n v="61.33"/>
    <n v="66.03"/>
    <n v="185.22"/>
    <x v="892"/>
    <n v="3"/>
    <x v="2"/>
    <x v="1"/>
    <x v="6"/>
    <x v="1"/>
    <x v="4"/>
    <n v="2"/>
    <n v="2024"/>
    <x v="0"/>
  </r>
  <r>
    <s v="User_968"/>
    <s v="Hyundai Kona"/>
    <n v="85"/>
    <x v="49"/>
    <x v="2"/>
    <x v="947"/>
    <d v="2024-02-10T09:28:00"/>
    <n v="39.19"/>
    <n v="2.73"/>
    <x v="842"/>
    <n v="27.63"/>
    <s v="Evening"/>
    <x v="3"/>
    <n v="16.989999999999998"/>
    <n v="86.18"/>
    <n v="85.43"/>
    <x v="893"/>
    <n v="5"/>
    <x v="0"/>
    <x v="0"/>
    <x v="7"/>
    <x v="1"/>
    <x v="1"/>
    <n v="2"/>
    <n v="2024"/>
    <x v="0"/>
  </r>
  <r>
    <s v="User_969"/>
    <s v="BMW i3"/>
    <n v="100"/>
    <x v="431"/>
    <x v="3"/>
    <x v="948"/>
    <d v="2024-02-10T09:36:00"/>
    <n v="79.36"/>
    <n v="3.37"/>
    <x v="562"/>
    <n v="17.5"/>
    <s v="Evening"/>
    <x v="5"/>
    <n v="28.93"/>
    <n v="89.16"/>
    <n v="222.16"/>
    <x v="894"/>
    <n v="7"/>
    <x v="0"/>
    <x v="0"/>
    <x v="8"/>
    <x v="1"/>
    <x v="0"/>
    <n v="2"/>
    <n v="2024"/>
    <x v="0"/>
  </r>
  <r>
    <s v="User_970"/>
    <s v="Hyundai Kona"/>
    <n v="62"/>
    <x v="184"/>
    <x v="1"/>
    <x v="949"/>
    <d v="2024-02-10T10:12:00"/>
    <n v="76.66"/>
    <n v="4.1900000000000004"/>
    <x v="843"/>
    <n v="37.130000000000003"/>
    <s v="Evening"/>
    <x v="6"/>
    <n v="35.729999999999997"/>
    <n v="84.33"/>
    <n v="284.29000000000002"/>
    <x v="895"/>
    <n v="0"/>
    <x v="1"/>
    <x v="1"/>
    <x v="9"/>
    <x v="1"/>
    <x v="1"/>
    <n v="2"/>
    <n v="2024"/>
    <x v="0"/>
  </r>
  <r>
    <s v="User_971"/>
    <s v="BMW i3"/>
    <n v="50"/>
    <x v="112"/>
    <x v="1"/>
    <x v="950"/>
    <d v="2024-02-10T13:56:00"/>
    <n v="54.32"/>
    <n v="3.68"/>
    <x v="844"/>
    <n v="34.42"/>
    <s v="Evening"/>
    <x v="1"/>
    <n v="11.57"/>
    <n v="82.6"/>
    <n v="119.02"/>
    <x v="896"/>
    <n v="5"/>
    <x v="0"/>
    <x v="2"/>
    <x v="10"/>
    <x v="1"/>
    <x v="0"/>
    <n v="2"/>
    <n v="2024"/>
    <x v="0"/>
  </r>
  <r>
    <s v="User_972"/>
    <s v="Hyundai Kona"/>
    <n v="50"/>
    <x v="408"/>
    <x v="3"/>
    <x v="951"/>
    <d v="2024-02-10T12:21:00"/>
    <n v="31.55"/>
    <n v="3.33"/>
    <x v="845"/>
    <n v="36.81"/>
    <s v="Morning"/>
    <x v="4"/>
    <n v="78.98"/>
    <n v="89.78"/>
    <m/>
    <x v="897"/>
    <n v="3"/>
    <x v="0"/>
    <x v="0"/>
    <x v="11"/>
    <x v="1"/>
    <x v="1"/>
    <n v="2"/>
    <n v="2024"/>
    <x v="0"/>
  </r>
  <r>
    <s v="User_973"/>
    <s v="Hyundai Kona"/>
    <n v="50"/>
    <x v="379"/>
    <x v="0"/>
    <x v="952"/>
    <d v="2024-02-10T14:10:00"/>
    <n v="45.81"/>
    <n v="3.44"/>
    <x v="846"/>
    <n v="7.4"/>
    <s v="Night"/>
    <x v="3"/>
    <n v="68.430000000000007"/>
    <n v="86.8"/>
    <n v="235.84"/>
    <x v="34"/>
    <n v="0"/>
    <x v="0"/>
    <x v="2"/>
    <x v="12"/>
    <x v="2"/>
    <x v="1"/>
    <n v="2"/>
    <n v="2024"/>
    <x v="0"/>
  </r>
  <r>
    <s v="User_974"/>
    <s v="Hyundai Kona"/>
    <n v="100"/>
    <x v="251"/>
    <x v="1"/>
    <x v="953"/>
    <d v="2024-02-10T14:25:00"/>
    <n v="60.39"/>
    <n v="3.46"/>
    <x v="847"/>
    <n v="25.99"/>
    <s v="Morning"/>
    <x v="3"/>
    <n v="64.08"/>
    <n v="83.38"/>
    <n v="225.16"/>
    <x v="748"/>
    <n v="6"/>
    <x v="2"/>
    <x v="1"/>
    <x v="13"/>
    <x v="2"/>
    <x v="1"/>
    <n v="2"/>
    <n v="2024"/>
    <x v="0"/>
  </r>
  <r>
    <s v="User_975"/>
    <s v="BMW i3"/>
    <n v="100"/>
    <x v="432"/>
    <x v="4"/>
    <x v="954"/>
    <d v="2024-02-10T15:45:00"/>
    <n v="32.6"/>
    <n v="2.39"/>
    <x v="848"/>
    <n v="38.590000000000003"/>
    <s v="Night"/>
    <x v="4"/>
    <n v="59.29"/>
    <n v="75.73"/>
    <n v="240.31"/>
    <x v="898"/>
    <n v="6"/>
    <x v="1"/>
    <x v="2"/>
    <x v="14"/>
    <x v="2"/>
    <x v="0"/>
    <n v="2"/>
    <n v="2024"/>
    <x v="0"/>
  </r>
  <r>
    <s v="User_976"/>
    <s v="BMW i3"/>
    <n v="100"/>
    <x v="433"/>
    <x v="2"/>
    <x v="955"/>
    <d v="2024-02-10T16:37:00"/>
    <n v="0.05"/>
    <n v="2.04"/>
    <x v="849"/>
    <n v="29.97"/>
    <s v="Evening"/>
    <x v="0"/>
    <n v="60.18"/>
    <n v="84.3"/>
    <n v="272.92"/>
    <x v="899"/>
    <n v="4"/>
    <x v="2"/>
    <x v="0"/>
    <x v="15"/>
    <x v="2"/>
    <x v="0"/>
    <n v="2"/>
    <n v="2024"/>
    <x v="0"/>
  </r>
  <r>
    <s v="User_977"/>
    <s v="Hyundai Kona"/>
    <n v="101.88"/>
    <x v="170"/>
    <x v="1"/>
    <x v="956"/>
    <d v="2024-02-10T18:46:00"/>
    <n v="53.4"/>
    <n v="3.24"/>
    <x v="850"/>
    <n v="21.94"/>
    <s v="Night"/>
    <x v="1"/>
    <n v="33.83"/>
    <n v="95.04"/>
    <n v="145.85"/>
    <x v="47"/>
    <n v="4.1900000000000004"/>
    <x v="1"/>
    <x v="0"/>
    <x v="16"/>
    <x v="2"/>
    <x v="1"/>
    <n v="2"/>
    <n v="2024"/>
    <x v="0"/>
  </r>
  <r>
    <s v="User_978"/>
    <s v="Nissan Leaf"/>
    <n v="62"/>
    <x v="434"/>
    <x v="1"/>
    <x v="957"/>
    <d v="2024-02-10T19:15:00"/>
    <n v="73.45"/>
    <n v="3.64"/>
    <x v="851"/>
    <n v="14.89"/>
    <s v="Evening"/>
    <x v="5"/>
    <n v="17.43"/>
    <n v="87.44"/>
    <n v="183.99"/>
    <x v="900"/>
    <n v="4"/>
    <x v="1"/>
    <x v="2"/>
    <x v="17"/>
    <x v="2"/>
    <x v="3"/>
    <n v="2"/>
    <n v="2024"/>
    <x v="0"/>
  </r>
  <r>
    <s v="User_979"/>
    <s v="Chevy Bolt"/>
    <n v="62"/>
    <x v="350"/>
    <x v="0"/>
    <x v="958"/>
    <d v="2024-02-10T20:34:00"/>
    <n v="75.52"/>
    <n v="3.33"/>
    <x v="852"/>
    <n v="10.1"/>
    <s v="Afternoon"/>
    <x v="1"/>
    <n v="82.54"/>
    <n v="70.7"/>
    <n v="125.54"/>
    <x v="901"/>
    <n v="2"/>
    <x v="0"/>
    <x v="2"/>
    <x v="18"/>
    <x v="3"/>
    <x v="2"/>
    <n v="2"/>
    <n v="2024"/>
    <x v="0"/>
  </r>
  <r>
    <s v="User_980"/>
    <s v="Chevy Bolt"/>
    <n v="75"/>
    <x v="125"/>
    <x v="4"/>
    <x v="959"/>
    <d v="2024-02-10T21:01:00"/>
    <m/>
    <n v="2.5499999999999998"/>
    <x v="853"/>
    <n v="30.98"/>
    <s v="Evening"/>
    <x v="4"/>
    <n v="11.93"/>
    <n v="96.69"/>
    <n v="293.29000000000002"/>
    <x v="902"/>
    <n v="2"/>
    <x v="2"/>
    <x v="0"/>
    <x v="19"/>
    <x v="3"/>
    <x v="2"/>
    <n v="2"/>
    <n v="2024"/>
    <x v="0"/>
  </r>
  <r>
    <s v="User_981"/>
    <s v="Chevy Bolt"/>
    <n v="50"/>
    <x v="357"/>
    <x v="2"/>
    <x v="960"/>
    <d v="2024-02-10T20:52:00"/>
    <n v="65.040000000000006"/>
    <n v="3.46"/>
    <x v="854"/>
    <n v="6.82"/>
    <s v="Night"/>
    <x v="4"/>
    <n v="20.32"/>
    <n v="72.489999999999995"/>
    <n v="229.85"/>
    <x v="903"/>
    <n v="7"/>
    <x v="2"/>
    <x v="1"/>
    <x v="20"/>
    <x v="3"/>
    <x v="2"/>
    <n v="2"/>
    <n v="2024"/>
    <x v="0"/>
  </r>
  <r>
    <s v="User_982"/>
    <s v="BMW i3"/>
    <n v="85"/>
    <x v="348"/>
    <x v="1"/>
    <x v="961"/>
    <d v="2024-02-11T00:40:00"/>
    <n v="63.99"/>
    <n v="3.27"/>
    <x v="855"/>
    <n v="34.01"/>
    <s v="Afternoon"/>
    <x v="6"/>
    <n v="38.33"/>
    <n v="77.069999999999993"/>
    <n v="191.77"/>
    <x v="904"/>
    <n v="6"/>
    <x v="0"/>
    <x v="0"/>
    <x v="21"/>
    <x v="3"/>
    <x v="0"/>
    <n v="2"/>
    <n v="2024"/>
    <x v="0"/>
  </r>
  <r>
    <s v="User_983"/>
    <s v="BMW i3"/>
    <n v="104"/>
    <x v="135"/>
    <x v="2"/>
    <x v="962"/>
    <d v="2024-02-11T00:18:00"/>
    <n v="65.930000000000007"/>
    <n v="3.3"/>
    <x v="856"/>
    <n v="11.9"/>
    <s v="Afternoon"/>
    <x v="0"/>
    <n v="19.68"/>
    <n v="54.41"/>
    <n v="38.46"/>
    <x v="905"/>
    <n v="7"/>
    <x v="2"/>
    <x v="0"/>
    <x v="22"/>
    <x v="3"/>
    <x v="0"/>
    <n v="2"/>
    <n v="2024"/>
    <x v="0"/>
  </r>
  <r>
    <s v="User_984"/>
    <s v="Nissan Leaf"/>
    <n v="75"/>
    <x v="435"/>
    <x v="3"/>
    <x v="963"/>
    <d v="2024-02-11T00:30:00"/>
    <n v="26.76"/>
    <n v="0.17"/>
    <x v="857"/>
    <n v="9.58"/>
    <s v="Evening"/>
    <x v="3"/>
    <n v="66.790000000000006"/>
    <n v="91.05"/>
    <n v="77.150000000000006"/>
    <x v="906"/>
    <n v="2"/>
    <x v="1"/>
    <x v="2"/>
    <x v="23"/>
    <x v="3"/>
    <x v="3"/>
    <n v="2"/>
    <n v="2024"/>
    <x v="0"/>
  </r>
  <r>
    <s v="User_985"/>
    <s v="Chevy Bolt"/>
    <n v="62"/>
    <x v="252"/>
    <x v="1"/>
    <x v="964"/>
    <d v="2024-02-11T03:17:00"/>
    <n v="8.82"/>
    <n v="3.39"/>
    <x v="21"/>
    <n v="22.21"/>
    <s v="Morning"/>
    <x v="3"/>
    <n v="48.19"/>
    <n v="50.22"/>
    <n v="78.599999999999994"/>
    <x v="907"/>
    <n v="2"/>
    <x v="1"/>
    <x v="0"/>
    <x v="0"/>
    <x v="0"/>
    <x v="2"/>
    <n v="2"/>
    <n v="2024"/>
    <x v="0"/>
  </r>
  <r>
    <s v="User_986"/>
    <s v="Chevy Bolt"/>
    <n v="100"/>
    <x v="341"/>
    <x v="1"/>
    <x v="965"/>
    <d v="2024-02-11T02:13:00"/>
    <n v="73.78"/>
    <n v="3.81"/>
    <x v="858"/>
    <n v="13.47"/>
    <s v="Night"/>
    <x v="4"/>
    <n v="87.32"/>
    <n v="50.13"/>
    <n v="16.73"/>
    <x v="908"/>
    <n v="6"/>
    <x v="1"/>
    <x v="2"/>
    <x v="1"/>
    <x v="0"/>
    <x v="2"/>
    <n v="2"/>
    <n v="2024"/>
    <x v="0"/>
  </r>
  <r>
    <s v="User_987"/>
    <s v="Hyundai Kona"/>
    <n v="62"/>
    <x v="31"/>
    <x v="3"/>
    <x v="966"/>
    <d v="2024-02-11T05:01:00"/>
    <n v="26.51"/>
    <n v="3.15"/>
    <x v="859"/>
    <n v="10.130000000000001"/>
    <s v="Afternoon"/>
    <x v="1"/>
    <n v="65.58"/>
    <n v="76.290000000000006"/>
    <n v="292.32"/>
    <x v="909"/>
    <n v="0"/>
    <x v="0"/>
    <x v="1"/>
    <x v="2"/>
    <x v="0"/>
    <x v="1"/>
    <n v="2"/>
    <n v="2024"/>
    <x v="0"/>
  </r>
  <r>
    <s v="User_988"/>
    <s v="BMW i3"/>
    <n v="100"/>
    <x v="315"/>
    <x v="0"/>
    <x v="967"/>
    <d v="2024-02-11T06:28:00"/>
    <n v="77.64"/>
    <n v="3.58"/>
    <x v="736"/>
    <n v="33.520000000000003"/>
    <s v="Morning"/>
    <x v="3"/>
    <n v="23.24"/>
    <n v="94.69"/>
    <n v="67.03"/>
    <x v="910"/>
    <n v="7"/>
    <x v="2"/>
    <x v="0"/>
    <x v="3"/>
    <x v="0"/>
    <x v="0"/>
    <n v="2"/>
    <n v="2024"/>
    <x v="0"/>
  </r>
  <r>
    <s v="User_989"/>
    <s v="Chevy Bolt"/>
    <n v="100"/>
    <x v="269"/>
    <x v="1"/>
    <x v="968"/>
    <d v="2024-02-11T07:35:00"/>
    <n v="78.13"/>
    <n v="3.37"/>
    <x v="860"/>
    <n v="9.49"/>
    <s v="Evening"/>
    <x v="6"/>
    <n v="57.11"/>
    <n v="66.239999999999995"/>
    <n v="115"/>
    <x v="911"/>
    <n v="10.63"/>
    <x v="1"/>
    <x v="1"/>
    <x v="4"/>
    <x v="0"/>
    <x v="2"/>
    <n v="2"/>
    <n v="2024"/>
    <x v="0"/>
  </r>
  <r>
    <s v="User_990"/>
    <s v="Nissan Leaf"/>
    <n v="91.92"/>
    <x v="178"/>
    <x v="2"/>
    <x v="969"/>
    <d v="2024-02-11T08:10:00"/>
    <n v="5.6"/>
    <n v="3.25"/>
    <x v="861"/>
    <n v="30.15"/>
    <s v="Evening"/>
    <x v="6"/>
    <n v="43.65"/>
    <n v="58.45"/>
    <n v="54.32"/>
    <x v="912"/>
    <n v="3"/>
    <x v="0"/>
    <x v="1"/>
    <x v="5"/>
    <x v="0"/>
    <x v="3"/>
    <n v="2"/>
    <n v="2024"/>
    <x v="0"/>
  </r>
  <r>
    <s v="User_991"/>
    <s v="Nissan Leaf"/>
    <n v="85"/>
    <x v="436"/>
    <x v="4"/>
    <x v="970"/>
    <d v="2024-02-11T06:45:00"/>
    <n v="20.09"/>
    <n v="1.1499999999999999"/>
    <x v="728"/>
    <n v="22.7"/>
    <s v="Evening"/>
    <x v="5"/>
    <n v="18.7"/>
    <n v="97.36"/>
    <n v="68.59"/>
    <x v="913"/>
    <n v="3"/>
    <x v="1"/>
    <x v="0"/>
    <x v="6"/>
    <x v="1"/>
    <x v="3"/>
    <n v="2"/>
    <n v="2024"/>
    <x v="0"/>
  </r>
  <r>
    <s v="User_992"/>
    <s v="Chevy Bolt"/>
    <n v="100"/>
    <x v="377"/>
    <x v="2"/>
    <x v="971"/>
    <d v="2024-02-11T07:51:00"/>
    <n v="40.28"/>
    <n v="1.22"/>
    <x v="862"/>
    <n v="20.63"/>
    <s v="Evening"/>
    <x v="5"/>
    <n v="89.21"/>
    <n v="82.22"/>
    <n v="23.23"/>
    <x v="914"/>
    <n v="7"/>
    <x v="1"/>
    <x v="2"/>
    <x v="7"/>
    <x v="1"/>
    <x v="2"/>
    <n v="2"/>
    <n v="2024"/>
    <x v="0"/>
  </r>
  <r>
    <s v="User_993"/>
    <s v="BMW i3"/>
    <n v="75"/>
    <x v="427"/>
    <x v="0"/>
    <x v="972"/>
    <d v="2024-02-11T09:26:00"/>
    <n v="53.96"/>
    <n v="3.74"/>
    <x v="863"/>
    <n v="14.89"/>
    <s v="Night"/>
    <x v="1"/>
    <n v="89.98"/>
    <n v="95.04"/>
    <n v="17.09"/>
    <x v="915"/>
    <n v="2"/>
    <x v="2"/>
    <x v="2"/>
    <x v="8"/>
    <x v="1"/>
    <x v="0"/>
    <n v="2"/>
    <n v="2024"/>
    <x v="0"/>
  </r>
  <r>
    <s v="User_994"/>
    <s v="Nissan Leaf"/>
    <n v="62"/>
    <x v="370"/>
    <x v="4"/>
    <x v="973"/>
    <d v="2024-02-11T10:31:00"/>
    <n v="60.61"/>
    <n v="3.07"/>
    <x v="864"/>
    <n v="12.51"/>
    <s v="Afternoon"/>
    <x v="0"/>
    <n v="54.47"/>
    <n v="78.510000000000005"/>
    <n v="103.51"/>
    <x v="916"/>
    <n v="4"/>
    <x v="0"/>
    <x v="0"/>
    <x v="9"/>
    <x v="1"/>
    <x v="3"/>
    <n v="2"/>
    <n v="2024"/>
    <x v="0"/>
  </r>
  <r>
    <s v="User_995"/>
    <s v="Hyundai Kona"/>
    <n v="75"/>
    <x v="244"/>
    <x v="2"/>
    <x v="974"/>
    <d v="2024-02-11T12:16:00"/>
    <n v="63.31"/>
    <n v="3.8"/>
    <x v="865"/>
    <n v="25.09"/>
    <s v="Night"/>
    <x v="5"/>
    <n v="85"/>
    <n v="59.29"/>
    <n v="170.15"/>
    <x v="917"/>
    <n v="5"/>
    <x v="1"/>
    <x v="2"/>
    <x v="10"/>
    <x v="1"/>
    <x v="1"/>
    <n v="2"/>
    <n v="2024"/>
    <x v="0"/>
  </r>
  <r>
    <s v="User_996"/>
    <s v="Nissan Leaf"/>
    <n v="75"/>
    <x v="283"/>
    <x v="2"/>
    <x v="975"/>
    <d v="2024-02-11T14:59:00"/>
    <n v="38.61"/>
    <n v="0.87"/>
    <x v="866"/>
    <n v="33.72"/>
    <s v="Afternoon"/>
    <x v="1"/>
    <n v="33.75"/>
    <n v="70.86"/>
    <n v="223.3"/>
    <x v="918"/>
    <n v="5"/>
    <x v="1"/>
    <x v="2"/>
    <x v="11"/>
    <x v="1"/>
    <x v="3"/>
    <n v="2"/>
    <n v="2024"/>
    <x v="0"/>
  </r>
  <r>
    <s v="User_997"/>
    <s v="Tesla Model 3"/>
    <n v="62"/>
    <x v="435"/>
    <x v="3"/>
    <x v="976"/>
    <d v="2024-02-11T13:40:00"/>
    <n v="65.61"/>
    <n v="3.94"/>
    <x v="867"/>
    <n v="21.66"/>
    <s v="Morning"/>
    <x v="1"/>
    <n v="17.41"/>
    <n v="91.3"/>
    <n v="81.05"/>
    <x v="919"/>
    <n v="5"/>
    <x v="0"/>
    <x v="1"/>
    <x v="12"/>
    <x v="2"/>
    <x v="4"/>
    <n v="2"/>
    <n v="2024"/>
    <x v="0"/>
  </r>
  <r>
    <s v="User_998"/>
    <s v="Tesla Model 3"/>
    <n v="85"/>
    <x v="437"/>
    <x v="0"/>
    <x v="977"/>
    <d v="2024-02-11T14:59:00"/>
    <n v="46.62"/>
    <n v="1.56"/>
    <x v="868"/>
    <n v="16.71"/>
    <s v="Morning"/>
    <x v="4"/>
    <n v="70.09"/>
    <n v="59.04"/>
    <n v="210.75"/>
    <x v="709"/>
    <n v="5"/>
    <x v="0"/>
    <x v="2"/>
    <x v="13"/>
    <x v="2"/>
    <x v="4"/>
    <n v="2"/>
    <n v="2024"/>
    <x v="0"/>
  </r>
  <r>
    <s v="User_999"/>
    <s v="BMW i3"/>
    <n v="188.63"/>
    <x v="217"/>
    <x v="3"/>
    <x v="978"/>
    <d v="2024-02-11T15:41:00"/>
    <n v="49.36"/>
    <n v="1.23"/>
    <x v="869"/>
    <n v="25.57"/>
    <s v="Afternoon"/>
    <x v="3"/>
    <n v="33.049999999999997"/>
    <n v="53.87"/>
    <n v="60.01"/>
    <x v="361"/>
    <n v="1"/>
    <x v="2"/>
    <x v="2"/>
    <x v="14"/>
    <x v="2"/>
    <x v="0"/>
    <n v="2"/>
    <n v="2024"/>
    <x v="0"/>
  </r>
  <r>
    <s v="User_1000"/>
    <s v="Chevy Bolt"/>
    <n v="100"/>
    <x v="363"/>
    <x v="4"/>
    <x v="979"/>
    <d v="2024-02-11T16:39:00"/>
    <n v="24.87"/>
    <n v="0.93"/>
    <x v="870"/>
    <n v="19.97"/>
    <s v="Evening"/>
    <x v="4"/>
    <n v="33.950000000000003"/>
    <n v="58.14"/>
    <n v="60.81"/>
    <x v="920"/>
    <n v="7"/>
    <x v="1"/>
    <x v="0"/>
    <x v="15"/>
    <x v="2"/>
    <x v="2"/>
    <n v="2"/>
    <n v="2024"/>
    <x v="0"/>
  </r>
  <r>
    <s v="User_1001"/>
    <s v="BMW i3"/>
    <n v="62"/>
    <x v="438"/>
    <x v="3"/>
    <x v="980"/>
    <d v="2024-02-11T16:59:00"/>
    <n v="54.36"/>
    <n v="1.93"/>
    <x v="871"/>
    <n v="26.48"/>
    <s v="Morning"/>
    <x v="3"/>
    <n v="46.39"/>
    <n v="77.34"/>
    <n v="294.48"/>
    <x v="921"/>
    <n v="7"/>
    <x v="2"/>
    <x v="1"/>
    <x v="16"/>
    <x v="2"/>
    <x v="0"/>
    <n v="2"/>
    <n v="2024"/>
    <x v="0"/>
  </r>
  <r>
    <s v="User_1002"/>
    <s v="BMW i3"/>
    <n v="50"/>
    <x v="439"/>
    <x v="0"/>
    <x v="981"/>
    <d v="2024-02-11T19:12:00"/>
    <n v="6.44"/>
    <n v="2.63"/>
    <x v="872"/>
    <n v="8.86"/>
    <s v="Night"/>
    <x v="0"/>
    <n v="81.599999999999994"/>
    <n v="84.93"/>
    <n v="11.74"/>
    <x v="922"/>
    <n v="7"/>
    <x v="1"/>
    <x v="2"/>
    <x v="17"/>
    <x v="2"/>
    <x v="0"/>
    <n v="2"/>
    <n v="2024"/>
    <x v="0"/>
  </r>
  <r>
    <s v="User_1003"/>
    <s v="BMW i3"/>
    <n v="75"/>
    <x v="112"/>
    <x v="1"/>
    <x v="982"/>
    <d v="2024-02-11T21:00:00"/>
    <n v="28.22"/>
    <n v="2.41"/>
    <x v="873"/>
    <n v="26.55"/>
    <s v="Afternoon"/>
    <x v="0"/>
    <n v="18.52"/>
    <n v="86.58"/>
    <n v="293.58"/>
    <x v="923"/>
    <n v="1.04"/>
    <x v="2"/>
    <x v="0"/>
    <x v="18"/>
    <x v="3"/>
    <x v="0"/>
    <n v="2"/>
    <n v="2024"/>
    <x v="0"/>
  </r>
  <r>
    <s v="User_1004"/>
    <s v="BMW i3"/>
    <n v="75"/>
    <x v="370"/>
    <x v="1"/>
    <x v="983"/>
    <d v="2024-02-11T20:01:00"/>
    <n v="42.29"/>
    <n v="2.71"/>
    <x v="174"/>
    <n v="12.96"/>
    <s v="Morning"/>
    <x v="0"/>
    <n v="89.04"/>
    <n v="98.83"/>
    <n v="52.38"/>
    <x v="91"/>
    <n v="5"/>
    <x v="1"/>
    <x v="2"/>
    <x v="19"/>
    <x v="3"/>
    <x v="0"/>
    <n v="2"/>
    <n v="2024"/>
    <x v="0"/>
  </r>
  <r>
    <s v="User_1005"/>
    <s v="Hyundai Kona"/>
    <n v="85"/>
    <x v="434"/>
    <x v="4"/>
    <x v="984"/>
    <d v="2024-02-11T21:55:00"/>
    <n v="76.17"/>
    <n v="1.51"/>
    <x v="874"/>
    <n v="17.68"/>
    <s v="Afternoon"/>
    <x v="1"/>
    <n v="56.07"/>
    <n v="93.04"/>
    <n v="369.85"/>
    <x v="924"/>
    <n v="0"/>
    <x v="0"/>
    <x v="1"/>
    <x v="20"/>
    <x v="3"/>
    <x v="1"/>
    <n v="2"/>
    <n v="2024"/>
    <x v="0"/>
  </r>
  <r>
    <s v="User_1006"/>
    <s v="Hyundai Kona"/>
    <n v="75"/>
    <x v="8"/>
    <x v="1"/>
    <x v="985"/>
    <d v="2024-02-11T22:26:00"/>
    <n v="35"/>
    <n v="0.79"/>
    <x v="875"/>
    <n v="8.16"/>
    <s v="Evening"/>
    <x v="1"/>
    <n v="68.92"/>
    <n v="67.95"/>
    <n v="283.05"/>
    <x v="925"/>
    <n v="3.3"/>
    <x v="2"/>
    <x v="1"/>
    <x v="21"/>
    <x v="3"/>
    <x v="1"/>
    <n v="2"/>
    <n v="2024"/>
    <x v="0"/>
  </r>
  <r>
    <s v="User_1007"/>
    <s v="Nissan Leaf"/>
    <n v="75"/>
    <x v="47"/>
    <x v="3"/>
    <x v="986"/>
    <d v="2024-02-12T00:18:00"/>
    <n v="26.51"/>
    <n v="2.19"/>
    <x v="21"/>
    <n v="24.69"/>
    <s v="Afternoon"/>
    <x v="4"/>
    <n v="69.67"/>
    <n v="79.5"/>
    <n v="14.45"/>
    <x v="926"/>
    <n v="2"/>
    <x v="0"/>
    <x v="1"/>
    <x v="22"/>
    <x v="3"/>
    <x v="3"/>
    <n v="2"/>
    <n v="2024"/>
    <x v="0"/>
  </r>
  <r>
    <s v="User_1008"/>
    <s v="Tesla Model 3"/>
    <n v="50"/>
    <x v="417"/>
    <x v="4"/>
    <x v="987"/>
    <d v="2024-02-11T23:38:00"/>
    <n v="34.96"/>
    <n v="1.68"/>
    <x v="876"/>
    <n v="9.9600000000000009"/>
    <s v="Morning"/>
    <x v="5"/>
    <n v="65.09"/>
    <n v="78.38"/>
    <n v="262.08999999999997"/>
    <x v="927"/>
    <n v="1.06"/>
    <x v="1"/>
    <x v="1"/>
    <x v="23"/>
    <x v="3"/>
    <x v="4"/>
    <n v="2"/>
    <n v="2024"/>
    <x v="0"/>
  </r>
  <r>
    <s v="User_1009"/>
    <s v="BMW i3"/>
    <n v="50"/>
    <x v="180"/>
    <x v="0"/>
    <x v="988"/>
    <d v="2024-02-12T01:00:00"/>
    <n v="62.05"/>
    <n v="0.92"/>
    <x v="400"/>
    <n v="37.549999999999997"/>
    <s v="Afternoon"/>
    <x v="6"/>
    <n v="88.39"/>
    <n v="77.930000000000007"/>
    <n v="43.03"/>
    <x v="928"/>
    <n v="5"/>
    <x v="0"/>
    <x v="1"/>
    <x v="0"/>
    <x v="0"/>
    <x v="0"/>
    <n v="2"/>
    <n v="2024"/>
    <x v="0"/>
  </r>
  <r>
    <s v="User_1010"/>
    <s v="Nissan Leaf"/>
    <n v="50"/>
    <x v="336"/>
    <x v="4"/>
    <x v="989"/>
    <d v="2024-02-12T02:40:00"/>
    <n v="69.87"/>
    <n v="2.0099999999999998"/>
    <x v="877"/>
    <n v="6.59"/>
    <s v="Morning"/>
    <x v="3"/>
    <n v="40.28"/>
    <n v="72.010000000000005"/>
    <n v="245.08"/>
    <x v="274"/>
    <n v="4"/>
    <x v="2"/>
    <x v="1"/>
    <x v="1"/>
    <x v="0"/>
    <x v="3"/>
    <n v="2"/>
    <n v="2024"/>
    <x v="0"/>
  </r>
  <r>
    <s v="User_1011"/>
    <s v="Tesla Model 3"/>
    <n v="100"/>
    <x v="46"/>
    <x v="4"/>
    <x v="990"/>
    <d v="2024-02-12T04:46:00"/>
    <n v="10.43"/>
    <n v="3.31"/>
    <x v="878"/>
    <n v="38.61"/>
    <s v="Morning"/>
    <x v="3"/>
    <n v="47.66"/>
    <n v="72.19"/>
    <n v="227.14"/>
    <x v="929"/>
    <n v="7"/>
    <x v="2"/>
    <x v="0"/>
    <x v="2"/>
    <x v="0"/>
    <x v="4"/>
    <n v="2"/>
    <n v="2024"/>
    <x v="0"/>
  </r>
  <r>
    <s v="User_1012"/>
    <s v="Chevy Bolt"/>
    <n v="50"/>
    <x v="285"/>
    <x v="2"/>
    <x v="991"/>
    <d v="2024-02-12T03:42:00"/>
    <n v="46.54"/>
    <n v="3.43"/>
    <x v="879"/>
    <n v="34.71"/>
    <s v="Morning"/>
    <x v="0"/>
    <n v="78.59"/>
    <n v="82.78"/>
    <n v="150.65"/>
    <x v="930"/>
    <n v="3"/>
    <x v="0"/>
    <x v="1"/>
    <x v="3"/>
    <x v="0"/>
    <x v="2"/>
    <n v="2"/>
    <n v="2024"/>
    <x v="0"/>
  </r>
  <r>
    <s v="User_1013"/>
    <s v="Hyundai Kona"/>
    <n v="50"/>
    <x v="299"/>
    <x v="2"/>
    <x v="992"/>
    <d v="2024-02-12T07:35:00"/>
    <n v="53.21"/>
    <n v="3.95"/>
    <x v="880"/>
    <n v="33.42"/>
    <s v="Night"/>
    <x v="3"/>
    <n v="82.9"/>
    <n v="91.6"/>
    <n v="146.68"/>
    <x v="931"/>
    <n v="2"/>
    <x v="1"/>
    <x v="2"/>
    <x v="4"/>
    <x v="0"/>
    <x v="1"/>
    <n v="2"/>
    <n v="2024"/>
    <x v="0"/>
  </r>
  <r>
    <s v="User_1014"/>
    <s v="Tesla Model 3"/>
    <n v="62"/>
    <x v="194"/>
    <x v="4"/>
    <x v="993"/>
    <d v="2024-02-12T07:40:00"/>
    <m/>
    <n v="1.0900000000000001"/>
    <x v="881"/>
    <n v="21.47"/>
    <s v="Evening"/>
    <x v="2"/>
    <n v="30.43"/>
    <n v="87.88"/>
    <n v="271.75"/>
    <x v="932"/>
    <n v="4"/>
    <x v="2"/>
    <x v="2"/>
    <x v="5"/>
    <x v="0"/>
    <x v="4"/>
    <n v="2"/>
    <n v="2024"/>
    <x v="0"/>
  </r>
  <r>
    <s v="User_1015"/>
    <s v="Chevy Bolt"/>
    <n v="50"/>
    <x v="407"/>
    <x v="1"/>
    <x v="994"/>
    <d v="2024-02-12T07:04:00"/>
    <n v="26.97"/>
    <n v="2.74"/>
    <x v="882"/>
    <n v="28.82"/>
    <s v="Evening"/>
    <x v="0"/>
    <n v="71.88"/>
    <n v="94.01"/>
    <n v="114.82"/>
    <x v="933"/>
    <n v="6"/>
    <x v="1"/>
    <x v="2"/>
    <x v="6"/>
    <x v="1"/>
    <x v="2"/>
    <n v="2"/>
    <n v="2024"/>
    <x v="0"/>
  </r>
  <r>
    <s v="User_1016"/>
    <s v="Tesla Model 3"/>
    <n v="62"/>
    <x v="149"/>
    <x v="2"/>
    <x v="995"/>
    <d v="2024-02-12T07:50:00"/>
    <n v="68.52"/>
    <n v="2.36"/>
    <x v="883"/>
    <n v="33"/>
    <s v="Afternoon"/>
    <x v="6"/>
    <n v="68.459999999999994"/>
    <n v="92.97"/>
    <n v="77.709999999999994"/>
    <x v="934"/>
    <n v="2"/>
    <x v="2"/>
    <x v="2"/>
    <x v="7"/>
    <x v="1"/>
    <x v="4"/>
    <n v="2"/>
    <n v="2024"/>
    <x v="0"/>
  </r>
  <r>
    <s v="User_1017"/>
    <s v="Hyundai Kona"/>
    <n v="100"/>
    <x v="432"/>
    <x v="0"/>
    <x v="996"/>
    <d v="2024-02-12T09:33:00"/>
    <n v="71.709999999999994"/>
    <n v="5.44"/>
    <x v="884"/>
    <n v="37.1"/>
    <s v="Afternoon"/>
    <x v="3"/>
    <n v="12.22"/>
    <n v="77.41"/>
    <n v="181.09"/>
    <x v="935"/>
    <n v="7"/>
    <x v="1"/>
    <x v="1"/>
    <x v="8"/>
    <x v="1"/>
    <x v="1"/>
    <n v="2"/>
    <n v="2024"/>
    <x v="0"/>
  </r>
  <r>
    <s v="User_1018"/>
    <s v="Hyundai Kona"/>
    <n v="50"/>
    <x v="31"/>
    <x v="3"/>
    <x v="997"/>
    <d v="2024-02-12T11:04:00"/>
    <n v="79.25"/>
    <n v="1.77"/>
    <x v="885"/>
    <n v="13.89"/>
    <s v="Morning"/>
    <x v="4"/>
    <n v="51.38"/>
    <n v="73.61"/>
    <n v="252.84"/>
    <x v="936"/>
    <n v="0.81"/>
    <x v="1"/>
    <x v="1"/>
    <x v="9"/>
    <x v="1"/>
    <x v="1"/>
    <n v="2"/>
    <n v="2024"/>
    <x v="0"/>
  </r>
  <r>
    <s v="User_1019"/>
    <s v="Nissan Leaf"/>
    <n v="157.58000000000001"/>
    <x v="279"/>
    <x v="2"/>
    <x v="998"/>
    <d v="2024-02-12T13:29:00"/>
    <n v="34.15"/>
    <n v="3.98"/>
    <x v="172"/>
    <n v="13.08"/>
    <s v="Evening"/>
    <x v="3"/>
    <n v="33.909999999999997"/>
    <n v="92.75"/>
    <n v="257.45999999999998"/>
    <x v="937"/>
    <n v="5"/>
    <x v="0"/>
    <x v="0"/>
    <x v="10"/>
    <x v="1"/>
    <x v="3"/>
    <n v="2"/>
    <n v="2024"/>
    <x v="0"/>
  </r>
  <r>
    <s v="User_1020"/>
    <s v="BMW i3"/>
    <n v="86.09"/>
    <x v="202"/>
    <x v="4"/>
    <x v="999"/>
    <d v="2024-02-12T12:03:00"/>
    <n v="66.709999999999994"/>
    <n v="2.83"/>
    <x v="750"/>
    <n v="9.16"/>
    <s v="Afternoon"/>
    <x v="1"/>
    <n v="44.01"/>
    <n v="99.69"/>
    <n v="142.08000000000001"/>
    <x v="938"/>
    <n v="6"/>
    <x v="1"/>
    <x v="1"/>
    <x v="11"/>
    <x v="1"/>
    <x v="0"/>
    <n v="2"/>
    <n v="2024"/>
    <x v="0"/>
  </r>
  <r>
    <s v="User_1021"/>
    <s v="Tesla Model 3"/>
    <n v="62"/>
    <x v="40"/>
    <x v="1"/>
    <x v="1000"/>
    <d v="2024-02-12T14:30:00"/>
    <n v="30.77"/>
    <n v="3.1"/>
    <x v="886"/>
    <n v="13.85"/>
    <s v="Afternoon"/>
    <x v="4"/>
    <n v="2.48"/>
    <n v="83.48"/>
    <n v="234.75"/>
    <x v="455"/>
    <n v="1"/>
    <x v="2"/>
    <x v="2"/>
    <x v="12"/>
    <x v="2"/>
    <x v="4"/>
    <n v="2"/>
    <n v="2024"/>
    <x v="0"/>
  </r>
  <r>
    <s v="User_1022"/>
    <s v="Tesla Model 3"/>
    <n v="50"/>
    <x v="371"/>
    <x v="3"/>
    <x v="1001"/>
    <d v="2024-02-12T16:12:00"/>
    <n v="24.16"/>
    <n v="2.2999999999999998"/>
    <x v="887"/>
    <n v="13.9"/>
    <s v="Evening"/>
    <x v="4"/>
    <n v="47.69"/>
    <n v="75.97"/>
    <n v="289.85000000000002"/>
    <x v="95"/>
    <n v="0"/>
    <x v="0"/>
    <x v="0"/>
    <x v="13"/>
    <x v="2"/>
    <x v="4"/>
    <n v="2"/>
    <n v="2024"/>
    <x v="0"/>
  </r>
  <r>
    <s v="User_1023"/>
    <s v="Chevy Bolt"/>
    <n v="62"/>
    <x v="56"/>
    <x v="2"/>
    <x v="1002"/>
    <d v="2024-02-12T14:44:00"/>
    <n v="10.35"/>
    <n v="3.32"/>
    <x v="888"/>
    <n v="39.78"/>
    <s v="Morning"/>
    <x v="4"/>
    <n v="42.66"/>
    <n v="79.510000000000005"/>
    <n v="40.14"/>
    <x v="939"/>
    <n v="7"/>
    <x v="2"/>
    <x v="0"/>
    <x v="14"/>
    <x v="2"/>
    <x v="2"/>
    <n v="2"/>
    <n v="2024"/>
    <x v="0"/>
  </r>
  <r>
    <s v="User_1024"/>
    <s v="Hyundai Kona"/>
    <n v="62"/>
    <x v="440"/>
    <x v="1"/>
    <x v="1003"/>
    <d v="2024-02-12T17:29:00"/>
    <n v="26.3"/>
    <n v="3.58"/>
    <x v="889"/>
    <n v="9.56"/>
    <s v="Afternoon"/>
    <x v="2"/>
    <n v="52.3"/>
    <n v="71.44"/>
    <n v="97.82"/>
    <x v="180"/>
    <n v="3"/>
    <x v="0"/>
    <x v="0"/>
    <x v="15"/>
    <x v="2"/>
    <x v="1"/>
    <n v="2"/>
    <n v="2024"/>
    <x v="0"/>
  </r>
  <r>
    <s v="User_1025"/>
    <s v="Tesla Model 3"/>
    <n v="85"/>
    <x v="146"/>
    <x v="1"/>
    <x v="1004"/>
    <d v="2024-02-12T18:05:00"/>
    <n v="26.73"/>
    <n v="0.67"/>
    <x v="890"/>
    <n v="26.76"/>
    <s v="Morning"/>
    <x v="2"/>
    <n v="83.74"/>
    <n v="88.15"/>
    <n v="131.4"/>
    <x v="940"/>
    <n v="1"/>
    <x v="0"/>
    <x v="0"/>
    <x v="16"/>
    <x v="2"/>
    <x v="4"/>
    <n v="2"/>
    <n v="2024"/>
    <x v="0"/>
  </r>
  <r>
    <s v="User_1026"/>
    <s v="Hyundai Kona"/>
    <n v="50"/>
    <x v="247"/>
    <x v="1"/>
    <x v="1005"/>
    <d v="2024-02-12T17:35:00"/>
    <n v="48.61"/>
    <n v="3.69"/>
    <x v="891"/>
    <n v="31.5"/>
    <s v="Evening"/>
    <x v="3"/>
    <n v="82.44"/>
    <n v="23.04"/>
    <n v="50.13"/>
    <x v="941"/>
    <n v="0"/>
    <x v="1"/>
    <x v="1"/>
    <x v="17"/>
    <x v="2"/>
    <x v="1"/>
    <n v="2"/>
    <n v="2024"/>
    <x v="0"/>
  </r>
  <r>
    <s v="User_1027"/>
    <s v="Tesla Model 3"/>
    <n v="85"/>
    <x v="189"/>
    <x v="4"/>
    <x v="1006"/>
    <d v="2024-02-12T20:18:00"/>
    <n v="1.33"/>
    <n v="1.34"/>
    <x v="892"/>
    <n v="11.81"/>
    <s v="Evening"/>
    <x v="0"/>
    <n v="86.16"/>
    <n v="89.97"/>
    <n v="324.52"/>
    <x v="942"/>
    <n v="0"/>
    <x v="1"/>
    <x v="0"/>
    <x v="18"/>
    <x v="3"/>
    <x v="4"/>
    <n v="2"/>
    <n v="2024"/>
    <x v="0"/>
  </r>
  <r>
    <s v="User_1028"/>
    <s v="Nissan Leaf"/>
    <n v="85"/>
    <x v="32"/>
    <x v="0"/>
    <x v="1007"/>
    <d v="2024-02-12T21:06:00"/>
    <n v="44.02"/>
    <n v="1.32"/>
    <x v="845"/>
    <n v="32.94"/>
    <s v="Afternoon"/>
    <x v="3"/>
    <n v="73.349999999999994"/>
    <n v="78.16"/>
    <n v="78.12"/>
    <x v="943"/>
    <n v="5"/>
    <x v="2"/>
    <x v="1"/>
    <x v="19"/>
    <x v="3"/>
    <x v="3"/>
    <n v="2"/>
    <n v="2024"/>
    <x v="0"/>
  </r>
  <r>
    <s v="User_1029"/>
    <s v="BMW i3"/>
    <n v="85"/>
    <x v="0"/>
    <x v="1"/>
    <x v="1008"/>
    <d v="2024-02-12T21:01:00"/>
    <n v="18.43"/>
    <n v="1.62"/>
    <x v="893"/>
    <n v="10.41"/>
    <s v="Afternoon"/>
    <x v="3"/>
    <n v="53.52"/>
    <n v="95.65"/>
    <n v="104.38"/>
    <x v="944"/>
    <n v="2"/>
    <x v="2"/>
    <x v="0"/>
    <x v="20"/>
    <x v="3"/>
    <x v="0"/>
    <n v="2"/>
    <n v="2024"/>
    <x v="0"/>
  </r>
  <r>
    <s v="User_1030"/>
    <s v="Tesla Model 3"/>
    <n v="62"/>
    <x v="203"/>
    <x v="3"/>
    <x v="1009"/>
    <d v="2024-02-13T00:29:00"/>
    <n v="37.700000000000003"/>
    <n v="2.73"/>
    <x v="503"/>
    <n v="24.67"/>
    <s v="Evening"/>
    <x v="3"/>
    <n v="46.56"/>
    <n v="52.46"/>
    <n v="274.45999999999998"/>
    <x v="945"/>
    <n v="5"/>
    <x v="1"/>
    <x v="1"/>
    <x v="21"/>
    <x v="3"/>
    <x v="4"/>
    <n v="2"/>
    <n v="2024"/>
    <x v="0"/>
  </r>
  <r>
    <s v="User_1031"/>
    <s v="Hyundai Kona"/>
    <n v="100"/>
    <x v="95"/>
    <x v="2"/>
    <x v="1010"/>
    <d v="2024-02-12T23:52:00"/>
    <n v="56.2"/>
    <n v="0.18"/>
    <x v="894"/>
    <n v="19.62"/>
    <s v="Morning"/>
    <x v="6"/>
    <n v="56.03"/>
    <n v="65.41"/>
    <n v="39.68"/>
    <x v="63"/>
    <n v="1"/>
    <x v="2"/>
    <x v="1"/>
    <x v="22"/>
    <x v="3"/>
    <x v="1"/>
    <n v="2"/>
    <n v="2024"/>
    <x v="0"/>
  </r>
  <r>
    <s v="User_1032"/>
    <s v="Nissan Leaf"/>
    <n v="85"/>
    <x v="159"/>
    <x v="3"/>
    <x v="1011"/>
    <d v="2024-02-13T02:05:00"/>
    <n v="73.28"/>
    <n v="1.49"/>
    <x v="895"/>
    <n v="23.61"/>
    <s v="Morning"/>
    <x v="1"/>
    <n v="78.599999999999994"/>
    <n v="21.88"/>
    <m/>
    <x v="946"/>
    <n v="7"/>
    <x v="2"/>
    <x v="2"/>
    <x v="23"/>
    <x v="3"/>
    <x v="3"/>
    <n v="2"/>
    <n v="2024"/>
    <x v="0"/>
  </r>
  <r>
    <s v="User_1033"/>
    <s v="Tesla Model 3"/>
    <n v="100"/>
    <x v="159"/>
    <x v="4"/>
    <x v="1012"/>
    <d v="2024-02-13T02:27:00"/>
    <n v="76.89"/>
    <n v="7.64"/>
    <x v="896"/>
    <n v="39.79"/>
    <s v="Night"/>
    <x v="4"/>
    <n v="7.17"/>
    <n v="101.84"/>
    <n v="226.39"/>
    <x v="947"/>
    <n v="2"/>
    <x v="1"/>
    <x v="1"/>
    <x v="0"/>
    <x v="0"/>
    <x v="4"/>
    <n v="2"/>
    <n v="2024"/>
    <x v="0"/>
  </r>
  <r>
    <s v="User_1034"/>
    <s v="Chevy Bolt"/>
    <n v="75"/>
    <x v="441"/>
    <x v="4"/>
    <x v="1013"/>
    <d v="2024-02-13T04:41:00"/>
    <n v="23.93"/>
    <n v="1.63"/>
    <x v="897"/>
    <n v="21.83"/>
    <s v="Evening"/>
    <x v="5"/>
    <n v="69.67"/>
    <n v="52.64"/>
    <n v="219.75"/>
    <x v="948"/>
    <n v="1"/>
    <x v="0"/>
    <x v="0"/>
    <x v="1"/>
    <x v="0"/>
    <x v="2"/>
    <n v="2"/>
    <n v="2024"/>
    <x v="0"/>
  </r>
  <r>
    <s v="User_1035"/>
    <s v="BMW i3"/>
    <n v="50"/>
    <x v="243"/>
    <x v="3"/>
    <x v="1014"/>
    <d v="2024-02-13T03:48:00"/>
    <n v="50.49"/>
    <n v="0.72"/>
    <x v="898"/>
    <n v="15.84"/>
    <s v="Afternoon"/>
    <x v="6"/>
    <n v="65.94"/>
    <n v="62.64"/>
    <n v="221.59"/>
    <x v="949"/>
    <n v="0"/>
    <x v="1"/>
    <x v="0"/>
    <x v="2"/>
    <x v="0"/>
    <x v="0"/>
    <n v="2"/>
    <n v="2024"/>
    <x v="0"/>
  </r>
  <r>
    <s v="User_1036"/>
    <s v="Tesla Model 3"/>
    <n v="60.66"/>
    <x v="293"/>
    <x v="0"/>
    <x v="1015"/>
    <d v="2024-02-13T04:47:00"/>
    <n v="66.09"/>
    <n v="1.27"/>
    <x v="899"/>
    <n v="14.81"/>
    <s v="Evening"/>
    <x v="0"/>
    <n v="42.3"/>
    <n v="70.73"/>
    <n v="167.66"/>
    <x v="950"/>
    <n v="1.72"/>
    <x v="2"/>
    <x v="1"/>
    <x v="3"/>
    <x v="0"/>
    <x v="4"/>
    <n v="2"/>
    <n v="2024"/>
    <x v="0"/>
  </r>
  <r>
    <s v="User_1037"/>
    <s v="Nissan Leaf"/>
    <n v="62"/>
    <x v="162"/>
    <x v="4"/>
    <x v="1016"/>
    <d v="2024-02-13T06:56:00"/>
    <n v="6.92"/>
    <n v="5.51"/>
    <x v="900"/>
    <n v="9.2100000000000009"/>
    <s v="Afternoon"/>
    <x v="0"/>
    <n v="24.67"/>
    <n v="70.790000000000006"/>
    <n v="196.35"/>
    <x v="951"/>
    <n v="1"/>
    <x v="0"/>
    <x v="1"/>
    <x v="4"/>
    <x v="0"/>
    <x v="3"/>
    <n v="2"/>
    <n v="2024"/>
    <x v="0"/>
  </r>
  <r>
    <s v="User_1038"/>
    <s v="Chevy Bolt"/>
    <n v="100"/>
    <x v="321"/>
    <x v="4"/>
    <x v="1017"/>
    <d v="2024-02-13T07:16:00"/>
    <m/>
    <n v="1.58"/>
    <x v="901"/>
    <n v="23.95"/>
    <s v="Morning"/>
    <x v="4"/>
    <n v="65.790000000000006"/>
    <n v="63.29"/>
    <n v="161.63999999999999"/>
    <x v="952"/>
    <n v="3"/>
    <x v="1"/>
    <x v="1"/>
    <x v="5"/>
    <x v="0"/>
    <x v="2"/>
    <n v="2"/>
    <n v="2024"/>
    <x v="0"/>
  </r>
  <r>
    <s v="User_1039"/>
    <s v="Nissan Leaf"/>
    <n v="85"/>
    <x v="341"/>
    <x v="3"/>
    <x v="1018"/>
    <d v="2024-02-13T08:35:00"/>
    <n v="61.04"/>
    <n v="1.99"/>
    <x v="902"/>
    <n v="35.549999999999997"/>
    <s v="Afternoon"/>
    <x v="0"/>
    <n v="33.07"/>
    <n v="56.8"/>
    <n v="95.53"/>
    <x v="953"/>
    <n v="5"/>
    <x v="0"/>
    <x v="1"/>
    <x v="6"/>
    <x v="1"/>
    <x v="3"/>
    <n v="2"/>
    <n v="2024"/>
    <x v="0"/>
  </r>
  <r>
    <s v="User_1040"/>
    <s v="Nissan Leaf"/>
    <n v="85"/>
    <x v="328"/>
    <x v="4"/>
    <x v="1019"/>
    <d v="2024-02-13T07:44:00"/>
    <n v="64.23"/>
    <n v="2.13"/>
    <x v="903"/>
    <n v="14.83"/>
    <s v="Night"/>
    <x v="4"/>
    <n v="83.32"/>
    <n v="83.8"/>
    <n v="171.22"/>
    <x v="954"/>
    <n v="2"/>
    <x v="2"/>
    <x v="2"/>
    <x v="7"/>
    <x v="1"/>
    <x v="3"/>
    <n v="2"/>
    <n v="2024"/>
    <x v="0"/>
  </r>
  <r>
    <s v="User_1041"/>
    <s v="Chevy Bolt"/>
    <n v="50"/>
    <x v="222"/>
    <x v="0"/>
    <x v="1020"/>
    <d v="2024-02-13T10:43:00"/>
    <n v="44.89"/>
    <n v="2.04"/>
    <x v="904"/>
    <n v="7.09"/>
    <s v="Morning"/>
    <x v="0"/>
    <n v="81.96"/>
    <n v="70.540000000000006"/>
    <n v="184.69"/>
    <x v="955"/>
    <n v="7"/>
    <x v="0"/>
    <x v="2"/>
    <x v="8"/>
    <x v="1"/>
    <x v="2"/>
    <n v="2"/>
    <n v="2024"/>
    <x v="0"/>
  </r>
  <r>
    <s v="User_1042"/>
    <s v="Nissan Leaf"/>
    <n v="100"/>
    <x v="104"/>
    <x v="0"/>
    <x v="1021"/>
    <d v="2024-02-13T10:42:00"/>
    <n v="58.94"/>
    <n v="3.21"/>
    <x v="905"/>
    <n v="37.33"/>
    <s v="Night"/>
    <x v="3"/>
    <n v="82.36"/>
    <n v="92.04"/>
    <n v="81.180000000000007"/>
    <x v="956"/>
    <n v="6"/>
    <x v="2"/>
    <x v="2"/>
    <x v="9"/>
    <x v="1"/>
    <x v="3"/>
    <n v="2"/>
    <n v="2024"/>
    <x v="0"/>
  </r>
  <r>
    <s v="User_1043"/>
    <s v="Chevy Bolt"/>
    <n v="109.8"/>
    <x v="248"/>
    <x v="0"/>
    <x v="1022"/>
    <d v="2024-02-13T12:10:00"/>
    <n v="10.039999999999999"/>
    <n v="1.3"/>
    <x v="21"/>
    <n v="26.59"/>
    <s v="Evening"/>
    <x v="1"/>
    <n v="35.979999999999997"/>
    <n v="70.680000000000007"/>
    <n v="81.819999999999993"/>
    <x v="957"/>
    <n v="2"/>
    <x v="1"/>
    <x v="2"/>
    <x v="10"/>
    <x v="1"/>
    <x v="2"/>
    <n v="2"/>
    <n v="2024"/>
    <x v="0"/>
  </r>
  <r>
    <s v="User_1044"/>
    <s v="Tesla Model 3"/>
    <n v="100"/>
    <x v="178"/>
    <x v="2"/>
    <x v="1023"/>
    <d v="2024-02-13T13:07:00"/>
    <n v="17.53"/>
    <n v="3.72"/>
    <x v="906"/>
    <n v="26.12"/>
    <s v="Afternoon"/>
    <x v="6"/>
    <n v="89.91"/>
    <n v="73.010000000000005"/>
    <n v="89.8"/>
    <x v="958"/>
    <n v="4"/>
    <x v="0"/>
    <x v="2"/>
    <x v="11"/>
    <x v="1"/>
    <x v="4"/>
    <n v="2"/>
    <n v="2024"/>
    <x v="0"/>
  </r>
  <r>
    <s v="User_1045"/>
    <s v="Chevy Bolt"/>
    <n v="85"/>
    <x v="162"/>
    <x v="0"/>
    <x v="1024"/>
    <d v="2024-02-13T15:15:00"/>
    <n v="29.76"/>
    <n v="2.16"/>
    <x v="907"/>
    <n v="20.07"/>
    <s v="Morning"/>
    <x v="6"/>
    <n v="10.81"/>
    <n v="36.549999999999997"/>
    <n v="51.2"/>
    <x v="959"/>
    <n v="1"/>
    <x v="0"/>
    <x v="1"/>
    <x v="12"/>
    <x v="2"/>
    <x v="2"/>
    <n v="2"/>
    <n v="2024"/>
    <x v="0"/>
  </r>
  <r>
    <s v="User_1046"/>
    <s v="Chevy Bolt"/>
    <n v="75"/>
    <x v="378"/>
    <x v="0"/>
    <x v="1025"/>
    <d v="2024-02-13T13:55:00"/>
    <n v="69.599999999999994"/>
    <n v="2.34"/>
    <x v="832"/>
    <n v="38.130000000000003"/>
    <s v="Afternoon"/>
    <x v="0"/>
    <n v="60.64"/>
    <n v="73.010000000000005"/>
    <n v="288.98"/>
    <x v="960"/>
    <n v="6"/>
    <x v="0"/>
    <x v="2"/>
    <x v="13"/>
    <x v="2"/>
    <x v="2"/>
    <n v="2"/>
    <n v="2024"/>
    <x v="0"/>
  </r>
  <r>
    <s v="User_1047"/>
    <s v="BMW i3"/>
    <n v="75"/>
    <x v="401"/>
    <x v="2"/>
    <x v="1026"/>
    <d v="2024-02-13T17:59:00"/>
    <n v="49.93"/>
    <n v="1.1100000000000001"/>
    <x v="908"/>
    <n v="28.29"/>
    <s v="Night"/>
    <x v="6"/>
    <n v="121.85"/>
    <n v="52.83"/>
    <n v="56.71"/>
    <x v="961"/>
    <n v="2"/>
    <x v="2"/>
    <x v="2"/>
    <x v="14"/>
    <x v="2"/>
    <x v="0"/>
    <n v="2"/>
    <n v="2024"/>
    <x v="0"/>
  </r>
  <r>
    <s v="User_1048"/>
    <s v="Chevy Bolt"/>
    <n v="75"/>
    <x v="442"/>
    <x v="1"/>
    <x v="1027"/>
    <d v="2024-02-13T17:01:00"/>
    <n v="14.49"/>
    <n v="3.89"/>
    <x v="909"/>
    <n v="16.38"/>
    <s v="Morning"/>
    <x v="0"/>
    <n v="42.79"/>
    <n v="51.76"/>
    <n v="97.06"/>
    <x v="962"/>
    <n v="3"/>
    <x v="1"/>
    <x v="1"/>
    <x v="15"/>
    <x v="2"/>
    <x v="2"/>
    <n v="2"/>
    <n v="2024"/>
    <x v="0"/>
  </r>
  <r>
    <s v="User_1049"/>
    <s v="Chevy Bolt"/>
    <n v="85"/>
    <x v="202"/>
    <x v="4"/>
    <x v="1028"/>
    <d v="2024-02-13T18:34:00"/>
    <n v="38.409999999999997"/>
    <n v="2.5"/>
    <x v="910"/>
    <n v="19.829999999999998"/>
    <s v="Night"/>
    <x v="5"/>
    <n v="10.82"/>
    <n v="56.54"/>
    <m/>
    <x v="963"/>
    <n v="2"/>
    <x v="1"/>
    <x v="1"/>
    <x v="16"/>
    <x v="2"/>
    <x v="2"/>
    <n v="2"/>
    <n v="2024"/>
    <x v="0"/>
  </r>
  <r>
    <s v="User_1050"/>
    <s v="Tesla Model 3"/>
    <n v="100"/>
    <x v="255"/>
    <x v="0"/>
    <x v="1029"/>
    <d v="2024-02-13T20:28:00"/>
    <n v="8.23"/>
    <n v="0.9"/>
    <x v="911"/>
    <n v="8.68"/>
    <s v="Morning"/>
    <x v="6"/>
    <n v="23.36"/>
    <n v="97.66"/>
    <n v="298.72000000000003"/>
    <x v="964"/>
    <n v="3"/>
    <x v="2"/>
    <x v="0"/>
    <x v="17"/>
    <x v="2"/>
    <x v="4"/>
    <n v="2"/>
    <n v="2024"/>
    <x v="0"/>
  </r>
  <r>
    <s v="User_1051"/>
    <s v="BMW i3"/>
    <n v="75"/>
    <x v="345"/>
    <x v="4"/>
    <x v="1030"/>
    <d v="2024-02-13T19:42:00"/>
    <n v="34.86"/>
    <n v="3.47"/>
    <x v="912"/>
    <n v="24.3"/>
    <s v="Evening"/>
    <x v="1"/>
    <n v="47.98"/>
    <n v="70"/>
    <n v="155.72999999999999"/>
    <x v="965"/>
    <n v="3"/>
    <x v="0"/>
    <x v="0"/>
    <x v="18"/>
    <x v="3"/>
    <x v="0"/>
    <n v="2"/>
    <n v="2024"/>
    <x v="0"/>
  </r>
  <r>
    <s v="User_1052"/>
    <s v="Hyundai Kona"/>
    <n v="62"/>
    <x v="326"/>
    <x v="3"/>
    <x v="1031"/>
    <d v="2024-02-13T21:32:00"/>
    <n v="57.93"/>
    <n v="1.72"/>
    <x v="21"/>
    <n v="31.54"/>
    <s v="Evening"/>
    <x v="6"/>
    <n v="67.650000000000006"/>
    <n v="78.31"/>
    <n v="59.43"/>
    <x v="96"/>
    <n v="5"/>
    <x v="2"/>
    <x v="0"/>
    <x v="19"/>
    <x v="3"/>
    <x v="1"/>
    <n v="2"/>
    <n v="2024"/>
    <x v="0"/>
  </r>
  <r>
    <s v="User_1053"/>
    <s v="Tesla Model 3"/>
    <n v="50"/>
    <x v="19"/>
    <x v="4"/>
    <x v="1032"/>
    <d v="2024-02-13T21:22:00"/>
    <n v="49.41"/>
    <n v="2.88"/>
    <x v="913"/>
    <n v="38.92"/>
    <s v="Afternoon"/>
    <x v="3"/>
    <n v="75.989999999999995"/>
    <n v="84.94"/>
    <n v="274.98"/>
    <x v="678"/>
    <n v="5"/>
    <x v="2"/>
    <x v="2"/>
    <x v="20"/>
    <x v="3"/>
    <x v="4"/>
    <n v="2"/>
    <n v="2024"/>
    <x v="0"/>
  </r>
  <r>
    <s v="User_1054"/>
    <s v="Tesla Model 3"/>
    <n v="50"/>
    <x v="316"/>
    <x v="2"/>
    <x v="1033"/>
    <d v="2024-02-14T00:33:00"/>
    <n v="9.98"/>
    <n v="1.85"/>
    <x v="914"/>
    <n v="21.1"/>
    <s v="Night"/>
    <x v="1"/>
    <n v="35.85"/>
    <n v="67.58"/>
    <n v="30.43"/>
    <x v="966"/>
    <n v="5"/>
    <x v="1"/>
    <x v="1"/>
    <x v="21"/>
    <x v="3"/>
    <x v="4"/>
    <n v="2"/>
    <n v="2024"/>
    <x v="0"/>
  </r>
  <r>
    <s v="User_1055"/>
    <s v="Hyundai Kona"/>
    <n v="62"/>
    <x v="45"/>
    <x v="4"/>
    <x v="1034"/>
    <d v="2024-02-14T01:36:00"/>
    <n v="29.05"/>
    <n v="2.95"/>
    <x v="915"/>
    <n v="7.68"/>
    <s v="Night"/>
    <x v="6"/>
    <n v="25.85"/>
    <n v="90.97"/>
    <n v="195.62"/>
    <x v="226"/>
    <n v="4"/>
    <x v="2"/>
    <x v="0"/>
    <x v="22"/>
    <x v="3"/>
    <x v="1"/>
    <n v="2"/>
    <n v="2024"/>
    <x v="0"/>
  </r>
  <r>
    <s v="User_1056"/>
    <s v="Chevy Bolt"/>
    <n v="75"/>
    <x v="133"/>
    <x v="4"/>
    <x v="1035"/>
    <d v="2024-02-14T02:47:00"/>
    <n v="42.09"/>
    <n v="1"/>
    <x v="916"/>
    <n v="3.67"/>
    <s v="Morning"/>
    <x v="1"/>
    <n v="51.68"/>
    <n v="95.81"/>
    <n v="103.28"/>
    <x v="967"/>
    <n v="0"/>
    <x v="0"/>
    <x v="0"/>
    <x v="23"/>
    <x v="3"/>
    <x v="2"/>
    <n v="2"/>
    <n v="2024"/>
    <x v="0"/>
  </r>
  <r>
    <s v="User_1057"/>
    <s v="Nissan Leaf"/>
    <n v="75"/>
    <x v="131"/>
    <x v="4"/>
    <x v="1036"/>
    <d v="2024-02-14T01:47:00"/>
    <n v="45.77"/>
    <n v="0.96"/>
    <x v="917"/>
    <n v="14.02"/>
    <s v="Evening"/>
    <x v="6"/>
    <n v="30.74"/>
    <n v="81.849999999999994"/>
    <m/>
    <x v="968"/>
    <n v="4"/>
    <x v="2"/>
    <x v="2"/>
    <x v="0"/>
    <x v="0"/>
    <x v="3"/>
    <n v="2"/>
    <n v="2024"/>
    <x v="0"/>
  </r>
  <r>
    <s v="User_1058"/>
    <s v="BMW i3"/>
    <n v="75"/>
    <x v="366"/>
    <x v="1"/>
    <x v="1037"/>
    <d v="2024-02-14T03:01:00"/>
    <n v="53.71"/>
    <n v="0.89"/>
    <x v="918"/>
    <n v="29.03"/>
    <s v="Afternoon"/>
    <x v="0"/>
    <n v="49.92"/>
    <n v="56.18"/>
    <n v="36.42"/>
    <x v="969"/>
    <n v="4"/>
    <x v="2"/>
    <x v="0"/>
    <x v="1"/>
    <x v="0"/>
    <x v="0"/>
    <n v="2"/>
    <n v="2024"/>
    <x v="0"/>
  </r>
  <r>
    <s v="User_1059"/>
    <s v="Nissan Leaf"/>
    <n v="55.82"/>
    <x v="434"/>
    <x v="1"/>
    <x v="1038"/>
    <d v="2024-02-14T05:35:00"/>
    <n v="66.41"/>
    <n v="3.03"/>
    <x v="919"/>
    <n v="35.47"/>
    <s v="Evening"/>
    <x v="2"/>
    <n v="15.56"/>
    <n v="78.849999999999994"/>
    <n v="61.61"/>
    <x v="970"/>
    <n v="0"/>
    <x v="2"/>
    <x v="1"/>
    <x v="2"/>
    <x v="0"/>
    <x v="3"/>
    <n v="2"/>
    <n v="2024"/>
    <x v="0"/>
  </r>
  <r>
    <s v="User_1060"/>
    <s v="Hyundai Kona"/>
    <n v="85"/>
    <x v="373"/>
    <x v="3"/>
    <x v="1039"/>
    <d v="2024-02-14T04:57:00"/>
    <n v="11.46"/>
    <n v="3.51"/>
    <x v="920"/>
    <n v="27.03"/>
    <s v="Night"/>
    <x v="0"/>
    <n v="89.11"/>
    <n v="51.82"/>
    <n v="99.81"/>
    <x v="98"/>
    <n v="2"/>
    <x v="0"/>
    <x v="1"/>
    <x v="3"/>
    <x v="0"/>
    <x v="1"/>
    <n v="2"/>
    <n v="2024"/>
    <x v="0"/>
  </r>
  <r>
    <s v="User_1061"/>
    <s v="Tesla Model 3"/>
    <n v="100"/>
    <x v="288"/>
    <x v="2"/>
    <x v="1040"/>
    <d v="2024-02-14T04:42:00"/>
    <n v="75.569999999999993"/>
    <n v="2.57"/>
    <x v="921"/>
    <n v="5.99"/>
    <s v="Afternoon"/>
    <x v="4"/>
    <n v="32.75"/>
    <n v="57.68"/>
    <n v="281.31"/>
    <x v="256"/>
    <n v="4"/>
    <x v="2"/>
    <x v="0"/>
    <x v="4"/>
    <x v="0"/>
    <x v="4"/>
    <n v="2"/>
    <n v="2024"/>
    <x v="0"/>
  </r>
  <r>
    <s v="User_1062"/>
    <s v="Tesla Model 3"/>
    <n v="50"/>
    <x v="87"/>
    <x v="4"/>
    <x v="1041"/>
    <d v="2024-02-14T06:12:00"/>
    <n v="44.36"/>
    <n v="2.87"/>
    <x v="922"/>
    <n v="6.98"/>
    <s v="Evening"/>
    <x v="6"/>
    <n v="72.819999999999993"/>
    <n v="64.599999999999994"/>
    <n v="63.03"/>
    <x v="971"/>
    <n v="7"/>
    <x v="1"/>
    <x v="1"/>
    <x v="5"/>
    <x v="0"/>
    <x v="4"/>
    <n v="2"/>
    <n v="2024"/>
    <x v="0"/>
  </r>
  <r>
    <s v="User_1063"/>
    <s v="BMW i3"/>
    <n v="62"/>
    <x v="100"/>
    <x v="4"/>
    <x v="1042"/>
    <d v="2024-02-14T07:45:00"/>
    <n v="28.25"/>
    <n v="0.91"/>
    <x v="222"/>
    <n v="12.17"/>
    <s v="Evening"/>
    <x v="5"/>
    <n v="77.23"/>
    <n v="82.61"/>
    <n v="151.41"/>
    <x v="51"/>
    <n v="4.0199999999999996"/>
    <x v="2"/>
    <x v="0"/>
    <x v="6"/>
    <x v="1"/>
    <x v="0"/>
    <n v="2"/>
    <n v="2024"/>
    <x v="0"/>
  </r>
  <r>
    <s v="User_1064"/>
    <s v="Tesla Model 3"/>
    <n v="100"/>
    <x v="413"/>
    <x v="4"/>
    <x v="1043"/>
    <d v="2024-02-14T08:20:00"/>
    <n v="39.49"/>
    <n v="0.86"/>
    <x v="923"/>
    <n v="27.77"/>
    <s v="Morning"/>
    <x v="1"/>
    <n v="26.69"/>
    <n v="90.02"/>
    <n v="250.81"/>
    <x v="972"/>
    <n v="7"/>
    <x v="2"/>
    <x v="0"/>
    <x v="7"/>
    <x v="1"/>
    <x v="4"/>
    <n v="2"/>
    <n v="2024"/>
    <x v="0"/>
  </r>
  <r>
    <s v="User_1065"/>
    <s v="Tesla Model 3"/>
    <n v="75"/>
    <x v="137"/>
    <x v="4"/>
    <x v="1044"/>
    <d v="2024-02-14T08:48:00"/>
    <n v="25.37"/>
    <n v="0.56000000000000005"/>
    <x v="122"/>
    <n v="7.14"/>
    <s v="Morning"/>
    <x v="4"/>
    <n v="22.47"/>
    <n v="72.92"/>
    <m/>
    <x v="894"/>
    <n v="6"/>
    <x v="1"/>
    <x v="1"/>
    <x v="8"/>
    <x v="1"/>
    <x v="4"/>
    <n v="2"/>
    <n v="2024"/>
    <x v="0"/>
  </r>
  <r>
    <s v="User_1066"/>
    <s v="BMW i3"/>
    <n v="62"/>
    <x v="351"/>
    <x v="1"/>
    <x v="1045"/>
    <d v="2024-02-14T11:58:00"/>
    <n v="69.209999999999994"/>
    <n v="2.29"/>
    <x v="924"/>
    <n v="5.55"/>
    <s v="Night"/>
    <x v="3"/>
    <n v="27.77"/>
    <n v="55.46"/>
    <n v="66.2"/>
    <x v="973"/>
    <n v="5"/>
    <x v="1"/>
    <x v="1"/>
    <x v="9"/>
    <x v="1"/>
    <x v="0"/>
    <n v="2"/>
    <n v="2024"/>
    <x v="0"/>
  </r>
  <r>
    <s v="User_1067"/>
    <s v="BMW i3"/>
    <n v="45.82"/>
    <x v="239"/>
    <x v="3"/>
    <x v="1046"/>
    <d v="2024-02-14T12:31:00"/>
    <n v="34.6"/>
    <n v="2.52"/>
    <x v="925"/>
    <n v="29.24"/>
    <s v="Evening"/>
    <x v="4"/>
    <n v="21.24"/>
    <n v="73.44"/>
    <n v="155.18"/>
    <x v="184"/>
    <n v="6"/>
    <x v="1"/>
    <x v="2"/>
    <x v="10"/>
    <x v="1"/>
    <x v="0"/>
    <n v="2"/>
    <n v="2024"/>
    <x v="0"/>
  </r>
  <r>
    <s v="User_1068"/>
    <s v="Hyundai Kona"/>
    <n v="62"/>
    <x v="413"/>
    <x v="0"/>
    <x v="1047"/>
    <d v="2024-02-14T11:53:00"/>
    <n v="40.79"/>
    <n v="3.43"/>
    <x v="675"/>
    <n v="22.86"/>
    <s v="Morning"/>
    <x v="2"/>
    <n v="68.760000000000005"/>
    <n v="55.15"/>
    <n v="159.62"/>
    <x v="974"/>
    <n v="3"/>
    <x v="1"/>
    <x v="2"/>
    <x v="11"/>
    <x v="1"/>
    <x v="1"/>
    <n v="2"/>
    <n v="2024"/>
    <x v="0"/>
  </r>
  <r>
    <s v="User_1069"/>
    <s v="Tesla Model 3"/>
    <n v="62"/>
    <x v="98"/>
    <x v="2"/>
    <x v="1048"/>
    <d v="2024-02-14T12:55:00"/>
    <n v="21.87"/>
    <n v="0.56999999999999995"/>
    <x v="525"/>
    <n v="25.99"/>
    <s v="Evening"/>
    <x v="6"/>
    <n v="44.92"/>
    <n v="53.75"/>
    <n v="296.58"/>
    <x v="975"/>
    <n v="1"/>
    <x v="1"/>
    <x v="0"/>
    <x v="12"/>
    <x v="2"/>
    <x v="4"/>
    <n v="2"/>
    <n v="2024"/>
    <x v="0"/>
  </r>
  <r>
    <s v="User_1070"/>
    <s v="Tesla Model 3"/>
    <n v="75"/>
    <x v="155"/>
    <x v="4"/>
    <x v="1049"/>
    <d v="2024-02-14T16:22:00"/>
    <n v="47.23"/>
    <n v="3.64"/>
    <x v="926"/>
    <n v="37.9"/>
    <s v="Afternoon"/>
    <x v="1"/>
    <n v="12.43"/>
    <n v="68.06"/>
    <n v="208.82"/>
    <x v="976"/>
    <n v="2"/>
    <x v="1"/>
    <x v="1"/>
    <x v="13"/>
    <x v="2"/>
    <x v="4"/>
    <n v="2"/>
    <n v="2024"/>
    <x v="0"/>
  </r>
  <r>
    <s v="User_1071"/>
    <s v="Hyundai Kona"/>
    <n v="62"/>
    <x v="164"/>
    <x v="3"/>
    <x v="1050"/>
    <d v="2024-02-14T17:05:00"/>
    <m/>
    <n v="2.88"/>
    <x v="400"/>
    <n v="13.93"/>
    <s v="Evening"/>
    <x v="0"/>
    <n v="64.489999999999995"/>
    <n v="150.79"/>
    <n v="246.15"/>
    <x v="977"/>
    <n v="5"/>
    <x v="0"/>
    <x v="0"/>
    <x v="14"/>
    <x v="2"/>
    <x v="1"/>
    <n v="2"/>
    <n v="2024"/>
    <x v="0"/>
  </r>
  <r>
    <s v="User_1072"/>
    <s v="Chevy Bolt"/>
    <n v="82.67"/>
    <x v="378"/>
    <x v="0"/>
    <x v="1051"/>
    <d v="2024-02-14T17:29:00"/>
    <n v="18.79"/>
    <n v="1.64"/>
    <x v="927"/>
    <n v="39.520000000000003"/>
    <s v="Evening"/>
    <x v="1"/>
    <n v="41.77"/>
    <n v="67.069999999999993"/>
    <m/>
    <x v="978"/>
    <n v="3"/>
    <x v="2"/>
    <x v="2"/>
    <x v="15"/>
    <x v="2"/>
    <x v="2"/>
    <n v="2"/>
    <n v="2024"/>
    <x v="0"/>
  </r>
  <r>
    <s v="User_1073"/>
    <s v="Chevy Bolt"/>
    <n v="100"/>
    <x v="391"/>
    <x v="3"/>
    <x v="1052"/>
    <d v="2024-02-14T17:51:00"/>
    <n v="47.29"/>
    <n v="0.66"/>
    <x v="928"/>
    <n v="11.97"/>
    <s v="Night"/>
    <x v="5"/>
    <n v="64.569999999999993"/>
    <n v="63.96"/>
    <n v="295.20999999999998"/>
    <x v="979"/>
    <n v="1"/>
    <x v="0"/>
    <x v="0"/>
    <x v="16"/>
    <x v="2"/>
    <x v="2"/>
    <n v="2"/>
    <n v="2024"/>
    <x v="0"/>
  </r>
  <r>
    <s v="User_1074"/>
    <s v="Chevy Bolt"/>
    <n v="62"/>
    <x v="283"/>
    <x v="1"/>
    <x v="1053"/>
    <d v="2024-02-14T19:09:00"/>
    <n v="30.17"/>
    <n v="1.17"/>
    <x v="929"/>
    <n v="27.39"/>
    <s v="Afternoon"/>
    <x v="1"/>
    <n v="77.599999999999994"/>
    <n v="58.55"/>
    <n v="185.55"/>
    <x v="980"/>
    <n v="5"/>
    <x v="0"/>
    <x v="1"/>
    <x v="17"/>
    <x v="2"/>
    <x v="2"/>
    <n v="2"/>
    <n v="2024"/>
    <x v="0"/>
  </r>
  <r>
    <s v="User_1075"/>
    <s v="Hyundai Kona"/>
    <n v="85"/>
    <x v="315"/>
    <x v="0"/>
    <x v="1054"/>
    <d v="2024-02-14T21:06:00"/>
    <n v="34.9"/>
    <n v="1.6"/>
    <x v="647"/>
    <n v="33.68"/>
    <s v="Afternoon"/>
    <x v="4"/>
    <n v="61.53"/>
    <n v="89"/>
    <n v="269.89"/>
    <x v="981"/>
    <n v="1"/>
    <x v="1"/>
    <x v="1"/>
    <x v="18"/>
    <x v="3"/>
    <x v="1"/>
    <n v="2"/>
    <n v="2024"/>
    <x v="0"/>
  </r>
  <r>
    <s v="User_1076"/>
    <s v="Tesla Model 3"/>
    <n v="100"/>
    <x v="32"/>
    <x v="3"/>
    <x v="1055"/>
    <d v="2024-02-14T19:46:00"/>
    <n v="54.96"/>
    <n v="3.52"/>
    <x v="930"/>
    <n v="38.770000000000003"/>
    <s v="Morning"/>
    <x v="4"/>
    <n v="19.829999999999998"/>
    <n v="92.78"/>
    <n v="141.47"/>
    <x v="982"/>
    <n v="3"/>
    <x v="2"/>
    <x v="2"/>
    <x v="19"/>
    <x v="3"/>
    <x v="4"/>
    <n v="2"/>
    <n v="2024"/>
    <x v="0"/>
  </r>
  <r>
    <s v="User_1077"/>
    <s v="Hyundai Kona"/>
    <n v="50"/>
    <x v="245"/>
    <x v="1"/>
    <x v="1056"/>
    <d v="2024-02-14T21:37:00"/>
    <n v="74.790000000000006"/>
    <n v="1.68"/>
    <x v="931"/>
    <n v="31.3"/>
    <s v="Afternoon"/>
    <x v="0"/>
    <n v="37.369999999999997"/>
    <n v="98.56"/>
    <n v="245.6"/>
    <x v="189"/>
    <n v="7"/>
    <x v="0"/>
    <x v="0"/>
    <x v="20"/>
    <x v="3"/>
    <x v="1"/>
    <n v="2"/>
    <n v="2024"/>
    <x v="0"/>
  </r>
  <r>
    <s v="User_1078"/>
    <s v="Hyundai Kona"/>
    <n v="75"/>
    <x v="343"/>
    <x v="3"/>
    <x v="1057"/>
    <d v="2024-02-14T22:13:00"/>
    <n v="34.79"/>
    <n v="1.81"/>
    <x v="351"/>
    <n v="31.8"/>
    <s v="Night"/>
    <x v="0"/>
    <n v="42.67"/>
    <n v="75.7"/>
    <n v="247.75"/>
    <x v="983"/>
    <n v="5"/>
    <x v="2"/>
    <x v="0"/>
    <x v="21"/>
    <x v="3"/>
    <x v="1"/>
    <n v="2"/>
    <n v="2024"/>
    <x v="0"/>
  </r>
  <r>
    <s v="User_1079"/>
    <s v="Chevy Bolt"/>
    <n v="75"/>
    <x v="162"/>
    <x v="3"/>
    <x v="1058"/>
    <d v="2024-02-14T23:30:00"/>
    <n v="69.13"/>
    <n v="3.01"/>
    <x v="932"/>
    <n v="17.39"/>
    <s v="Morning"/>
    <x v="0"/>
    <n v="28.9"/>
    <n v="78.349999999999994"/>
    <n v="91.55"/>
    <x v="984"/>
    <n v="2"/>
    <x v="2"/>
    <x v="1"/>
    <x v="22"/>
    <x v="3"/>
    <x v="2"/>
    <n v="2"/>
    <n v="2024"/>
    <x v="0"/>
  </r>
  <r>
    <s v="User_1080"/>
    <s v="Nissan Leaf"/>
    <n v="78.430000000000007"/>
    <x v="228"/>
    <x v="0"/>
    <x v="1059"/>
    <d v="2024-02-15T01:32:00"/>
    <n v="38.090000000000003"/>
    <n v="1.95"/>
    <x v="933"/>
    <n v="15.63"/>
    <s v="Evening"/>
    <x v="3"/>
    <n v="11.83"/>
    <n v="97.63"/>
    <n v="135.71"/>
    <x v="985"/>
    <n v="7"/>
    <x v="1"/>
    <x v="2"/>
    <x v="23"/>
    <x v="3"/>
    <x v="3"/>
    <n v="2"/>
    <n v="2024"/>
    <x v="0"/>
  </r>
  <r>
    <s v="User_1081"/>
    <s v="Tesla Model 3"/>
    <n v="50"/>
    <x v="132"/>
    <x v="1"/>
    <x v="1060"/>
    <d v="2024-02-15T02:02:00"/>
    <n v="27.75"/>
    <n v="0.9"/>
    <x v="934"/>
    <n v="17.09"/>
    <s v="Afternoon"/>
    <x v="6"/>
    <n v="24.84"/>
    <n v="87.94"/>
    <n v="265.69"/>
    <x v="986"/>
    <n v="1"/>
    <x v="2"/>
    <x v="1"/>
    <x v="0"/>
    <x v="0"/>
    <x v="4"/>
    <n v="2"/>
    <n v="2024"/>
    <x v="0"/>
  </r>
  <r>
    <s v="User_1082"/>
    <s v="Chevy Bolt"/>
    <n v="85"/>
    <x v="124"/>
    <x v="4"/>
    <x v="1061"/>
    <d v="2024-02-15T04:45:00"/>
    <n v="41.65"/>
    <n v="0.14000000000000001"/>
    <x v="15"/>
    <n v="33.39"/>
    <s v="Evening"/>
    <x v="5"/>
    <n v="90.93"/>
    <n v="52.84"/>
    <n v="111.86"/>
    <x v="987"/>
    <n v="2.93"/>
    <x v="0"/>
    <x v="1"/>
    <x v="1"/>
    <x v="0"/>
    <x v="2"/>
    <n v="2"/>
    <n v="2024"/>
    <x v="0"/>
  </r>
  <r>
    <s v="User_1083"/>
    <s v="Nissan Leaf"/>
    <n v="85"/>
    <x v="380"/>
    <x v="2"/>
    <x v="1062"/>
    <d v="2024-02-15T03:43:00"/>
    <n v="35.39"/>
    <n v="2.31"/>
    <x v="935"/>
    <n v="38.4"/>
    <s v="Morning"/>
    <x v="3"/>
    <n v="34.64"/>
    <n v="54.27"/>
    <n v="286.83999999999997"/>
    <x v="496"/>
    <n v="7"/>
    <x v="0"/>
    <x v="2"/>
    <x v="2"/>
    <x v="0"/>
    <x v="3"/>
    <n v="2"/>
    <n v="2024"/>
    <x v="0"/>
  </r>
  <r>
    <s v="User_1084"/>
    <s v="Nissan Leaf"/>
    <n v="85"/>
    <x v="37"/>
    <x v="0"/>
    <x v="1063"/>
    <d v="2024-02-15T06:02:00"/>
    <n v="68.569999999999993"/>
    <n v="1.56"/>
    <x v="936"/>
    <n v="24.53"/>
    <s v="Afternoon"/>
    <x v="3"/>
    <n v="68.27"/>
    <n v="93.57"/>
    <n v="92.04"/>
    <x v="534"/>
    <n v="2"/>
    <x v="1"/>
    <x v="1"/>
    <x v="3"/>
    <x v="0"/>
    <x v="3"/>
    <n v="2"/>
    <n v="2024"/>
    <x v="0"/>
  </r>
  <r>
    <s v="User_1085"/>
    <s v="BMW i3"/>
    <n v="106.82"/>
    <x v="92"/>
    <x v="1"/>
    <x v="1064"/>
    <d v="2024-02-15T05:36:00"/>
    <m/>
    <n v="2.2200000000000002"/>
    <x v="937"/>
    <n v="6.56"/>
    <s v="Morning"/>
    <x v="3"/>
    <n v="18.34"/>
    <n v="86.04"/>
    <n v="30.65"/>
    <x v="988"/>
    <n v="6"/>
    <x v="0"/>
    <x v="0"/>
    <x v="4"/>
    <x v="0"/>
    <x v="0"/>
    <n v="2"/>
    <n v="2024"/>
    <x v="0"/>
  </r>
  <r>
    <s v="User_1086"/>
    <s v="Tesla Model 3"/>
    <n v="50"/>
    <x v="27"/>
    <x v="3"/>
    <x v="1065"/>
    <d v="2024-02-15T07:20:00"/>
    <n v="36.47"/>
    <n v="1.21"/>
    <x v="938"/>
    <n v="9.94"/>
    <s v="Morning"/>
    <x v="1"/>
    <n v="21.02"/>
    <n v="82.18"/>
    <n v="56.43"/>
    <x v="989"/>
    <n v="1"/>
    <x v="1"/>
    <x v="0"/>
    <x v="5"/>
    <x v="0"/>
    <x v="4"/>
    <n v="2"/>
    <n v="2024"/>
    <x v="0"/>
  </r>
  <r>
    <s v="User_1087"/>
    <s v="Nissan Leaf"/>
    <n v="100"/>
    <x v="5"/>
    <x v="1"/>
    <x v="1066"/>
    <d v="2024-02-15T06:31:00"/>
    <n v="44.64"/>
    <n v="1.2"/>
    <x v="21"/>
    <n v="17.66"/>
    <s v="Afternoon"/>
    <x v="2"/>
    <n v="32.299999999999997"/>
    <n v="69.58"/>
    <n v="294.76"/>
    <x v="291"/>
    <n v="6"/>
    <x v="0"/>
    <x v="0"/>
    <x v="6"/>
    <x v="1"/>
    <x v="3"/>
    <n v="2"/>
    <n v="2024"/>
    <x v="0"/>
  </r>
  <r>
    <s v="User_1088"/>
    <s v="Chevy Bolt"/>
    <n v="50"/>
    <x v="24"/>
    <x v="2"/>
    <x v="1067"/>
    <d v="2024-02-15T08:58:00"/>
    <n v="40.270000000000003"/>
    <n v="2.69"/>
    <x v="939"/>
    <n v="25.55"/>
    <s v="Afternoon"/>
    <x v="6"/>
    <n v="21.83"/>
    <n v="68"/>
    <n v="156.49"/>
    <x v="970"/>
    <n v="2"/>
    <x v="0"/>
    <x v="1"/>
    <x v="7"/>
    <x v="1"/>
    <x v="2"/>
    <n v="2"/>
    <n v="2024"/>
    <x v="0"/>
  </r>
  <r>
    <s v="User_1089"/>
    <s v="BMW i3"/>
    <n v="62"/>
    <x v="443"/>
    <x v="2"/>
    <x v="1068"/>
    <d v="2024-02-15T11:26:00"/>
    <n v="34.43"/>
    <n v="0.68"/>
    <x v="940"/>
    <n v="12.65"/>
    <s v="Morning"/>
    <x v="1"/>
    <n v="77.3"/>
    <n v="54.74"/>
    <n v="265.83999999999997"/>
    <x v="990"/>
    <n v="3"/>
    <x v="1"/>
    <x v="2"/>
    <x v="8"/>
    <x v="1"/>
    <x v="0"/>
    <n v="2"/>
    <n v="2024"/>
    <x v="0"/>
  </r>
  <r>
    <s v="User_1090"/>
    <s v="Tesla Model 3"/>
    <n v="50"/>
    <x v="174"/>
    <x v="4"/>
    <x v="1069"/>
    <d v="2024-02-15T12:47:00"/>
    <m/>
    <n v="0.94"/>
    <x v="851"/>
    <n v="31.47"/>
    <s v="Night"/>
    <x v="0"/>
    <n v="21.39"/>
    <n v="70.38"/>
    <n v="266.58999999999997"/>
    <x v="991"/>
    <n v="3"/>
    <x v="2"/>
    <x v="2"/>
    <x v="9"/>
    <x v="1"/>
    <x v="4"/>
    <n v="2"/>
    <n v="2024"/>
    <x v="0"/>
  </r>
  <r>
    <s v="User_1091"/>
    <s v="Hyundai Kona"/>
    <n v="85"/>
    <x v="117"/>
    <x v="4"/>
    <x v="1070"/>
    <d v="2024-02-15T10:55:00"/>
    <n v="18.559999999999999"/>
    <n v="1.58"/>
    <x v="21"/>
    <n v="7.25"/>
    <s v="Afternoon"/>
    <x v="5"/>
    <n v="28.8"/>
    <n v="51.48"/>
    <n v="397.82"/>
    <x v="951"/>
    <n v="1"/>
    <x v="1"/>
    <x v="2"/>
    <x v="10"/>
    <x v="1"/>
    <x v="1"/>
    <n v="2"/>
    <n v="2024"/>
    <x v="0"/>
  </r>
  <r>
    <s v="User_1092"/>
    <s v="Chevy Bolt"/>
    <n v="75"/>
    <x v="234"/>
    <x v="2"/>
    <x v="1071"/>
    <d v="2024-02-15T14:49:00"/>
    <n v="59.8"/>
    <n v="2.12"/>
    <x v="941"/>
    <n v="22.93"/>
    <s v="Morning"/>
    <x v="3"/>
    <n v="28.19"/>
    <n v="96.03"/>
    <n v="276.23"/>
    <x v="863"/>
    <n v="4"/>
    <x v="2"/>
    <x v="2"/>
    <x v="11"/>
    <x v="1"/>
    <x v="2"/>
    <n v="2"/>
    <n v="2024"/>
    <x v="0"/>
  </r>
  <r>
    <s v="User_1093"/>
    <s v="Nissan Leaf"/>
    <n v="75"/>
    <x v="207"/>
    <x v="0"/>
    <x v="1072"/>
    <d v="2024-02-15T14:08:00"/>
    <n v="59.77"/>
    <n v="3.25"/>
    <x v="942"/>
    <n v="39.299999999999997"/>
    <s v="Evening"/>
    <x v="1"/>
    <n v="81.95"/>
    <n v="59.95"/>
    <n v="166.33"/>
    <x v="992"/>
    <n v="2"/>
    <x v="2"/>
    <x v="2"/>
    <x v="12"/>
    <x v="2"/>
    <x v="3"/>
    <n v="2"/>
    <n v="2024"/>
    <x v="0"/>
  </r>
  <r>
    <s v="User_1094"/>
    <s v="Nissan Leaf"/>
    <n v="62"/>
    <x v="360"/>
    <x v="0"/>
    <x v="1073"/>
    <d v="2024-02-15T13:56:00"/>
    <n v="36.700000000000003"/>
    <n v="1.87"/>
    <x v="943"/>
    <n v="5.56"/>
    <s v="Evening"/>
    <x v="6"/>
    <n v="26.35"/>
    <n v="95.16"/>
    <n v="49.55"/>
    <x v="607"/>
    <n v="6.45"/>
    <x v="1"/>
    <x v="1"/>
    <x v="13"/>
    <x v="2"/>
    <x v="3"/>
    <n v="2"/>
    <n v="2024"/>
    <x v="0"/>
  </r>
  <r>
    <s v="User_1095"/>
    <s v="Chevy Bolt"/>
    <n v="62"/>
    <x v="392"/>
    <x v="3"/>
    <x v="1074"/>
    <d v="2024-02-15T15:58:00"/>
    <n v="10.23"/>
    <n v="2.69"/>
    <x v="944"/>
    <n v="36.64"/>
    <s v="Afternoon"/>
    <x v="4"/>
    <n v="58.95"/>
    <n v="54.52"/>
    <n v="112.01"/>
    <x v="993"/>
    <n v="5"/>
    <x v="1"/>
    <x v="2"/>
    <x v="14"/>
    <x v="2"/>
    <x v="2"/>
    <n v="2"/>
    <n v="2024"/>
    <x v="0"/>
  </r>
  <r>
    <s v="User_1096"/>
    <s v="Nissan Leaf"/>
    <n v="100"/>
    <x v="287"/>
    <x v="4"/>
    <x v="1075"/>
    <d v="2024-02-15T17:55:00"/>
    <n v="24.23"/>
    <n v="0.93"/>
    <x v="945"/>
    <n v="23.53"/>
    <s v="Afternoon"/>
    <x v="6"/>
    <n v="17.7"/>
    <n v="75.5"/>
    <n v="171.99"/>
    <x v="994"/>
    <n v="5"/>
    <x v="1"/>
    <x v="0"/>
    <x v="15"/>
    <x v="2"/>
    <x v="3"/>
    <n v="2"/>
    <n v="2024"/>
    <x v="0"/>
  </r>
  <r>
    <s v="User_1097"/>
    <s v="BMW i3"/>
    <n v="85"/>
    <x v="321"/>
    <x v="3"/>
    <x v="1076"/>
    <d v="2024-02-15T19:31:00"/>
    <n v="21.71"/>
    <n v="2.5099999999999998"/>
    <x v="772"/>
    <n v="8.1199999999999992"/>
    <s v="Evening"/>
    <x v="3"/>
    <n v="17.079999999999998"/>
    <n v="94.51"/>
    <n v="169.83"/>
    <x v="995"/>
    <n v="5"/>
    <x v="2"/>
    <x v="1"/>
    <x v="16"/>
    <x v="2"/>
    <x v="0"/>
    <n v="2"/>
    <n v="2024"/>
    <x v="0"/>
  </r>
  <r>
    <s v="User_1098"/>
    <s v="Tesla Model 3"/>
    <n v="85"/>
    <x v="32"/>
    <x v="4"/>
    <x v="1077"/>
    <d v="2024-02-15T17:30:00"/>
    <n v="57.9"/>
    <n v="1.73"/>
    <x v="591"/>
    <n v="23.09"/>
    <s v="Morning"/>
    <x v="6"/>
    <n v="53.19"/>
    <n v="96.34"/>
    <n v="101.55"/>
    <x v="996"/>
    <n v="5"/>
    <x v="2"/>
    <x v="0"/>
    <x v="17"/>
    <x v="2"/>
    <x v="4"/>
    <n v="2"/>
    <n v="2024"/>
    <x v="0"/>
  </r>
  <r>
    <s v="User_1099"/>
    <s v="BMW i3"/>
    <n v="85"/>
    <x v="156"/>
    <x v="2"/>
    <x v="1078"/>
    <d v="2024-02-15T21:38:00"/>
    <n v="35.17"/>
    <n v="1.39"/>
    <x v="946"/>
    <n v="39.909999999999997"/>
    <s v="Morning"/>
    <x v="1"/>
    <n v="78.180000000000007"/>
    <n v="39.33"/>
    <n v="178.01"/>
    <x v="516"/>
    <n v="1"/>
    <x v="2"/>
    <x v="2"/>
    <x v="18"/>
    <x v="3"/>
    <x v="0"/>
    <n v="2"/>
    <n v="2024"/>
    <x v="0"/>
  </r>
  <r>
    <s v="User_1100"/>
    <s v="Nissan Leaf"/>
    <n v="75"/>
    <x v="192"/>
    <x v="0"/>
    <x v="1079"/>
    <d v="2024-02-15T21:12:00"/>
    <n v="15.73"/>
    <n v="3.88"/>
    <x v="947"/>
    <n v="19.63"/>
    <s v="Morning"/>
    <x v="4"/>
    <n v="10.87"/>
    <n v="80.290000000000006"/>
    <n v="279.02999999999997"/>
    <x v="415"/>
    <n v="5"/>
    <x v="2"/>
    <x v="2"/>
    <x v="19"/>
    <x v="3"/>
    <x v="3"/>
    <n v="2"/>
    <n v="2024"/>
    <x v="0"/>
  </r>
  <r>
    <s v="User_1101"/>
    <s v="Hyundai Kona"/>
    <n v="85"/>
    <x v="216"/>
    <x v="0"/>
    <x v="1080"/>
    <d v="2024-02-15T22:40:00"/>
    <n v="34.08"/>
    <n v="2.36"/>
    <x v="948"/>
    <n v="19.57"/>
    <s v="Night"/>
    <x v="1"/>
    <n v="70.12"/>
    <n v="61.6"/>
    <m/>
    <x v="997"/>
    <n v="1"/>
    <x v="1"/>
    <x v="0"/>
    <x v="20"/>
    <x v="3"/>
    <x v="1"/>
    <n v="2"/>
    <n v="2024"/>
    <x v="0"/>
  </r>
  <r>
    <s v="User_1102"/>
    <s v="Tesla Model 3"/>
    <n v="100"/>
    <x v="346"/>
    <x v="2"/>
    <x v="1081"/>
    <d v="2024-02-16T00:45:00"/>
    <n v="26.05"/>
    <n v="2.0299999999999998"/>
    <x v="949"/>
    <n v="36.22"/>
    <s v="Afternoon"/>
    <x v="1"/>
    <n v="88.85"/>
    <n v="69.47"/>
    <n v="211.49"/>
    <x v="998"/>
    <n v="2"/>
    <x v="1"/>
    <x v="0"/>
    <x v="21"/>
    <x v="3"/>
    <x v="4"/>
    <n v="2"/>
    <n v="2024"/>
    <x v="0"/>
  </r>
  <r>
    <s v="User_1103"/>
    <s v="Tesla Model 3"/>
    <n v="85"/>
    <x v="327"/>
    <x v="3"/>
    <x v="1082"/>
    <d v="2024-02-15T23:10:00"/>
    <n v="21.85"/>
    <n v="3.28"/>
    <x v="21"/>
    <n v="11.77"/>
    <s v="Night"/>
    <x v="3"/>
    <n v="19.55"/>
    <n v="54.51"/>
    <n v="240.66"/>
    <x v="941"/>
    <n v="0"/>
    <x v="2"/>
    <x v="1"/>
    <x v="22"/>
    <x v="3"/>
    <x v="4"/>
    <n v="2"/>
    <n v="2024"/>
    <x v="0"/>
  </r>
  <r>
    <s v="User_1104"/>
    <s v="Chevy Bolt"/>
    <n v="75"/>
    <x v="165"/>
    <x v="3"/>
    <x v="1083"/>
    <d v="2024-02-16T02:14:00"/>
    <n v="15.43"/>
    <n v="1.71"/>
    <x v="950"/>
    <n v="22.77"/>
    <s v="Night"/>
    <x v="1"/>
    <n v="27.1"/>
    <n v="55.42"/>
    <n v="218.14"/>
    <x v="999"/>
    <n v="1"/>
    <x v="0"/>
    <x v="2"/>
    <x v="23"/>
    <x v="3"/>
    <x v="2"/>
    <n v="2"/>
    <n v="2024"/>
    <x v="0"/>
  </r>
  <r>
    <s v="User_1105"/>
    <s v="Chevy Bolt"/>
    <n v="85"/>
    <x v="46"/>
    <x v="1"/>
    <x v="1084"/>
    <d v="2024-02-16T01:20:00"/>
    <n v="13.65"/>
    <n v="1.46"/>
    <x v="806"/>
    <n v="38.31"/>
    <s v="Night"/>
    <x v="0"/>
    <n v="44.39"/>
    <n v="86.61"/>
    <m/>
    <x v="1000"/>
    <n v="5"/>
    <x v="1"/>
    <x v="2"/>
    <x v="0"/>
    <x v="0"/>
    <x v="2"/>
    <n v="2"/>
    <n v="2024"/>
    <x v="0"/>
  </r>
  <r>
    <s v="User_1106"/>
    <s v="Hyundai Kona"/>
    <n v="75"/>
    <x v="27"/>
    <x v="4"/>
    <x v="1085"/>
    <d v="2024-02-16T01:44:00"/>
    <n v="24.78"/>
    <n v="0.88"/>
    <x v="21"/>
    <n v="7.64"/>
    <s v="Night"/>
    <x v="6"/>
    <n v="41.9"/>
    <n v="52.62"/>
    <n v="171.11"/>
    <x v="338"/>
    <n v="6.66"/>
    <x v="0"/>
    <x v="2"/>
    <x v="1"/>
    <x v="0"/>
    <x v="1"/>
    <n v="2"/>
    <n v="2024"/>
    <x v="0"/>
  </r>
  <r>
    <s v="User_1107"/>
    <s v="Tesla Model 3"/>
    <n v="75"/>
    <x v="16"/>
    <x v="3"/>
    <x v="1086"/>
    <d v="2024-02-16T02:37:00"/>
    <n v="67.459999999999994"/>
    <n v="0.87"/>
    <x v="951"/>
    <n v="29.52"/>
    <s v="Morning"/>
    <x v="4"/>
    <n v="58.36"/>
    <n v="83.42"/>
    <n v="93.35"/>
    <x v="1001"/>
    <n v="4"/>
    <x v="0"/>
    <x v="0"/>
    <x v="2"/>
    <x v="0"/>
    <x v="4"/>
    <n v="2"/>
    <n v="2024"/>
    <x v="0"/>
  </r>
  <r>
    <s v="User_1108"/>
    <s v="Hyundai Kona"/>
    <n v="62"/>
    <x v="172"/>
    <x v="2"/>
    <x v="1087"/>
    <d v="2024-02-16T04:07:00"/>
    <n v="12.04"/>
    <n v="1.03"/>
    <x v="21"/>
    <n v="22.74"/>
    <s v="Afternoon"/>
    <x v="5"/>
    <n v="22.71"/>
    <n v="62.28"/>
    <n v="284.19"/>
    <x v="1002"/>
    <n v="5"/>
    <x v="0"/>
    <x v="2"/>
    <x v="3"/>
    <x v="0"/>
    <x v="1"/>
    <n v="2"/>
    <n v="2024"/>
    <x v="0"/>
  </r>
  <r>
    <s v="User_1109"/>
    <s v="Chevy Bolt"/>
    <n v="85"/>
    <x v="354"/>
    <x v="3"/>
    <x v="1088"/>
    <d v="2024-02-16T06:23:00"/>
    <n v="61.23"/>
    <n v="2.33"/>
    <x v="250"/>
    <n v="38.659999999999997"/>
    <s v="Afternoon"/>
    <x v="2"/>
    <n v="53.24"/>
    <n v="85.78"/>
    <n v="13.79"/>
    <x v="1003"/>
    <n v="7"/>
    <x v="2"/>
    <x v="1"/>
    <x v="4"/>
    <x v="0"/>
    <x v="2"/>
    <n v="2"/>
    <n v="2024"/>
    <x v="0"/>
  </r>
  <r>
    <s v="User_1110"/>
    <s v="Chevy Bolt"/>
    <n v="50"/>
    <x v="441"/>
    <x v="0"/>
    <x v="1089"/>
    <d v="2024-02-16T06:52:00"/>
    <n v="23.19"/>
    <n v="2.0099999999999998"/>
    <x v="952"/>
    <n v="5.81"/>
    <s v="Night"/>
    <x v="6"/>
    <n v="72.88"/>
    <n v="86.94"/>
    <n v="181.05"/>
    <x v="1004"/>
    <n v="7"/>
    <x v="1"/>
    <x v="1"/>
    <x v="5"/>
    <x v="0"/>
    <x v="2"/>
    <n v="2"/>
    <n v="2024"/>
    <x v="0"/>
  </r>
  <r>
    <s v="User_1111"/>
    <s v="Tesla Model 3"/>
    <n v="85"/>
    <x v="13"/>
    <x v="4"/>
    <x v="1090"/>
    <d v="2024-02-16T07:25:00"/>
    <n v="48.39"/>
    <n v="3.74"/>
    <x v="953"/>
    <n v="15.99"/>
    <s v="Afternoon"/>
    <x v="3"/>
    <n v="19.32"/>
    <n v="81.93"/>
    <n v="112.1"/>
    <x v="1005"/>
    <n v="7"/>
    <x v="0"/>
    <x v="0"/>
    <x v="6"/>
    <x v="1"/>
    <x v="4"/>
    <n v="2"/>
    <n v="2024"/>
    <x v="0"/>
  </r>
  <r>
    <s v="User_1112"/>
    <s v="BMW i3"/>
    <n v="75"/>
    <x v="278"/>
    <x v="1"/>
    <x v="1091"/>
    <d v="2024-02-16T10:24:00"/>
    <n v="29.68"/>
    <n v="3.72"/>
    <x v="954"/>
    <n v="21.06"/>
    <s v="Evening"/>
    <x v="4"/>
    <n v="79.22"/>
    <n v="54.37"/>
    <n v="265.98"/>
    <x v="1006"/>
    <n v="3"/>
    <x v="2"/>
    <x v="0"/>
    <x v="7"/>
    <x v="1"/>
    <x v="0"/>
    <n v="2"/>
    <n v="2024"/>
    <x v="0"/>
  </r>
  <r>
    <s v="User_1113"/>
    <s v="Nissan Leaf"/>
    <n v="85"/>
    <x v="84"/>
    <x v="4"/>
    <x v="1092"/>
    <d v="2024-02-16T10:12:00"/>
    <n v="25.09"/>
    <n v="3.45"/>
    <x v="955"/>
    <n v="21.53"/>
    <s v="Morning"/>
    <x v="0"/>
    <n v="36.840000000000003"/>
    <n v="58.6"/>
    <m/>
    <x v="905"/>
    <n v="5"/>
    <x v="1"/>
    <x v="1"/>
    <x v="8"/>
    <x v="1"/>
    <x v="3"/>
    <n v="2"/>
    <n v="2024"/>
    <x v="0"/>
  </r>
  <r>
    <s v="User_1114"/>
    <s v="Chevy Bolt"/>
    <n v="75"/>
    <x v="241"/>
    <x v="0"/>
    <x v="1093"/>
    <d v="2024-02-16T11:47:00"/>
    <m/>
    <n v="2.2200000000000002"/>
    <x v="956"/>
    <n v="19.809999999999999"/>
    <s v="Afternoon"/>
    <x v="4"/>
    <n v="25.18"/>
    <n v="80.239999999999995"/>
    <n v="200.88"/>
    <x v="991"/>
    <n v="6"/>
    <x v="2"/>
    <x v="0"/>
    <x v="9"/>
    <x v="1"/>
    <x v="2"/>
    <n v="2"/>
    <n v="2024"/>
    <x v="0"/>
  </r>
  <r>
    <s v="User_1115"/>
    <s v="Chevy Bolt"/>
    <n v="100"/>
    <x v="306"/>
    <x v="0"/>
    <x v="1094"/>
    <d v="2024-02-16T12:11:00"/>
    <n v="56.12"/>
    <n v="1.06"/>
    <x v="580"/>
    <n v="16.350000000000001"/>
    <s v="Morning"/>
    <x v="5"/>
    <n v="22.35"/>
    <n v="80.09"/>
    <n v="81.97"/>
    <x v="1007"/>
    <n v="7"/>
    <x v="1"/>
    <x v="0"/>
    <x v="10"/>
    <x v="1"/>
    <x v="2"/>
    <n v="2"/>
    <n v="2024"/>
    <x v="0"/>
  </r>
  <r>
    <s v="User_1116"/>
    <s v="BMW i3"/>
    <n v="50"/>
    <x v="391"/>
    <x v="0"/>
    <x v="1095"/>
    <d v="2024-02-16T12:47:00"/>
    <n v="15.9"/>
    <n v="3.17"/>
    <x v="809"/>
    <n v="12.07"/>
    <s v="Evening"/>
    <x v="3"/>
    <n v="46.22"/>
    <n v="60.73"/>
    <n v="211.55"/>
    <x v="1008"/>
    <n v="7"/>
    <x v="1"/>
    <x v="2"/>
    <x v="11"/>
    <x v="1"/>
    <x v="0"/>
    <n v="2"/>
    <n v="2024"/>
    <x v="0"/>
  </r>
  <r>
    <s v="User_1117"/>
    <s v="BMW i3"/>
    <n v="85"/>
    <x v="149"/>
    <x v="0"/>
    <x v="1096"/>
    <d v="2024-02-16T15:26:00"/>
    <n v="41.16"/>
    <n v="3.26"/>
    <x v="957"/>
    <n v="13.44"/>
    <s v="Morning"/>
    <x v="4"/>
    <n v="31.47"/>
    <n v="77.45"/>
    <n v="125.76"/>
    <x v="1009"/>
    <n v="5"/>
    <x v="2"/>
    <x v="1"/>
    <x v="12"/>
    <x v="2"/>
    <x v="0"/>
    <n v="2"/>
    <n v="2024"/>
    <x v="0"/>
  </r>
  <r>
    <s v="User_1118"/>
    <s v="Hyundai Kona"/>
    <n v="50"/>
    <x v="444"/>
    <x v="2"/>
    <x v="1097"/>
    <d v="2024-02-16T16:18:00"/>
    <n v="41.91"/>
    <n v="1.89"/>
    <x v="607"/>
    <n v="26.73"/>
    <s v="Evening"/>
    <x v="6"/>
    <n v="46.4"/>
    <n v="58.93"/>
    <n v="44.51"/>
    <x v="1010"/>
    <n v="5"/>
    <x v="0"/>
    <x v="2"/>
    <x v="13"/>
    <x v="2"/>
    <x v="1"/>
    <n v="2"/>
    <n v="2024"/>
    <x v="0"/>
  </r>
  <r>
    <s v="User_1119"/>
    <s v="Hyundai Kona"/>
    <n v="85"/>
    <x v="364"/>
    <x v="1"/>
    <x v="1098"/>
    <d v="2024-02-16T15:52:00"/>
    <n v="8.34"/>
    <n v="2.4300000000000002"/>
    <x v="958"/>
    <n v="8.2100000000000009"/>
    <s v="Night"/>
    <x v="0"/>
    <n v="15.63"/>
    <n v="42.51"/>
    <n v="206.27"/>
    <x v="67"/>
    <n v="4"/>
    <x v="1"/>
    <x v="1"/>
    <x v="14"/>
    <x v="2"/>
    <x v="1"/>
    <n v="2"/>
    <n v="2024"/>
    <x v="0"/>
  </r>
  <r>
    <s v="User_1120"/>
    <s v="Nissan Leaf"/>
    <n v="62"/>
    <x v="42"/>
    <x v="0"/>
    <x v="1099"/>
    <d v="2024-02-16T15:59:00"/>
    <n v="90.24"/>
    <n v="1.29"/>
    <x v="959"/>
    <n v="35.03"/>
    <s v="Afternoon"/>
    <x v="3"/>
    <n v="70.55"/>
    <n v="50.52"/>
    <n v="102.76"/>
    <x v="1011"/>
    <n v="1"/>
    <x v="1"/>
    <x v="2"/>
    <x v="15"/>
    <x v="2"/>
    <x v="3"/>
    <n v="2"/>
    <n v="2024"/>
    <x v="0"/>
  </r>
  <r>
    <s v="User_1121"/>
    <s v="Nissan Leaf"/>
    <n v="62"/>
    <x v="319"/>
    <x v="0"/>
    <x v="1100"/>
    <d v="2024-02-16T16:34:00"/>
    <n v="18.100000000000001"/>
    <n v="1.93"/>
    <x v="902"/>
    <n v="37.700000000000003"/>
    <s v="Night"/>
    <x v="0"/>
    <n v="33.299999999999997"/>
    <n v="99.7"/>
    <n v="51.24"/>
    <x v="1012"/>
    <n v="3"/>
    <x v="0"/>
    <x v="1"/>
    <x v="16"/>
    <x v="2"/>
    <x v="3"/>
    <n v="2"/>
    <n v="2024"/>
    <x v="0"/>
  </r>
  <r>
    <s v="User_1122"/>
    <s v="Tesla Model 3"/>
    <n v="50"/>
    <x v="252"/>
    <x v="3"/>
    <x v="1101"/>
    <d v="2024-02-16T19:28:00"/>
    <n v="59.2"/>
    <n v="3.4"/>
    <x v="312"/>
    <n v="7.03"/>
    <s v="Afternoon"/>
    <x v="3"/>
    <n v="32.9"/>
    <n v="90.24"/>
    <n v="286.82"/>
    <x v="1013"/>
    <n v="6"/>
    <x v="1"/>
    <x v="1"/>
    <x v="17"/>
    <x v="2"/>
    <x v="4"/>
    <n v="2"/>
    <n v="2024"/>
    <x v="0"/>
  </r>
  <r>
    <s v="User_1123"/>
    <s v="Hyundai Kona"/>
    <n v="85"/>
    <x v="308"/>
    <x v="1"/>
    <x v="1102"/>
    <d v="2024-02-16T21:48:00"/>
    <m/>
    <n v="3.78"/>
    <x v="960"/>
    <n v="11.57"/>
    <s v="Night"/>
    <x v="2"/>
    <n v="25.61"/>
    <n v="76.510000000000005"/>
    <n v="249.13"/>
    <x v="1014"/>
    <n v="5"/>
    <x v="0"/>
    <x v="1"/>
    <x v="18"/>
    <x v="3"/>
    <x v="1"/>
    <n v="2"/>
    <n v="2024"/>
    <x v="0"/>
  </r>
  <r>
    <s v="User_1124"/>
    <s v="Chevy Bolt"/>
    <n v="85"/>
    <x v="165"/>
    <x v="4"/>
    <x v="1103"/>
    <d v="2024-02-16T20:00:00"/>
    <n v="15.77"/>
    <n v="2.69"/>
    <x v="961"/>
    <n v="36.229999999999997"/>
    <s v="Evening"/>
    <x v="5"/>
    <n v="59.61"/>
    <n v="58.96"/>
    <n v="297.10000000000002"/>
    <x v="1015"/>
    <n v="7"/>
    <x v="1"/>
    <x v="0"/>
    <x v="19"/>
    <x v="3"/>
    <x v="2"/>
    <n v="2"/>
    <n v="2024"/>
    <x v="0"/>
  </r>
  <r>
    <s v="User_1125"/>
    <s v="Hyundai Kona"/>
    <n v="50"/>
    <x v="301"/>
    <x v="1"/>
    <x v="1104"/>
    <d v="2024-02-16T23:29:00"/>
    <n v="75.09"/>
    <n v="1.85"/>
    <x v="962"/>
    <n v="6.12"/>
    <s v="Afternoon"/>
    <x v="2"/>
    <n v="61.93"/>
    <n v="50.51"/>
    <n v="150.26"/>
    <x v="1016"/>
    <n v="3"/>
    <x v="0"/>
    <x v="2"/>
    <x v="20"/>
    <x v="3"/>
    <x v="1"/>
    <n v="2"/>
    <n v="2024"/>
    <x v="0"/>
  </r>
  <r>
    <s v="User_1126"/>
    <s v="Chevy Bolt"/>
    <n v="100"/>
    <x v="75"/>
    <x v="1"/>
    <x v="1105"/>
    <d v="2024-02-16T21:52:00"/>
    <n v="23.92"/>
    <n v="2.33"/>
    <x v="963"/>
    <n v="5.59"/>
    <s v="Night"/>
    <x v="6"/>
    <n v="38.270000000000003"/>
    <n v="84.48"/>
    <n v="295.97000000000003"/>
    <x v="1017"/>
    <n v="2"/>
    <x v="1"/>
    <x v="0"/>
    <x v="21"/>
    <x v="3"/>
    <x v="2"/>
    <n v="2"/>
    <n v="2024"/>
    <x v="0"/>
  </r>
  <r>
    <s v="User_1127"/>
    <s v="BMW i3"/>
    <n v="50"/>
    <x v="1"/>
    <x v="1"/>
    <x v="1106"/>
    <d v="2024-02-16T23:17:00"/>
    <n v="13.82"/>
    <n v="2.09"/>
    <x v="964"/>
    <n v="20.84"/>
    <s v="Morning"/>
    <x v="6"/>
    <n v="86.61"/>
    <n v="99.09"/>
    <n v="119.34"/>
    <x v="158"/>
    <n v="7"/>
    <x v="1"/>
    <x v="0"/>
    <x v="22"/>
    <x v="3"/>
    <x v="0"/>
    <n v="2"/>
    <n v="2024"/>
    <x v="0"/>
  </r>
  <r>
    <s v="User_1128"/>
    <s v="Hyundai Kona"/>
    <n v="62"/>
    <x v="334"/>
    <x v="0"/>
    <x v="1107"/>
    <d v="2024-02-17T01:18:00"/>
    <n v="79.97"/>
    <n v="1.1599999999999999"/>
    <x v="965"/>
    <n v="8.4700000000000006"/>
    <s v="Morning"/>
    <x v="6"/>
    <n v="75.83"/>
    <n v="67.98"/>
    <n v="117.7"/>
    <x v="808"/>
    <n v="5"/>
    <x v="1"/>
    <x v="1"/>
    <x v="23"/>
    <x v="3"/>
    <x v="1"/>
    <n v="2"/>
    <n v="2024"/>
    <x v="0"/>
  </r>
  <r>
    <s v="User_1129"/>
    <s v="BMW i3"/>
    <n v="50"/>
    <x v="209"/>
    <x v="0"/>
    <x v="1108"/>
    <d v="2024-02-17T01:09:00"/>
    <n v="5.16"/>
    <n v="3.91"/>
    <x v="966"/>
    <n v="7.41"/>
    <s v="Night"/>
    <x v="1"/>
    <n v="32.17"/>
    <n v="56.72"/>
    <n v="45.4"/>
    <x v="253"/>
    <n v="2"/>
    <x v="0"/>
    <x v="1"/>
    <x v="0"/>
    <x v="0"/>
    <x v="0"/>
    <n v="2"/>
    <n v="2024"/>
    <x v="0"/>
  </r>
  <r>
    <s v="User_1130"/>
    <s v="Nissan Leaf"/>
    <n v="75"/>
    <x v="404"/>
    <x v="2"/>
    <x v="1109"/>
    <d v="2024-02-17T01:35:00"/>
    <n v="55.1"/>
    <n v="1.29"/>
    <x v="967"/>
    <n v="8.6300000000000008"/>
    <s v="Evening"/>
    <x v="6"/>
    <n v="54.16"/>
    <n v="56.7"/>
    <n v="100.84"/>
    <x v="1018"/>
    <n v="3"/>
    <x v="1"/>
    <x v="0"/>
    <x v="1"/>
    <x v="0"/>
    <x v="3"/>
    <n v="2"/>
    <n v="2024"/>
    <x v="0"/>
  </r>
  <r>
    <s v="User_1131"/>
    <s v="Nissan Leaf"/>
    <n v="102.4"/>
    <x v="240"/>
    <x v="4"/>
    <x v="1110"/>
    <d v="2024-02-17T03:07:00"/>
    <n v="38.19"/>
    <n v="3.23"/>
    <x v="968"/>
    <n v="8.64"/>
    <s v="Night"/>
    <x v="0"/>
    <n v="40.630000000000003"/>
    <n v="62.8"/>
    <n v="72.319999999999993"/>
    <x v="1019"/>
    <n v="6"/>
    <x v="2"/>
    <x v="0"/>
    <x v="2"/>
    <x v="0"/>
    <x v="3"/>
    <n v="2"/>
    <n v="2024"/>
    <x v="0"/>
  </r>
  <r>
    <s v="User_1132"/>
    <s v="Tesla Model 3"/>
    <n v="60.31"/>
    <x v="6"/>
    <x v="3"/>
    <x v="1111"/>
    <d v="2024-02-17T06:18:00"/>
    <n v="41.13"/>
    <n v="0.63"/>
    <x v="969"/>
    <n v="10.68"/>
    <s v="Morning"/>
    <x v="2"/>
    <n v="64.75"/>
    <n v="92.69"/>
    <n v="224.56"/>
    <x v="308"/>
    <n v="4.4400000000000004"/>
    <x v="2"/>
    <x v="0"/>
    <x v="3"/>
    <x v="0"/>
    <x v="4"/>
    <n v="2"/>
    <n v="2024"/>
    <x v="0"/>
  </r>
  <r>
    <s v="User_1133"/>
    <s v="Hyundai Kona"/>
    <n v="100"/>
    <x v="3"/>
    <x v="1"/>
    <x v="1112"/>
    <d v="2024-02-17T06:09:00"/>
    <n v="55.2"/>
    <n v="1.7"/>
    <x v="970"/>
    <n v="13.32"/>
    <s v="Afternoon"/>
    <x v="0"/>
    <n v="28.69"/>
    <n v="81.11"/>
    <m/>
    <x v="1020"/>
    <n v="6"/>
    <x v="2"/>
    <x v="1"/>
    <x v="4"/>
    <x v="0"/>
    <x v="1"/>
    <n v="2"/>
    <n v="2024"/>
    <x v="0"/>
  </r>
  <r>
    <s v="User_1134"/>
    <s v="BMW i3"/>
    <n v="75"/>
    <x v="390"/>
    <x v="4"/>
    <x v="1113"/>
    <d v="2024-02-17T05:56:00"/>
    <n v="72.31"/>
    <n v="0.95"/>
    <x v="971"/>
    <n v="23.89"/>
    <s v="Afternoon"/>
    <x v="3"/>
    <n v="59.49"/>
    <n v="92.31"/>
    <n v="54.14"/>
    <x v="512"/>
    <n v="0"/>
    <x v="1"/>
    <x v="1"/>
    <x v="5"/>
    <x v="0"/>
    <x v="0"/>
    <n v="2"/>
    <n v="2024"/>
    <x v="0"/>
  </r>
  <r>
    <s v="User_1135"/>
    <s v="Chevy Bolt"/>
    <n v="75"/>
    <x v="33"/>
    <x v="4"/>
    <x v="1114"/>
    <d v="2024-02-17T09:52:00"/>
    <n v="37.49"/>
    <n v="1.85"/>
    <x v="972"/>
    <n v="7.39"/>
    <s v="Night"/>
    <x v="0"/>
    <n v="86.54"/>
    <n v="93.38"/>
    <n v="215.9"/>
    <x v="309"/>
    <n v="7"/>
    <x v="0"/>
    <x v="1"/>
    <x v="6"/>
    <x v="1"/>
    <x v="2"/>
    <n v="2"/>
    <n v="2024"/>
    <x v="0"/>
  </r>
  <r>
    <s v="User_1136"/>
    <s v="Nissan Leaf"/>
    <n v="62"/>
    <x v="445"/>
    <x v="2"/>
    <x v="1115"/>
    <d v="2024-02-17T08:38:00"/>
    <n v="55.37"/>
    <n v="3.14"/>
    <x v="973"/>
    <n v="8.6199999999999992"/>
    <s v="Afternoon"/>
    <x v="1"/>
    <n v="57.07"/>
    <n v="92.42"/>
    <n v="270.04000000000002"/>
    <x v="1021"/>
    <n v="2"/>
    <x v="0"/>
    <x v="2"/>
    <x v="7"/>
    <x v="1"/>
    <x v="3"/>
    <n v="2"/>
    <n v="2024"/>
    <x v="0"/>
  </r>
  <r>
    <s v="User_1137"/>
    <s v="Nissan Leaf"/>
    <n v="75"/>
    <x v="264"/>
    <x v="3"/>
    <x v="1116"/>
    <d v="2024-02-17T09:26:00"/>
    <n v="33.47"/>
    <n v="3.39"/>
    <x v="974"/>
    <n v="33.22"/>
    <s v="Morning"/>
    <x v="0"/>
    <n v="44.25"/>
    <n v="91.06"/>
    <n v="40.32"/>
    <x v="1022"/>
    <n v="6"/>
    <x v="1"/>
    <x v="0"/>
    <x v="8"/>
    <x v="1"/>
    <x v="3"/>
    <n v="2"/>
    <n v="2024"/>
    <x v="0"/>
  </r>
  <r>
    <s v="User_1138"/>
    <s v="Chevy Bolt"/>
    <n v="85"/>
    <x v="310"/>
    <x v="1"/>
    <x v="1117"/>
    <d v="2024-02-17T09:46:00"/>
    <n v="53.36"/>
    <n v="3.38"/>
    <x v="975"/>
    <n v="23.06"/>
    <s v="Afternoon"/>
    <x v="3"/>
    <n v="29.88"/>
    <n v="95.54"/>
    <m/>
    <x v="1023"/>
    <n v="0"/>
    <x v="2"/>
    <x v="0"/>
    <x v="9"/>
    <x v="1"/>
    <x v="2"/>
    <n v="2"/>
    <n v="2024"/>
    <x v="0"/>
  </r>
  <r>
    <s v="User_1139"/>
    <s v="BMW i3"/>
    <n v="62"/>
    <x v="440"/>
    <x v="3"/>
    <x v="1118"/>
    <d v="2024-02-17T11:40:00"/>
    <n v="76.040000000000006"/>
    <n v="2.2000000000000002"/>
    <x v="976"/>
    <n v="14.96"/>
    <s v="Night"/>
    <x v="3"/>
    <n v="87.91"/>
    <n v="67.05"/>
    <n v="259.72000000000003"/>
    <x v="1024"/>
    <n v="4"/>
    <x v="0"/>
    <x v="2"/>
    <x v="10"/>
    <x v="1"/>
    <x v="0"/>
    <n v="2"/>
    <n v="2024"/>
    <x v="0"/>
  </r>
  <r>
    <s v="User_1140"/>
    <s v="BMW i3"/>
    <n v="75"/>
    <x v="108"/>
    <x v="2"/>
    <x v="1119"/>
    <d v="2024-02-17T12:16:00"/>
    <n v="9.7899999999999991"/>
    <n v="3.76"/>
    <x v="771"/>
    <n v="20.91"/>
    <s v="Night"/>
    <x v="2"/>
    <n v="89.04"/>
    <n v="54.07"/>
    <n v="60.33"/>
    <x v="1025"/>
    <n v="6"/>
    <x v="1"/>
    <x v="0"/>
    <x v="11"/>
    <x v="1"/>
    <x v="0"/>
    <n v="2"/>
    <n v="2024"/>
    <x v="0"/>
  </r>
  <r>
    <s v="User_1141"/>
    <s v="Hyundai Kona"/>
    <n v="85"/>
    <x v="199"/>
    <x v="0"/>
    <x v="1120"/>
    <d v="2024-02-17T13:48:00"/>
    <n v="45.45"/>
    <n v="1.44"/>
    <x v="977"/>
    <n v="39.6"/>
    <s v="Night"/>
    <x v="6"/>
    <n v="18.309999999999999"/>
    <n v="66.430000000000007"/>
    <n v="131.05000000000001"/>
    <x v="1026"/>
    <n v="7"/>
    <x v="0"/>
    <x v="0"/>
    <x v="12"/>
    <x v="2"/>
    <x v="1"/>
    <n v="2"/>
    <n v="2024"/>
    <x v="0"/>
  </r>
  <r>
    <s v="User_1142"/>
    <s v="Hyundai Kona"/>
    <n v="100"/>
    <x v="355"/>
    <x v="4"/>
    <x v="1121"/>
    <d v="2024-02-17T15:19:00"/>
    <n v="31.73"/>
    <n v="2.29"/>
    <x v="508"/>
    <n v="28.38"/>
    <s v="Morning"/>
    <x v="5"/>
    <n v="76.84"/>
    <n v="87.56"/>
    <n v="47.42"/>
    <x v="1027"/>
    <n v="0"/>
    <x v="2"/>
    <x v="0"/>
    <x v="13"/>
    <x v="2"/>
    <x v="1"/>
    <n v="2"/>
    <n v="2024"/>
    <x v="0"/>
  </r>
  <r>
    <s v="User_1143"/>
    <s v="Tesla Model 3"/>
    <n v="62"/>
    <x v="426"/>
    <x v="1"/>
    <x v="1122"/>
    <d v="2024-02-17T14:42:00"/>
    <n v="76.16"/>
    <n v="2.48"/>
    <x v="978"/>
    <n v="26.77"/>
    <s v="Evening"/>
    <x v="4"/>
    <n v="24.93"/>
    <n v="79.56"/>
    <n v="83"/>
    <x v="1028"/>
    <n v="4"/>
    <x v="2"/>
    <x v="2"/>
    <x v="14"/>
    <x v="2"/>
    <x v="4"/>
    <n v="2"/>
    <n v="2024"/>
    <x v="0"/>
  </r>
  <r>
    <s v="User_1144"/>
    <s v="Nissan Leaf"/>
    <n v="75"/>
    <x v="63"/>
    <x v="0"/>
    <x v="1123"/>
    <d v="2024-02-17T17:48:00"/>
    <n v="59.17"/>
    <n v="2.77"/>
    <x v="979"/>
    <n v="18.82"/>
    <s v="Afternoon"/>
    <x v="2"/>
    <n v="50.51"/>
    <n v="68.599999999999994"/>
    <n v="156.81"/>
    <x v="1029"/>
    <n v="1"/>
    <x v="0"/>
    <x v="2"/>
    <x v="15"/>
    <x v="2"/>
    <x v="3"/>
    <n v="2"/>
    <n v="2024"/>
    <x v="0"/>
  </r>
  <r>
    <s v="User_1145"/>
    <s v="Hyundai Kona"/>
    <n v="179.01"/>
    <x v="75"/>
    <x v="2"/>
    <x v="1124"/>
    <d v="2024-02-17T18:33:00"/>
    <n v="15.1"/>
    <n v="2.89"/>
    <x v="980"/>
    <n v="22.01"/>
    <s v="Night"/>
    <x v="1"/>
    <n v="51.48"/>
    <n v="72.7"/>
    <n v="152.88999999999999"/>
    <x v="653"/>
    <n v="6"/>
    <x v="1"/>
    <x v="0"/>
    <x v="16"/>
    <x v="2"/>
    <x v="1"/>
    <n v="2"/>
    <n v="2024"/>
    <x v="0"/>
  </r>
  <r>
    <s v="User_1146"/>
    <s v="BMW i3"/>
    <n v="62"/>
    <x v="446"/>
    <x v="3"/>
    <x v="1125"/>
    <d v="2024-02-17T19:18:00"/>
    <n v="66.25"/>
    <n v="1.25"/>
    <x v="965"/>
    <n v="13.37"/>
    <s v="Evening"/>
    <x v="4"/>
    <n v="43.85"/>
    <n v="61.65"/>
    <n v="152.26"/>
    <x v="1030"/>
    <n v="3"/>
    <x v="1"/>
    <x v="1"/>
    <x v="17"/>
    <x v="2"/>
    <x v="0"/>
    <n v="2"/>
    <n v="2024"/>
    <x v="0"/>
  </r>
  <r>
    <s v="User_1147"/>
    <s v="Chevy Bolt"/>
    <n v="75"/>
    <x v="227"/>
    <x v="4"/>
    <x v="1126"/>
    <d v="2024-02-17T19:59:00"/>
    <n v="30.73"/>
    <n v="3"/>
    <x v="981"/>
    <n v="37.96"/>
    <s v="Night"/>
    <x v="0"/>
    <n v="41.9"/>
    <n v="79.16"/>
    <n v="207.48"/>
    <x v="48"/>
    <n v="5"/>
    <x v="0"/>
    <x v="0"/>
    <x v="18"/>
    <x v="3"/>
    <x v="2"/>
    <n v="2"/>
    <n v="2024"/>
    <x v="0"/>
  </r>
  <r>
    <s v="User_1148"/>
    <s v="BMW i3"/>
    <n v="85"/>
    <x v="319"/>
    <x v="1"/>
    <x v="1127"/>
    <d v="2024-02-17T20:55:00"/>
    <n v="77.69"/>
    <n v="3.62"/>
    <x v="21"/>
    <n v="21.99"/>
    <s v="Night"/>
    <x v="2"/>
    <n v="11.3"/>
    <n v="81"/>
    <n v="15.22"/>
    <x v="1031"/>
    <n v="0"/>
    <x v="2"/>
    <x v="0"/>
    <x v="19"/>
    <x v="3"/>
    <x v="0"/>
    <n v="2"/>
    <n v="2024"/>
    <x v="0"/>
  </r>
  <r>
    <s v="User_1149"/>
    <s v="Nissan Leaf"/>
    <n v="100"/>
    <x v="87"/>
    <x v="0"/>
    <x v="1128"/>
    <d v="2024-02-17T22:01:00"/>
    <n v="77.13"/>
    <n v="1.23"/>
    <x v="982"/>
    <n v="29.79"/>
    <s v="Morning"/>
    <x v="4"/>
    <n v="62.32"/>
    <n v="81.41"/>
    <n v="272.8"/>
    <x v="1032"/>
    <n v="1"/>
    <x v="1"/>
    <x v="1"/>
    <x v="20"/>
    <x v="3"/>
    <x v="3"/>
    <n v="2"/>
    <n v="2024"/>
    <x v="0"/>
  </r>
  <r>
    <s v="User_1150"/>
    <s v="BMW i3"/>
    <n v="100"/>
    <x v="282"/>
    <x v="0"/>
    <x v="1129"/>
    <d v="2024-02-17T21:53:00"/>
    <n v="8.2799999999999994"/>
    <n v="1.25"/>
    <x v="983"/>
    <n v="27.33"/>
    <s v="Morning"/>
    <x v="6"/>
    <n v="76.67"/>
    <n v="62.01"/>
    <n v="216.5"/>
    <x v="1033"/>
    <n v="2"/>
    <x v="0"/>
    <x v="0"/>
    <x v="21"/>
    <x v="3"/>
    <x v="0"/>
    <n v="2"/>
    <n v="2024"/>
    <x v="0"/>
  </r>
  <r>
    <s v="User_1151"/>
    <s v="Tesla Model 3"/>
    <n v="75"/>
    <x v="308"/>
    <x v="4"/>
    <x v="1130"/>
    <d v="2024-02-17T23:42:00"/>
    <n v="50.53"/>
    <n v="1.03"/>
    <x v="984"/>
    <n v="5.1100000000000003"/>
    <s v="Evening"/>
    <x v="6"/>
    <n v="25.35"/>
    <n v="63.66"/>
    <n v="62.53"/>
    <x v="1034"/>
    <n v="0"/>
    <x v="0"/>
    <x v="0"/>
    <x v="22"/>
    <x v="3"/>
    <x v="4"/>
    <n v="2"/>
    <n v="2024"/>
    <x v="0"/>
  </r>
  <r>
    <s v="User_1152"/>
    <s v="Nissan Leaf"/>
    <n v="65.97"/>
    <x v="417"/>
    <x v="3"/>
    <x v="1131"/>
    <d v="2024-02-17T23:33:00"/>
    <n v="64.930000000000007"/>
    <n v="3.73"/>
    <x v="985"/>
    <n v="38.450000000000003"/>
    <s v="Night"/>
    <x v="2"/>
    <n v="58.16"/>
    <n v="72.86"/>
    <n v="115.73"/>
    <x v="1035"/>
    <n v="2"/>
    <x v="2"/>
    <x v="2"/>
    <x v="23"/>
    <x v="3"/>
    <x v="3"/>
    <n v="2"/>
    <n v="2024"/>
    <x v="0"/>
  </r>
  <r>
    <s v="User_1153"/>
    <s v="Chevy Bolt"/>
    <n v="85"/>
    <x v="99"/>
    <x v="2"/>
    <x v="1132"/>
    <d v="2024-02-18T02:22:00"/>
    <m/>
    <n v="3.34"/>
    <x v="986"/>
    <n v="11.08"/>
    <s v="Afternoon"/>
    <x v="6"/>
    <n v="34.07"/>
    <n v="98.87"/>
    <m/>
    <x v="112"/>
    <n v="5"/>
    <x v="2"/>
    <x v="0"/>
    <x v="0"/>
    <x v="0"/>
    <x v="2"/>
    <n v="2"/>
    <n v="2024"/>
    <x v="0"/>
  </r>
  <r>
    <s v="User_1154"/>
    <s v="Tesla Model 3"/>
    <n v="62"/>
    <x v="373"/>
    <x v="3"/>
    <x v="1133"/>
    <d v="2024-02-18T02:15:00"/>
    <n v="55.63"/>
    <n v="1.38"/>
    <x v="987"/>
    <n v="25.72"/>
    <s v="Afternoon"/>
    <x v="0"/>
    <n v="50.63"/>
    <n v="53.25"/>
    <n v="294.29000000000002"/>
    <x v="1036"/>
    <n v="6"/>
    <x v="1"/>
    <x v="1"/>
    <x v="1"/>
    <x v="0"/>
    <x v="4"/>
    <n v="2"/>
    <n v="2024"/>
    <x v="0"/>
  </r>
  <r>
    <s v="User_1155"/>
    <s v="Nissan Leaf"/>
    <n v="85"/>
    <x v="234"/>
    <x v="3"/>
    <x v="1134"/>
    <d v="2024-02-18T02:47:00"/>
    <n v="41.99"/>
    <n v="1.2"/>
    <x v="988"/>
    <n v="30.38"/>
    <s v="Afternoon"/>
    <x v="3"/>
    <n v="46.35"/>
    <n v="91.11"/>
    <n v="54.27"/>
    <x v="1037"/>
    <n v="4"/>
    <x v="1"/>
    <x v="2"/>
    <x v="2"/>
    <x v="0"/>
    <x v="3"/>
    <n v="2"/>
    <n v="2024"/>
    <x v="0"/>
  </r>
  <r>
    <s v="User_1156"/>
    <s v="Chevy Bolt"/>
    <n v="24.74"/>
    <x v="100"/>
    <x v="3"/>
    <x v="1135"/>
    <d v="2024-02-18T04:12:00"/>
    <n v="38.700000000000003"/>
    <n v="0.55000000000000004"/>
    <x v="989"/>
    <n v="12.73"/>
    <s v="Evening"/>
    <x v="2"/>
    <n v="27.79"/>
    <n v="54.74"/>
    <n v="384.69"/>
    <x v="1038"/>
    <n v="5"/>
    <x v="1"/>
    <x v="2"/>
    <x v="3"/>
    <x v="0"/>
    <x v="2"/>
    <n v="2"/>
    <n v="2024"/>
    <x v="0"/>
  </r>
  <r>
    <s v="User_1157"/>
    <s v="Tesla Model 3"/>
    <n v="84.63"/>
    <x v="338"/>
    <x v="4"/>
    <x v="1136"/>
    <d v="2024-02-18T07:57:00"/>
    <n v="62.26"/>
    <n v="1.7"/>
    <x v="990"/>
    <n v="17.190000000000001"/>
    <s v="Morning"/>
    <x v="1"/>
    <n v="34.700000000000003"/>
    <n v="51.28"/>
    <n v="299.66000000000003"/>
    <x v="1039"/>
    <n v="2"/>
    <x v="2"/>
    <x v="1"/>
    <x v="4"/>
    <x v="0"/>
    <x v="4"/>
    <n v="2"/>
    <n v="2024"/>
    <x v="0"/>
  </r>
  <r>
    <s v="User_1158"/>
    <s v="Tesla Model 3"/>
    <n v="62"/>
    <x v="447"/>
    <x v="4"/>
    <x v="1137"/>
    <d v="2024-02-18T08:10:00"/>
    <n v="35.840000000000003"/>
    <n v="3.79"/>
    <x v="991"/>
    <n v="13.91"/>
    <s v="Evening"/>
    <x v="4"/>
    <n v="55.96"/>
    <n v="87.11"/>
    <n v="263.58"/>
    <x v="685"/>
    <n v="6"/>
    <x v="0"/>
    <x v="1"/>
    <x v="5"/>
    <x v="0"/>
    <x v="4"/>
    <n v="2"/>
    <n v="2024"/>
    <x v="0"/>
  </r>
  <r>
    <s v="User_1159"/>
    <s v="Nissan Leaf"/>
    <n v="100"/>
    <x v="10"/>
    <x v="2"/>
    <x v="1138"/>
    <d v="2024-02-18T08:02:00"/>
    <n v="55.47"/>
    <n v="3.54"/>
    <x v="992"/>
    <n v="14.83"/>
    <s v="Morning"/>
    <x v="4"/>
    <n v="38.479999999999997"/>
    <n v="82.3"/>
    <n v="76.930000000000007"/>
    <x v="1040"/>
    <n v="0"/>
    <x v="1"/>
    <x v="2"/>
    <x v="6"/>
    <x v="1"/>
    <x v="3"/>
    <n v="2"/>
    <n v="2024"/>
    <x v="0"/>
  </r>
  <r>
    <s v="User_1160"/>
    <s v="Hyundai Kona"/>
    <n v="62"/>
    <x v="23"/>
    <x v="3"/>
    <x v="1139"/>
    <d v="2024-02-18T09:12:00"/>
    <n v="19.72"/>
    <n v="1.48"/>
    <x v="993"/>
    <n v="9.0399999999999991"/>
    <s v="Afternoon"/>
    <x v="4"/>
    <n v="58.69"/>
    <n v="84.55"/>
    <n v="32.32"/>
    <x v="1041"/>
    <n v="1.41"/>
    <x v="1"/>
    <x v="0"/>
    <x v="7"/>
    <x v="1"/>
    <x v="1"/>
    <n v="2"/>
    <n v="2024"/>
    <x v="0"/>
  </r>
  <r>
    <s v="User_1161"/>
    <s v="Tesla Model 3"/>
    <n v="28.59"/>
    <x v="372"/>
    <x v="4"/>
    <x v="1140"/>
    <d v="2024-02-18T10:33:00"/>
    <n v="68.45"/>
    <n v="2.19"/>
    <x v="994"/>
    <n v="14.5"/>
    <s v="Afternoon"/>
    <x v="2"/>
    <n v="26.46"/>
    <n v="98.79"/>
    <n v="61.81"/>
    <x v="1042"/>
    <n v="4.3899999999999997"/>
    <x v="1"/>
    <x v="0"/>
    <x v="8"/>
    <x v="1"/>
    <x v="4"/>
    <n v="2"/>
    <n v="2024"/>
    <x v="0"/>
  </r>
  <r>
    <s v="User_1162"/>
    <s v="Tesla Model 3"/>
    <n v="62"/>
    <x v="37"/>
    <x v="2"/>
    <x v="1141"/>
    <d v="2024-02-18T09:39:00"/>
    <n v="79.95"/>
    <n v="1.66"/>
    <x v="230"/>
    <n v="17.62"/>
    <s v="Morning"/>
    <x v="0"/>
    <n v="52.14"/>
    <n v="93.02"/>
    <n v="176.22"/>
    <x v="1043"/>
    <n v="6"/>
    <x v="0"/>
    <x v="2"/>
    <x v="9"/>
    <x v="1"/>
    <x v="4"/>
    <n v="2"/>
    <n v="2024"/>
    <x v="0"/>
  </r>
  <r>
    <s v="User_1163"/>
    <s v="Chevy Bolt"/>
    <n v="85"/>
    <x v="235"/>
    <x v="2"/>
    <x v="1142"/>
    <d v="2024-02-18T11:42:00"/>
    <n v="60.47"/>
    <n v="3.72"/>
    <x v="496"/>
    <n v="19.649999999999999"/>
    <s v="Afternoon"/>
    <x v="2"/>
    <n v="33.68"/>
    <n v="78.91"/>
    <n v="147.74"/>
    <x v="729"/>
    <n v="1"/>
    <x v="1"/>
    <x v="0"/>
    <x v="10"/>
    <x v="1"/>
    <x v="2"/>
    <n v="2"/>
    <n v="2024"/>
    <x v="0"/>
  </r>
  <r>
    <s v="User_1164"/>
    <s v="BMW i3"/>
    <n v="75"/>
    <x v="170"/>
    <x v="3"/>
    <x v="1143"/>
    <d v="2024-02-18T14:36:00"/>
    <n v="35.380000000000003"/>
    <n v="1.72"/>
    <x v="995"/>
    <n v="16.079999999999998"/>
    <s v="Evening"/>
    <x v="2"/>
    <n v="54.48"/>
    <n v="70.459999999999994"/>
    <n v="33.69"/>
    <x v="1044"/>
    <n v="5"/>
    <x v="1"/>
    <x v="2"/>
    <x v="11"/>
    <x v="1"/>
    <x v="0"/>
    <n v="2"/>
    <n v="2024"/>
    <x v="0"/>
  </r>
  <r>
    <s v="User_1165"/>
    <s v="Nissan Leaf"/>
    <n v="62"/>
    <x v="275"/>
    <x v="1"/>
    <x v="1144"/>
    <d v="2024-02-18T13:00:00"/>
    <n v="37.69"/>
    <n v="0.6"/>
    <x v="996"/>
    <n v="33.81"/>
    <s v="Morning"/>
    <x v="6"/>
    <n v="17.97"/>
    <n v="67.459999999999994"/>
    <n v="172.1"/>
    <x v="1045"/>
    <n v="1"/>
    <x v="2"/>
    <x v="1"/>
    <x v="12"/>
    <x v="2"/>
    <x v="3"/>
    <n v="2"/>
    <n v="2024"/>
    <x v="0"/>
  </r>
  <r>
    <s v="User_1166"/>
    <s v="Nissan Leaf"/>
    <n v="110.66"/>
    <x v="130"/>
    <x v="3"/>
    <x v="1145"/>
    <d v="2024-02-18T16:05:00"/>
    <n v="20.79"/>
    <n v="1.47"/>
    <x v="997"/>
    <n v="16.079999999999998"/>
    <s v="Afternoon"/>
    <x v="3"/>
    <n v="33.549999999999997"/>
    <n v="93.65"/>
    <n v="155.78"/>
    <x v="1046"/>
    <n v="6"/>
    <x v="2"/>
    <x v="0"/>
    <x v="13"/>
    <x v="2"/>
    <x v="3"/>
    <n v="2"/>
    <n v="2024"/>
    <x v="0"/>
  </r>
  <r>
    <s v="User_1167"/>
    <s v="Hyundai Kona"/>
    <n v="100"/>
    <x v="412"/>
    <x v="1"/>
    <x v="1146"/>
    <d v="2024-02-18T15:29:00"/>
    <n v="53.36"/>
    <n v="3.8"/>
    <x v="998"/>
    <n v="13.61"/>
    <s v="Night"/>
    <x v="4"/>
    <n v="33.270000000000003"/>
    <n v="92.04"/>
    <n v="42.14"/>
    <x v="191"/>
    <n v="4"/>
    <x v="2"/>
    <x v="0"/>
    <x v="14"/>
    <x v="2"/>
    <x v="1"/>
    <n v="2"/>
    <n v="2024"/>
    <x v="0"/>
  </r>
  <r>
    <s v="User_1168"/>
    <s v="Hyundai Kona"/>
    <n v="100"/>
    <x v="224"/>
    <x v="2"/>
    <x v="1147"/>
    <d v="2024-02-18T17:40:00"/>
    <n v="24.27"/>
    <n v="1.64"/>
    <x v="20"/>
    <n v="15.81"/>
    <s v="Afternoon"/>
    <x v="0"/>
    <n v="74.680000000000007"/>
    <n v="79.53"/>
    <n v="80.319999999999993"/>
    <x v="1047"/>
    <n v="6"/>
    <x v="0"/>
    <x v="2"/>
    <x v="15"/>
    <x v="2"/>
    <x v="1"/>
    <n v="2"/>
    <n v="2024"/>
    <x v="0"/>
  </r>
  <r>
    <s v="User_1169"/>
    <s v="Nissan Leaf"/>
    <n v="62"/>
    <x v="44"/>
    <x v="4"/>
    <x v="1148"/>
    <d v="2024-02-18T18:27:00"/>
    <n v="68.209999999999994"/>
    <n v="2.84"/>
    <x v="999"/>
    <n v="38.65"/>
    <s v="Night"/>
    <x v="5"/>
    <n v="87.9"/>
    <n v="63.86"/>
    <n v="71.17"/>
    <x v="1048"/>
    <n v="5"/>
    <x v="2"/>
    <x v="2"/>
    <x v="16"/>
    <x v="2"/>
    <x v="3"/>
    <n v="2"/>
    <n v="2024"/>
    <x v="0"/>
  </r>
  <r>
    <s v="User_1170"/>
    <s v="Hyundai Kona"/>
    <n v="100"/>
    <x v="333"/>
    <x v="0"/>
    <x v="1149"/>
    <d v="2024-02-18T20:32:00"/>
    <n v="27.71"/>
    <n v="2.86"/>
    <x v="1000"/>
    <n v="38.04"/>
    <s v="Afternoon"/>
    <x v="0"/>
    <n v="46.48"/>
    <n v="98.63"/>
    <n v="104.86"/>
    <x v="1049"/>
    <n v="4"/>
    <x v="1"/>
    <x v="0"/>
    <x v="17"/>
    <x v="2"/>
    <x v="1"/>
    <n v="2"/>
    <n v="2024"/>
    <x v="0"/>
  </r>
  <r>
    <s v="User_1171"/>
    <s v="Chevy Bolt"/>
    <n v="50"/>
    <x v="182"/>
    <x v="2"/>
    <x v="1150"/>
    <d v="2024-02-18T18:43:00"/>
    <n v="76.69"/>
    <n v="0.73"/>
    <x v="1001"/>
    <n v="35.270000000000003"/>
    <s v="Night"/>
    <x v="6"/>
    <n v="33.29"/>
    <n v="52.04"/>
    <n v="190.94"/>
    <x v="1050"/>
    <n v="1"/>
    <x v="1"/>
    <x v="0"/>
    <x v="18"/>
    <x v="3"/>
    <x v="2"/>
    <n v="2"/>
    <n v="2024"/>
    <x v="0"/>
  </r>
  <r>
    <s v="User_1172"/>
    <s v="Nissan Leaf"/>
    <n v="50"/>
    <x v="78"/>
    <x v="4"/>
    <x v="1151"/>
    <d v="2024-02-18T22:35:00"/>
    <n v="45.36"/>
    <n v="0.56000000000000005"/>
    <x v="1002"/>
    <n v="33.71"/>
    <s v="Afternoon"/>
    <x v="2"/>
    <n v="39.08"/>
    <n v="91.73"/>
    <n v="109.93"/>
    <x v="1051"/>
    <n v="5"/>
    <x v="0"/>
    <x v="0"/>
    <x v="19"/>
    <x v="3"/>
    <x v="3"/>
    <n v="2"/>
    <n v="2024"/>
    <x v="0"/>
  </r>
  <r>
    <s v="User_1173"/>
    <s v="Hyundai Kona"/>
    <n v="50"/>
    <x v="263"/>
    <x v="2"/>
    <x v="1152"/>
    <d v="2024-02-18T22:52:00"/>
    <n v="27.5"/>
    <n v="1.37"/>
    <x v="1003"/>
    <n v="8.15"/>
    <s v="Night"/>
    <x v="1"/>
    <n v="61.56"/>
    <n v="63.29"/>
    <n v="97.46"/>
    <x v="1052"/>
    <n v="3"/>
    <x v="0"/>
    <x v="1"/>
    <x v="20"/>
    <x v="3"/>
    <x v="1"/>
    <n v="2"/>
    <n v="2024"/>
    <x v="0"/>
  </r>
  <r>
    <s v="User_1174"/>
    <s v="Nissan Leaf"/>
    <n v="100"/>
    <x v="50"/>
    <x v="3"/>
    <x v="1153"/>
    <d v="2024-02-18T21:31:00"/>
    <n v="74.709999999999994"/>
    <n v="3.68"/>
    <x v="1004"/>
    <n v="38.770000000000003"/>
    <s v="Morning"/>
    <x v="0"/>
    <n v="56.91"/>
    <n v="90.24"/>
    <n v="166.68"/>
    <x v="920"/>
    <n v="1"/>
    <x v="1"/>
    <x v="0"/>
    <x v="21"/>
    <x v="3"/>
    <x v="3"/>
    <n v="2"/>
    <n v="2024"/>
    <x v="0"/>
  </r>
  <r>
    <s v="User_1175"/>
    <s v="BMW i3"/>
    <n v="100"/>
    <x v="388"/>
    <x v="1"/>
    <x v="1154"/>
    <d v="2024-02-18T22:53:00"/>
    <n v="37.520000000000003"/>
    <n v="2.78"/>
    <x v="1005"/>
    <n v="12.98"/>
    <s v="Morning"/>
    <x v="4"/>
    <n v="23.17"/>
    <n v="79.150000000000006"/>
    <n v="27.72"/>
    <x v="1053"/>
    <n v="0"/>
    <x v="0"/>
    <x v="0"/>
    <x v="22"/>
    <x v="3"/>
    <x v="0"/>
    <n v="2"/>
    <n v="2024"/>
    <x v="0"/>
  </r>
  <r>
    <s v="User_1176"/>
    <s v="Tesla Model 3"/>
    <n v="100.57"/>
    <x v="21"/>
    <x v="2"/>
    <x v="1155"/>
    <d v="2024-02-19T02:55:00"/>
    <n v="24.04"/>
    <n v="2.91"/>
    <x v="1006"/>
    <n v="25.49"/>
    <s v="Night"/>
    <x v="1"/>
    <n v="81.150000000000006"/>
    <n v="50.45"/>
    <n v="146.91999999999999"/>
    <x v="1054"/>
    <n v="1"/>
    <x v="1"/>
    <x v="2"/>
    <x v="23"/>
    <x v="3"/>
    <x v="4"/>
    <n v="2"/>
    <n v="2024"/>
    <x v="0"/>
  </r>
  <r>
    <s v="User_1177"/>
    <s v="Nissan Leaf"/>
    <n v="75"/>
    <x v="274"/>
    <x v="4"/>
    <x v="1156"/>
    <d v="2024-02-19T01:33:00"/>
    <n v="9.52"/>
    <n v="1.28"/>
    <x v="1007"/>
    <n v="15.14"/>
    <s v="Afternoon"/>
    <x v="5"/>
    <n v="18.260000000000002"/>
    <n v="88.41"/>
    <n v="207.1"/>
    <x v="1055"/>
    <n v="0"/>
    <x v="2"/>
    <x v="1"/>
    <x v="0"/>
    <x v="0"/>
    <x v="3"/>
    <n v="2"/>
    <n v="2024"/>
    <x v="0"/>
  </r>
  <r>
    <s v="User_1178"/>
    <s v="Tesla Model 3"/>
    <n v="48.35"/>
    <x v="448"/>
    <x v="3"/>
    <x v="1157"/>
    <d v="2024-02-19T04:48:00"/>
    <n v="39.880000000000003"/>
    <n v="3.04"/>
    <x v="1008"/>
    <n v="20.34"/>
    <s v="Evening"/>
    <x v="5"/>
    <n v="58.02"/>
    <n v="52.29"/>
    <n v="172.52"/>
    <x v="1056"/>
    <n v="4"/>
    <x v="1"/>
    <x v="2"/>
    <x v="1"/>
    <x v="0"/>
    <x v="4"/>
    <n v="2"/>
    <n v="2024"/>
    <x v="0"/>
  </r>
  <r>
    <s v="User_1179"/>
    <s v="Hyundai Kona"/>
    <n v="50"/>
    <x v="4"/>
    <x v="0"/>
    <x v="1158"/>
    <d v="2024-02-19T04:09:00"/>
    <n v="5.76"/>
    <n v="2.29"/>
    <x v="1009"/>
    <n v="34.4"/>
    <s v="Evening"/>
    <x v="1"/>
    <n v="63.62"/>
    <n v="73.81"/>
    <n v="107.67"/>
    <x v="411"/>
    <n v="3"/>
    <x v="0"/>
    <x v="0"/>
    <x v="2"/>
    <x v="0"/>
    <x v="1"/>
    <n v="2"/>
    <n v="2024"/>
    <x v="0"/>
  </r>
  <r>
    <s v="User_1180"/>
    <s v="Tesla Model 3"/>
    <n v="100"/>
    <x v="362"/>
    <x v="3"/>
    <x v="1159"/>
    <d v="2024-02-19T05:23:00"/>
    <n v="13"/>
    <n v="1.7"/>
    <x v="450"/>
    <n v="18.41"/>
    <s v="Evening"/>
    <x v="6"/>
    <n v="40.69"/>
    <n v="57.67"/>
    <n v="245.86"/>
    <x v="1057"/>
    <n v="6"/>
    <x v="2"/>
    <x v="1"/>
    <x v="3"/>
    <x v="0"/>
    <x v="4"/>
    <n v="2"/>
    <n v="2024"/>
    <x v="0"/>
  </r>
  <r>
    <s v="User_1181"/>
    <s v="Nissan Leaf"/>
    <n v="62"/>
    <x v="188"/>
    <x v="1"/>
    <x v="1160"/>
    <d v="2024-02-19T04:53:00"/>
    <n v="21.35"/>
    <n v="2.86"/>
    <x v="1010"/>
    <n v="19.3"/>
    <s v="Evening"/>
    <x v="5"/>
    <n v="49.32"/>
    <n v="56.18"/>
    <n v="29.26"/>
    <x v="1058"/>
    <n v="6"/>
    <x v="1"/>
    <x v="0"/>
    <x v="4"/>
    <x v="0"/>
    <x v="3"/>
    <n v="2"/>
    <n v="2024"/>
    <x v="0"/>
  </r>
  <r>
    <s v="User_1182"/>
    <s v="BMW i3"/>
    <n v="100"/>
    <x v="423"/>
    <x v="3"/>
    <x v="1161"/>
    <d v="2024-02-19T08:04:00"/>
    <n v="48.85"/>
    <n v="1.66"/>
    <x v="1011"/>
    <n v="17.93"/>
    <s v="Night"/>
    <x v="1"/>
    <n v="22.71"/>
    <n v="62.07"/>
    <n v="107.31"/>
    <x v="1059"/>
    <n v="3"/>
    <x v="0"/>
    <x v="1"/>
    <x v="5"/>
    <x v="0"/>
    <x v="0"/>
    <n v="2"/>
    <n v="2024"/>
    <x v="0"/>
  </r>
  <r>
    <s v="User_1183"/>
    <s v="Hyundai Kona"/>
    <n v="100"/>
    <x v="241"/>
    <x v="0"/>
    <x v="1162"/>
    <d v="2024-02-19T09:14:00"/>
    <n v="9.2100000000000009"/>
    <n v="2.86"/>
    <x v="163"/>
    <n v="34.450000000000003"/>
    <s v="Morning"/>
    <x v="2"/>
    <n v="46.61"/>
    <n v="66.150000000000006"/>
    <n v="280.54000000000002"/>
    <x v="175"/>
    <n v="7"/>
    <x v="0"/>
    <x v="1"/>
    <x v="6"/>
    <x v="1"/>
    <x v="1"/>
    <n v="2"/>
    <n v="2024"/>
    <x v="0"/>
  </r>
  <r>
    <s v="User_1184"/>
    <s v="Nissan Leaf"/>
    <n v="75"/>
    <x v="375"/>
    <x v="4"/>
    <x v="1163"/>
    <d v="2024-02-19T09:00:00"/>
    <n v="19.940000000000001"/>
    <n v="1.91"/>
    <x v="1012"/>
    <n v="37.020000000000003"/>
    <s v="Morning"/>
    <x v="1"/>
    <n v="12.43"/>
    <n v="139.9"/>
    <n v="105.66"/>
    <x v="1060"/>
    <n v="3"/>
    <x v="2"/>
    <x v="1"/>
    <x v="7"/>
    <x v="1"/>
    <x v="3"/>
    <n v="2"/>
    <n v="2024"/>
    <x v="0"/>
  </r>
  <r>
    <s v="User_1185"/>
    <s v="Hyundai Kona"/>
    <n v="62"/>
    <x v="281"/>
    <x v="2"/>
    <x v="1164"/>
    <d v="2024-02-19T11:16:00"/>
    <m/>
    <n v="1.05"/>
    <x v="1013"/>
    <n v="12.43"/>
    <s v="Evening"/>
    <x v="2"/>
    <n v="43.44"/>
    <n v="56.19"/>
    <n v="122.3"/>
    <x v="1061"/>
    <n v="2"/>
    <x v="1"/>
    <x v="1"/>
    <x v="8"/>
    <x v="1"/>
    <x v="1"/>
    <n v="2"/>
    <n v="2024"/>
    <x v="0"/>
  </r>
  <r>
    <s v="User_1186"/>
    <s v="Chevy Bolt"/>
    <n v="85"/>
    <x v="391"/>
    <x v="1"/>
    <x v="1165"/>
    <d v="2024-02-19T12:40:00"/>
    <n v="76.19"/>
    <n v="2.85"/>
    <x v="1014"/>
    <n v="22.65"/>
    <s v="Morning"/>
    <x v="6"/>
    <n v="10.29"/>
    <n v="76.73"/>
    <n v="69.19"/>
    <x v="1062"/>
    <n v="0"/>
    <x v="1"/>
    <x v="1"/>
    <x v="9"/>
    <x v="1"/>
    <x v="2"/>
    <n v="2"/>
    <n v="2024"/>
    <x v="0"/>
  </r>
  <r>
    <s v="User_1187"/>
    <s v="Tesla Model 3"/>
    <n v="75"/>
    <x v="187"/>
    <x v="0"/>
    <x v="1166"/>
    <d v="2024-02-19T13:56:00"/>
    <n v="72.94"/>
    <n v="3.61"/>
    <x v="1015"/>
    <n v="35.86"/>
    <s v="Night"/>
    <x v="4"/>
    <n v="44.09"/>
    <n v="61.94"/>
    <n v="19.309999999999999"/>
    <x v="1063"/>
    <n v="6"/>
    <x v="0"/>
    <x v="1"/>
    <x v="10"/>
    <x v="1"/>
    <x v="4"/>
    <n v="2"/>
    <n v="2024"/>
    <x v="0"/>
  </r>
  <r>
    <s v="User_1188"/>
    <s v="Chevy Bolt"/>
    <n v="75"/>
    <x v="93"/>
    <x v="1"/>
    <x v="1167"/>
    <d v="2024-02-19T11:55:00"/>
    <n v="24.54"/>
    <n v="1.71"/>
    <x v="21"/>
    <n v="31.06"/>
    <s v="Evening"/>
    <x v="4"/>
    <n v="18.63"/>
    <n v="76.459999999999994"/>
    <n v="81.739999999999995"/>
    <x v="591"/>
    <n v="4.59"/>
    <x v="2"/>
    <x v="2"/>
    <x v="11"/>
    <x v="1"/>
    <x v="2"/>
    <n v="2"/>
    <n v="2024"/>
    <x v="0"/>
  </r>
  <r>
    <s v="User_1189"/>
    <s v="Nissan Leaf"/>
    <n v="85"/>
    <x v="44"/>
    <x v="3"/>
    <x v="1168"/>
    <d v="2024-02-19T13:34:00"/>
    <n v="7.45"/>
    <n v="3.48"/>
    <x v="21"/>
    <n v="15.13"/>
    <s v="Night"/>
    <x v="5"/>
    <n v="65.87"/>
    <n v="84.11"/>
    <n v="30.92"/>
    <x v="690"/>
    <n v="2.08"/>
    <x v="1"/>
    <x v="2"/>
    <x v="12"/>
    <x v="2"/>
    <x v="3"/>
    <n v="2"/>
    <n v="2024"/>
    <x v="0"/>
  </r>
  <r>
    <s v="User_1190"/>
    <s v="BMW i3"/>
    <n v="85"/>
    <x v="307"/>
    <x v="1"/>
    <x v="1169"/>
    <d v="2024-02-19T15:29:00"/>
    <n v="17.2"/>
    <n v="1.66"/>
    <x v="21"/>
    <n v="38.89"/>
    <s v="Night"/>
    <x v="3"/>
    <n v="24.07"/>
    <n v="76.81"/>
    <n v="160.29"/>
    <x v="1064"/>
    <n v="1"/>
    <x v="2"/>
    <x v="0"/>
    <x v="13"/>
    <x v="2"/>
    <x v="0"/>
    <n v="2"/>
    <n v="2024"/>
    <x v="0"/>
  </r>
  <r>
    <s v="User_1191"/>
    <s v="Hyundai Kona"/>
    <n v="50"/>
    <x v="4"/>
    <x v="0"/>
    <x v="1170"/>
    <d v="2024-02-19T14:33:00"/>
    <m/>
    <n v="2.29"/>
    <x v="1016"/>
    <n v="8.33"/>
    <s v="Afternoon"/>
    <x v="3"/>
    <n v="58.69"/>
    <n v="84.96"/>
    <n v="116.66"/>
    <x v="1065"/>
    <n v="1"/>
    <x v="0"/>
    <x v="1"/>
    <x v="14"/>
    <x v="2"/>
    <x v="1"/>
    <n v="2"/>
    <n v="2024"/>
    <x v="0"/>
  </r>
  <r>
    <s v="User_1192"/>
    <s v="Tesla Model 3"/>
    <n v="75"/>
    <x v="277"/>
    <x v="2"/>
    <x v="1171"/>
    <d v="2024-02-19T18:06:00"/>
    <n v="72.28"/>
    <n v="1.1000000000000001"/>
    <x v="1017"/>
    <n v="11.99"/>
    <s v="Night"/>
    <x v="1"/>
    <n v="87.22"/>
    <n v="65.569999999999993"/>
    <n v="155.31"/>
    <x v="595"/>
    <n v="7"/>
    <x v="1"/>
    <x v="1"/>
    <x v="15"/>
    <x v="2"/>
    <x v="4"/>
    <n v="2"/>
    <n v="2024"/>
    <x v="0"/>
  </r>
  <r>
    <s v="User_1193"/>
    <s v="Hyundai Kona"/>
    <n v="85"/>
    <x v="162"/>
    <x v="2"/>
    <x v="1172"/>
    <d v="2024-02-19T16:30:00"/>
    <n v="18.02"/>
    <n v="2.46"/>
    <x v="905"/>
    <n v="17.78"/>
    <s v="Afternoon"/>
    <x v="6"/>
    <n v="71.41"/>
    <n v="76.22"/>
    <n v="28.55"/>
    <x v="1066"/>
    <n v="4"/>
    <x v="0"/>
    <x v="2"/>
    <x v="16"/>
    <x v="2"/>
    <x v="1"/>
    <n v="2"/>
    <n v="2024"/>
    <x v="0"/>
  </r>
  <r>
    <s v="User_1194"/>
    <s v="Nissan Leaf"/>
    <n v="75"/>
    <x v="413"/>
    <x v="1"/>
    <x v="1173"/>
    <d v="2024-02-19T18:19:00"/>
    <n v="59.13"/>
    <n v="2.42"/>
    <x v="1018"/>
    <n v="37.99"/>
    <s v="Evening"/>
    <x v="2"/>
    <n v="47.38"/>
    <n v="51.07"/>
    <n v="238.74"/>
    <x v="1067"/>
    <n v="0"/>
    <x v="1"/>
    <x v="0"/>
    <x v="17"/>
    <x v="2"/>
    <x v="3"/>
    <n v="2"/>
    <n v="2024"/>
    <x v="0"/>
  </r>
  <r>
    <s v="User_1195"/>
    <s v="Hyundai Kona"/>
    <n v="85"/>
    <x v="3"/>
    <x v="4"/>
    <x v="1174"/>
    <d v="2024-02-19T20:19:00"/>
    <n v="35.869999999999997"/>
    <n v="4.2300000000000004"/>
    <x v="1019"/>
    <n v="25.03"/>
    <s v="Night"/>
    <x v="4"/>
    <n v="83.52"/>
    <n v="85.7"/>
    <n v="258.02999999999997"/>
    <x v="1068"/>
    <n v="5.35"/>
    <x v="0"/>
    <x v="0"/>
    <x v="18"/>
    <x v="3"/>
    <x v="1"/>
    <n v="2"/>
    <n v="2024"/>
    <x v="0"/>
  </r>
  <r>
    <s v="User_1196"/>
    <s v="Tesla Model 3"/>
    <n v="62"/>
    <x v="142"/>
    <x v="1"/>
    <x v="1175"/>
    <d v="2024-02-19T21:48:00"/>
    <n v="5.2"/>
    <n v="1.89"/>
    <x v="1020"/>
    <n v="30.87"/>
    <s v="Morning"/>
    <x v="6"/>
    <n v="18.98"/>
    <n v="89.64"/>
    <n v="179.29"/>
    <x v="777"/>
    <n v="2.4"/>
    <x v="1"/>
    <x v="2"/>
    <x v="19"/>
    <x v="3"/>
    <x v="4"/>
    <n v="2"/>
    <n v="2024"/>
    <x v="0"/>
  </r>
  <r>
    <s v="User_1197"/>
    <s v="Nissan Leaf"/>
    <n v="50"/>
    <x v="420"/>
    <x v="3"/>
    <x v="1176"/>
    <d v="2024-02-19T21:43:00"/>
    <n v="28.77"/>
    <n v="1.19"/>
    <x v="529"/>
    <n v="17.02"/>
    <s v="Evening"/>
    <x v="4"/>
    <n v="27.99"/>
    <n v="69.5"/>
    <n v="163.04"/>
    <x v="843"/>
    <n v="6"/>
    <x v="2"/>
    <x v="2"/>
    <x v="20"/>
    <x v="3"/>
    <x v="3"/>
    <n v="2"/>
    <n v="2024"/>
    <x v="0"/>
  </r>
  <r>
    <s v="User_1198"/>
    <s v="Hyundai Kona"/>
    <n v="75"/>
    <x v="404"/>
    <x v="2"/>
    <x v="1177"/>
    <d v="2024-02-20T00:36:00"/>
    <n v="61.91"/>
    <n v="3.1"/>
    <x v="1021"/>
    <n v="31.22"/>
    <s v="Night"/>
    <x v="4"/>
    <n v="18.22"/>
    <n v="88.06"/>
    <n v="291.18"/>
    <x v="1069"/>
    <n v="3"/>
    <x v="1"/>
    <x v="1"/>
    <x v="21"/>
    <x v="3"/>
    <x v="1"/>
    <n v="2"/>
    <n v="2024"/>
    <x v="0"/>
  </r>
  <r>
    <s v="User_1199"/>
    <s v="BMW i3"/>
    <n v="100"/>
    <x v="449"/>
    <x v="2"/>
    <x v="1178"/>
    <d v="2024-02-19T23:31:00"/>
    <n v="35.020000000000003"/>
    <n v="2.85"/>
    <x v="81"/>
    <n v="26.83"/>
    <s v="Night"/>
    <x v="5"/>
    <n v="19.07"/>
    <n v="77.59"/>
    <n v="49.67"/>
    <x v="1070"/>
    <n v="3"/>
    <x v="1"/>
    <x v="2"/>
    <x v="22"/>
    <x v="3"/>
    <x v="0"/>
    <n v="2"/>
    <n v="2024"/>
    <x v="0"/>
  </r>
  <r>
    <s v="User_1200"/>
    <s v="Nissan Leaf"/>
    <n v="50"/>
    <x v="443"/>
    <x v="2"/>
    <x v="1179"/>
    <d v="2024-02-20T00:50:00"/>
    <n v="14.8"/>
    <n v="2.61"/>
    <x v="1022"/>
    <n v="33.99"/>
    <s v="Morning"/>
    <x v="4"/>
    <n v="19.600000000000001"/>
    <n v="82.03"/>
    <n v="58.87"/>
    <x v="1071"/>
    <n v="3"/>
    <x v="0"/>
    <x v="1"/>
    <x v="23"/>
    <x v="3"/>
    <x v="3"/>
    <n v="2"/>
    <n v="2024"/>
    <x v="0"/>
  </r>
  <r>
    <s v="User_1201"/>
    <s v="Nissan Leaf"/>
    <n v="75"/>
    <x v="213"/>
    <x v="4"/>
    <x v="1180"/>
    <d v="2024-02-20T03:13:00"/>
    <n v="65.099999999999994"/>
    <n v="1.02"/>
    <x v="431"/>
    <n v="31.7"/>
    <s v="Afternoon"/>
    <x v="3"/>
    <n v="17.25"/>
    <n v="99.67"/>
    <n v="41.26"/>
    <x v="1072"/>
    <n v="4"/>
    <x v="1"/>
    <x v="0"/>
    <x v="0"/>
    <x v="0"/>
    <x v="3"/>
    <n v="2"/>
    <n v="2024"/>
    <x v="0"/>
  </r>
  <r>
    <s v="User_1202"/>
    <s v="BMW i3"/>
    <n v="75"/>
    <x v="58"/>
    <x v="4"/>
    <x v="1181"/>
    <d v="2024-02-20T02:25:00"/>
    <n v="18.12"/>
    <n v="3.41"/>
    <x v="1023"/>
    <n v="15.37"/>
    <s v="Night"/>
    <x v="0"/>
    <n v="41.08"/>
    <n v="146.76"/>
    <n v="277.02"/>
    <x v="1073"/>
    <n v="7"/>
    <x v="1"/>
    <x v="1"/>
    <x v="1"/>
    <x v="0"/>
    <x v="0"/>
    <n v="2"/>
    <n v="2024"/>
    <x v="0"/>
  </r>
  <r>
    <s v="User_1203"/>
    <s v="Chevy Bolt"/>
    <n v="86.72"/>
    <x v="6"/>
    <x v="0"/>
    <x v="1182"/>
    <d v="2024-02-20T04:20:00"/>
    <n v="61.63"/>
    <n v="2.94"/>
    <x v="875"/>
    <n v="32.96"/>
    <s v="Night"/>
    <x v="5"/>
    <n v="23.36"/>
    <n v="96.41"/>
    <n v="83.92"/>
    <x v="1074"/>
    <n v="3"/>
    <x v="1"/>
    <x v="2"/>
    <x v="2"/>
    <x v="0"/>
    <x v="2"/>
    <n v="2"/>
    <n v="2024"/>
    <x v="0"/>
  </r>
  <r>
    <s v="User_1204"/>
    <s v="Tesla Model 3"/>
    <n v="75"/>
    <x v="31"/>
    <x v="1"/>
    <x v="1183"/>
    <d v="2024-02-20T03:50:00"/>
    <n v="71.81"/>
    <n v="3.74"/>
    <x v="1024"/>
    <n v="21.01"/>
    <s v="Morning"/>
    <x v="1"/>
    <n v="49.9"/>
    <n v="60.39"/>
    <n v="55.97"/>
    <x v="1075"/>
    <n v="2"/>
    <x v="0"/>
    <x v="1"/>
    <x v="3"/>
    <x v="0"/>
    <x v="4"/>
    <n v="2"/>
    <n v="2024"/>
    <x v="0"/>
  </r>
  <r>
    <s v="User_1205"/>
    <s v="Chevy Bolt"/>
    <n v="100"/>
    <x v="110"/>
    <x v="1"/>
    <x v="1184"/>
    <d v="2024-02-20T06:50:00"/>
    <n v="45.99"/>
    <n v="1.6"/>
    <x v="1025"/>
    <n v="19.23"/>
    <s v="Evening"/>
    <x v="0"/>
    <n v="63.54"/>
    <n v="60.39"/>
    <n v="113.46"/>
    <x v="1076"/>
    <n v="3"/>
    <x v="1"/>
    <x v="1"/>
    <x v="4"/>
    <x v="0"/>
    <x v="2"/>
    <n v="2"/>
    <n v="2024"/>
    <x v="0"/>
  </r>
  <r>
    <s v="User_1206"/>
    <s v="Hyundai Kona"/>
    <n v="100"/>
    <x v="434"/>
    <x v="3"/>
    <x v="1185"/>
    <d v="2024-02-20T05:38:00"/>
    <n v="45.86"/>
    <n v="1.31"/>
    <x v="1026"/>
    <n v="35.549999999999997"/>
    <s v="Night"/>
    <x v="5"/>
    <n v="26.45"/>
    <n v="50.88"/>
    <n v="85"/>
    <x v="1077"/>
    <n v="4"/>
    <x v="2"/>
    <x v="2"/>
    <x v="5"/>
    <x v="0"/>
    <x v="1"/>
    <n v="2"/>
    <n v="2024"/>
    <x v="0"/>
  </r>
  <r>
    <s v="User_1207"/>
    <s v="BMW i3"/>
    <n v="100"/>
    <x v="35"/>
    <x v="2"/>
    <x v="1186"/>
    <d v="2024-02-20T08:48:00"/>
    <n v="55.69"/>
    <n v="2.87"/>
    <x v="198"/>
    <n v="5.43"/>
    <s v="Afternoon"/>
    <x v="6"/>
    <n v="25.91"/>
    <n v="91.24"/>
    <m/>
    <x v="1078"/>
    <n v="0"/>
    <x v="2"/>
    <x v="1"/>
    <x v="6"/>
    <x v="1"/>
    <x v="0"/>
    <n v="2"/>
    <n v="2024"/>
    <x v="0"/>
  </r>
  <r>
    <s v="User_1208"/>
    <s v="Chevy Bolt"/>
    <n v="61.95"/>
    <x v="72"/>
    <x v="4"/>
    <x v="1187"/>
    <d v="2024-02-20T10:52:00"/>
    <n v="23.05"/>
    <n v="3.66"/>
    <x v="1027"/>
    <n v="9.64"/>
    <s v="Afternoon"/>
    <x v="5"/>
    <n v="36.14"/>
    <n v="50.59"/>
    <n v="286.38"/>
    <x v="1079"/>
    <n v="2"/>
    <x v="0"/>
    <x v="0"/>
    <x v="7"/>
    <x v="1"/>
    <x v="2"/>
    <n v="2"/>
    <n v="2024"/>
    <x v="0"/>
  </r>
  <r>
    <s v="User_1209"/>
    <s v="Nissan Leaf"/>
    <n v="50"/>
    <x v="426"/>
    <x v="3"/>
    <x v="1188"/>
    <d v="2024-02-20T09:39:00"/>
    <n v="39.97"/>
    <n v="0.69"/>
    <x v="1028"/>
    <n v="35.479999999999997"/>
    <s v="Morning"/>
    <x v="2"/>
    <n v="88.3"/>
    <n v="71.14"/>
    <n v="60.92"/>
    <x v="1080"/>
    <n v="4"/>
    <x v="1"/>
    <x v="1"/>
    <x v="8"/>
    <x v="1"/>
    <x v="3"/>
    <n v="2"/>
    <n v="2024"/>
    <x v="0"/>
  </r>
  <r>
    <s v="User_1210"/>
    <s v="Hyundai Kona"/>
    <n v="75"/>
    <x v="231"/>
    <x v="3"/>
    <x v="1189"/>
    <d v="2024-02-20T11:38:00"/>
    <n v="21.05"/>
    <n v="1.46"/>
    <x v="916"/>
    <n v="46.17"/>
    <s v="Afternoon"/>
    <x v="0"/>
    <n v="50.71"/>
    <n v="64.14"/>
    <n v="135.63999999999999"/>
    <x v="1081"/>
    <n v="5"/>
    <x v="0"/>
    <x v="2"/>
    <x v="9"/>
    <x v="1"/>
    <x v="1"/>
    <n v="2"/>
    <n v="2024"/>
    <x v="0"/>
  </r>
  <r>
    <s v="User_1211"/>
    <s v="Hyundai Kona"/>
    <n v="100"/>
    <x v="450"/>
    <x v="4"/>
    <x v="1190"/>
    <d v="2024-02-20T12:27:00"/>
    <n v="8.7899999999999991"/>
    <n v="2.91"/>
    <x v="21"/>
    <n v="15.66"/>
    <s v="Night"/>
    <x v="0"/>
    <n v="49.82"/>
    <n v="86.76"/>
    <n v="98.66"/>
    <x v="1082"/>
    <n v="1"/>
    <x v="1"/>
    <x v="2"/>
    <x v="10"/>
    <x v="1"/>
    <x v="1"/>
    <n v="2"/>
    <n v="2024"/>
    <x v="0"/>
  </r>
  <r>
    <s v="User_1212"/>
    <s v="Chevy Bolt"/>
    <n v="62"/>
    <x v="41"/>
    <x v="1"/>
    <x v="1191"/>
    <d v="2024-02-20T14:47:00"/>
    <n v="97.67"/>
    <n v="2.82"/>
    <x v="913"/>
    <n v="14.87"/>
    <s v="Afternoon"/>
    <x v="3"/>
    <n v="31.72"/>
    <n v="64"/>
    <n v="249.07"/>
    <x v="1083"/>
    <n v="5"/>
    <x v="0"/>
    <x v="2"/>
    <x v="11"/>
    <x v="1"/>
    <x v="2"/>
    <n v="2"/>
    <n v="2024"/>
    <x v="0"/>
  </r>
  <r>
    <s v="User_1213"/>
    <s v="Chevy Bolt"/>
    <n v="100"/>
    <x v="117"/>
    <x v="2"/>
    <x v="1192"/>
    <d v="2024-02-20T15:54:00"/>
    <n v="39.950000000000003"/>
    <n v="2.71"/>
    <x v="1029"/>
    <n v="29.24"/>
    <s v="Night"/>
    <x v="0"/>
    <n v="15.07"/>
    <n v="98.61"/>
    <n v="132.79"/>
    <x v="1084"/>
    <n v="1"/>
    <x v="1"/>
    <x v="1"/>
    <x v="12"/>
    <x v="2"/>
    <x v="2"/>
    <n v="2"/>
    <n v="2024"/>
    <x v="0"/>
  </r>
  <r>
    <s v="User_1214"/>
    <s v="BMW i3"/>
    <n v="86.17"/>
    <x v="11"/>
    <x v="1"/>
    <x v="1193"/>
    <d v="2024-02-20T14:25:00"/>
    <n v="41.01"/>
    <n v="3.07"/>
    <x v="1030"/>
    <n v="43.37"/>
    <s v="Morning"/>
    <x v="4"/>
    <n v="56.93"/>
    <n v="79.680000000000007"/>
    <n v="223.72"/>
    <x v="1085"/>
    <n v="2"/>
    <x v="1"/>
    <x v="0"/>
    <x v="13"/>
    <x v="2"/>
    <x v="0"/>
    <n v="2"/>
    <n v="2024"/>
    <x v="0"/>
  </r>
  <r>
    <s v="User_1215"/>
    <s v="Tesla Model 3"/>
    <n v="75"/>
    <x v="22"/>
    <x v="3"/>
    <x v="1194"/>
    <d v="2024-02-20T15:00:00"/>
    <n v="11.42"/>
    <n v="3.25"/>
    <x v="560"/>
    <n v="12.86"/>
    <s v="Afternoon"/>
    <x v="3"/>
    <n v="75.86"/>
    <n v="60.2"/>
    <n v="31.31"/>
    <x v="1086"/>
    <n v="4"/>
    <x v="0"/>
    <x v="2"/>
    <x v="14"/>
    <x v="2"/>
    <x v="4"/>
    <n v="2"/>
    <n v="2024"/>
    <x v="0"/>
  </r>
  <r>
    <s v="User_1216"/>
    <s v="Chevy Bolt"/>
    <n v="100"/>
    <x v="362"/>
    <x v="2"/>
    <x v="1195"/>
    <d v="2024-02-20T16:06:00"/>
    <n v="52.28"/>
    <n v="1.77"/>
    <x v="1031"/>
    <n v="23.7"/>
    <s v="Night"/>
    <x v="6"/>
    <n v="21.86"/>
    <n v="79.260000000000005"/>
    <n v="41.29"/>
    <x v="1087"/>
    <n v="6"/>
    <x v="0"/>
    <x v="2"/>
    <x v="15"/>
    <x v="2"/>
    <x v="2"/>
    <n v="2"/>
    <n v="2024"/>
    <x v="0"/>
  </r>
  <r>
    <s v="User_1217"/>
    <s v="Chevy Bolt"/>
    <n v="75"/>
    <x v="262"/>
    <x v="0"/>
    <x v="1196"/>
    <d v="2024-02-20T19:24:00"/>
    <n v="77.63"/>
    <n v="3.31"/>
    <x v="1032"/>
    <n v="10.91"/>
    <s v="Evening"/>
    <x v="4"/>
    <n v="54.64"/>
    <n v="58.02"/>
    <n v="101.4"/>
    <x v="1088"/>
    <n v="2"/>
    <x v="0"/>
    <x v="0"/>
    <x v="16"/>
    <x v="2"/>
    <x v="2"/>
    <n v="2"/>
    <n v="2024"/>
    <x v="0"/>
  </r>
  <r>
    <s v="User_1218"/>
    <s v="Nissan Leaf"/>
    <n v="50"/>
    <x v="110"/>
    <x v="3"/>
    <x v="1197"/>
    <d v="2024-02-20T19:00:00"/>
    <n v="14.18"/>
    <n v="2.21"/>
    <x v="1033"/>
    <n v="23.92"/>
    <s v="Night"/>
    <x v="3"/>
    <n v="18.14"/>
    <n v="64.34"/>
    <n v="295.95999999999998"/>
    <x v="755"/>
    <n v="7"/>
    <x v="1"/>
    <x v="2"/>
    <x v="17"/>
    <x v="2"/>
    <x v="3"/>
    <n v="2"/>
    <n v="2024"/>
    <x v="0"/>
  </r>
  <r>
    <s v="User_1219"/>
    <s v="Hyundai Kona"/>
    <n v="62"/>
    <x v="364"/>
    <x v="1"/>
    <x v="1198"/>
    <d v="2024-02-20T20:23:00"/>
    <n v="28.34"/>
    <n v="2.2599999999999998"/>
    <x v="1034"/>
    <n v="35.18"/>
    <s v="Night"/>
    <x v="1"/>
    <n v="25.45"/>
    <n v="95.75"/>
    <n v="85.89"/>
    <x v="214"/>
    <n v="7"/>
    <x v="0"/>
    <x v="1"/>
    <x v="18"/>
    <x v="3"/>
    <x v="1"/>
    <n v="2"/>
    <n v="2024"/>
    <x v="0"/>
  </r>
  <r>
    <s v="User_1220"/>
    <s v="Tesla Model 3"/>
    <n v="100"/>
    <x v="223"/>
    <x v="1"/>
    <x v="1199"/>
    <d v="2024-02-20T22:55:00"/>
    <n v="17.63"/>
    <n v="1.73"/>
    <x v="1035"/>
    <n v="30.59"/>
    <s v="Morning"/>
    <x v="6"/>
    <n v="88.54"/>
    <n v="54.64"/>
    <n v="179.75"/>
    <x v="1089"/>
    <n v="5"/>
    <x v="1"/>
    <x v="2"/>
    <x v="19"/>
    <x v="3"/>
    <x v="4"/>
    <n v="2"/>
    <n v="2024"/>
    <x v="0"/>
  </r>
  <r>
    <s v="User_1221"/>
    <s v="Nissan Leaf"/>
    <n v="75"/>
    <x v="71"/>
    <x v="1"/>
    <x v="1200"/>
    <d v="2024-02-20T22:37:00"/>
    <n v="45.45"/>
    <n v="1.1299999999999999"/>
    <x v="1036"/>
    <n v="29.15"/>
    <s v="Night"/>
    <x v="3"/>
    <n v="59.31"/>
    <n v="59.87"/>
    <n v="39.89"/>
    <x v="1090"/>
    <n v="0"/>
    <x v="2"/>
    <x v="2"/>
    <x v="20"/>
    <x v="3"/>
    <x v="3"/>
    <n v="2"/>
    <n v="2024"/>
    <x v="0"/>
  </r>
  <r>
    <s v="User_1222"/>
    <s v="BMW i3"/>
    <n v="50"/>
    <x v="287"/>
    <x v="4"/>
    <x v="1201"/>
    <d v="2024-02-21T00:24:00"/>
    <n v="49.66"/>
    <n v="3.59"/>
    <x v="1037"/>
    <n v="12.39"/>
    <s v="Morning"/>
    <x v="1"/>
    <n v="68.709999999999994"/>
    <n v="84.88"/>
    <n v="236.73"/>
    <x v="821"/>
    <n v="0"/>
    <x v="2"/>
    <x v="1"/>
    <x v="21"/>
    <x v="3"/>
    <x v="0"/>
    <n v="2"/>
    <n v="2024"/>
    <x v="0"/>
  </r>
  <r>
    <s v="User_1223"/>
    <s v="BMW i3"/>
    <n v="85"/>
    <x v="306"/>
    <x v="3"/>
    <x v="1202"/>
    <d v="2024-02-21T00:31:00"/>
    <n v="23.94"/>
    <n v="2.16"/>
    <x v="1038"/>
    <n v="23.77"/>
    <s v="Night"/>
    <x v="3"/>
    <n v="24.12"/>
    <n v="90.83"/>
    <n v="190.2"/>
    <x v="1091"/>
    <n v="3"/>
    <x v="1"/>
    <x v="0"/>
    <x v="22"/>
    <x v="3"/>
    <x v="0"/>
    <n v="2"/>
    <n v="2024"/>
    <x v="0"/>
  </r>
  <r>
    <s v="User_1224"/>
    <s v="Chevy Bolt"/>
    <n v="85"/>
    <x v="93"/>
    <x v="2"/>
    <x v="1203"/>
    <d v="2024-02-21T00:38:00"/>
    <n v="23.87"/>
    <n v="2.44"/>
    <x v="1039"/>
    <n v="10.91"/>
    <s v="Night"/>
    <x v="1"/>
    <n v="75.64"/>
    <n v="58.59"/>
    <n v="158.22"/>
    <x v="462"/>
    <n v="0"/>
    <x v="1"/>
    <x v="0"/>
    <x v="23"/>
    <x v="3"/>
    <x v="2"/>
    <n v="2"/>
    <n v="2024"/>
    <x v="0"/>
  </r>
  <r>
    <s v="User_1225"/>
    <s v="Chevy Bolt"/>
    <n v="50"/>
    <x v="257"/>
    <x v="1"/>
    <x v="1204"/>
    <d v="2024-02-21T03:35:00"/>
    <n v="8.64"/>
    <n v="2.4900000000000002"/>
    <x v="1040"/>
    <n v="21.98"/>
    <s v="Night"/>
    <x v="4"/>
    <n v="13.25"/>
    <n v="85.29"/>
    <n v="132.61000000000001"/>
    <x v="1092"/>
    <n v="4"/>
    <x v="0"/>
    <x v="2"/>
    <x v="0"/>
    <x v="0"/>
    <x v="2"/>
    <n v="2"/>
    <n v="2024"/>
    <x v="0"/>
  </r>
  <r>
    <s v="User_1226"/>
    <s v="BMW i3"/>
    <n v="75"/>
    <x v="65"/>
    <x v="1"/>
    <x v="1205"/>
    <d v="2024-02-21T02:05:00"/>
    <n v="11.14"/>
    <n v="0.77"/>
    <x v="21"/>
    <n v="37.340000000000003"/>
    <s v="Morning"/>
    <x v="6"/>
    <n v="75.44"/>
    <n v="98.86"/>
    <n v="246.71"/>
    <x v="1093"/>
    <n v="5"/>
    <x v="1"/>
    <x v="1"/>
    <x v="1"/>
    <x v="0"/>
    <x v="0"/>
    <n v="2"/>
    <n v="2024"/>
    <x v="0"/>
  </r>
  <r>
    <s v="User_1227"/>
    <s v="Chevy Bolt"/>
    <n v="100"/>
    <x v="451"/>
    <x v="4"/>
    <x v="1206"/>
    <d v="2024-02-21T03:01:00"/>
    <n v="46.4"/>
    <n v="0.98"/>
    <x v="1041"/>
    <n v="6.69"/>
    <s v="Night"/>
    <x v="6"/>
    <n v="61.77"/>
    <n v="58.63"/>
    <n v="18.64"/>
    <x v="1094"/>
    <n v="3"/>
    <x v="1"/>
    <x v="1"/>
    <x v="2"/>
    <x v="0"/>
    <x v="2"/>
    <n v="2"/>
    <n v="2024"/>
    <x v="0"/>
  </r>
  <r>
    <s v="User_1228"/>
    <s v="Tesla Model 3"/>
    <n v="64.930000000000007"/>
    <x v="269"/>
    <x v="2"/>
    <x v="1207"/>
    <d v="2024-02-21T04:33:00"/>
    <n v="77.27"/>
    <n v="3.5"/>
    <x v="1042"/>
    <n v="37.51"/>
    <s v="Morning"/>
    <x v="3"/>
    <n v="34.590000000000003"/>
    <n v="92.21"/>
    <n v="27.66"/>
    <x v="1095"/>
    <n v="3"/>
    <x v="2"/>
    <x v="0"/>
    <x v="3"/>
    <x v="0"/>
    <x v="4"/>
    <n v="2"/>
    <n v="2024"/>
    <x v="0"/>
  </r>
  <r>
    <s v="User_1229"/>
    <s v="Chevy Bolt"/>
    <n v="100"/>
    <x v="127"/>
    <x v="3"/>
    <x v="1208"/>
    <d v="2024-02-21T07:48:00"/>
    <n v="6"/>
    <n v="3.98"/>
    <x v="1043"/>
    <n v="30.41"/>
    <s v="Evening"/>
    <x v="2"/>
    <n v="36.4"/>
    <n v="62.03"/>
    <n v="270.66000000000003"/>
    <x v="1096"/>
    <n v="5"/>
    <x v="0"/>
    <x v="0"/>
    <x v="4"/>
    <x v="0"/>
    <x v="2"/>
    <n v="2"/>
    <n v="2024"/>
    <x v="0"/>
  </r>
  <r>
    <s v="User_1230"/>
    <s v="Hyundai Kona"/>
    <n v="54.03"/>
    <x v="136"/>
    <x v="0"/>
    <x v="1209"/>
    <d v="2024-02-21T08:19:00"/>
    <n v="21.27"/>
    <n v="3.34"/>
    <x v="50"/>
    <n v="12.19"/>
    <s v="Morning"/>
    <x v="3"/>
    <n v="23.97"/>
    <n v="90.94"/>
    <n v="75.73"/>
    <x v="1025"/>
    <n v="6"/>
    <x v="0"/>
    <x v="0"/>
    <x v="5"/>
    <x v="0"/>
    <x v="1"/>
    <n v="2"/>
    <n v="2024"/>
    <x v="0"/>
  </r>
  <r>
    <s v="User_1231"/>
    <s v="Chevy Bolt"/>
    <n v="62"/>
    <x v="418"/>
    <x v="4"/>
    <x v="1210"/>
    <d v="2024-02-21T07:17:00"/>
    <n v="38.14"/>
    <n v="0.95"/>
    <x v="1044"/>
    <n v="21.81"/>
    <s v="Evening"/>
    <x v="1"/>
    <n v="79.209999999999994"/>
    <n v="147.49"/>
    <n v="145.03"/>
    <x v="1097"/>
    <n v="7"/>
    <x v="1"/>
    <x v="1"/>
    <x v="6"/>
    <x v="1"/>
    <x v="2"/>
    <n v="2"/>
    <n v="2024"/>
    <x v="0"/>
  </r>
  <r>
    <s v="User_1232"/>
    <s v="Nissan Leaf"/>
    <n v="85"/>
    <x v="230"/>
    <x v="3"/>
    <x v="1211"/>
    <d v="2024-02-21T10:51:00"/>
    <n v="38"/>
    <n v="2.06"/>
    <x v="1045"/>
    <n v="16.649999999999999"/>
    <s v="Morning"/>
    <x v="6"/>
    <n v="21.31"/>
    <n v="58.47"/>
    <n v="214.38"/>
    <x v="1098"/>
    <n v="1"/>
    <x v="0"/>
    <x v="1"/>
    <x v="7"/>
    <x v="1"/>
    <x v="3"/>
    <n v="2"/>
    <n v="2024"/>
    <x v="0"/>
  </r>
  <r>
    <s v="User_1233"/>
    <s v="Tesla Model 3"/>
    <n v="50"/>
    <x v="171"/>
    <x v="0"/>
    <x v="1212"/>
    <d v="2024-02-21T09:50:00"/>
    <n v="12.89"/>
    <n v="2.14"/>
    <x v="1046"/>
    <n v="18.14"/>
    <s v="Morning"/>
    <x v="5"/>
    <n v="78.39"/>
    <n v="78.819999999999993"/>
    <n v="88.54"/>
    <x v="1099"/>
    <n v="0"/>
    <x v="2"/>
    <x v="1"/>
    <x v="8"/>
    <x v="1"/>
    <x v="4"/>
    <n v="2"/>
    <n v="2024"/>
    <x v="0"/>
  </r>
  <r>
    <s v="User_1234"/>
    <s v="Nissan Leaf"/>
    <n v="85"/>
    <x v="247"/>
    <x v="1"/>
    <x v="1213"/>
    <d v="2024-02-21T12:07:00"/>
    <n v="60.62"/>
    <n v="1.96"/>
    <x v="1047"/>
    <n v="32.74"/>
    <s v="Night"/>
    <x v="4"/>
    <n v="71.58"/>
    <n v="66.87"/>
    <n v="286.42"/>
    <x v="575"/>
    <n v="4"/>
    <x v="2"/>
    <x v="2"/>
    <x v="9"/>
    <x v="1"/>
    <x v="3"/>
    <n v="2"/>
    <n v="2024"/>
    <x v="0"/>
  </r>
  <r>
    <s v="User_1235"/>
    <s v="Nissan Leaf"/>
    <n v="100"/>
    <x v="282"/>
    <x v="1"/>
    <x v="1214"/>
    <d v="2024-02-21T12:58:00"/>
    <m/>
    <n v="1.62"/>
    <x v="1048"/>
    <n v="58.25"/>
    <s v="Afternoon"/>
    <x v="2"/>
    <n v="74.48"/>
    <n v="75.87"/>
    <n v="58.28"/>
    <x v="1100"/>
    <n v="7"/>
    <x v="2"/>
    <x v="2"/>
    <x v="10"/>
    <x v="1"/>
    <x v="3"/>
    <n v="2"/>
    <n v="2024"/>
    <x v="0"/>
  </r>
  <r>
    <s v="User_1236"/>
    <s v="Hyundai Kona"/>
    <n v="75"/>
    <x v="452"/>
    <x v="2"/>
    <x v="1215"/>
    <d v="2024-02-21T12:29:00"/>
    <n v="5.87"/>
    <n v="0.89"/>
    <x v="1049"/>
    <n v="21.91"/>
    <s v="Afternoon"/>
    <x v="5"/>
    <n v="28.9"/>
    <n v="97.35"/>
    <n v="280.98"/>
    <x v="1101"/>
    <n v="4"/>
    <x v="1"/>
    <x v="0"/>
    <x v="11"/>
    <x v="1"/>
    <x v="1"/>
    <n v="2"/>
    <n v="2024"/>
    <x v="0"/>
  </r>
  <r>
    <s v="User_1237"/>
    <s v="Tesla Model 3"/>
    <n v="62"/>
    <x v="421"/>
    <x v="0"/>
    <x v="1216"/>
    <d v="2024-02-21T14:50:00"/>
    <m/>
    <n v="1.28"/>
    <x v="1050"/>
    <n v="29.78"/>
    <s v="Night"/>
    <x v="5"/>
    <n v="76.959999999999994"/>
    <n v="83.76"/>
    <n v="11.77"/>
    <x v="1102"/>
    <n v="1"/>
    <x v="1"/>
    <x v="0"/>
    <x v="12"/>
    <x v="2"/>
    <x v="4"/>
    <n v="2"/>
    <n v="2024"/>
    <x v="0"/>
  </r>
  <r>
    <s v="User_1238"/>
    <s v="Tesla Model 3"/>
    <n v="100"/>
    <x v="333"/>
    <x v="1"/>
    <x v="1217"/>
    <d v="2024-02-21T13:30:00"/>
    <n v="77.7"/>
    <n v="1.22"/>
    <x v="1051"/>
    <n v="17.059999999999999"/>
    <s v="Evening"/>
    <x v="4"/>
    <n v="52.5"/>
    <n v="66.180000000000007"/>
    <n v="196.29"/>
    <x v="1103"/>
    <n v="5"/>
    <x v="2"/>
    <x v="2"/>
    <x v="13"/>
    <x v="2"/>
    <x v="4"/>
    <n v="2"/>
    <n v="2024"/>
    <x v="0"/>
  </r>
  <r>
    <s v="User_1239"/>
    <s v="Tesla Model 3"/>
    <n v="85"/>
    <x v="162"/>
    <x v="1"/>
    <x v="1218"/>
    <d v="2024-02-21T15:34:00"/>
    <n v="94.37"/>
    <n v="2.2400000000000002"/>
    <x v="383"/>
    <n v="38.090000000000003"/>
    <s v="Night"/>
    <x v="3"/>
    <n v="43.88"/>
    <n v="62.26"/>
    <n v="205.84"/>
    <x v="1104"/>
    <n v="7"/>
    <x v="2"/>
    <x v="2"/>
    <x v="14"/>
    <x v="2"/>
    <x v="4"/>
    <n v="2"/>
    <n v="2024"/>
    <x v="0"/>
  </r>
  <r>
    <s v="User_1240"/>
    <s v="Tesla Model 3"/>
    <n v="62"/>
    <x v="453"/>
    <x v="2"/>
    <x v="1219"/>
    <d v="2024-02-21T16:02:00"/>
    <n v="43.96"/>
    <n v="1.77"/>
    <x v="117"/>
    <n v="10.43"/>
    <s v="Afternoon"/>
    <x v="0"/>
    <n v="60.9"/>
    <n v="81.09"/>
    <n v="49.91"/>
    <x v="1105"/>
    <n v="4"/>
    <x v="0"/>
    <x v="2"/>
    <x v="15"/>
    <x v="2"/>
    <x v="4"/>
    <n v="2"/>
    <n v="2024"/>
    <x v="0"/>
  </r>
  <r>
    <s v="User_1241"/>
    <s v="Tesla Model 3"/>
    <n v="85"/>
    <x v="215"/>
    <x v="3"/>
    <x v="1220"/>
    <d v="2024-02-21T17:07:00"/>
    <n v="76.48"/>
    <n v="1.91"/>
    <x v="1052"/>
    <n v="15.66"/>
    <s v="Morning"/>
    <x v="2"/>
    <n v="27.95"/>
    <n v="85.82"/>
    <n v="92.33"/>
    <x v="1106"/>
    <n v="3"/>
    <x v="0"/>
    <x v="2"/>
    <x v="16"/>
    <x v="2"/>
    <x v="4"/>
    <n v="2"/>
    <n v="2024"/>
    <x v="0"/>
  </r>
  <r>
    <s v="User_1242"/>
    <s v="Hyundai Kona"/>
    <n v="78.510000000000005"/>
    <x v="32"/>
    <x v="1"/>
    <x v="1221"/>
    <d v="2024-02-21T17:54:00"/>
    <n v="66.180000000000007"/>
    <n v="3.26"/>
    <x v="1053"/>
    <n v="37.28"/>
    <s v="Night"/>
    <x v="3"/>
    <n v="40.619999999999997"/>
    <n v="54.01"/>
    <n v="108.14"/>
    <x v="1107"/>
    <n v="3"/>
    <x v="0"/>
    <x v="0"/>
    <x v="17"/>
    <x v="2"/>
    <x v="1"/>
    <n v="2"/>
    <n v="2024"/>
    <x v="0"/>
  </r>
  <r>
    <s v="User_1243"/>
    <s v="Chevy Bolt"/>
    <n v="50"/>
    <x v="378"/>
    <x v="4"/>
    <x v="1222"/>
    <d v="2024-02-21T21:03:00"/>
    <n v="76.239999999999995"/>
    <n v="3.73"/>
    <x v="1054"/>
    <n v="21.09"/>
    <s v="Evening"/>
    <x v="4"/>
    <n v="76.959999999999994"/>
    <n v="61.47"/>
    <n v="94.43"/>
    <x v="80"/>
    <n v="4"/>
    <x v="0"/>
    <x v="2"/>
    <x v="18"/>
    <x v="3"/>
    <x v="2"/>
    <n v="2"/>
    <n v="2024"/>
    <x v="0"/>
  </r>
  <r>
    <s v="User_1244"/>
    <s v="Nissan Leaf"/>
    <n v="75"/>
    <x v="185"/>
    <x v="4"/>
    <x v="1223"/>
    <d v="2024-02-21T22:54:00"/>
    <n v="35.159999999999997"/>
    <n v="0.15"/>
    <x v="1055"/>
    <n v="19.96"/>
    <s v="Night"/>
    <x v="0"/>
    <n v="76.28"/>
    <n v="83.59"/>
    <n v="31.79"/>
    <x v="1108"/>
    <n v="4"/>
    <x v="2"/>
    <x v="2"/>
    <x v="19"/>
    <x v="3"/>
    <x v="3"/>
    <n v="2"/>
    <n v="2024"/>
    <x v="0"/>
  </r>
  <r>
    <s v="User_1245"/>
    <s v="Tesla Model 3"/>
    <n v="85"/>
    <x v="454"/>
    <x v="3"/>
    <x v="1224"/>
    <d v="2024-02-21T21:28:00"/>
    <n v="53.12"/>
    <n v="1.81"/>
    <x v="1056"/>
    <n v="33.39"/>
    <s v="Afternoon"/>
    <x v="4"/>
    <n v="79.45"/>
    <n v="60.94"/>
    <n v="139.24"/>
    <x v="1109"/>
    <n v="6"/>
    <x v="0"/>
    <x v="1"/>
    <x v="20"/>
    <x v="3"/>
    <x v="4"/>
    <n v="2"/>
    <n v="2024"/>
    <x v="0"/>
  </r>
  <r>
    <s v="User_1246"/>
    <s v="Chevy Bolt"/>
    <n v="50"/>
    <x v="310"/>
    <x v="0"/>
    <x v="1225"/>
    <d v="2024-02-22T00:10:00"/>
    <n v="43.13"/>
    <n v="2.77"/>
    <x v="1057"/>
    <n v="21.6"/>
    <s v="Morning"/>
    <x v="4"/>
    <n v="69.62"/>
    <n v="77.400000000000006"/>
    <n v="167.62"/>
    <x v="1110"/>
    <n v="2.12"/>
    <x v="2"/>
    <x v="0"/>
    <x v="21"/>
    <x v="3"/>
    <x v="2"/>
    <n v="2"/>
    <n v="2024"/>
    <x v="0"/>
  </r>
  <r>
    <s v="User_1247"/>
    <s v="Chevy Bolt"/>
    <n v="75"/>
    <x v="49"/>
    <x v="2"/>
    <x v="1226"/>
    <d v="2024-02-22T00:10:00"/>
    <n v="60.68"/>
    <n v="2.2200000000000002"/>
    <x v="1058"/>
    <n v="31.65"/>
    <s v="Afternoon"/>
    <x v="5"/>
    <n v="52.46"/>
    <n v="69.58"/>
    <n v="61.52"/>
    <x v="1111"/>
    <n v="2"/>
    <x v="2"/>
    <x v="0"/>
    <x v="22"/>
    <x v="3"/>
    <x v="2"/>
    <n v="2"/>
    <n v="2024"/>
    <x v="0"/>
  </r>
  <r>
    <s v="User_1248"/>
    <s v="Nissan Leaf"/>
    <n v="85"/>
    <x v="175"/>
    <x v="4"/>
    <x v="1227"/>
    <d v="2024-02-22T01:36:00"/>
    <n v="33.67"/>
    <n v="2.0099999999999998"/>
    <x v="1059"/>
    <n v="37.4"/>
    <s v="Afternoon"/>
    <x v="6"/>
    <n v="57.2"/>
    <n v="71.73"/>
    <n v="230.79"/>
    <x v="221"/>
    <n v="1"/>
    <x v="1"/>
    <x v="1"/>
    <x v="23"/>
    <x v="3"/>
    <x v="3"/>
    <n v="2"/>
    <n v="2024"/>
    <x v="0"/>
  </r>
  <r>
    <s v="User_1249"/>
    <s v="Hyundai Kona"/>
    <n v="100"/>
    <x v="32"/>
    <x v="4"/>
    <x v="1228"/>
    <d v="2024-02-22T01:10:00"/>
    <n v="54.55"/>
    <n v="1.6"/>
    <x v="586"/>
    <n v="17.03"/>
    <s v="Afternoon"/>
    <x v="3"/>
    <n v="65.650000000000006"/>
    <n v="86.26"/>
    <n v="44.41"/>
    <x v="1112"/>
    <n v="3"/>
    <x v="0"/>
    <x v="0"/>
    <x v="0"/>
    <x v="0"/>
    <x v="1"/>
    <n v="2"/>
    <n v="2024"/>
    <x v="0"/>
  </r>
  <r>
    <s v="User_1250"/>
    <s v="BMW i3"/>
    <n v="62"/>
    <x v="435"/>
    <x v="3"/>
    <x v="1229"/>
    <d v="2024-02-22T04:07:00"/>
    <n v="14.12"/>
    <n v="0.94"/>
    <x v="1060"/>
    <n v="3.71"/>
    <s v="Afternoon"/>
    <x v="4"/>
    <n v="27.57"/>
    <n v="60.91"/>
    <n v="262.13"/>
    <x v="1113"/>
    <n v="5"/>
    <x v="2"/>
    <x v="0"/>
    <x v="1"/>
    <x v="0"/>
    <x v="0"/>
    <n v="2"/>
    <n v="2024"/>
    <x v="0"/>
  </r>
  <r>
    <s v="User_1251"/>
    <s v="BMW i3"/>
    <n v="62"/>
    <x v="455"/>
    <x v="0"/>
    <x v="1230"/>
    <d v="2024-02-22T03:26:00"/>
    <n v="11.32"/>
    <n v="1.82"/>
    <x v="1061"/>
    <n v="3.06"/>
    <s v="Morning"/>
    <x v="3"/>
    <n v="59.78"/>
    <n v="53.01"/>
    <n v="111.7"/>
    <x v="1114"/>
    <n v="5"/>
    <x v="1"/>
    <x v="2"/>
    <x v="2"/>
    <x v="0"/>
    <x v="0"/>
    <n v="2"/>
    <n v="2024"/>
    <x v="0"/>
  </r>
  <r>
    <s v="User_1252"/>
    <s v="Chevy Bolt"/>
    <n v="50"/>
    <x v="434"/>
    <x v="0"/>
    <x v="1231"/>
    <d v="2024-02-22T06:26:00"/>
    <n v="26.59"/>
    <n v="1.72"/>
    <x v="1062"/>
    <n v="25.2"/>
    <s v="Afternoon"/>
    <x v="0"/>
    <n v="77.98"/>
    <n v="91.45"/>
    <n v="191.39"/>
    <x v="1115"/>
    <n v="1"/>
    <x v="1"/>
    <x v="2"/>
    <x v="3"/>
    <x v="0"/>
    <x v="2"/>
    <n v="2"/>
    <n v="2024"/>
    <x v="0"/>
  </r>
  <r>
    <s v="User_1253"/>
    <s v="Nissan Leaf"/>
    <n v="75"/>
    <x v="282"/>
    <x v="3"/>
    <x v="1232"/>
    <d v="2024-02-22T05:17:00"/>
    <n v="65.92"/>
    <n v="3.32"/>
    <x v="1063"/>
    <n v="8.1999999999999993"/>
    <s v="Evening"/>
    <x v="5"/>
    <n v="34.71"/>
    <n v="99.83"/>
    <n v="31.82"/>
    <x v="1116"/>
    <n v="3"/>
    <x v="2"/>
    <x v="0"/>
    <x v="4"/>
    <x v="0"/>
    <x v="3"/>
    <n v="2"/>
    <n v="2024"/>
    <x v="0"/>
  </r>
  <r>
    <s v="User_1254"/>
    <s v="BMW i3"/>
    <n v="62"/>
    <x v="155"/>
    <x v="4"/>
    <x v="1233"/>
    <d v="2024-02-22T06:41:00"/>
    <n v="37.520000000000003"/>
    <n v="0.8"/>
    <x v="21"/>
    <n v="9.59"/>
    <s v="Evening"/>
    <x v="0"/>
    <n v="26.14"/>
    <n v="69.59"/>
    <n v="238.75"/>
    <x v="159"/>
    <n v="7"/>
    <x v="2"/>
    <x v="1"/>
    <x v="5"/>
    <x v="0"/>
    <x v="0"/>
    <n v="2"/>
    <n v="2024"/>
    <x v="0"/>
  </r>
  <r>
    <s v="User_1255"/>
    <s v="Chevy Bolt"/>
    <n v="100"/>
    <x v="264"/>
    <x v="2"/>
    <x v="1234"/>
    <d v="2024-02-22T09:26:00"/>
    <n v="20.07"/>
    <n v="2.4700000000000002"/>
    <x v="1064"/>
    <n v="13.66"/>
    <s v="Afternoon"/>
    <x v="0"/>
    <n v="27.43"/>
    <n v="68.09"/>
    <n v="35.450000000000003"/>
    <x v="409"/>
    <n v="0"/>
    <x v="0"/>
    <x v="1"/>
    <x v="6"/>
    <x v="1"/>
    <x v="2"/>
    <n v="2"/>
    <n v="2024"/>
    <x v="0"/>
  </r>
  <r>
    <s v="User_1256"/>
    <s v="Hyundai Kona"/>
    <n v="100"/>
    <x v="456"/>
    <x v="4"/>
    <x v="1235"/>
    <d v="2024-02-22T10:24:00"/>
    <n v="10.39"/>
    <n v="1.48"/>
    <x v="1065"/>
    <n v="39.799999999999997"/>
    <s v="Evening"/>
    <x v="5"/>
    <n v="88.86"/>
    <n v="73.180000000000007"/>
    <n v="243.31"/>
    <x v="1117"/>
    <n v="4"/>
    <x v="0"/>
    <x v="0"/>
    <x v="7"/>
    <x v="1"/>
    <x v="1"/>
    <n v="2"/>
    <n v="2024"/>
    <x v="0"/>
  </r>
  <r>
    <s v="User_1257"/>
    <s v="BMW i3"/>
    <n v="75"/>
    <x v="352"/>
    <x v="0"/>
    <x v="1236"/>
    <d v="2024-02-22T09:25:00"/>
    <n v="5.89"/>
    <n v="1.24"/>
    <x v="1066"/>
    <n v="11.65"/>
    <s v="Afternoon"/>
    <x v="3"/>
    <n v="12.91"/>
    <n v="57.54"/>
    <n v="100.99"/>
    <x v="1118"/>
    <n v="1"/>
    <x v="2"/>
    <x v="0"/>
    <x v="8"/>
    <x v="1"/>
    <x v="0"/>
    <n v="2"/>
    <n v="2024"/>
    <x v="0"/>
  </r>
  <r>
    <s v="User_1258"/>
    <s v="Chevy Bolt"/>
    <n v="75"/>
    <x v="145"/>
    <x v="4"/>
    <x v="1237"/>
    <d v="2024-02-22T10:34:00"/>
    <n v="48.52"/>
    <n v="3"/>
    <x v="1067"/>
    <n v="6.77"/>
    <s v="Morning"/>
    <x v="0"/>
    <n v="53.07"/>
    <n v="90.08"/>
    <n v="119.99"/>
    <x v="1119"/>
    <n v="6"/>
    <x v="2"/>
    <x v="0"/>
    <x v="9"/>
    <x v="1"/>
    <x v="2"/>
    <n v="2"/>
    <n v="2024"/>
    <x v="0"/>
  </r>
  <r>
    <s v="User_1259"/>
    <s v="Chevy Bolt"/>
    <n v="100"/>
    <x v="262"/>
    <x v="2"/>
    <x v="1238"/>
    <d v="2024-02-22T10:41:00"/>
    <n v="51.94"/>
    <n v="2.46"/>
    <x v="1068"/>
    <n v="29.47"/>
    <s v="Morning"/>
    <x v="1"/>
    <n v="61.46"/>
    <n v="96.39"/>
    <n v="220.78"/>
    <x v="384"/>
    <n v="3"/>
    <x v="1"/>
    <x v="0"/>
    <x v="10"/>
    <x v="1"/>
    <x v="2"/>
    <n v="2"/>
    <n v="2024"/>
    <x v="0"/>
  </r>
  <r>
    <s v="User_1260"/>
    <s v="Tesla Model 3"/>
    <n v="85"/>
    <x v="151"/>
    <x v="1"/>
    <x v="1239"/>
    <d v="2024-02-22T12:38:00"/>
    <n v="20.79"/>
    <n v="3.25"/>
    <x v="1069"/>
    <n v="25.79"/>
    <s v="Evening"/>
    <x v="3"/>
    <n v="49.97"/>
    <n v="63.11"/>
    <n v="259.92"/>
    <x v="1120"/>
    <n v="2"/>
    <x v="1"/>
    <x v="2"/>
    <x v="11"/>
    <x v="1"/>
    <x v="4"/>
    <n v="2"/>
    <n v="2024"/>
    <x v="0"/>
  </r>
  <r>
    <s v="User_1261"/>
    <s v="Hyundai Kona"/>
    <n v="100"/>
    <x v="127"/>
    <x v="4"/>
    <x v="1240"/>
    <d v="2024-02-22T14:43:00"/>
    <n v="49.48"/>
    <n v="1.73"/>
    <x v="974"/>
    <n v="37.659999999999997"/>
    <s v="Evening"/>
    <x v="6"/>
    <n v="23.26"/>
    <n v="53.99"/>
    <n v="49.05"/>
    <x v="1121"/>
    <n v="4"/>
    <x v="1"/>
    <x v="2"/>
    <x v="12"/>
    <x v="2"/>
    <x v="1"/>
    <n v="2"/>
    <n v="2024"/>
    <x v="0"/>
  </r>
  <r>
    <s v="User_1262"/>
    <s v="Tesla Model 3"/>
    <n v="75"/>
    <x v="209"/>
    <x v="3"/>
    <x v="1241"/>
    <d v="2024-02-22T14:58:00"/>
    <n v="25.53"/>
    <n v="0.43"/>
    <x v="21"/>
    <n v="25.02"/>
    <s v="Afternoon"/>
    <x v="6"/>
    <n v="20.07"/>
    <n v="80.319999999999993"/>
    <n v="265.24"/>
    <x v="1122"/>
    <n v="4"/>
    <x v="1"/>
    <x v="0"/>
    <x v="13"/>
    <x v="2"/>
    <x v="4"/>
    <n v="2"/>
    <n v="2024"/>
    <x v="0"/>
  </r>
  <r>
    <s v="User_1263"/>
    <s v="Nissan Leaf"/>
    <n v="50"/>
    <x v="330"/>
    <x v="1"/>
    <x v="1242"/>
    <d v="2024-02-22T17:42:00"/>
    <n v="19.96"/>
    <n v="1.3"/>
    <x v="234"/>
    <n v="37.06"/>
    <s v="Night"/>
    <x v="4"/>
    <n v="15.82"/>
    <n v="53.37"/>
    <n v="51.42"/>
    <x v="1123"/>
    <n v="2"/>
    <x v="1"/>
    <x v="1"/>
    <x v="14"/>
    <x v="2"/>
    <x v="3"/>
    <n v="2"/>
    <n v="2024"/>
    <x v="0"/>
  </r>
  <r>
    <s v="User_1264"/>
    <s v="Tesla Model 3"/>
    <n v="50"/>
    <x v="404"/>
    <x v="3"/>
    <x v="1243"/>
    <d v="2024-02-22T15:54:00"/>
    <n v="33.69"/>
    <n v="3.98"/>
    <x v="1070"/>
    <n v="35.799999999999997"/>
    <s v="Afternoon"/>
    <x v="5"/>
    <n v="87.13"/>
    <n v="70.56"/>
    <n v="29.81"/>
    <x v="1124"/>
    <n v="4"/>
    <x v="0"/>
    <x v="2"/>
    <x v="15"/>
    <x v="2"/>
    <x v="4"/>
    <n v="2"/>
    <n v="2024"/>
    <x v="0"/>
  </r>
  <r>
    <s v="User_1265"/>
    <s v="Tesla Model 3"/>
    <n v="50"/>
    <x v="101"/>
    <x v="3"/>
    <x v="1244"/>
    <d v="2024-02-22T16:30:00"/>
    <n v="45.16"/>
    <n v="0.92"/>
    <x v="1071"/>
    <n v="39.25"/>
    <s v="Afternoon"/>
    <x v="6"/>
    <n v="11.79"/>
    <n v="50.75"/>
    <n v="61.51"/>
    <x v="1125"/>
    <n v="5"/>
    <x v="1"/>
    <x v="0"/>
    <x v="16"/>
    <x v="2"/>
    <x v="4"/>
    <n v="2"/>
    <n v="2024"/>
    <x v="0"/>
  </r>
  <r>
    <s v="User_1266"/>
    <s v="BMW i3"/>
    <n v="100"/>
    <x v="4"/>
    <x v="3"/>
    <x v="1245"/>
    <d v="2024-02-22T20:09:00"/>
    <n v="60.83"/>
    <n v="3.57"/>
    <x v="1072"/>
    <n v="9.98"/>
    <s v="Morning"/>
    <x v="5"/>
    <n v="26.45"/>
    <n v="83.9"/>
    <n v="29.67"/>
    <x v="1126"/>
    <n v="6.56"/>
    <x v="2"/>
    <x v="1"/>
    <x v="17"/>
    <x v="2"/>
    <x v="0"/>
    <n v="2"/>
    <n v="2024"/>
    <x v="0"/>
  </r>
  <r>
    <s v="User_1267"/>
    <s v="Chevy Bolt"/>
    <n v="75"/>
    <x v="457"/>
    <x v="4"/>
    <x v="1246"/>
    <d v="2024-02-22T20:40:00"/>
    <m/>
    <n v="1.23"/>
    <x v="1073"/>
    <n v="22.56"/>
    <s v="Night"/>
    <x v="3"/>
    <n v="76.7"/>
    <n v="87.03"/>
    <n v="286.32"/>
    <x v="354"/>
    <n v="3.22"/>
    <x v="0"/>
    <x v="2"/>
    <x v="18"/>
    <x v="3"/>
    <x v="2"/>
    <n v="2"/>
    <n v="2024"/>
    <x v="0"/>
  </r>
  <r>
    <s v="User_1268"/>
    <s v="Hyundai Kona"/>
    <n v="100"/>
    <x v="246"/>
    <x v="0"/>
    <x v="1247"/>
    <d v="2024-02-22T20:18:00"/>
    <n v="47.68"/>
    <n v="1.42"/>
    <x v="1074"/>
    <n v="36.549999999999997"/>
    <s v="Night"/>
    <x v="1"/>
    <n v="75.290000000000006"/>
    <n v="67.25"/>
    <n v="268.7"/>
    <x v="641"/>
    <n v="0"/>
    <x v="1"/>
    <x v="2"/>
    <x v="19"/>
    <x v="3"/>
    <x v="1"/>
    <n v="2"/>
    <n v="2024"/>
    <x v="0"/>
  </r>
  <r>
    <s v="User_1269"/>
    <s v="Tesla Model 3"/>
    <n v="85"/>
    <x v="40"/>
    <x v="1"/>
    <x v="1248"/>
    <d v="2024-02-22T22:56:00"/>
    <n v="27.64"/>
    <n v="1.92"/>
    <x v="1075"/>
    <n v="10.220000000000001"/>
    <s v="Afternoon"/>
    <x v="1"/>
    <n v="38.42"/>
    <n v="73.06"/>
    <n v="206.44"/>
    <x v="1127"/>
    <n v="7"/>
    <x v="1"/>
    <x v="0"/>
    <x v="20"/>
    <x v="3"/>
    <x v="4"/>
    <n v="2"/>
    <n v="2024"/>
    <x v="0"/>
  </r>
  <r>
    <s v="User_1270"/>
    <s v="Hyundai Kona"/>
    <n v="62"/>
    <x v="145"/>
    <x v="2"/>
    <x v="1249"/>
    <d v="2024-02-22T22:29:00"/>
    <n v="66.459999999999994"/>
    <n v="3.89"/>
    <x v="1076"/>
    <n v="21.57"/>
    <s v="Morning"/>
    <x v="1"/>
    <n v="61.05"/>
    <n v="70.39"/>
    <n v="250.86"/>
    <x v="631"/>
    <n v="0.02"/>
    <x v="1"/>
    <x v="1"/>
    <x v="21"/>
    <x v="3"/>
    <x v="1"/>
    <n v="2"/>
    <n v="2024"/>
    <x v="0"/>
  </r>
  <r>
    <s v="User_1271"/>
    <s v="Tesla Model 3"/>
    <n v="75"/>
    <x v="7"/>
    <x v="0"/>
    <x v="1250"/>
    <d v="2024-02-23T01:06:00"/>
    <m/>
    <n v="0.55000000000000004"/>
    <x v="1077"/>
    <n v="15.37"/>
    <s v="Evening"/>
    <x v="1"/>
    <n v="19.89"/>
    <n v="62.23"/>
    <n v="49.12"/>
    <x v="1128"/>
    <n v="4"/>
    <x v="2"/>
    <x v="0"/>
    <x v="22"/>
    <x v="3"/>
    <x v="4"/>
    <n v="2"/>
    <n v="2024"/>
    <x v="0"/>
  </r>
  <r>
    <s v="User_1272"/>
    <s v="Nissan Leaf"/>
    <n v="75"/>
    <x v="60"/>
    <x v="4"/>
    <x v="1251"/>
    <d v="2024-02-23T02:27:00"/>
    <m/>
    <n v="2.34"/>
    <x v="1078"/>
    <n v="25.86"/>
    <s v="Morning"/>
    <x v="2"/>
    <n v="74.55"/>
    <n v="83.23"/>
    <n v="56.9"/>
    <x v="843"/>
    <n v="7"/>
    <x v="1"/>
    <x v="2"/>
    <x v="23"/>
    <x v="3"/>
    <x v="3"/>
    <n v="2"/>
    <n v="2024"/>
    <x v="0"/>
  </r>
  <r>
    <s v="User_1273"/>
    <s v="Tesla Model 3"/>
    <n v="62"/>
    <x v="428"/>
    <x v="3"/>
    <x v="1252"/>
    <d v="2024-02-23T00:31:00"/>
    <n v="10.199999999999999"/>
    <n v="3.99"/>
    <x v="1079"/>
    <n v="36.57"/>
    <s v="Evening"/>
    <x v="5"/>
    <n v="67.36"/>
    <n v="94.85"/>
    <n v="131.97"/>
    <x v="1129"/>
    <n v="1"/>
    <x v="2"/>
    <x v="1"/>
    <x v="0"/>
    <x v="0"/>
    <x v="4"/>
    <n v="2"/>
    <n v="2024"/>
    <x v="0"/>
  </r>
  <r>
    <s v="User_1274"/>
    <s v="BMW i3"/>
    <n v="85"/>
    <x v="105"/>
    <x v="2"/>
    <x v="1253"/>
    <d v="2024-02-23T02:42:00"/>
    <n v="67.61"/>
    <n v="3.93"/>
    <x v="1080"/>
    <n v="24.02"/>
    <s v="Morning"/>
    <x v="0"/>
    <n v="65.53"/>
    <n v="55.09"/>
    <n v="227.06"/>
    <x v="1130"/>
    <n v="0"/>
    <x v="2"/>
    <x v="2"/>
    <x v="1"/>
    <x v="0"/>
    <x v="0"/>
    <n v="2"/>
    <n v="2024"/>
    <x v="0"/>
  </r>
  <r>
    <s v="User_1275"/>
    <s v="Chevy Bolt"/>
    <n v="85"/>
    <x v="260"/>
    <x v="1"/>
    <x v="1254"/>
    <d v="2024-02-23T05:33:00"/>
    <n v="8.94"/>
    <n v="3.62"/>
    <x v="1081"/>
    <n v="9.93"/>
    <s v="Night"/>
    <x v="5"/>
    <n v="27.05"/>
    <n v="93.46"/>
    <n v="79.489999999999995"/>
    <x v="210"/>
    <n v="6"/>
    <x v="1"/>
    <x v="0"/>
    <x v="2"/>
    <x v="0"/>
    <x v="2"/>
    <n v="2"/>
    <n v="2024"/>
    <x v="0"/>
  </r>
  <r>
    <s v="User_1276"/>
    <s v="Nissan Leaf"/>
    <n v="62"/>
    <x v="147"/>
    <x v="0"/>
    <x v="1255"/>
    <d v="2024-02-23T05:54:00"/>
    <n v="26.44"/>
    <n v="3.69"/>
    <x v="1082"/>
    <n v="27.37"/>
    <s v="Morning"/>
    <x v="6"/>
    <n v="63.48"/>
    <n v="80.48"/>
    <n v="265.56"/>
    <x v="954"/>
    <n v="3"/>
    <x v="1"/>
    <x v="0"/>
    <x v="3"/>
    <x v="0"/>
    <x v="3"/>
    <n v="2"/>
    <n v="2024"/>
    <x v="0"/>
  </r>
  <r>
    <s v="User_1277"/>
    <s v="Tesla Model 3"/>
    <n v="100"/>
    <x v="390"/>
    <x v="0"/>
    <x v="1256"/>
    <d v="2024-02-23T07:37:00"/>
    <n v="42.02"/>
    <n v="0.73"/>
    <x v="1083"/>
    <n v="13.09"/>
    <s v="Afternoon"/>
    <x v="5"/>
    <n v="55.04"/>
    <n v="70.45"/>
    <n v="1.9"/>
    <x v="1131"/>
    <n v="5"/>
    <x v="0"/>
    <x v="2"/>
    <x v="4"/>
    <x v="0"/>
    <x v="4"/>
    <n v="2"/>
    <n v="2024"/>
    <x v="0"/>
  </r>
  <r>
    <s v="User_1278"/>
    <s v="Hyundai Kona"/>
    <n v="75"/>
    <x v="324"/>
    <x v="2"/>
    <x v="1257"/>
    <d v="2024-02-23T07:19:00"/>
    <n v="28"/>
    <n v="1.77"/>
    <x v="21"/>
    <n v="25.54"/>
    <s v="Evening"/>
    <x v="5"/>
    <n v="59.66"/>
    <n v="95.05"/>
    <n v="212.71"/>
    <x v="463"/>
    <n v="0"/>
    <x v="0"/>
    <x v="0"/>
    <x v="5"/>
    <x v="0"/>
    <x v="1"/>
    <n v="2"/>
    <n v="2024"/>
    <x v="0"/>
  </r>
  <r>
    <s v="User_1279"/>
    <s v="Nissan Leaf"/>
    <n v="50"/>
    <x v="458"/>
    <x v="4"/>
    <x v="1258"/>
    <d v="2024-02-23T09:13:00"/>
    <n v="34.54"/>
    <n v="2.54"/>
    <x v="1084"/>
    <n v="26.03"/>
    <s v="Morning"/>
    <x v="1"/>
    <n v="16.96"/>
    <n v="84.6"/>
    <n v="181.85"/>
    <x v="1132"/>
    <n v="2"/>
    <x v="0"/>
    <x v="0"/>
    <x v="6"/>
    <x v="1"/>
    <x v="3"/>
    <n v="2"/>
    <n v="2024"/>
    <x v="0"/>
  </r>
  <r>
    <s v="User_1280"/>
    <s v="Nissan Leaf"/>
    <n v="100"/>
    <x v="198"/>
    <x v="1"/>
    <x v="1259"/>
    <d v="2024-02-23T08:30:00"/>
    <n v="67.08"/>
    <n v="3.88"/>
    <x v="1085"/>
    <n v="11.98"/>
    <s v="Morning"/>
    <x v="1"/>
    <n v="23.03"/>
    <n v="95.03"/>
    <n v="195.72"/>
    <x v="1133"/>
    <n v="3"/>
    <x v="2"/>
    <x v="2"/>
    <x v="7"/>
    <x v="1"/>
    <x v="3"/>
    <n v="2"/>
    <n v="2024"/>
    <x v="0"/>
  </r>
  <r>
    <s v="User_1281"/>
    <s v="Tesla Model 3"/>
    <n v="100"/>
    <x v="146"/>
    <x v="2"/>
    <x v="1260"/>
    <d v="2024-02-23T08:46:00"/>
    <n v="39.71"/>
    <n v="3.78"/>
    <x v="1086"/>
    <n v="24.19"/>
    <s v="Evening"/>
    <x v="2"/>
    <n v="34.04"/>
    <n v="96.37"/>
    <n v="209.37"/>
    <x v="1134"/>
    <n v="7"/>
    <x v="1"/>
    <x v="1"/>
    <x v="8"/>
    <x v="1"/>
    <x v="4"/>
    <n v="2"/>
    <n v="2024"/>
    <x v="0"/>
  </r>
  <r>
    <s v="User_1282"/>
    <s v="Nissan Leaf"/>
    <n v="50"/>
    <x v="459"/>
    <x v="3"/>
    <x v="1261"/>
    <d v="2024-02-23T10:18:00"/>
    <n v="6.45"/>
    <n v="2.25"/>
    <x v="983"/>
    <n v="5.39"/>
    <s v="Morning"/>
    <x v="3"/>
    <n v="26.98"/>
    <n v="98.4"/>
    <m/>
    <x v="1135"/>
    <n v="7"/>
    <x v="0"/>
    <x v="2"/>
    <x v="9"/>
    <x v="1"/>
    <x v="3"/>
    <n v="2"/>
    <n v="2024"/>
    <x v="0"/>
  </r>
  <r>
    <s v="User_1283"/>
    <s v="Hyundai Kona"/>
    <n v="62"/>
    <x v="328"/>
    <x v="1"/>
    <x v="1262"/>
    <d v="2024-02-23T11:45:00"/>
    <n v="30.75"/>
    <n v="3.78"/>
    <x v="1087"/>
    <n v="12.9"/>
    <s v="Evening"/>
    <x v="5"/>
    <n v="49.53"/>
    <n v="68.650000000000006"/>
    <n v="129.55000000000001"/>
    <x v="1136"/>
    <n v="0.19"/>
    <x v="2"/>
    <x v="2"/>
    <x v="10"/>
    <x v="1"/>
    <x v="1"/>
    <n v="2"/>
    <n v="2024"/>
    <x v="0"/>
  </r>
  <r>
    <s v="User_1284"/>
    <s v="Nissan Leaf"/>
    <n v="50"/>
    <x v="419"/>
    <x v="0"/>
    <x v="1263"/>
    <d v="2024-02-23T14:37:00"/>
    <n v="28.8"/>
    <n v="0.76"/>
    <x v="1088"/>
    <n v="20.9"/>
    <s v="Night"/>
    <x v="4"/>
    <n v="73.69"/>
    <n v="81.23"/>
    <n v="22.33"/>
    <x v="1137"/>
    <n v="3"/>
    <x v="0"/>
    <x v="1"/>
    <x v="11"/>
    <x v="1"/>
    <x v="3"/>
    <n v="2"/>
    <n v="2024"/>
    <x v="0"/>
  </r>
  <r>
    <s v="User_1285"/>
    <s v="Hyundai Kona"/>
    <n v="63.99"/>
    <x v="358"/>
    <x v="2"/>
    <x v="1264"/>
    <d v="2024-02-23T14:57:00"/>
    <n v="30.99"/>
    <n v="1.93"/>
    <x v="21"/>
    <n v="35.729999999999997"/>
    <s v="Evening"/>
    <x v="3"/>
    <n v="73.31"/>
    <n v="76.17"/>
    <n v="203.06"/>
    <x v="1138"/>
    <n v="5"/>
    <x v="0"/>
    <x v="0"/>
    <x v="12"/>
    <x v="2"/>
    <x v="1"/>
    <n v="2"/>
    <n v="2024"/>
    <x v="0"/>
  </r>
  <r>
    <s v="User_1286"/>
    <s v="Tesla Model 3"/>
    <n v="100"/>
    <x v="81"/>
    <x v="0"/>
    <x v="1265"/>
    <d v="2024-02-23T16:27:00"/>
    <n v="85.04"/>
    <n v="3.71"/>
    <x v="1089"/>
    <n v="21.84"/>
    <s v="Evening"/>
    <x v="6"/>
    <n v="32.36"/>
    <n v="55.99"/>
    <n v="279.87"/>
    <x v="1139"/>
    <n v="7"/>
    <x v="1"/>
    <x v="1"/>
    <x v="13"/>
    <x v="2"/>
    <x v="4"/>
    <n v="2"/>
    <n v="2024"/>
    <x v="0"/>
  </r>
  <r>
    <s v="User_1287"/>
    <s v="Chevy Bolt"/>
    <n v="50"/>
    <x v="237"/>
    <x v="0"/>
    <x v="1266"/>
    <d v="2024-02-23T16:40:00"/>
    <n v="47.77"/>
    <n v="2.68"/>
    <x v="348"/>
    <n v="30.86"/>
    <s v="Night"/>
    <x v="2"/>
    <n v="13.71"/>
    <n v="97.59"/>
    <n v="221.54"/>
    <x v="538"/>
    <n v="6"/>
    <x v="1"/>
    <x v="2"/>
    <x v="14"/>
    <x v="2"/>
    <x v="2"/>
    <n v="2"/>
    <n v="2024"/>
    <x v="0"/>
  </r>
  <r>
    <s v="User_1288"/>
    <s v="Nissan Leaf"/>
    <n v="62"/>
    <x v="200"/>
    <x v="0"/>
    <x v="1267"/>
    <d v="2024-02-23T16:12:00"/>
    <n v="57.45"/>
    <n v="1.1200000000000001"/>
    <x v="1090"/>
    <n v="26.41"/>
    <s v="Morning"/>
    <x v="6"/>
    <n v="32.340000000000003"/>
    <n v="89.62"/>
    <n v="57.29"/>
    <x v="1140"/>
    <n v="1"/>
    <x v="2"/>
    <x v="1"/>
    <x v="15"/>
    <x v="2"/>
    <x v="3"/>
    <n v="2"/>
    <n v="2024"/>
    <x v="0"/>
  </r>
  <r>
    <s v="User_1289"/>
    <s v="Chevy Bolt"/>
    <n v="50"/>
    <x v="214"/>
    <x v="4"/>
    <x v="1268"/>
    <d v="2024-02-23T17:26:00"/>
    <n v="45.94"/>
    <n v="1.81"/>
    <x v="1091"/>
    <n v="22.15"/>
    <s v="Morning"/>
    <x v="1"/>
    <n v="77.010000000000005"/>
    <n v="73.31"/>
    <n v="232.6"/>
    <x v="1141"/>
    <n v="0"/>
    <x v="1"/>
    <x v="0"/>
    <x v="16"/>
    <x v="2"/>
    <x v="2"/>
    <n v="2"/>
    <n v="2024"/>
    <x v="0"/>
  </r>
  <r>
    <s v="User_1290"/>
    <s v="Hyundai Kona"/>
    <n v="50"/>
    <x v="384"/>
    <x v="0"/>
    <x v="1269"/>
    <d v="2024-02-23T18:19:00"/>
    <n v="49.53"/>
    <n v="0.81"/>
    <x v="1092"/>
    <n v="24"/>
    <s v="Night"/>
    <x v="6"/>
    <n v="79.739999999999995"/>
    <n v="53.91"/>
    <n v="279.44"/>
    <x v="1142"/>
    <n v="5"/>
    <x v="0"/>
    <x v="1"/>
    <x v="17"/>
    <x v="2"/>
    <x v="1"/>
    <n v="2"/>
    <n v="2024"/>
    <x v="0"/>
  </r>
  <r>
    <s v="User_1291"/>
    <s v="Nissan Leaf"/>
    <n v="100"/>
    <x v="122"/>
    <x v="3"/>
    <x v="1270"/>
    <d v="2024-02-23T21:45:00"/>
    <n v="52.74"/>
    <n v="2.1800000000000002"/>
    <x v="1093"/>
    <n v="33.82"/>
    <s v="Afternoon"/>
    <x v="5"/>
    <n v="77.81"/>
    <n v="89.79"/>
    <n v="56.86"/>
    <x v="1143"/>
    <n v="4"/>
    <x v="2"/>
    <x v="1"/>
    <x v="18"/>
    <x v="3"/>
    <x v="3"/>
    <n v="2"/>
    <n v="2024"/>
    <x v="0"/>
  </r>
  <r>
    <s v="User_1292"/>
    <s v="BMW i3"/>
    <n v="50"/>
    <x v="460"/>
    <x v="3"/>
    <x v="1271"/>
    <d v="2024-02-23T22:58:00"/>
    <n v="61.93"/>
    <n v="2.77"/>
    <x v="1094"/>
    <n v="24.52"/>
    <s v="Evening"/>
    <x v="1"/>
    <n v="39.909999999999997"/>
    <n v="53.25"/>
    <n v="17.95"/>
    <x v="1144"/>
    <n v="0.85"/>
    <x v="2"/>
    <x v="2"/>
    <x v="19"/>
    <x v="3"/>
    <x v="0"/>
    <n v="2"/>
    <n v="2024"/>
    <x v="0"/>
  </r>
  <r>
    <s v="User_1293"/>
    <s v="Chevy Bolt"/>
    <n v="85"/>
    <x v="406"/>
    <x v="1"/>
    <x v="1272"/>
    <d v="2024-02-23T23:27:00"/>
    <n v="23.44"/>
    <n v="3.46"/>
    <x v="1095"/>
    <n v="8.48"/>
    <s v="Morning"/>
    <x v="3"/>
    <n v="81.16"/>
    <n v="93.28"/>
    <n v="22.62"/>
    <x v="1145"/>
    <n v="5"/>
    <x v="2"/>
    <x v="1"/>
    <x v="20"/>
    <x v="3"/>
    <x v="2"/>
    <n v="2"/>
    <n v="2024"/>
    <x v="0"/>
  </r>
  <r>
    <s v="User_1294"/>
    <s v="Nissan Leaf"/>
    <n v="62"/>
    <x v="173"/>
    <x v="0"/>
    <x v="1273"/>
    <d v="2024-02-23T22:06:00"/>
    <n v="8.32"/>
    <n v="0.73"/>
    <x v="1096"/>
    <n v="20.7"/>
    <s v="Morning"/>
    <x v="0"/>
    <n v="38.549999999999997"/>
    <n v="56.85"/>
    <n v="271.52999999999997"/>
    <x v="564"/>
    <n v="2.93"/>
    <x v="2"/>
    <x v="2"/>
    <x v="21"/>
    <x v="3"/>
    <x v="3"/>
    <n v="2"/>
    <n v="2024"/>
    <x v="0"/>
  </r>
  <r>
    <s v="User_1295"/>
    <s v="Chevy Bolt"/>
    <n v="50"/>
    <x v="407"/>
    <x v="0"/>
    <x v="1274"/>
    <d v="2024-02-23T23:15:00"/>
    <n v="10.19"/>
    <n v="3.41"/>
    <x v="1097"/>
    <n v="18.82"/>
    <s v="Evening"/>
    <x v="1"/>
    <n v="63.63"/>
    <n v="22.89"/>
    <n v="83.87"/>
    <x v="490"/>
    <n v="6"/>
    <x v="1"/>
    <x v="0"/>
    <x v="22"/>
    <x v="3"/>
    <x v="2"/>
    <n v="2"/>
    <n v="2024"/>
    <x v="0"/>
  </r>
  <r>
    <s v="User_1296"/>
    <s v="Nissan Leaf"/>
    <n v="100"/>
    <x v="438"/>
    <x v="2"/>
    <x v="1275"/>
    <d v="2024-02-24T02:19:00"/>
    <n v="71.95"/>
    <n v="3.94"/>
    <x v="1098"/>
    <n v="24.9"/>
    <s v="Evening"/>
    <x v="1"/>
    <n v="21.35"/>
    <n v="74.290000000000006"/>
    <n v="185.76"/>
    <x v="1146"/>
    <n v="5"/>
    <x v="0"/>
    <x v="1"/>
    <x v="23"/>
    <x v="3"/>
    <x v="3"/>
    <n v="2"/>
    <n v="2024"/>
    <x v="0"/>
  </r>
  <r>
    <s v="User_1297"/>
    <s v="Tesla Model 3"/>
    <n v="100"/>
    <x v="437"/>
    <x v="4"/>
    <x v="1276"/>
    <d v="2024-02-24T00:44:00"/>
    <n v="9.2100000000000009"/>
    <n v="2.42"/>
    <x v="1099"/>
    <n v="27.71"/>
    <s v="Evening"/>
    <x v="2"/>
    <n v="44.01"/>
    <n v="78.66"/>
    <n v="58.8"/>
    <x v="1147"/>
    <n v="7"/>
    <x v="1"/>
    <x v="1"/>
    <x v="0"/>
    <x v="0"/>
    <x v="4"/>
    <n v="2"/>
    <n v="2024"/>
    <x v="0"/>
  </r>
  <r>
    <s v="User_1298"/>
    <s v="Chevy Bolt"/>
    <n v="80.25"/>
    <x v="91"/>
    <x v="1"/>
    <x v="1277"/>
    <d v="2024-02-24T04:10:00"/>
    <n v="21.92"/>
    <n v="1.67"/>
    <x v="865"/>
    <n v="7.49"/>
    <s v="Afternoon"/>
    <x v="0"/>
    <n v="69.63"/>
    <n v="62.8"/>
    <n v="198.59"/>
    <x v="1148"/>
    <n v="7"/>
    <x v="1"/>
    <x v="2"/>
    <x v="1"/>
    <x v="0"/>
    <x v="2"/>
    <n v="2"/>
    <n v="2024"/>
    <x v="0"/>
  </r>
  <r>
    <s v="User_1299"/>
    <s v="BMW i3"/>
    <n v="85"/>
    <x v="111"/>
    <x v="0"/>
    <x v="1278"/>
    <d v="2024-02-24T03:49:00"/>
    <n v="21.8"/>
    <n v="1.17"/>
    <x v="1100"/>
    <n v="27.46"/>
    <s v="Night"/>
    <x v="3"/>
    <n v="55.13"/>
    <n v="68.55"/>
    <n v="39.04"/>
    <x v="1149"/>
    <n v="5"/>
    <x v="2"/>
    <x v="2"/>
    <x v="2"/>
    <x v="0"/>
    <x v="0"/>
    <n v="2"/>
    <n v="2024"/>
    <x v="0"/>
  </r>
  <r>
    <s v="User_1300"/>
    <s v="BMW i3"/>
    <n v="62"/>
    <x v="375"/>
    <x v="2"/>
    <x v="1279"/>
    <d v="2024-02-24T05:48:00"/>
    <n v="27.99"/>
    <n v="1.48"/>
    <x v="1101"/>
    <n v="7.26"/>
    <s v="Afternoon"/>
    <x v="4"/>
    <n v="87.54"/>
    <n v="57.43"/>
    <n v="42.8"/>
    <x v="1150"/>
    <n v="5"/>
    <x v="1"/>
    <x v="0"/>
    <x v="3"/>
    <x v="0"/>
    <x v="0"/>
    <n v="2"/>
    <n v="2024"/>
    <x v="0"/>
  </r>
  <r>
    <s v="User_1301"/>
    <s v="Hyundai Kona"/>
    <n v="62"/>
    <x v="137"/>
    <x v="4"/>
    <x v="1280"/>
    <d v="2024-02-24T06:57:00"/>
    <n v="35.76"/>
    <n v="1.93"/>
    <x v="1102"/>
    <n v="17.07"/>
    <s v="Afternoon"/>
    <x v="4"/>
    <n v="11.85"/>
    <n v="114.17"/>
    <n v="273.51"/>
    <x v="1151"/>
    <n v="3"/>
    <x v="1"/>
    <x v="2"/>
    <x v="4"/>
    <x v="0"/>
    <x v="1"/>
    <n v="2"/>
    <n v="2024"/>
    <x v="0"/>
  </r>
  <r>
    <s v="User_1302"/>
    <s v="Nissan Leaf"/>
    <n v="85"/>
    <x v="51"/>
    <x v="1"/>
    <x v="1281"/>
    <d v="2024-02-24T05:53:00"/>
    <n v="7.92"/>
    <n v="1.79"/>
    <x v="1103"/>
    <n v="27.96"/>
    <s v="Evening"/>
    <x v="4"/>
    <n v="69.709999999999994"/>
    <n v="55.14"/>
    <n v="18.78"/>
    <x v="1010"/>
    <n v="3"/>
    <x v="0"/>
    <x v="2"/>
    <x v="5"/>
    <x v="0"/>
    <x v="3"/>
    <n v="2"/>
    <n v="2024"/>
    <x v="0"/>
  </r>
  <r>
    <s v="User_1303"/>
    <s v="Chevy Bolt"/>
    <n v="60.8"/>
    <x v="242"/>
    <x v="1"/>
    <x v="1282"/>
    <d v="2024-02-24T08:34:00"/>
    <n v="26.18"/>
    <n v="4.3"/>
    <x v="1104"/>
    <n v="11.41"/>
    <s v="Night"/>
    <x v="5"/>
    <n v="35.299999999999997"/>
    <n v="82.02"/>
    <n v="76.34"/>
    <x v="1152"/>
    <n v="3"/>
    <x v="2"/>
    <x v="0"/>
    <x v="6"/>
    <x v="1"/>
    <x v="2"/>
    <n v="2"/>
    <n v="2024"/>
    <x v="0"/>
  </r>
  <r>
    <s v="User_1304"/>
    <s v="Hyundai Kona"/>
    <n v="81.06"/>
    <x v="84"/>
    <x v="0"/>
    <x v="1283"/>
    <d v="2024-02-24T10:41:00"/>
    <m/>
    <n v="1.7"/>
    <x v="1105"/>
    <n v="14.32"/>
    <s v="Morning"/>
    <x v="4"/>
    <n v="83.09"/>
    <n v="76.5"/>
    <n v="11.26"/>
    <x v="1153"/>
    <n v="5"/>
    <x v="1"/>
    <x v="2"/>
    <x v="7"/>
    <x v="1"/>
    <x v="1"/>
    <n v="2"/>
    <n v="2024"/>
    <x v="0"/>
  </r>
  <r>
    <s v="User_1305"/>
    <s v="Chevy Bolt"/>
    <n v="46.17"/>
    <x v="316"/>
    <x v="1"/>
    <x v="1284"/>
    <d v="2024-02-24T10:27:00"/>
    <n v="60.25"/>
    <n v="2.74"/>
    <x v="1106"/>
    <n v="21.1"/>
    <s v="Evening"/>
    <x v="5"/>
    <n v="38.880000000000003"/>
    <n v="51.85"/>
    <n v="173.29"/>
    <x v="660"/>
    <n v="6"/>
    <x v="2"/>
    <x v="2"/>
    <x v="8"/>
    <x v="1"/>
    <x v="2"/>
    <n v="2"/>
    <n v="2024"/>
    <x v="0"/>
  </r>
  <r>
    <s v="User_1306"/>
    <s v="Nissan Leaf"/>
    <n v="50"/>
    <x v="116"/>
    <x v="2"/>
    <x v="1285"/>
    <d v="2024-02-24T10:49:00"/>
    <n v="15.69"/>
    <n v="2.13"/>
    <x v="1107"/>
    <n v="9.25"/>
    <s v="Night"/>
    <x v="3"/>
    <n v="83.92"/>
    <n v="66.78"/>
    <n v="194.78"/>
    <x v="334"/>
    <n v="1"/>
    <x v="0"/>
    <x v="2"/>
    <x v="9"/>
    <x v="1"/>
    <x v="3"/>
    <n v="2"/>
    <n v="2024"/>
    <x v="0"/>
  </r>
  <r>
    <s v="User_1307"/>
    <s v="BMW i3"/>
    <n v="75"/>
    <x v="420"/>
    <x v="1"/>
    <x v="1286"/>
    <d v="2024-02-24T12:03:00"/>
    <n v="54.83"/>
    <n v="0.56000000000000005"/>
    <x v="120"/>
    <n v="22.93"/>
    <s v="Morning"/>
    <x v="3"/>
    <n v="71.31"/>
    <n v="96.8"/>
    <n v="69.73"/>
    <x v="1154"/>
    <n v="5"/>
    <x v="1"/>
    <x v="2"/>
    <x v="10"/>
    <x v="1"/>
    <x v="0"/>
    <n v="2"/>
    <n v="2024"/>
    <x v="0"/>
  </r>
  <r>
    <s v="User_1308"/>
    <s v="Tesla Model 3"/>
    <n v="85"/>
    <x v="139"/>
    <x v="3"/>
    <x v="1287"/>
    <d v="2024-02-24T12:34:00"/>
    <n v="65.23"/>
    <n v="1.57"/>
    <x v="183"/>
    <n v="5.71"/>
    <s v="Afternoon"/>
    <x v="1"/>
    <n v="48.17"/>
    <n v="61.35"/>
    <n v="35.64"/>
    <x v="1155"/>
    <n v="4"/>
    <x v="0"/>
    <x v="0"/>
    <x v="11"/>
    <x v="1"/>
    <x v="4"/>
    <n v="2"/>
    <n v="2024"/>
    <x v="0"/>
  </r>
  <r>
    <s v="User_1309"/>
    <s v="BMW i3"/>
    <n v="75"/>
    <x v="2"/>
    <x v="2"/>
    <x v="1288"/>
    <d v="2024-02-24T13:57:00"/>
    <n v="6.43"/>
    <n v="0.93"/>
    <x v="1108"/>
    <n v="16.43"/>
    <s v="Night"/>
    <x v="4"/>
    <n v="71.489999999999995"/>
    <n v="73.290000000000006"/>
    <n v="209.98"/>
    <x v="1156"/>
    <n v="2"/>
    <x v="0"/>
    <x v="0"/>
    <x v="12"/>
    <x v="2"/>
    <x v="0"/>
    <n v="2"/>
    <n v="2024"/>
    <x v="0"/>
  </r>
  <r>
    <s v="User_1310"/>
    <s v="Hyundai Kona"/>
    <n v="50"/>
    <x v="8"/>
    <x v="4"/>
    <x v="1289"/>
    <d v="2024-02-24T14:57:00"/>
    <n v="16.13"/>
    <n v="3.91"/>
    <x v="1109"/>
    <n v="27.64"/>
    <s v="Afternoon"/>
    <x v="2"/>
    <n v="61.13"/>
    <n v="71.02"/>
    <n v="82.88"/>
    <x v="1157"/>
    <n v="5"/>
    <x v="2"/>
    <x v="2"/>
    <x v="13"/>
    <x v="2"/>
    <x v="1"/>
    <n v="2"/>
    <n v="2024"/>
    <x v="0"/>
  </r>
  <r>
    <s v="User_1311"/>
    <s v="Tesla Model 3"/>
    <n v="62"/>
    <x v="245"/>
    <x v="4"/>
    <x v="1290"/>
    <d v="2024-02-24T17:50:00"/>
    <n v="66.98"/>
    <n v="0.78"/>
    <x v="1110"/>
    <n v="38.83"/>
    <s v="Afternoon"/>
    <x v="3"/>
    <n v="64.13"/>
    <n v="94.36"/>
    <m/>
    <x v="1158"/>
    <n v="1"/>
    <x v="2"/>
    <x v="1"/>
    <x v="14"/>
    <x v="2"/>
    <x v="4"/>
    <n v="2"/>
    <n v="2024"/>
    <x v="0"/>
  </r>
  <r>
    <s v="User_1312"/>
    <s v="Hyundai Kona"/>
    <n v="50"/>
    <x v="116"/>
    <x v="0"/>
    <x v="1291"/>
    <d v="2024-02-24T18:53:00"/>
    <n v="74.28"/>
    <n v="2.85"/>
    <x v="1111"/>
    <n v="38.19"/>
    <s v="Night"/>
    <x v="0"/>
    <n v="41.34"/>
    <n v="50.41"/>
    <n v="194.79"/>
    <x v="1159"/>
    <n v="3"/>
    <x v="2"/>
    <x v="0"/>
    <x v="15"/>
    <x v="2"/>
    <x v="1"/>
    <n v="2"/>
    <n v="2024"/>
    <x v="0"/>
  </r>
  <r>
    <s v="User_1313"/>
    <s v="Nissan Leaf"/>
    <n v="75"/>
    <x v="135"/>
    <x v="0"/>
    <x v="1292"/>
    <d v="2024-02-24T18:54:00"/>
    <n v="39.729999999999997"/>
    <n v="1.25"/>
    <x v="1112"/>
    <n v="19.41"/>
    <s v="Morning"/>
    <x v="0"/>
    <n v="55.86"/>
    <n v="85.12"/>
    <m/>
    <x v="1160"/>
    <n v="0"/>
    <x v="1"/>
    <x v="1"/>
    <x v="16"/>
    <x v="2"/>
    <x v="3"/>
    <n v="2"/>
    <n v="2024"/>
    <x v="0"/>
  </r>
  <r>
    <s v="User_1314"/>
    <s v="Tesla Model 3"/>
    <n v="129.35"/>
    <x v="454"/>
    <x v="3"/>
    <x v="1293"/>
    <d v="2024-02-24T19:35:00"/>
    <n v="60.73"/>
    <n v="2.37"/>
    <x v="1045"/>
    <n v="11.29"/>
    <s v="Night"/>
    <x v="3"/>
    <n v="41.86"/>
    <n v="94.1"/>
    <n v="279.55"/>
    <x v="1161"/>
    <n v="3"/>
    <x v="2"/>
    <x v="2"/>
    <x v="17"/>
    <x v="2"/>
    <x v="4"/>
    <n v="2"/>
    <n v="2024"/>
    <x v="0"/>
  </r>
  <r>
    <s v="User_1315"/>
    <s v="Hyundai Kona"/>
    <n v="50"/>
    <x v="377"/>
    <x v="4"/>
    <x v="1294"/>
    <d v="2024-02-24T19:58:00"/>
    <n v="43.25"/>
    <n v="2.5"/>
    <x v="1113"/>
    <n v="36.36"/>
    <s v="Morning"/>
    <x v="1"/>
    <n v="62.11"/>
    <n v="65.2"/>
    <n v="220.28"/>
    <x v="700"/>
    <n v="5"/>
    <x v="1"/>
    <x v="2"/>
    <x v="18"/>
    <x v="3"/>
    <x v="1"/>
    <n v="2"/>
    <n v="2024"/>
    <x v="0"/>
  </r>
  <r>
    <s v="User_1316"/>
    <s v="Nissan Leaf"/>
    <n v="100"/>
    <x v="315"/>
    <x v="4"/>
    <x v="1295"/>
    <d v="2024-02-24T20:30:00"/>
    <n v="42.01"/>
    <n v="1.43"/>
    <x v="565"/>
    <n v="22.08"/>
    <s v="Evening"/>
    <x v="6"/>
    <n v="39.200000000000003"/>
    <n v="83.92"/>
    <n v="239.6"/>
    <x v="1162"/>
    <n v="7"/>
    <x v="0"/>
    <x v="0"/>
    <x v="19"/>
    <x v="3"/>
    <x v="3"/>
    <n v="2"/>
    <n v="2024"/>
    <x v="0"/>
  </r>
  <r>
    <s v="User_1317"/>
    <s v="BMW i3"/>
    <n v="100"/>
    <x v="363"/>
    <x v="4"/>
    <x v="1296"/>
    <d v="2024-02-24T20:44:00"/>
    <n v="68.19"/>
    <n v="3.24"/>
    <x v="1114"/>
    <n v="5.07"/>
    <s v="Evening"/>
    <x v="0"/>
    <n v="31.46"/>
    <n v="93.1"/>
    <n v="164.38"/>
    <x v="1163"/>
    <n v="4"/>
    <x v="2"/>
    <x v="1"/>
    <x v="20"/>
    <x v="3"/>
    <x v="0"/>
    <n v="2"/>
    <n v="2024"/>
    <x v="0"/>
  </r>
  <r>
    <s v="User_1318"/>
    <s v="Nissan Leaf"/>
    <n v="100"/>
    <x v="461"/>
    <x v="4"/>
    <x v="1297"/>
    <d v="2024-02-24T23:03:00"/>
    <n v="18.899999999999999"/>
    <n v="3.27"/>
    <x v="1115"/>
    <n v="37.26"/>
    <s v="Evening"/>
    <x v="0"/>
    <n v="71.900000000000006"/>
    <n v="78.680000000000007"/>
    <n v="226.52"/>
    <x v="1164"/>
    <n v="5"/>
    <x v="0"/>
    <x v="0"/>
    <x v="21"/>
    <x v="3"/>
    <x v="3"/>
    <n v="2"/>
    <n v="2024"/>
    <x v="0"/>
  </r>
  <r>
    <s v="User_1319"/>
    <s v="Chevy Bolt"/>
    <n v="85"/>
    <x v="55"/>
    <x v="1"/>
    <x v="1298"/>
    <d v="2024-02-24T23:20:00"/>
    <n v="13.76"/>
    <n v="2.75"/>
    <x v="776"/>
    <n v="39.049999999999997"/>
    <s v="Afternoon"/>
    <x v="6"/>
    <n v="76.19"/>
    <n v="65.930000000000007"/>
    <n v="291.49"/>
    <x v="811"/>
    <n v="5"/>
    <x v="2"/>
    <x v="0"/>
    <x v="22"/>
    <x v="3"/>
    <x v="2"/>
    <n v="2"/>
    <n v="2024"/>
    <x v="0"/>
  </r>
  <r>
    <s v="User_1320"/>
    <s v="Nissan Leaf"/>
    <n v="120.45"/>
    <x v="425"/>
    <x v="2"/>
    <x v="1299"/>
    <d v="2024-02-24T23:56:00"/>
    <n v="63.65"/>
    <n v="3.74"/>
    <x v="284"/>
    <n v="10.86"/>
    <s v="Evening"/>
    <x v="1"/>
    <n v="59.34"/>
    <n v="56.69"/>
    <n v="14.45"/>
    <x v="1165"/>
    <n v="5"/>
    <x v="0"/>
    <x v="0"/>
    <x v="23"/>
    <x v="3"/>
    <x v="3"/>
    <n v="2"/>
    <n v="2024"/>
    <x v="0"/>
  </r>
  <r>
    <s v="User_1321"/>
    <s v="Tesla Model 3"/>
    <n v="108.46"/>
    <x v="0"/>
    <x v="0"/>
    <x v="0"/>
    <d v="2024-01-01T00:39:00"/>
    <n v="60.71"/>
    <n v="0.59"/>
    <x v="0"/>
    <n v="13.09"/>
    <s v="Evening"/>
    <x v="0"/>
    <n v="29.37"/>
    <n v="86.12"/>
    <n v="293.60000000000002"/>
    <x v="0"/>
    <n v="2"/>
    <x v="0"/>
    <x v="0"/>
    <x v="0"/>
    <x v="0"/>
    <x v="4"/>
    <n v="1"/>
    <n v="2024"/>
    <x v="0"/>
  </r>
  <r>
    <s v="User_1322"/>
    <s v="Tesla Model Y"/>
    <n v="50"/>
    <x v="9"/>
    <x v="3"/>
    <x v="1300"/>
    <d v="2025-01-01T12:44:00"/>
    <n v="78.87"/>
    <n v="2.0299999999999998"/>
    <x v="9"/>
    <n v="21.31"/>
    <s v="Morning"/>
    <x v="5"/>
    <n v="27.4"/>
    <n v="70.05"/>
    <n v="54.01"/>
    <x v="9"/>
    <n v="2.83"/>
    <x v="0"/>
    <x v="0"/>
    <x v="9"/>
    <x v="1"/>
    <x v="4"/>
    <n v="1"/>
    <n v="2025"/>
    <x v="0"/>
  </r>
  <r>
    <s v="User_1323"/>
    <s v="Tesla Model S"/>
    <n v="100"/>
    <x v="87"/>
    <x v="4"/>
    <x v="1300"/>
    <d v="2025-01-01T12:44:00"/>
    <n v="50.9"/>
    <n v="3.62"/>
    <x v="21"/>
    <n v="28.34"/>
    <s v="Night"/>
    <x v="6"/>
    <n v="54.45"/>
    <n v="60.56"/>
    <n v="10.44"/>
    <x v="99"/>
    <n v="7"/>
    <x v="0"/>
    <x v="0"/>
    <x v="9"/>
    <x v="1"/>
    <x v="4"/>
    <n v="1"/>
    <n v="2025"/>
    <x v="0"/>
  </r>
  <r>
    <s v="User_1324"/>
    <s v="Tesla Model X"/>
    <n v="100"/>
    <x v="363"/>
    <x v="4"/>
    <x v="1301"/>
    <d v="2025-03-11T16:39:00"/>
    <n v="24.87"/>
    <n v="0.93"/>
    <x v="870"/>
    <n v="19.97"/>
    <s v="Evening"/>
    <x v="4"/>
    <n v="33.950000000000003"/>
    <n v="58.14"/>
    <n v="60.81"/>
    <x v="920"/>
    <n v="7"/>
    <x v="1"/>
    <x v="0"/>
    <x v="15"/>
    <x v="2"/>
    <x v="4"/>
    <n v="3"/>
    <n v="2025"/>
    <x v="1"/>
  </r>
  <r>
    <s v="User_1325"/>
    <s v="Nissan Leaf"/>
    <n v="62"/>
    <x v="438"/>
    <x v="3"/>
    <x v="1302"/>
    <d v="2025-03-11T16:59:00"/>
    <n v="54.36"/>
    <n v="1.93"/>
    <x v="871"/>
    <n v="26.48"/>
    <s v="Morning"/>
    <x v="3"/>
    <n v="46.39"/>
    <n v="77.34"/>
    <n v="294.48"/>
    <x v="921"/>
    <n v="7"/>
    <x v="2"/>
    <x v="1"/>
    <x v="16"/>
    <x v="2"/>
    <x v="3"/>
    <n v="3"/>
    <n v="2025"/>
    <x v="1"/>
  </r>
  <r>
    <s v="User_1326"/>
    <s v="Chevy Bolt EV"/>
    <n v="50"/>
    <x v="439"/>
    <x v="0"/>
    <x v="1303"/>
    <d v="2025-03-11T19:12:00"/>
    <n v="6.44"/>
    <n v="2.63"/>
    <x v="872"/>
    <n v="8.86"/>
    <s v="Night"/>
    <x v="0"/>
    <n v="81.599999999999994"/>
    <n v="84.93"/>
    <n v="11.74"/>
    <x v="922"/>
    <n v="7"/>
    <x v="1"/>
    <x v="2"/>
    <x v="17"/>
    <x v="2"/>
    <x v="2"/>
    <n v="3"/>
    <n v="2025"/>
    <x v="1"/>
  </r>
  <r>
    <s v="User_1327"/>
    <s v="Chevy Bolt EUV"/>
    <n v="75"/>
    <x v="112"/>
    <x v="1"/>
    <x v="1304"/>
    <d v="2025-03-11T21:00:00"/>
    <n v="28.22"/>
    <n v="2.41"/>
    <x v="873"/>
    <n v="26.55"/>
    <s v="Afternoon"/>
    <x v="0"/>
    <n v="18.52"/>
    <n v="86.58"/>
    <n v="293.58"/>
    <x v="923"/>
    <n v="1.04"/>
    <x v="2"/>
    <x v="0"/>
    <x v="18"/>
    <x v="3"/>
    <x v="2"/>
    <n v="3"/>
    <n v="2025"/>
    <x v="1"/>
  </r>
  <r>
    <s v="User_1328"/>
    <s v="Hyundai Kona Electric"/>
    <n v="75"/>
    <x v="370"/>
    <x v="1"/>
    <x v="1305"/>
    <d v="2025-03-11T20:01:00"/>
    <n v="42.29"/>
    <n v="2.71"/>
    <x v="174"/>
    <n v="12.96"/>
    <s v="Morning"/>
    <x v="0"/>
    <n v="89.04"/>
    <n v="98.83"/>
    <n v="52.38"/>
    <x v="91"/>
    <n v="5"/>
    <x v="1"/>
    <x v="2"/>
    <x v="19"/>
    <x v="3"/>
    <x v="1"/>
    <n v="3"/>
    <n v="2025"/>
    <x v="1"/>
  </r>
  <r>
    <s v="User_1329"/>
    <s v="Hyundai Ioniq 5"/>
    <n v="85"/>
    <x v="434"/>
    <x v="4"/>
    <x v="1306"/>
    <d v="2025-03-11T21:55:00"/>
    <n v="76.17"/>
    <n v="1.51"/>
    <x v="874"/>
    <n v="17.68"/>
    <s v="Afternoon"/>
    <x v="1"/>
    <n v="56.07"/>
    <n v="93.04"/>
    <n v="369.85"/>
    <x v="924"/>
    <n v="0"/>
    <x v="0"/>
    <x v="1"/>
    <x v="20"/>
    <x v="3"/>
    <x v="1"/>
    <n v="3"/>
    <n v="2025"/>
    <x v="1"/>
  </r>
  <r>
    <s v="User_1330"/>
    <s v="Hyundai Ioniq 6"/>
    <n v="75"/>
    <x v="8"/>
    <x v="1"/>
    <x v="1307"/>
    <d v="2025-03-11T22:26:00"/>
    <n v="35"/>
    <n v="0.79"/>
    <x v="875"/>
    <n v="8.16"/>
    <s v="Evening"/>
    <x v="1"/>
    <n v="68.92"/>
    <n v="67.95"/>
    <n v="283.05"/>
    <x v="925"/>
    <n v="3.3"/>
    <x v="2"/>
    <x v="1"/>
    <x v="21"/>
    <x v="3"/>
    <x v="1"/>
    <n v="3"/>
    <n v="2025"/>
    <x v="1"/>
  </r>
  <r>
    <s v="User_1331"/>
    <s v="Kia EV6"/>
    <n v="75"/>
    <x v="47"/>
    <x v="3"/>
    <x v="1308"/>
    <d v="2025-03-12T00:18:00"/>
    <n v="26.51"/>
    <n v="2.19"/>
    <x v="21"/>
    <n v="24.69"/>
    <s v="Afternoon"/>
    <x v="4"/>
    <n v="69.67"/>
    <n v="79.5"/>
    <n v="14.45"/>
    <x v="926"/>
    <n v="2"/>
    <x v="0"/>
    <x v="1"/>
    <x v="22"/>
    <x v="3"/>
    <x v="5"/>
    <n v="3"/>
    <n v="2025"/>
    <x v="1"/>
  </r>
  <r>
    <s v="User_1332"/>
    <s v="Kia Niro EV"/>
    <n v="50"/>
    <x v="417"/>
    <x v="4"/>
    <x v="1309"/>
    <d v="2025-03-11T23:38:00"/>
    <n v="34.96"/>
    <n v="1.68"/>
    <x v="876"/>
    <n v="9.9600000000000009"/>
    <s v="Morning"/>
    <x v="5"/>
    <n v="65.09"/>
    <n v="78.38"/>
    <n v="262.08999999999997"/>
    <x v="927"/>
    <n v="1.06"/>
    <x v="1"/>
    <x v="1"/>
    <x v="23"/>
    <x v="3"/>
    <x v="5"/>
    <n v="3"/>
    <n v="2025"/>
    <x v="1"/>
  </r>
  <r>
    <s v="User_1333"/>
    <s v="Ford Mustang Mach-E"/>
    <n v="50"/>
    <x v="180"/>
    <x v="0"/>
    <x v="1310"/>
    <d v="2025-03-12T01:00:00"/>
    <n v="62.05"/>
    <n v="0.92"/>
    <x v="400"/>
    <n v="37.549999999999997"/>
    <s v="Afternoon"/>
    <x v="6"/>
    <n v="88.39"/>
    <n v="77.930000000000007"/>
    <n v="43.03"/>
    <x v="928"/>
    <n v="5"/>
    <x v="0"/>
    <x v="1"/>
    <x v="0"/>
    <x v="0"/>
    <x v="6"/>
    <n v="3"/>
    <n v="2025"/>
    <x v="1"/>
  </r>
  <r>
    <s v="User_1334"/>
    <s v="Ford F-150 Lightning"/>
    <n v="77.3"/>
    <x v="88"/>
    <x v="1"/>
    <x v="1300"/>
    <d v="2025-01-01T12:44:00"/>
    <n v="71.48"/>
    <n v="0.65"/>
    <x v="21"/>
    <n v="11.36"/>
    <s v="Morning"/>
    <x v="6"/>
    <n v="27.58"/>
    <n v="53.79"/>
    <n v="197.65"/>
    <x v="100"/>
    <n v="3"/>
    <x v="0"/>
    <x v="1"/>
    <x v="9"/>
    <x v="1"/>
    <x v="6"/>
    <n v="1"/>
    <n v="2025"/>
    <x v="0"/>
  </r>
  <r>
    <s v="User_1335"/>
    <s v="Volkswagen ID.4"/>
    <n v="50"/>
    <x v="336"/>
    <x v="4"/>
    <x v="1311"/>
    <d v="2025-03-12T02:40:00"/>
    <n v="69.87"/>
    <n v="2.0099999999999998"/>
    <x v="877"/>
    <n v="6.59"/>
    <s v="Morning"/>
    <x v="3"/>
    <n v="40.28"/>
    <n v="72.010000000000005"/>
    <n v="245.08"/>
    <x v="274"/>
    <n v="4"/>
    <x v="2"/>
    <x v="1"/>
    <x v="1"/>
    <x v="0"/>
    <x v="7"/>
    <n v="3"/>
    <n v="2025"/>
    <x v="1"/>
  </r>
  <r>
    <s v="User_1336"/>
    <s v="BMW i3"/>
    <n v="100"/>
    <x v="46"/>
    <x v="4"/>
    <x v="1312"/>
    <d v="2025-03-12T04:46:00"/>
    <n v="10.43"/>
    <n v="3.31"/>
    <x v="878"/>
    <n v="38.61"/>
    <s v="Morning"/>
    <x v="3"/>
    <n v="47.66"/>
    <n v="72.19"/>
    <n v="227.14"/>
    <x v="929"/>
    <n v="7"/>
    <x v="2"/>
    <x v="0"/>
    <x v="2"/>
    <x v="0"/>
    <x v="0"/>
    <n v="3"/>
    <n v="2025"/>
    <x v="1"/>
  </r>
  <r>
    <s v="User_1337"/>
    <s v="BMW i4"/>
    <n v="50"/>
    <x v="285"/>
    <x v="2"/>
    <x v="1313"/>
    <d v="2025-03-12T03:42:00"/>
    <n v="46.54"/>
    <n v="3.43"/>
    <x v="879"/>
    <n v="34.71"/>
    <s v="Morning"/>
    <x v="0"/>
    <n v="78.59"/>
    <n v="82.78"/>
    <n v="150.65"/>
    <x v="930"/>
    <n v="3"/>
    <x v="0"/>
    <x v="1"/>
    <x v="3"/>
    <x v="0"/>
    <x v="0"/>
    <n v="3"/>
    <n v="2025"/>
    <x v="1"/>
  </r>
  <r>
    <s v="User_1338"/>
    <s v="BMW iX"/>
    <n v="50"/>
    <x v="299"/>
    <x v="2"/>
    <x v="1314"/>
    <d v="2025-03-12T07:35:00"/>
    <n v="53.21"/>
    <n v="3.95"/>
    <x v="880"/>
    <n v="33.42"/>
    <s v="Night"/>
    <x v="3"/>
    <n v="82.9"/>
    <n v="91.6"/>
    <n v="146.68"/>
    <x v="931"/>
    <n v="2"/>
    <x v="1"/>
    <x v="2"/>
    <x v="4"/>
    <x v="0"/>
    <x v="0"/>
    <n v="3"/>
    <n v="2025"/>
    <x v="1"/>
  </r>
  <r>
    <s v="User_1339"/>
    <s v="Audi e-tron"/>
    <n v="62"/>
    <x v="194"/>
    <x v="4"/>
    <x v="1315"/>
    <d v="2025-03-12T07:40:00"/>
    <m/>
    <n v="1.0900000000000001"/>
    <x v="881"/>
    <n v="21.47"/>
    <s v="Evening"/>
    <x v="2"/>
    <n v="30.43"/>
    <n v="87.88"/>
    <n v="271.75"/>
    <x v="932"/>
    <n v="4"/>
    <x v="2"/>
    <x v="2"/>
    <x v="5"/>
    <x v="0"/>
    <x v="8"/>
    <n v="3"/>
    <n v="2025"/>
    <x v="1"/>
  </r>
  <r>
    <s v="User_1340"/>
    <s v="Audi Q4 e-tron"/>
    <n v="50"/>
    <x v="407"/>
    <x v="1"/>
    <x v="1316"/>
    <d v="2025-03-12T07:04:00"/>
    <n v="26.97"/>
    <n v="2.74"/>
    <x v="882"/>
    <n v="28.82"/>
    <s v="Evening"/>
    <x v="0"/>
    <n v="71.88"/>
    <n v="94.01"/>
    <n v="114.82"/>
    <x v="933"/>
    <n v="6"/>
    <x v="1"/>
    <x v="2"/>
    <x v="6"/>
    <x v="1"/>
    <x v="8"/>
    <n v="3"/>
    <n v="2025"/>
    <x v="1"/>
  </r>
  <r>
    <s v="User_1341"/>
    <s v="Mercedes EQS"/>
    <n v="62"/>
    <x v="149"/>
    <x v="2"/>
    <x v="1317"/>
    <d v="2025-03-12T07:50:00"/>
    <n v="68.52"/>
    <n v="2.36"/>
    <x v="883"/>
    <n v="33"/>
    <s v="Afternoon"/>
    <x v="6"/>
    <n v="68.459999999999994"/>
    <n v="92.97"/>
    <n v="77.709999999999994"/>
    <x v="934"/>
    <n v="2"/>
    <x v="2"/>
    <x v="2"/>
    <x v="7"/>
    <x v="1"/>
    <x v="9"/>
    <n v="3"/>
    <n v="2025"/>
    <x v="1"/>
  </r>
  <r>
    <s v="User_1342"/>
    <s v="Mercedes EQE"/>
    <n v="100"/>
    <x v="432"/>
    <x v="0"/>
    <x v="1318"/>
    <d v="2025-03-12T09:33:00"/>
    <n v="71.709999999999994"/>
    <n v="5.44"/>
    <x v="884"/>
    <n v="37.1"/>
    <s v="Afternoon"/>
    <x v="3"/>
    <n v="12.22"/>
    <n v="77.41"/>
    <n v="181.09"/>
    <x v="935"/>
    <n v="7"/>
    <x v="1"/>
    <x v="1"/>
    <x v="8"/>
    <x v="1"/>
    <x v="9"/>
    <n v="3"/>
    <n v="2025"/>
    <x v="1"/>
  </r>
  <r>
    <s v="User_1343"/>
    <s v="Mercedes EQB"/>
    <n v="50"/>
    <x v="31"/>
    <x v="3"/>
    <x v="1319"/>
    <d v="2025-03-12T11:04:00"/>
    <n v="79.25"/>
    <n v="1.77"/>
    <x v="885"/>
    <n v="13.89"/>
    <s v="Morning"/>
    <x v="4"/>
    <n v="51.38"/>
    <n v="73.61"/>
    <n v="252.84"/>
    <x v="936"/>
    <n v="0.81"/>
    <x v="1"/>
    <x v="1"/>
    <x v="9"/>
    <x v="1"/>
    <x v="9"/>
    <n v="3"/>
    <n v="2025"/>
    <x v="1"/>
  </r>
  <r>
    <s v="User_1344"/>
    <s v="Porsche Taycan"/>
    <n v="157.58000000000001"/>
    <x v="279"/>
    <x v="2"/>
    <x v="1320"/>
    <d v="2025-03-12T13:29:00"/>
    <n v="34.15"/>
    <n v="3.98"/>
    <x v="172"/>
    <n v="13.08"/>
    <s v="Evening"/>
    <x v="3"/>
    <n v="33.909999999999997"/>
    <n v="92.75"/>
    <n v="257.45999999999998"/>
    <x v="937"/>
    <n v="5"/>
    <x v="0"/>
    <x v="0"/>
    <x v="10"/>
    <x v="1"/>
    <x v="10"/>
    <n v="3"/>
    <n v="2025"/>
    <x v="1"/>
  </r>
  <r>
    <s v="User_1345"/>
    <s v="Volvo XC40 Recharge"/>
    <n v="100"/>
    <x v="89"/>
    <x v="1"/>
    <x v="1300"/>
    <d v="2025-01-01T12:44:00"/>
    <n v="74.150000000000006"/>
    <n v="4.12"/>
    <x v="96"/>
    <n v="26"/>
    <s v="Morning"/>
    <x v="5"/>
    <n v="12.96"/>
    <n v="52.99"/>
    <n v="91.38"/>
    <x v="101"/>
    <n v="0"/>
    <x v="0"/>
    <x v="2"/>
    <x v="9"/>
    <x v="1"/>
    <x v="11"/>
    <n v="1"/>
    <n v="2025"/>
    <x v="0"/>
  </r>
  <r>
    <s v="User_1346"/>
    <s v="Volvo C40 Recharge"/>
    <n v="86.09"/>
    <x v="202"/>
    <x v="4"/>
    <x v="1321"/>
    <d v="2025-03-12T12:03:00"/>
    <n v="66.709999999999994"/>
    <n v="2.83"/>
    <x v="750"/>
    <n v="9.16"/>
    <s v="Afternoon"/>
    <x v="1"/>
    <n v="44.01"/>
    <n v="99.69"/>
    <n v="142.08000000000001"/>
    <x v="938"/>
    <n v="6"/>
    <x v="1"/>
    <x v="1"/>
    <x v="11"/>
    <x v="1"/>
    <x v="11"/>
    <n v="3"/>
    <n v="2025"/>
    <x v="1"/>
  </r>
  <r>
    <s v="User_1347"/>
    <s v="Rivian R1T"/>
    <n v="62"/>
    <x v="40"/>
    <x v="1"/>
    <x v="1322"/>
    <d v="2025-03-12T14:30:00"/>
    <n v="30.77"/>
    <n v="3.1"/>
    <x v="886"/>
    <n v="13.85"/>
    <s v="Afternoon"/>
    <x v="4"/>
    <n v="2.48"/>
    <n v="83.48"/>
    <n v="234.75"/>
    <x v="455"/>
    <n v="1"/>
    <x v="2"/>
    <x v="2"/>
    <x v="12"/>
    <x v="2"/>
    <x v="12"/>
    <n v="3"/>
    <n v="2025"/>
    <x v="1"/>
  </r>
  <r>
    <s v="User_1348"/>
    <s v="Rivian R1S"/>
    <n v="50"/>
    <x v="371"/>
    <x v="3"/>
    <x v="1323"/>
    <d v="2025-03-12T16:12:00"/>
    <n v="24.16"/>
    <n v="2.2999999999999998"/>
    <x v="887"/>
    <n v="13.9"/>
    <s v="Evening"/>
    <x v="4"/>
    <n v="47.69"/>
    <n v="75.97"/>
    <n v="289.85000000000002"/>
    <x v="95"/>
    <n v="0"/>
    <x v="0"/>
    <x v="0"/>
    <x v="13"/>
    <x v="2"/>
    <x v="12"/>
    <n v="3"/>
    <n v="2025"/>
    <x v="1"/>
  </r>
  <r>
    <s v="User_1349"/>
    <s v="Lucid Air"/>
    <n v="62"/>
    <x v="56"/>
    <x v="2"/>
    <x v="1324"/>
    <d v="2025-03-12T14:44:00"/>
    <n v="10.35"/>
    <n v="3.32"/>
    <x v="888"/>
    <n v="39.78"/>
    <s v="Morning"/>
    <x v="4"/>
    <n v="42.66"/>
    <n v="79.510000000000005"/>
    <n v="40.14"/>
    <x v="939"/>
    <n v="7"/>
    <x v="2"/>
    <x v="0"/>
    <x v="14"/>
    <x v="2"/>
    <x v="13"/>
    <n v="3"/>
    <n v="2025"/>
    <x v="1"/>
  </r>
  <r>
    <s v="User_1350"/>
    <s v="Polestar 2"/>
    <n v="62"/>
    <x v="440"/>
    <x v="1"/>
    <x v="1325"/>
    <d v="2025-03-12T17:29:00"/>
    <n v="26.3"/>
    <n v="3.58"/>
    <x v="889"/>
    <n v="9.56"/>
    <s v="Afternoon"/>
    <x v="2"/>
    <n v="52.3"/>
    <n v="71.44"/>
    <n v="97.82"/>
    <x v="180"/>
    <n v="3"/>
    <x v="0"/>
    <x v="0"/>
    <x v="15"/>
    <x v="2"/>
    <x v="14"/>
    <n v="3"/>
    <n v="2025"/>
    <x v="1"/>
  </r>
  <r>
    <s v="User_1351"/>
    <s v="Polestar 3"/>
    <n v="85"/>
    <x v="146"/>
    <x v="1"/>
    <x v="1326"/>
    <d v="2025-03-12T18:05:00"/>
    <n v="26.73"/>
    <n v="0.67"/>
    <x v="890"/>
    <n v="26.76"/>
    <s v="Morning"/>
    <x v="2"/>
    <n v="83.74"/>
    <n v="88.15"/>
    <n v="131.4"/>
    <x v="940"/>
    <n v="1"/>
    <x v="0"/>
    <x v="0"/>
    <x v="16"/>
    <x v="2"/>
    <x v="14"/>
    <n v="3"/>
    <n v="2025"/>
    <x v="1"/>
  </r>
  <r>
    <s v="User_1352"/>
    <s v="Mini Cooper SE"/>
    <n v="50"/>
    <x v="247"/>
    <x v="1"/>
    <x v="1327"/>
    <d v="2025-03-12T17:35:00"/>
    <n v="48.61"/>
    <n v="3.69"/>
    <x v="891"/>
    <n v="31.5"/>
    <s v="Evening"/>
    <x v="3"/>
    <n v="82.44"/>
    <n v="23.04"/>
    <n v="50.13"/>
    <x v="941"/>
    <n v="0"/>
    <x v="1"/>
    <x v="1"/>
    <x v="17"/>
    <x v="2"/>
    <x v="15"/>
    <n v="3"/>
    <n v="2025"/>
    <x v="1"/>
  </r>
  <r>
    <s v="User_1353"/>
    <s v="Toyota bZ4X"/>
    <n v="85"/>
    <x v="189"/>
    <x v="4"/>
    <x v="1328"/>
    <d v="2025-03-12T20:18:00"/>
    <n v="1.33"/>
    <n v="1.34"/>
    <x v="892"/>
    <n v="11.81"/>
    <s v="Evening"/>
    <x v="0"/>
    <n v="86.16"/>
    <n v="89.97"/>
    <n v="324.52"/>
    <x v="942"/>
    <n v="0"/>
    <x v="1"/>
    <x v="0"/>
    <x v="18"/>
    <x v="3"/>
    <x v="16"/>
    <n v="3"/>
    <n v="2025"/>
    <x v="1"/>
  </r>
  <r>
    <s v="User_1354"/>
    <s v="Subaru Solterra"/>
    <n v="85"/>
    <x v="32"/>
    <x v="0"/>
    <x v="1329"/>
    <d v="2025-03-12T21:06:00"/>
    <n v="44.02"/>
    <n v="1.32"/>
    <x v="845"/>
    <n v="32.94"/>
    <s v="Afternoon"/>
    <x v="3"/>
    <n v="73.349999999999994"/>
    <n v="78.16"/>
    <n v="78.12"/>
    <x v="943"/>
    <n v="5"/>
    <x v="2"/>
    <x v="1"/>
    <x v="19"/>
    <x v="3"/>
    <x v="17"/>
    <n v="3"/>
    <n v="2025"/>
    <x v="1"/>
  </r>
  <r>
    <s v="User_1355"/>
    <s v="Honda Prologue"/>
    <n v="85"/>
    <x v="0"/>
    <x v="1"/>
    <x v="1330"/>
    <d v="2025-03-12T21:01:00"/>
    <n v="18.43"/>
    <n v="1.62"/>
    <x v="893"/>
    <n v="10.41"/>
    <s v="Afternoon"/>
    <x v="3"/>
    <n v="53.52"/>
    <n v="95.65"/>
    <n v="104.38"/>
    <x v="944"/>
    <n v="2"/>
    <x v="2"/>
    <x v="0"/>
    <x v="20"/>
    <x v="3"/>
    <x v="18"/>
    <n v="3"/>
    <n v="2025"/>
    <x v="1"/>
  </r>
  <r>
    <s v="User_1356"/>
    <s v="Genesis GV60"/>
    <n v="75"/>
    <x v="90"/>
    <x v="3"/>
    <x v="1331"/>
    <d v="2025-02-05T08:28:00"/>
    <n v="46.78"/>
    <n v="3.12"/>
    <x v="97"/>
    <n v="18.59"/>
    <s v="Morning"/>
    <x v="5"/>
    <n v="77.52"/>
    <n v="56.73"/>
    <n v="246.22"/>
    <x v="102"/>
    <n v="4"/>
    <x v="2"/>
    <x v="2"/>
    <x v="6"/>
    <x v="1"/>
    <x v="19"/>
    <n v="2"/>
    <n v="2025"/>
    <x v="0"/>
  </r>
  <r>
    <s v="User_1357"/>
    <s v="Genesis GV70 Electric"/>
    <n v="62"/>
    <x v="203"/>
    <x v="3"/>
    <x v="1332"/>
    <d v="2025-03-13T00:29:00"/>
    <n v="37.700000000000003"/>
    <n v="2.73"/>
    <x v="503"/>
    <n v="24.67"/>
    <s v="Evening"/>
    <x v="3"/>
    <n v="46.56"/>
    <n v="52.46"/>
    <n v="274.45999999999998"/>
    <x v="945"/>
    <n v="5"/>
    <x v="1"/>
    <x v="1"/>
    <x v="21"/>
    <x v="3"/>
    <x v="19"/>
    <n v="3"/>
    <n v="2025"/>
    <x v="1"/>
  </r>
  <r>
    <s v="User_1358"/>
    <s v="Fiat 500e"/>
    <n v="100"/>
    <x v="95"/>
    <x v="2"/>
    <x v="1333"/>
    <d v="2025-03-12T23:52:00"/>
    <n v="56.2"/>
    <n v="0.18"/>
    <x v="894"/>
    <n v="19.62"/>
    <s v="Morning"/>
    <x v="6"/>
    <n v="56.03"/>
    <n v="65.41"/>
    <n v="39.68"/>
    <x v="63"/>
    <n v="1"/>
    <x v="2"/>
    <x v="1"/>
    <x v="22"/>
    <x v="3"/>
    <x v="20"/>
    <n v="3"/>
    <n v="2025"/>
    <x v="1"/>
  </r>
  <r>
    <s v="User_1359"/>
    <s v="Mazda MX-30"/>
    <n v="85"/>
    <x v="159"/>
    <x v="3"/>
    <x v="1334"/>
    <d v="2025-03-13T02:05:00"/>
    <n v="73.28"/>
    <n v="1.49"/>
    <x v="895"/>
    <n v="23.61"/>
    <s v="Morning"/>
    <x v="1"/>
    <n v="78.599999999999994"/>
    <n v="21.88"/>
    <m/>
    <x v="946"/>
    <n v="7"/>
    <x v="2"/>
    <x v="2"/>
    <x v="23"/>
    <x v="3"/>
    <x v="21"/>
    <n v="3"/>
    <n v="2025"/>
    <x v="1"/>
  </r>
  <r>
    <s v="User_1360"/>
    <s v="Jaguar I-PACE"/>
    <n v="100"/>
    <x v="159"/>
    <x v="4"/>
    <x v="1335"/>
    <d v="2025-03-13T02:27:00"/>
    <n v="76.89"/>
    <n v="7.64"/>
    <x v="896"/>
    <n v="39.79"/>
    <s v="Night"/>
    <x v="4"/>
    <n v="7.17"/>
    <n v="101.84"/>
    <n v="226.39"/>
    <x v="947"/>
    <n v="2"/>
    <x v="1"/>
    <x v="1"/>
    <x v="0"/>
    <x v="0"/>
    <x v="22"/>
    <n v="3"/>
    <n v="2025"/>
    <x v="1"/>
  </r>
  <r>
    <s v="User_1361"/>
    <s v="Tesla Model 3"/>
    <n v="75"/>
    <x v="441"/>
    <x v="4"/>
    <x v="1336"/>
    <d v="2025-03-13T04:41:00"/>
    <n v="23.93"/>
    <n v="1.63"/>
    <x v="897"/>
    <n v="21.83"/>
    <s v="Evening"/>
    <x v="5"/>
    <n v="69.67"/>
    <n v="52.64"/>
    <n v="219.75"/>
    <x v="948"/>
    <n v="1"/>
    <x v="0"/>
    <x v="0"/>
    <x v="1"/>
    <x v="0"/>
    <x v="4"/>
    <n v="3"/>
    <n v="2025"/>
    <x v="1"/>
  </r>
  <r>
    <s v="User_1362"/>
    <s v="Tesla Model Y"/>
    <n v="50"/>
    <x v="243"/>
    <x v="3"/>
    <x v="1337"/>
    <d v="2025-03-13T03:48:00"/>
    <n v="50.49"/>
    <n v="0.72"/>
    <x v="898"/>
    <n v="15.84"/>
    <s v="Afternoon"/>
    <x v="6"/>
    <n v="65.94"/>
    <n v="62.64"/>
    <n v="221.59"/>
    <x v="949"/>
    <n v="0"/>
    <x v="1"/>
    <x v="0"/>
    <x v="2"/>
    <x v="0"/>
    <x v="4"/>
    <n v="3"/>
    <n v="2025"/>
    <x v="1"/>
  </r>
  <r>
    <s v="User_1363"/>
    <s v="Tesla Model S"/>
    <n v="60.66"/>
    <x v="293"/>
    <x v="0"/>
    <x v="1338"/>
    <d v="2025-03-13T04:47:00"/>
    <n v="66.09"/>
    <n v="1.27"/>
    <x v="899"/>
    <n v="14.81"/>
    <s v="Evening"/>
    <x v="0"/>
    <n v="42.3"/>
    <n v="70.73"/>
    <n v="167.66"/>
    <x v="950"/>
    <n v="1.72"/>
    <x v="2"/>
    <x v="1"/>
    <x v="3"/>
    <x v="0"/>
    <x v="4"/>
    <n v="3"/>
    <n v="2025"/>
    <x v="1"/>
  </r>
  <r>
    <s v="User_1364"/>
    <s v="Tesla Model X"/>
    <n v="62"/>
    <x v="162"/>
    <x v="4"/>
    <x v="1339"/>
    <d v="2025-03-13T06:56:00"/>
    <n v="6.92"/>
    <n v="5.51"/>
    <x v="900"/>
    <n v="9.2100000000000009"/>
    <s v="Afternoon"/>
    <x v="0"/>
    <n v="24.67"/>
    <n v="70.790000000000006"/>
    <n v="196.35"/>
    <x v="951"/>
    <n v="1"/>
    <x v="0"/>
    <x v="1"/>
    <x v="4"/>
    <x v="0"/>
    <x v="4"/>
    <n v="3"/>
    <n v="2025"/>
    <x v="1"/>
  </r>
  <r>
    <s v="User_1365"/>
    <s v="Nissan Leaf"/>
    <n v="100"/>
    <x v="321"/>
    <x v="4"/>
    <x v="1340"/>
    <d v="2025-03-13T07:16:00"/>
    <m/>
    <n v="1.58"/>
    <x v="901"/>
    <n v="23.95"/>
    <s v="Morning"/>
    <x v="4"/>
    <n v="65.790000000000006"/>
    <n v="63.29"/>
    <n v="161.63999999999999"/>
    <x v="952"/>
    <n v="3"/>
    <x v="1"/>
    <x v="1"/>
    <x v="5"/>
    <x v="0"/>
    <x v="3"/>
    <n v="3"/>
    <n v="2025"/>
    <x v="1"/>
  </r>
  <r>
    <s v="User_1366"/>
    <s v="Chevy Bolt EV"/>
    <n v="85"/>
    <x v="341"/>
    <x v="3"/>
    <x v="1341"/>
    <d v="2025-03-13T08:35:00"/>
    <n v="61.04"/>
    <n v="1.99"/>
    <x v="902"/>
    <n v="35.549999999999997"/>
    <s v="Afternoon"/>
    <x v="0"/>
    <n v="33.07"/>
    <n v="56.8"/>
    <n v="95.53"/>
    <x v="953"/>
    <n v="5"/>
    <x v="0"/>
    <x v="1"/>
    <x v="6"/>
    <x v="1"/>
    <x v="2"/>
    <n v="3"/>
    <n v="2025"/>
    <x v="1"/>
  </r>
  <r>
    <s v="User_1367"/>
    <s v="Chevy Bolt EUV"/>
    <n v="95.15"/>
    <x v="91"/>
    <x v="4"/>
    <x v="1342"/>
    <d v="2025-02-05T07:52:00"/>
    <n v="8.4700000000000006"/>
    <n v="1.96"/>
    <x v="98"/>
    <n v="31.24"/>
    <s v="Night"/>
    <x v="2"/>
    <n v="84.4"/>
    <n v="73.569999999999993"/>
    <n v="297.55"/>
    <x v="103"/>
    <n v="1"/>
    <x v="2"/>
    <x v="2"/>
    <x v="7"/>
    <x v="1"/>
    <x v="2"/>
    <n v="2"/>
    <n v="2025"/>
    <x v="0"/>
  </r>
  <r>
    <s v="User_1368"/>
    <s v="Hyundai Kona Electric"/>
    <n v="85"/>
    <x v="328"/>
    <x v="4"/>
    <x v="1343"/>
    <d v="2025-03-13T07:44:00"/>
    <n v="64.23"/>
    <n v="2.13"/>
    <x v="903"/>
    <n v="14.83"/>
    <s v="Night"/>
    <x v="4"/>
    <n v="83.32"/>
    <n v="83.8"/>
    <n v="171.22"/>
    <x v="954"/>
    <n v="2"/>
    <x v="2"/>
    <x v="2"/>
    <x v="7"/>
    <x v="1"/>
    <x v="1"/>
    <n v="3"/>
    <n v="2025"/>
    <x v="1"/>
  </r>
  <r>
    <s v="User_1369"/>
    <s v="Hyundai Ioniq 5"/>
    <n v="50"/>
    <x v="222"/>
    <x v="0"/>
    <x v="1344"/>
    <d v="2025-03-13T10:43:00"/>
    <n v="44.89"/>
    <n v="2.04"/>
    <x v="904"/>
    <n v="7.09"/>
    <s v="Morning"/>
    <x v="0"/>
    <n v="81.96"/>
    <n v="70.540000000000006"/>
    <n v="184.69"/>
    <x v="955"/>
    <n v="7"/>
    <x v="0"/>
    <x v="2"/>
    <x v="8"/>
    <x v="1"/>
    <x v="1"/>
    <n v="3"/>
    <n v="2025"/>
    <x v="1"/>
  </r>
  <r>
    <s v="User_1370"/>
    <s v="Hyundai Ioniq 6"/>
    <n v="100"/>
    <x v="104"/>
    <x v="0"/>
    <x v="1345"/>
    <d v="2025-03-13T10:42:00"/>
    <n v="58.94"/>
    <n v="3.21"/>
    <x v="905"/>
    <n v="37.33"/>
    <s v="Night"/>
    <x v="3"/>
    <n v="82.36"/>
    <n v="92.04"/>
    <n v="81.180000000000007"/>
    <x v="956"/>
    <n v="6"/>
    <x v="2"/>
    <x v="2"/>
    <x v="9"/>
    <x v="1"/>
    <x v="1"/>
    <n v="3"/>
    <n v="2025"/>
    <x v="1"/>
  </r>
  <r>
    <s v="User_1371"/>
    <s v="Kia EV6"/>
    <n v="109.8"/>
    <x v="248"/>
    <x v="0"/>
    <x v="1346"/>
    <d v="2025-03-13T12:10:00"/>
    <n v="10.039999999999999"/>
    <n v="1.3"/>
    <x v="21"/>
    <n v="26.59"/>
    <s v="Evening"/>
    <x v="1"/>
    <n v="35.979999999999997"/>
    <n v="70.680000000000007"/>
    <n v="81.819999999999993"/>
    <x v="957"/>
    <n v="2"/>
    <x v="1"/>
    <x v="2"/>
    <x v="10"/>
    <x v="1"/>
    <x v="5"/>
    <n v="3"/>
    <n v="2025"/>
    <x v="1"/>
  </r>
  <r>
    <s v="User_1372"/>
    <s v="Kia Niro EV"/>
    <n v="100"/>
    <x v="178"/>
    <x v="2"/>
    <x v="1347"/>
    <d v="2025-03-13T13:07:00"/>
    <n v="17.53"/>
    <n v="3.72"/>
    <x v="906"/>
    <n v="26.12"/>
    <s v="Afternoon"/>
    <x v="6"/>
    <n v="89.91"/>
    <n v="73.010000000000005"/>
    <n v="89.8"/>
    <x v="958"/>
    <n v="4"/>
    <x v="0"/>
    <x v="2"/>
    <x v="11"/>
    <x v="1"/>
    <x v="5"/>
    <n v="3"/>
    <n v="2025"/>
    <x v="1"/>
  </r>
  <r>
    <s v="User_1373"/>
    <s v="Ford Mustang Mach-E"/>
    <n v="85"/>
    <x v="162"/>
    <x v="0"/>
    <x v="1348"/>
    <d v="2025-03-13T15:15:00"/>
    <n v="29.76"/>
    <n v="2.16"/>
    <x v="907"/>
    <n v="20.07"/>
    <s v="Morning"/>
    <x v="6"/>
    <n v="10.81"/>
    <n v="36.549999999999997"/>
    <n v="51.2"/>
    <x v="959"/>
    <n v="1"/>
    <x v="0"/>
    <x v="1"/>
    <x v="12"/>
    <x v="2"/>
    <x v="6"/>
    <n v="3"/>
    <n v="2025"/>
    <x v="1"/>
  </r>
  <r>
    <s v="User_1374"/>
    <s v="Ford F-150 Lightning"/>
    <n v="75"/>
    <x v="378"/>
    <x v="0"/>
    <x v="1349"/>
    <d v="2025-03-13T13:55:00"/>
    <n v="69.599999999999994"/>
    <n v="2.34"/>
    <x v="832"/>
    <n v="38.130000000000003"/>
    <s v="Afternoon"/>
    <x v="0"/>
    <n v="60.64"/>
    <n v="73.010000000000005"/>
    <n v="288.98"/>
    <x v="960"/>
    <n v="6"/>
    <x v="0"/>
    <x v="2"/>
    <x v="13"/>
    <x v="2"/>
    <x v="6"/>
    <n v="3"/>
    <n v="2025"/>
    <x v="1"/>
  </r>
  <r>
    <s v="User_1375"/>
    <s v="Volkswagen ID.4"/>
    <n v="75"/>
    <x v="401"/>
    <x v="2"/>
    <x v="1350"/>
    <d v="2025-03-13T17:59:00"/>
    <n v="49.93"/>
    <n v="1.1100000000000001"/>
    <x v="908"/>
    <n v="28.29"/>
    <s v="Night"/>
    <x v="6"/>
    <n v="121.85"/>
    <n v="52.83"/>
    <n v="56.71"/>
    <x v="961"/>
    <n v="2"/>
    <x v="2"/>
    <x v="2"/>
    <x v="14"/>
    <x v="2"/>
    <x v="7"/>
    <n v="3"/>
    <n v="2025"/>
    <x v="1"/>
  </r>
  <r>
    <s v="User_1376"/>
    <s v="BMW i3"/>
    <n v="75"/>
    <x v="442"/>
    <x v="1"/>
    <x v="1351"/>
    <d v="2025-03-13T17:01:00"/>
    <n v="14.49"/>
    <n v="3.89"/>
    <x v="909"/>
    <n v="16.38"/>
    <s v="Morning"/>
    <x v="0"/>
    <n v="42.79"/>
    <n v="51.76"/>
    <n v="97.06"/>
    <x v="962"/>
    <n v="3"/>
    <x v="1"/>
    <x v="1"/>
    <x v="15"/>
    <x v="2"/>
    <x v="0"/>
    <n v="3"/>
    <n v="2025"/>
    <x v="1"/>
  </r>
  <r>
    <s v="User_1377"/>
    <s v="BMW i4"/>
    <n v="85"/>
    <x v="202"/>
    <x v="4"/>
    <x v="1352"/>
    <d v="2025-03-13T18:34:00"/>
    <n v="38.409999999999997"/>
    <n v="2.5"/>
    <x v="910"/>
    <n v="19.829999999999998"/>
    <s v="Night"/>
    <x v="5"/>
    <n v="10.82"/>
    <n v="56.54"/>
    <m/>
    <x v="963"/>
    <n v="2"/>
    <x v="1"/>
    <x v="1"/>
    <x v="16"/>
    <x v="2"/>
    <x v="0"/>
    <n v="3"/>
    <n v="2025"/>
    <x v="1"/>
  </r>
  <r>
    <s v="User_1378"/>
    <s v="BMW iX"/>
    <n v="85"/>
    <x v="92"/>
    <x v="4"/>
    <x v="1353"/>
    <d v="2025-02-05T11:04:00"/>
    <n v="61.7"/>
    <n v="2.5299999999999998"/>
    <x v="99"/>
    <n v="22.49"/>
    <s v="Evening"/>
    <x v="6"/>
    <n v="84.27"/>
    <n v="57.22"/>
    <n v="208.65"/>
    <x v="104"/>
    <n v="6"/>
    <x v="2"/>
    <x v="0"/>
    <x v="8"/>
    <x v="1"/>
    <x v="0"/>
    <n v="2"/>
    <n v="2025"/>
    <x v="0"/>
  </r>
  <r>
    <s v="User_1379"/>
    <s v="Audi e-tron"/>
    <n v="100"/>
    <x v="255"/>
    <x v="0"/>
    <x v="1354"/>
    <d v="2025-03-13T20:28:00"/>
    <n v="8.23"/>
    <n v="0.9"/>
    <x v="911"/>
    <n v="8.68"/>
    <s v="Morning"/>
    <x v="6"/>
    <n v="23.36"/>
    <n v="97.66"/>
    <n v="298.72000000000003"/>
    <x v="964"/>
    <n v="3"/>
    <x v="2"/>
    <x v="0"/>
    <x v="17"/>
    <x v="2"/>
    <x v="8"/>
    <n v="3"/>
    <n v="2025"/>
    <x v="1"/>
  </r>
  <r>
    <s v="User_1380"/>
    <s v="Audi Q4 e-tron"/>
    <n v="75"/>
    <x v="345"/>
    <x v="4"/>
    <x v="1355"/>
    <d v="2025-03-13T19:42:00"/>
    <n v="34.86"/>
    <n v="3.47"/>
    <x v="912"/>
    <n v="24.3"/>
    <s v="Evening"/>
    <x v="1"/>
    <n v="47.98"/>
    <n v="70"/>
    <n v="155.72999999999999"/>
    <x v="965"/>
    <n v="3"/>
    <x v="0"/>
    <x v="0"/>
    <x v="18"/>
    <x v="3"/>
    <x v="8"/>
    <n v="3"/>
    <n v="2025"/>
    <x v="1"/>
  </r>
  <r>
    <s v="User_1381"/>
    <s v="Mercedes EQS"/>
    <n v="62"/>
    <x v="326"/>
    <x v="3"/>
    <x v="1356"/>
    <d v="2025-03-13T21:32:00"/>
    <n v="57.93"/>
    <n v="1.72"/>
    <x v="21"/>
    <n v="31.54"/>
    <s v="Evening"/>
    <x v="6"/>
    <n v="67.650000000000006"/>
    <n v="78.31"/>
    <n v="59.43"/>
    <x v="96"/>
    <n v="5"/>
    <x v="2"/>
    <x v="0"/>
    <x v="19"/>
    <x v="3"/>
    <x v="9"/>
    <n v="3"/>
    <n v="2025"/>
    <x v="1"/>
  </r>
  <r>
    <s v="User_1382"/>
    <s v="Mercedes EQE"/>
    <n v="50"/>
    <x v="19"/>
    <x v="4"/>
    <x v="1357"/>
    <d v="2025-03-13T21:22:00"/>
    <n v="49.41"/>
    <n v="2.88"/>
    <x v="913"/>
    <n v="38.92"/>
    <s v="Afternoon"/>
    <x v="3"/>
    <n v="75.989999999999995"/>
    <n v="84.94"/>
    <n v="274.98"/>
    <x v="678"/>
    <n v="5"/>
    <x v="2"/>
    <x v="2"/>
    <x v="20"/>
    <x v="3"/>
    <x v="9"/>
    <n v="3"/>
    <n v="2025"/>
    <x v="1"/>
  </r>
  <r>
    <s v="User_1383"/>
    <s v="Mercedes EQB"/>
    <n v="50"/>
    <x v="316"/>
    <x v="2"/>
    <x v="1358"/>
    <d v="2025-03-14T00:33:00"/>
    <n v="9.98"/>
    <n v="1.85"/>
    <x v="914"/>
    <n v="21.1"/>
    <s v="Night"/>
    <x v="1"/>
    <n v="35.85"/>
    <n v="67.58"/>
    <n v="30.43"/>
    <x v="966"/>
    <n v="5"/>
    <x v="1"/>
    <x v="1"/>
    <x v="21"/>
    <x v="3"/>
    <x v="9"/>
    <n v="3"/>
    <n v="2025"/>
    <x v="1"/>
  </r>
  <r>
    <s v="User_1384"/>
    <s v="Porsche Taycan"/>
    <n v="62"/>
    <x v="45"/>
    <x v="4"/>
    <x v="1359"/>
    <d v="2025-03-14T01:36:00"/>
    <n v="29.05"/>
    <n v="2.95"/>
    <x v="915"/>
    <n v="7.68"/>
    <s v="Night"/>
    <x v="6"/>
    <n v="25.85"/>
    <n v="90.97"/>
    <n v="195.62"/>
    <x v="226"/>
    <n v="4"/>
    <x v="2"/>
    <x v="0"/>
    <x v="22"/>
    <x v="3"/>
    <x v="10"/>
    <n v="3"/>
    <n v="2025"/>
    <x v="1"/>
  </r>
  <r>
    <s v="User_1385"/>
    <s v="Volvo XC40 Recharge"/>
    <n v="75"/>
    <x v="133"/>
    <x v="4"/>
    <x v="1360"/>
    <d v="2025-03-14T02:47:00"/>
    <n v="42.09"/>
    <n v="1"/>
    <x v="916"/>
    <n v="3.67"/>
    <s v="Morning"/>
    <x v="1"/>
    <n v="51.68"/>
    <n v="95.81"/>
    <n v="103.28"/>
    <x v="967"/>
    <n v="0"/>
    <x v="0"/>
    <x v="0"/>
    <x v="23"/>
    <x v="3"/>
    <x v="11"/>
    <n v="3"/>
    <n v="2025"/>
    <x v="1"/>
  </r>
  <r>
    <s v="User_1386"/>
    <s v="Volvo C40 Recharge"/>
    <n v="75"/>
    <x v="131"/>
    <x v="4"/>
    <x v="1361"/>
    <d v="2025-03-14T01:47:00"/>
    <n v="45.77"/>
    <n v="0.96"/>
    <x v="917"/>
    <n v="14.02"/>
    <s v="Evening"/>
    <x v="6"/>
    <n v="30.74"/>
    <n v="81.849999999999994"/>
    <m/>
    <x v="968"/>
    <n v="4"/>
    <x v="2"/>
    <x v="2"/>
    <x v="0"/>
    <x v="0"/>
    <x v="11"/>
    <n v="3"/>
    <n v="2025"/>
    <x v="1"/>
  </r>
  <r>
    <s v="User_1387"/>
    <s v="Rivian R1T"/>
    <n v="75"/>
    <x v="366"/>
    <x v="1"/>
    <x v="1362"/>
    <d v="2025-03-14T03:01:00"/>
    <n v="53.71"/>
    <n v="0.89"/>
    <x v="918"/>
    <n v="29.03"/>
    <s v="Afternoon"/>
    <x v="0"/>
    <n v="49.92"/>
    <n v="56.18"/>
    <n v="36.42"/>
    <x v="969"/>
    <n v="4"/>
    <x v="2"/>
    <x v="0"/>
    <x v="1"/>
    <x v="0"/>
    <x v="12"/>
    <n v="3"/>
    <n v="2025"/>
    <x v="1"/>
  </r>
  <r>
    <s v="User_1388"/>
    <s v="Rivian R1S"/>
    <n v="55.82"/>
    <x v="434"/>
    <x v="1"/>
    <x v="1363"/>
    <d v="2025-03-14T05:35:00"/>
    <n v="66.41"/>
    <n v="3.03"/>
    <x v="919"/>
    <n v="35.47"/>
    <s v="Evening"/>
    <x v="2"/>
    <n v="15.56"/>
    <n v="78.849999999999994"/>
    <n v="61.61"/>
    <x v="970"/>
    <n v="0"/>
    <x v="2"/>
    <x v="1"/>
    <x v="2"/>
    <x v="0"/>
    <x v="12"/>
    <n v="3"/>
    <n v="2025"/>
    <x v="1"/>
  </r>
  <r>
    <s v="User_1389"/>
    <s v="Lucid Air"/>
    <n v="62"/>
    <x v="36"/>
    <x v="1"/>
    <x v="1364"/>
    <d v="2025-02-05T12:35:00"/>
    <n v="41.26"/>
    <n v="3.6"/>
    <x v="100"/>
    <n v="29.02"/>
    <s v="Night"/>
    <x v="6"/>
    <n v="64.42"/>
    <n v="73.239999999999995"/>
    <n v="268.52"/>
    <x v="105"/>
    <n v="6"/>
    <x v="0"/>
    <x v="2"/>
    <x v="9"/>
    <x v="1"/>
    <x v="13"/>
    <n v="2"/>
    <n v="2025"/>
    <x v="0"/>
  </r>
  <r>
    <s v="User_1390"/>
    <s v="Polestar 2"/>
    <n v="85"/>
    <x v="373"/>
    <x v="3"/>
    <x v="1365"/>
    <d v="2025-03-14T04:57:00"/>
    <n v="11.46"/>
    <n v="3.51"/>
    <x v="920"/>
    <n v="27.03"/>
    <s v="Night"/>
    <x v="0"/>
    <n v="89.11"/>
    <n v="51.82"/>
    <n v="99.81"/>
    <x v="98"/>
    <n v="2"/>
    <x v="0"/>
    <x v="1"/>
    <x v="3"/>
    <x v="0"/>
    <x v="14"/>
    <n v="3"/>
    <n v="2025"/>
    <x v="1"/>
  </r>
  <r>
    <s v="User_1391"/>
    <s v="Polestar 3"/>
    <n v="100"/>
    <x v="288"/>
    <x v="2"/>
    <x v="1366"/>
    <d v="2025-03-14T04:42:00"/>
    <n v="75.569999999999993"/>
    <n v="2.57"/>
    <x v="921"/>
    <n v="5.99"/>
    <s v="Afternoon"/>
    <x v="4"/>
    <n v="32.75"/>
    <n v="57.68"/>
    <n v="281.31"/>
    <x v="256"/>
    <n v="4"/>
    <x v="2"/>
    <x v="0"/>
    <x v="4"/>
    <x v="0"/>
    <x v="14"/>
    <n v="3"/>
    <n v="2025"/>
    <x v="1"/>
  </r>
  <r>
    <s v="User_1392"/>
    <s v="Mini Cooper SE"/>
    <n v="50"/>
    <x v="87"/>
    <x v="4"/>
    <x v="1367"/>
    <d v="2025-03-14T06:12:00"/>
    <n v="44.36"/>
    <n v="2.87"/>
    <x v="922"/>
    <n v="6.98"/>
    <s v="Evening"/>
    <x v="6"/>
    <n v="72.819999999999993"/>
    <n v="64.599999999999994"/>
    <n v="63.03"/>
    <x v="971"/>
    <n v="7"/>
    <x v="1"/>
    <x v="1"/>
    <x v="5"/>
    <x v="0"/>
    <x v="15"/>
    <n v="3"/>
    <n v="2025"/>
    <x v="1"/>
  </r>
  <r>
    <s v="User_1393"/>
    <s v="Toyota bZ4X"/>
    <n v="62"/>
    <x v="100"/>
    <x v="4"/>
    <x v="1368"/>
    <d v="2025-03-14T07:45:00"/>
    <n v="28.25"/>
    <n v="0.91"/>
    <x v="222"/>
    <n v="12.17"/>
    <s v="Evening"/>
    <x v="5"/>
    <n v="77.23"/>
    <n v="82.61"/>
    <n v="151.41"/>
    <x v="51"/>
    <n v="4.0199999999999996"/>
    <x v="2"/>
    <x v="0"/>
    <x v="6"/>
    <x v="1"/>
    <x v="16"/>
    <n v="3"/>
    <n v="2025"/>
    <x v="1"/>
  </r>
  <r>
    <s v="User_1394"/>
    <s v="Subaru Solterra"/>
    <n v="100"/>
    <x v="413"/>
    <x v="4"/>
    <x v="1369"/>
    <d v="2025-03-14T08:20:00"/>
    <n v="39.49"/>
    <n v="0.86"/>
    <x v="923"/>
    <n v="27.77"/>
    <s v="Morning"/>
    <x v="1"/>
    <n v="26.69"/>
    <n v="90.02"/>
    <n v="250.81"/>
    <x v="972"/>
    <n v="7"/>
    <x v="2"/>
    <x v="0"/>
    <x v="7"/>
    <x v="1"/>
    <x v="17"/>
    <n v="3"/>
    <n v="2025"/>
    <x v="1"/>
  </r>
  <r>
    <s v="User_1395"/>
    <s v="Honda Prologue"/>
    <n v="75"/>
    <x v="137"/>
    <x v="4"/>
    <x v="1370"/>
    <d v="2025-03-14T08:48:00"/>
    <n v="25.37"/>
    <n v="0.56000000000000005"/>
    <x v="122"/>
    <n v="7.14"/>
    <s v="Morning"/>
    <x v="4"/>
    <n v="22.47"/>
    <n v="72.92"/>
    <m/>
    <x v="894"/>
    <n v="6"/>
    <x v="1"/>
    <x v="1"/>
    <x v="8"/>
    <x v="1"/>
    <x v="18"/>
    <n v="3"/>
    <n v="2025"/>
    <x v="1"/>
  </r>
  <r>
    <s v="User_1396"/>
    <s v="Genesis GV60"/>
    <n v="62"/>
    <x v="351"/>
    <x v="1"/>
    <x v="1371"/>
    <d v="2025-03-14T11:58:00"/>
    <n v="69.209999999999994"/>
    <n v="2.29"/>
    <x v="924"/>
    <n v="5.55"/>
    <s v="Night"/>
    <x v="3"/>
    <n v="27.77"/>
    <n v="55.46"/>
    <n v="66.2"/>
    <x v="973"/>
    <n v="5"/>
    <x v="1"/>
    <x v="1"/>
    <x v="9"/>
    <x v="1"/>
    <x v="19"/>
    <n v="3"/>
    <n v="2025"/>
    <x v="1"/>
  </r>
  <r>
    <s v="User_1397"/>
    <s v="Genesis GV70 Electric"/>
    <n v="45.82"/>
    <x v="239"/>
    <x v="3"/>
    <x v="1372"/>
    <d v="2025-03-14T12:31:00"/>
    <n v="34.6"/>
    <n v="2.52"/>
    <x v="925"/>
    <n v="29.24"/>
    <s v="Evening"/>
    <x v="4"/>
    <n v="21.24"/>
    <n v="73.44"/>
    <n v="155.18"/>
    <x v="184"/>
    <n v="6"/>
    <x v="1"/>
    <x v="2"/>
    <x v="10"/>
    <x v="1"/>
    <x v="19"/>
    <n v="3"/>
    <n v="2025"/>
    <x v="1"/>
  </r>
  <r>
    <s v="User_1398"/>
    <s v="Fiat 500e"/>
    <n v="62"/>
    <x v="413"/>
    <x v="0"/>
    <x v="1373"/>
    <d v="2025-03-14T11:53:00"/>
    <n v="40.79"/>
    <n v="3.43"/>
    <x v="675"/>
    <n v="22.86"/>
    <s v="Morning"/>
    <x v="2"/>
    <n v="68.760000000000005"/>
    <n v="55.15"/>
    <n v="159.62"/>
    <x v="974"/>
    <n v="3"/>
    <x v="1"/>
    <x v="2"/>
    <x v="11"/>
    <x v="1"/>
    <x v="20"/>
    <n v="3"/>
    <n v="2025"/>
    <x v="1"/>
  </r>
  <r>
    <s v="User_1399"/>
    <s v="Mazda MX-30"/>
    <n v="62"/>
    <x v="98"/>
    <x v="2"/>
    <x v="1374"/>
    <d v="2025-03-14T12:55:00"/>
    <n v="21.87"/>
    <n v="0.56999999999999995"/>
    <x v="525"/>
    <n v="25.99"/>
    <s v="Evening"/>
    <x v="6"/>
    <n v="44.92"/>
    <n v="53.75"/>
    <n v="296.58"/>
    <x v="975"/>
    <n v="1"/>
    <x v="1"/>
    <x v="0"/>
    <x v="12"/>
    <x v="2"/>
    <x v="21"/>
    <n v="3"/>
    <n v="2025"/>
    <x v="1"/>
  </r>
  <r>
    <s v="User_1400"/>
    <s v="Jaguar I-PACE"/>
    <n v="85"/>
    <x v="93"/>
    <x v="3"/>
    <x v="1375"/>
    <d v="2025-02-05T11:06:00"/>
    <n v="6.5"/>
    <n v="1.49"/>
    <x v="53"/>
    <n v="35.24"/>
    <s v="Afternoon"/>
    <x v="5"/>
    <n v="67.52"/>
    <n v="57.35"/>
    <n v="204.77"/>
    <x v="106"/>
    <n v="6"/>
    <x v="0"/>
    <x v="2"/>
    <x v="10"/>
    <x v="1"/>
    <x v="22"/>
    <n v="2"/>
    <n v="2025"/>
    <x v="0"/>
  </r>
  <r>
    <s v="User_1401"/>
    <s v="Tesla Model 3"/>
    <n v="75"/>
    <x v="155"/>
    <x v="4"/>
    <x v="1376"/>
    <d v="2025-03-14T16:22:00"/>
    <n v="47.23"/>
    <n v="3.64"/>
    <x v="926"/>
    <n v="37.9"/>
    <s v="Afternoon"/>
    <x v="1"/>
    <n v="12.43"/>
    <n v="68.06"/>
    <n v="208.82"/>
    <x v="976"/>
    <n v="2"/>
    <x v="1"/>
    <x v="1"/>
    <x v="13"/>
    <x v="2"/>
    <x v="4"/>
    <n v="3"/>
    <n v="2025"/>
    <x v="1"/>
  </r>
  <r>
    <s v="User_1402"/>
    <s v="Tesla Model Y"/>
    <n v="62"/>
    <x v="164"/>
    <x v="3"/>
    <x v="1377"/>
    <d v="2025-03-14T17:05:00"/>
    <m/>
    <n v="2.88"/>
    <x v="400"/>
    <n v="13.93"/>
    <s v="Evening"/>
    <x v="0"/>
    <n v="64.489999999999995"/>
    <n v="150.79"/>
    <n v="246.15"/>
    <x v="977"/>
    <n v="5"/>
    <x v="0"/>
    <x v="0"/>
    <x v="14"/>
    <x v="2"/>
    <x v="4"/>
    <n v="3"/>
    <n v="2025"/>
    <x v="1"/>
  </r>
  <r>
    <s v="User_1403"/>
    <s v="Tesla Model S"/>
    <n v="82.67"/>
    <x v="378"/>
    <x v="0"/>
    <x v="1378"/>
    <d v="2025-03-14T17:29:00"/>
    <n v="18.79"/>
    <n v="1.64"/>
    <x v="927"/>
    <n v="39.520000000000003"/>
    <s v="Evening"/>
    <x v="1"/>
    <n v="41.77"/>
    <n v="67.069999999999993"/>
    <m/>
    <x v="978"/>
    <n v="3"/>
    <x v="2"/>
    <x v="2"/>
    <x v="15"/>
    <x v="2"/>
    <x v="4"/>
    <n v="3"/>
    <n v="2025"/>
    <x v="1"/>
  </r>
  <r>
    <s v="User_1404"/>
    <s v="Tesla Model X"/>
    <n v="100"/>
    <x v="391"/>
    <x v="3"/>
    <x v="1379"/>
    <d v="2025-03-14T17:51:00"/>
    <n v="47.29"/>
    <n v="0.66"/>
    <x v="928"/>
    <n v="11.97"/>
    <s v="Night"/>
    <x v="5"/>
    <n v="64.569999999999993"/>
    <n v="63.96"/>
    <n v="295.20999999999998"/>
    <x v="979"/>
    <n v="1"/>
    <x v="0"/>
    <x v="0"/>
    <x v="16"/>
    <x v="2"/>
    <x v="4"/>
    <n v="3"/>
    <n v="2025"/>
    <x v="1"/>
  </r>
  <r>
    <s v="User_1405"/>
    <s v="Nissan Leaf"/>
    <n v="62"/>
    <x v="283"/>
    <x v="1"/>
    <x v="1380"/>
    <d v="2025-03-14T19:09:00"/>
    <n v="30.17"/>
    <n v="1.17"/>
    <x v="929"/>
    <n v="27.39"/>
    <s v="Afternoon"/>
    <x v="1"/>
    <n v="77.599999999999994"/>
    <n v="58.55"/>
    <n v="185.55"/>
    <x v="980"/>
    <n v="5"/>
    <x v="0"/>
    <x v="1"/>
    <x v="17"/>
    <x v="2"/>
    <x v="3"/>
    <n v="3"/>
    <n v="2025"/>
    <x v="1"/>
  </r>
  <r>
    <s v="User_1406"/>
    <s v="Chevy Bolt EV"/>
    <n v="85"/>
    <x v="315"/>
    <x v="0"/>
    <x v="1381"/>
    <d v="2025-03-14T21:06:00"/>
    <n v="34.9"/>
    <n v="1.6"/>
    <x v="647"/>
    <n v="33.68"/>
    <s v="Afternoon"/>
    <x v="4"/>
    <n v="61.53"/>
    <n v="89"/>
    <n v="269.89"/>
    <x v="981"/>
    <n v="1"/>
    <x v="1"/>
    <x v="1"/>
    <x v="18"/>
    <x v="3"/>
    <x v="2"/>
    <n v="3"/>
    <n v="2025"/>
    <x v="1"/>
  </r>
  <r>
    <s v="User_1407"/>
    <s v="Chevy Bolt EUV"/>
    <n v="100"/>
    <x v="32"/>
    <x v="3"/>
    <x v="1382"/>
    <d v="2025-03-14T19:46:00"/>
    <n v="54.96"/>
    <n v="3.52"/>
    <x v="930"/>
    <n v="38.770000000000003"/>
    <s v="Morning"/>
    <x v="4"/>
    <n v="19.829999999999998"/>
    <n v="92.78"/>
    <n v="141.47"/>
    <x v="982"/>
    <n v="3"/>
    <x v="2"/>
    <x v="2"/>
    <x v="19"/>
    <x v="3"/>
    <x v="2"/>
    <n v="3"/>
    <n v="2025"/>
    <x v="1"/>
  </r>
  <r>
    <s v="User_1408"/>
    <s v="Hyundai Kona Electric"/>
    <n v="50"/>
    <x v="245"/>
    <x v="1"/>
    <x v="1383"/>
    <d v="2025-03-14T21:37:00"/>
    <n v="74.790000000000006"/>
    <n v="1.68"/>
    <x v="931"/>
    <n v="31.3"/>
    <s v="Afternoon"/>
    <x v="0"/>
    <n v="37.369999999999997"/>
    <n v="98.56"/>
    <n v="245.6"/>
    <x v="189"/>
    <n v="7"/>
    <x v="0"/>
    <x v="0"/>
    <x v="20"/>
    <x v="3"/>
    <x v="1"/>
    <n v="3"/>
    <n v="2025"/>
    <x v="1"/>
  </r>
  <r>
    <s v="User_1409"/>
    <s v="Hyundai Ioniq 5"/>
    <n v="75"/>
    <x v="343"/>
    <x v="3"/>
    <x v="1384"/>
    <d v="2025-03-14T22:13:00"/>
    <n v="34.79"/>
    <n v="1.81"/>
    <x v="351"/>
    <n v="31.8"/>
    <s v="Night"/>
    <x v="0"/>
    <n v="42.67"/>
    <n v="75.7"/>
    <n v="247.75"/>
    <x v="983"/>
    <n v="5"/>
    <x v="2"/>
    <x v="0"/>
    <x v="21"/>
    <x v="3"/>
    <x v="1"/>
    <n v="3"/>
    <n v="2025"/>
    <x v="1"/>
  </r>
  <r>
    <s v="User_1410"/>
    <s v="Hyundai Ioniq 6"/>
    <n v="75"/>
    <x v="162"/>
    <x v="3"/>
    <x v="1385"/>
    <d v="2025-03-14T23:30:00"/>
    <n v="69.13"/>
    <n v="3.01"/>
    <x v="932"/>
    <n v="17.39"/>
    <s v="Morning"/>
    <x v="0"/>
    <n v="28.9"/>
    <n v="78.349999999999994"/>
    <n v="91.55"/>
    <x v="984"/>
    <n v="2"/>
    <x v="2"/>
    <x v="1"/>
    <x v="22"/>
    <x v="3"/>
    <x v="1"/>
    <n v="3"/>
    <n v="2025"/>
    <x v="1"/>
  </r>
  <r>
    <s v="User_1411"/>
    <s v="Kia EV6"/>
    <n v="147.4"/>
    <x v="94"/>
    <x v="1"/>
    <x v="1386"/>
    <d v="2025-02-05T13:43:00"/>
    <n v="65.89"/>
    <n v="3.15"/>
    <x v="101"/>
    <n v="11.04"/>
    <s v="Evening"/>
    <x v="0"/>
    <n v="27.38"/>
    <n v="64.7"/>
    <n v="74.92"/>
    <x v="107"/>
    <n v="6"/>
    <x v="1"/>
    <x v="2"/>
    <x v="11"/>
    <x v="1"/>
    <x v="5"/>
    <n v="2"/>
    <n v="2025"/>
    <x v="0"/>
  </r>
  <r>
    <s v="User_1412"/>
    <s v="Kia Niro EV"/>
    <n v="78.430000000000007"/>
    <x v="228"/>
    <x v="0"/>
    <x v="1387"/>
    <d v="2025-03-15T01:32:00"/>
    <n v="38.090000000000003"/>
    <n v="1.95"/>
    <x v="933"/>
    <n v="15.63"/>
    <s v="Evening"/>
    <x v="3"/>
    <n v="11.83"/>
    <n v="97.63"/>
    <n v="135.71"/>
    <x v="985"/>
    <n v="7"/>
    <x v="1"/>
    <x v="2"/>
    <x v="23"/>
    <x v="3"/>
    <x v="5"/>
    <n v="3"/>
    <n v="2025"/>
    <x v="1"/>
  </r>
  <r>
    <s v="User_1413"/>
    <s v="Ford Mustang Mach-E"/>
    <n v="50"/>
    <x v="132"/>
    <x v="1"/>
    <x v="1388"/>
    <d v="2025-03-15T02:02:00"/>
    <n v="27.75"/>
    <n v="0.9"/>
    <x v="934"/>
    <n v="17.09"/>
    <s v="Afternoon"/>
    <x v="6"/>
    <n v="24.84"/>
    <n v="87.94"/>
    <n v="265.69"/>
    <x v="986"/>
    <n v="1"/>
    <x v="2"/>
    <x v="1"/>
    <x v="0"/>
    <x v="0"/>
    <x v="6"/>
    <n v="3"/>
    <n v="2025"/>
    <x v="1"/>
  </r>
  <r>
    <s v="User_1414"/>
    <s v="Ford F-150 Lightning"/>
    <n v="85"/>
    <x v="124"/>
    <x v="4"/>
    <x v="1389"/>
    <d v="2025-03-15T04:45:00"/>
    <n v="41.65"/>
    <n v="0.14000000000000001"/>
    <x v="15"/>
    <n v="33.39"/>
    <s v="Evening"/>
    <x v="5"/>
    <n v="90.93"/>
    <n v="52.84"/>
    <n v="111.86"/>
    <x v="987"/>
    <n v="2.93"/>
    <x v="0"/>
    <x v="1"/>
    <x v="1"/>
    <x v="0"/>
    <x v="6"/>
    <n v="3"/>
    <n v="2025"/>
    <x v="1"/>
  </r>
  <r>
    <s v="User_1415"/>
    <s v="Volkswagen ID.4"/>
    <n v="85"/>
    <x v="380"/>
    <x v="2"/>
    <x v="1390"/>
    <d v="2025-03-15T03:43:00"/>
    <n v="35.39"/>
    <n v="2.31"/>
    <x v="935"/>
    <n v="38.4"/>
    <s v="Morning"/>
    <x v="3"/>
    <n v="34.64"/>
    <n v="54.27"/>
    <n v="286.83999999999997"/>
    <x v="496"/>
    <n v="7"/>
    <x v="0"/>
    <x v="2"/>
    <x v="2"/>
    <x v="0"/>
    <x v="7"/>
    <n v="3"/>
    <n v="2025"/>
    <x v="1"/>
  </r>
  <r>
    <s v="User_1416"/>
    <s v="BMW i3"/>
    <n v="85"/>
    <x v="37"/>
    <x v="0"/>
    <x v="1391"/>
    <d v="2025-03-15T06:02:00"/>
    <n v="68.569999999999993"/>
    <n v="1.56"/>
    <x v="936"/>
    <n v="24.53"/>
    <s v="Afternoon"/>
    <x v="3"/>
    <n v="68.27"/>
    <n v="93.57"/>
    <n v="92.04"/>
    <x v="534"/>
    <n v="2"/>
    <x v="1"/>
    <x v="1"/>
    <x v="3"/>
    <x v="0"/>
    <x v="0"/>
    <n v="3"/>
    <n v="2025"/>
    <x v="1"/>
  </r>
  <r>
    <s v="User_1417"/>
    <s v="BMW i4"/>
    <n v="106.82"/>
    <x v="92"/>
    <x v="1"/>
    <x v="1392"/>
    <d v="2025-03-15T05:36:00"/>
    <m/>
    <n v="2.2200000000000002"/>
    <x v="937"/>
    <n v="6.56"/>
    <s v="Morning"/>
    <x v="3"/>
    <n v="18.34"/>
    <n v="86.04"/>
    <n v="30.65"/>
    <x v="988"/>
    <n v="6"/>
    <x v="0"/>
    <x v="0"/>
    <x v="4"/>
    <x v="0"/>
    <x v="0"/>
    <n v="3"/>
    <n v="2025"/>
    <x v="1"/>
  </r>
  <r>
    <s v="User_1418"/>
    <s v="BMW iX"/>
    <n v="50"/>
    <x v="27"/>
    <x v="3"/>
    <x v="1393"/>
    <d v="2025-03-15T07:20:00"/>
    <n v="36.47"/>
    <n v="1.21"/>
    <x v="938"/>
    <n v="9.94"/>
    <s v="Morning"/>
    <x v="1"/>
    <n v="21.02"/>
    <n v="82.18"/>
    <n v="56.43"/>
    <x v="989"/>
    <n v="1"/>
    <x v="1"/>
    <x v="0"/>
    <x v="5"/>
    <x v="0"/>
    <x v="0"/>
    <n v="3"/>
    <n v="2025"/>
    <x v="1"/>
  </r>
  <r>
    <s v="User_1419"/>
    <s v="Audi e-tron"/>
    <n v="100"/>
    <x v="5"/>
    <x v="1"/>
    <x v="1394"/>
    <d v="2025-03-15T06:31:00"/>
    <n v="44.64"/>
    <n v="1.2"/>
    <x v="21"/>
    <n v="17.66"/>
    <s v="Afternoon"/>
    <x v="2"/>
    <n v="32.299999999999997"/>
    <n v="69.58"/>
    <n v="294.76"/>
    <x v="291"/>
    <n v="6"/>
    <x v="0"/>
    <x v="0"/>
    <x v="6"/>
    <x v="1"/>
    <x v="8"/>
    <n v="3"/>
    <n v="2025"/>
    <x v="1"/>
  </r>
  <r>
    <s v="User_1420"/>
    <s v="Audi Q4 e-tron"/>
    <n v="50"/>
    <x v="24"/>
    <x v="2"/>
    <x v="1395"/>
    <d v="2025-03-15T08:58:00"/>
    <n v="40.270000000000003"/>
    <n v="2.69"/>
    <x v="939"/>
    <n v="25.55"/>
    <s v="Afternoon"/>
    <x v="6"/>
    <n v="21.83"/>
    <n v="68"/>
    <n v="156.49"/>
    <x v="970"/>
    <n v="2"/>
    <x v="0"/>
    <x v="1"/>
    <x v="7"/>
    <x v="1"/>
    <x v="8"/>
    <n v="3"/>
    <n v="2025"/>
    <x v="1"/>
  </r>
  <r>
    <s v="User_1421"/>
    <s v="Mercedes EQS"/>
    <n v="62"/>
    <x v="443"/>
    <x v="2"/>
    <x v="1396"/>
    <d v="2025-03-15T11:26:00"/>
    <n v="34.43"/>
    <n v="0.68"/>
    <x v="940"/>
    <n v="12.65"/>
    <s v="Morning"/>
    <x v="1"/>
    <n v="77.3"/>
    <n v="54.74"/>
    <n v="265.83999999999997"/>
    <x v="990"/>
    <n v="3"/>
    <x v="1"/>
    <x v="2"/>
    <x v="8"/>
    <x v="1"/>
    <x v="9"/>
    <n v="3"/>
    <n v="2025"/>
    <x v="1"/>
  </r>
  <r>
    <s v="User_1422"/>
    <s v="Mercedes EQE"/>
    <n v="50"/>
    <x v="95"/>
    <x v="1"/>
    <x v="1397"/>
    <d v="2025-02-05T13:34:00"/>
    <n v="13.26"/>
    <n v="3.07"/>
    <x v="102"/>
    <n v="32.909999999999997"/>
    <s v="Afternoon"/>
    <x v="2"/>
    <n v="25"/>
    <n v="90.02"/>
    <n v="220.67"/>
    <x v="108"/>
    <n v="3"/>
    <x v="0"/>
    <x v="0"/>
    <x v="12"/>
    <x v="2"/>
    <x v="9"/>
    <n v="2"/>
    <n v="2025"/>
    <x v="0"/>
  </r>
  <r>
    <s v="User_1423"/>
    <s v="Mercedes EQB"/>
    <n v="50"/>
    <x v="174"/>
    <x v="4"/>
    <x v="1398"/>
    <d v="2025-03-15T12:47:00"/>
    <m/>
    <n v="0.94"/>
    <x v="851"/>
    <n v="31.47"/>
    <s v="Night"/>
    <x v="0"/>
    <n v="21.39"/>
    <n v="70.38"/>
    <n v="266.58999999999997"/>
    <x v="991"/>
    <n v="3"/>
    <x v="2"/>
    <x v="2"/>
    <x v="9"/>
    <x v="1"/>
    <x v="9"/>
    <n v="3"/>
    <n v="2025"/>
    <x v="1"/>
  </r>
  <r>
    <s v="User_1424"/>
    <s v="Porsche Taycan"/>
    <n v="85"/>
    <x v="117"/>
    <x v="4"/>
    <x v="1399"/>
    <d v="2025-03-15T10:55:00"/>
    <n v="18.559999999999999"/>
    <n v="1.58"/>
    <x v="21"/>
    <n v="7.25"/>
    <s v="Afternoon"/>
    <x v="5"/>
    <n v="28.8"/>
    <n v="51.48"/>
    <n v="397.82"/>
    <x v="951"/>
    <n v="1"/>
    <x v="1"/>
    <x v="2"/>
    <x v="10"/>
    <x v="1"/>
    <x v="10"/>
    <n v="3"/>
    <n v="2025"/>
    <x v="1"/>
  </r>
  <r>
    <s v="User_1425"/>
    <s v="Volvo XC40 Recharge"/>
    <n v="75"/>
    <x v="234"/>
    <x v="2"/>
    <x v="1400"/>
    <d v="2025-03-15T14:49:00"/>
    <n v="59.8"/>
    <n v="2.12"/>
    <x v="941"/>
    <n v="22.93"/>
    <s v="Morning"/>
    <x v="3"/>
    <n v="28.19"/>
    <n v="96.03"/>
    <n v="276.23"/>
    <x v="863"/>
    <n v="4"/>
    <x v="2"/>
    <x v="2"/>
    <x v="11"/>
    <x v="1"/>
    <x v="11"/>
    <n v="3"/>
    <n v="2025"/>
    <x v="1"/>
  </r>
  <r>
    <s v="User_1426"/>
    <s v="Volvo C40 Recharge"/>
    <n v="75"/>
    <x v="207"/>
    <x v="0"/>
    <x v="1401"/>
    <d v="2025-03-15T14:08:00"/>
    <n v="59.77"/>
    <n v="3.25"/>
    <x v="942"/>
    <n v="39.299999999999997"/>
    <s v="Evening"/>
    <x v="1"/>
    <n v="81.95"/>
    <n v="59.95"/>
    <n v="166.33"/>
    <x v="992"/>
    <n v="2"/>
    <x v="2"/>
    <x v="2"/>
    <x v="12"/>
    <x v="2"/>
    <x v="11"/>
    <n v="3"/>
    <n v="2025"/>
    <x v="1"/>
  </r>
  <r>
    <s v="User_1427"/>
    <s v="Rivian R1T"/>
    <n v="62"/>
    <x v="360"/>
    <x v="0"/>
    <x v="1402"/>
    <d v="2025-03-15T13:56:00"/>
    <n v="36.700000000000003"/>
    <n v="1.87"/>
    <x v="943"/>
    <n v="5.56"/>
    <s v="Evening"/>
    <x v="6"/>
    <n v="26.35"/>
    <n v="95.16"/>
    <n v="49.55"/>
    <x v="607"/>
    <n v="6.45"/>
    <x v="1"/>
    <x v="1"/>
    <x v="13"/>
    <x v="2"/>
    <x v="12"/>
    <n v="3"/>
    <n v="2025"/>
    <x v="1"/>
  </r>
  <r>
    <s v="User_1428"/>
    <s v="Rivian R1S"/>
    <n v="62"/>
    <x v="392"/>
    <x v="3"/>
    <x v="1403"/>
    <d v="2025-03-15T15:58:00"/>
    <n v="10.23"/>
    <n v="2.69"/>
    <x v="944"/>
    <n v="36.64"/>
    <s v="Afternoon"/>
    <x v="4"/>
    <n v="58.95"/>
    <n v="54.52"/>
    <n v="112.01"/>
    <x v="993"/>
    <n v="5"/>
    <x v="1"/>
    <x v="2"/>
    <x v="14"/>
    <x v="2"/>
    <x v="12"/>
    <n v="3"/>
    <n v="2025"/>
    <x v="1"/>
  </r>
  <r>
    <s v="User_1429"/>
    <s v="Lucid Air"/>
    <n v="100"/>
    <x v="287"/>
    <x v="4"/>
    <x v="1404"/>
    <d v="2025-03-15T17:55:00"/>
    <n v="24.23"/>
    <n v="0.93"/>
    <x v="945"/>
    <n v="23.53"/>
    <s v="Afternoon"/>
    <x v="6"/>
    <n v="17.7"/>
    <n v="75.5"/>
    <n v="171.99"/>
    <x v="994"/>
    <n v="5"/>
    <x v="1"/>
    <x v="0"/>
    <x v="15"/>
    <x v="2"/>
    <x v="13"/>
    <n v="3"/>
    <n v="2025"/>
    <x v="1"/>
  </r>
  <r>
    <s v="User_1430"/>
    <s v="Polestar 2"/>
    <n v="85"/>
    <x v="321"/>
    <x v="3"/>
    <x v="1405"/>
    <d v="2025-03-15T19:31:00"/>
    <n v="21.71"/>
    <n v="2.5099999999999998"/>
    <x v="772"/>
    <n v="8.1199999999999992"/>
    <s v="Evening"/>
    <x v="3"/>
    <n v="17.079999999999998"/>
    <n v="94.51"/>
    <n v="169.83"/>
    <x v="995"/>
    <n v="5"/>
    <x v="2"/>
    <x v="1"/>
    <x v="16"/>
    <x v="2"/>
    <x v="14"/>
    <n v="3"/>
    <n v="2025"/>
    <x v="1"/>
  </r>
  <r>
    <s v="User_1431"/>
    <s v="Polestar 3"/>
    <n v="85"/>
    <x v="32"/>
    <x v="4"/>
    <x v="1406"/>
    <d v="2025-03-15T17:30:00"/>
    <n v="57.9"/>
    <n v="1.73"/>
    <x v="591"/>
    <n v="23.09"/>
    <s v="Morning"/>
    <x v="6"/>
    <n v="53.19"/>
    <n v="96.34"/>
    <n v="101.55"/>
    <x v="996"/>
    <n v="5"/>
    <x v="2"/>
    <x v="0"/>
    <x v="17"/>
    <x v="2"/>
    <x v="14"/>
    <n v="3"/>
    <n v="2025"/>
    <x v="1"/>
  </r>
  <r>
    <s v="User_1432"/>
    <s v="Mini Cooper SE"/>
    <n v="85"/>
    <x v="156"/>
    <x v="2"/>
    <x v="1407"/>
    <d v="2025-03-15T21:38:00"/>
    <n v="35.17"/>
    <n v="1.39"/>
    <x v="946"/>
    <n v="39.909999999999997"/>
    <s v="Morning"/>
    <x v="1"/>
    <n v="78.180000000000007"/>
    <n v="39.33"/>
    <n v="178.01"/>
    <x v="516"/>
    <n v="1"/>
    <x v="2"/>
    <x v="2"/>
    <x v="18"/>
    <x v="3"/>
    <x v="15"/>
    <n v="3"/>
    <n v="2025"/>
    <x v="1"/>
  </r>
  <r>
    <s v="User_1433"/>
    <s v="Toyota bZ4X"/>
    <n v="50"/>
    <x v="10"/>
    <x v="2"/>
    <x v="1408"/>
    <d v="2025-02-01T13:59:00"/>
    <n v="18.21"/>
    <n v="2.65"/>
    <x v="10"/>
    <n v="38.22"/>
    <s v="Night"/>
    <x v="2"/>
    <n v="76.09"/>
    <n v="82.27"/>
    <n v="64.63"/>
    <x v="10"/>
    <n v="3"/>
    <x v="0"/>
    <x v="1"/>
    <x v="10"/>
    <x v="1"/>
    <x v="16"/>
    <n v="2"/>
    <n v="2025"/>
    <x v="0"/>
  </r>
  <r>
    <s v="User_1434"/>
    <s v="Subaru Solterra"/>
    <n v="85"/>
    <x v="96"/>
    <x v="2"/>
    <x v="1409"/>
    <d v="2025-02-05T15:43:00"/>
    <m/>
    <n v="3.29"/>
    <x v="103"/>
    <n v="13.28"/>
    <s v="Night"/>
    <x v="6"/>
    <n v="59.85"/>
    <n v="56.29"/>
    <n v="137.13999999999999"/>
    <x v="109"/>
    <n v="5"/>
    <x v="1"/>
    <x v="2"/>
    <x v="13"/>
    <x v="2"/>
    <x v="17"/>
    <n v="2"/>
    <n v="2025"/>
    <x v="0"/>
  </r>
  <r>
    <s v="User_1435"/>
    <s v="Honda Prologue"/>
    <n v="75"/>
    <x v="192"/>
    <x v="0"/>
    <x v="1410"/>
    <d v="2025-03-15T21:12:00"/>
    <n v="15.73"/>
    <n v="3.88"/>
    <x v="947"/>
    <n v="19.63"/>
    <s v="Morning"/>
    <x v="4"/>
    <n v="10.87"/>
    <n v="80.290000000000006"/>
    <n v="279.02999999999997"/>
    <x v="415"/>
    <n v="5"/>
    <x v="2"/>
    <x v="2"/>
    <x v="19"/>
    <x v="3"/>
    <x v="18"/>
    <n v="3"/>
    <n v="2025"/>
    <x v="1"/>
  </r>
  <r>
    <s v="User_1436"/>
    <s v="Genesis GV60"/>
    <n v="85"/>
    <x v="216"/>
    <x v="0"/>
    <x v="1411"/>
    <d v="2025-03-15T22:40:00"/>
    <n v="34.08"/>
    <n v="2.36"/>
    <x v="948"/>
    <n v="19.57"/>
    <s v="Night"/>
    <x v="1"/>
    <n v="70.12"/>
    <n v="61.6"/>
    <m/>
    <x v="997"/>
    <n v="1"/>
    <x v="1"/>
    <x v="0"/>
    <x v="20"/>
    <x v="3"/>
    <x v="19"/>
    <n v="3"/>
    <n v="2025"/>
    <x v="1"/>
  </r>
  <r>
    <s v="User_1437"/>
    <s v="Genesis GV70 Electric"/>
    <n v="100"/>
    <x v="346"/>
    <x v="2"/>
    <x v="1412"/>
    <d v="2025-03-16T00:45:00"/>
    <n v="26.05"/>
    <n v="2.0299999999999998"/>
    <x v="949"/>
    <n v="36.22"/>
    <s v="Afternoon"/>
    <x v="1"/>
    <n v="88.85"/>
    <n v="69.47"/>
    <n v="211.49"/>
    <x v="998"/>
    <n v="2"/>
    <x v="1"/>
    <x v="0"/>
    <x v="21"/>
    <x v="3"/>
    <x v="19"/>
    <n v="3"/>
    <n v="2025"/>
    <x v="1"/>
  </r>
  <r>
    <s v="User_1438"/>
    <s v="Fiat 500e"/>
    <n v="85"/>
    <x v="327"/>
    <x v="3"/>
    <x v="1413"/>
    <d v="2025-03-15T23:10:00"/>
    <n v="21.85"/>
    <n v="3.28"/>
    <x v="21"/>
    <n v="11.77"/>
    <s v="Night"/>
    <x v="3"/>
    <n v="19.55"/>
    <n v="54.51"/>
    <n v="240.66"/>
    <x v="941"/>
    <n v="0"/>
    <x v="2"/>
    <x v="1"/>
    <x v="22"/>
    <x v="3"/>
    <x v="20"/>
    <n v="3"/>
    <n v="2025"/>
    <x v="1"/>
  </r>
  <r>
    <s v="User_1439"/>
    <s v="Mazda MX-30"/>
    <n v="75"/>
    <x v="165"/>
    <x v="3"/>
    <x v="1414"/>
    <d v="2025-03-16T02:14:00"/>
    <n v="15.43"/>
    <n v="1.71"/>
    <x v="950"/>
    <n v="22.77"/>
    <s v="Night"/>
    <x v="1"/>
    <n v="27.1"/>
    <n v="55.42"/>
    <n v="218.14"/>
    <x v="999"/>
    <n v="1"/>
    <x v="0"/>
    <x v="2"/>
    <x v="23"/>
    <x v="3"/>
    <x v="21"/>
    <n v="3"/>
    <n v="2025"/>
    <x v="1"/>
  </r>
  <r>
    <s v="User_1440"/>
    <s v="Jaguar I-PACE"/>
    <n v="85"/>
    <x v="46"/>
    <x v="1"/>
    <x v="1415"/>
    <d v="2025-03-16T01:20:00"/>
    <n v="13.65"/>
    <n v="1.46"/>
    <x v="806"/>
    <n v="38.31"/>
    <s v="Night"/>
    <x v="0"/>
    <n v="44.39"/>
    <n v="86.61"/>
    <m/>
    <x v="1000"/>
    <n v="5"/>
    <x v="1"/>
    <x v="2"/>
    <x v="0"/>
    <x v="0"/>
    <x v="22"/>
    <n v="3"/>
    <n v="2025"/>
    <x v="1"/>
  </r>
  <r>
    <s v="User_1441"/>
    <s v="Tesla Model 3"/>
    <n v="75"/>
    <x v="27"/>
    <x v="4"/>
    <x v="1416"/>
    <d v="2025-03-16T01:44:00"/>
    <n v="24.78"/>
    <n v="0.88"/>
    <x v="21"/>
    <n v="7.64"/>
    <s v="Night"/>
    <x v="6"/>
    <n v="41.9"/>
    <n v="52.62"/>
    <n v="171.11"/>
    <x v="338"/>
    <n v="6.66"/>
    <x v="0"/>
    <x v="2"/>
    <x v="1"/>
    <x v="0"/>
    <x v="4"/>
    <n v="3"/>
    <n v="2025"/>
    <x v="1"/>
  </r>
  <r>
    <s v="User_1442"/>
    <s v="Tesla Model Y"/>
    <n v="75"/>
    <x v="16"/>
    <x v="3"/>
    <x v="1417"/>
    <d v="2025-03-16T02:37:00"/>
    <n v="67.459999999999994"/>
    <n v="0.87"/>
    <x v="951"/>
    <n v="29.52"/>
    <s v="Morning"/>
    <x v="4"/>
    <n v="58.36"/>
    <n v="83.42"/>
    <n v="93.35"/>
    <x v="1001"/>
    <n v="4"/>
    <x v="0"/>
    <x v="0"/>
    <x v="2"/>
    <x v="0"/>
    <x v="4"/>
    <n v="3"/>
    <n v="2025"/>
    <x v="1"/>
  </r>
  <r>
    <s v="User_1443"/>
    <s v="Tesla Model S"/>
    <n v="62"/>
    <x v="172"/>
    <x v="2"/>
    <x v="1418"/>
    <d v="2025-03-16T04:07:00"/>
    <n v="12.04"/>
    <n v="1.03"/>
    <x v="21"/>
    <n v="22.74"/>
    <s v="Afternoon"/>
    <x v="5"/>
    <n v="22.71"/>
    <n v="62.28"/>
    <n v="284.19"/>
    <x v="1002"/>
    <n v="5"/>
    <x v="0"/>
    <x v="2"/>
    <x v="3"/>
    <x v="0"/>
    <x v="4"/>
    <n v="3"/>
    <n v="2025"/>
    <x v="1"/>
  </r>
  <r>
    <s v="User_1444"/>
    <s v="Tesla Model X"/>
    <n v="85"/>
    <x v="354"/>
    <x v="3"/>
    <x v="1419"/>
    <d v="2025-03-16T06:23:00"/>
    <n v="61.23"/>
    <n v="2.33"/>
    <x v="250"/>
    <n v="38.659999999999997"/>
    <s v="Afternoon"/>
    <x v="2"/>
    <n v="53.24"/>
    <n v="85.78"/>
    <n v="13.79"/>
    <x v="1003"/>
    <n v="7"/>
    <x v="2"/>
    <x v="1"/>
    <x v="4"/>
    <x v="0"/>
    <x v="4"/>
    <n v="3"/>
    <n v="2025"/>
    <x v="1"/>
  </r>
  <r>
    <s v="User_1445"/>
    <s v="Nissan Leaf"/>
    <n v="62"/>
    <x v="97"/>
    <x v="2"/>
    <x v="1420"/>
    <d v="2025-02-05T17:27:00"/>
    <n v="27.43"/>
    <n v="0.91"/>
    <x v="104"/>
    <n v="19.78"/>
    <s v="Evening"/>
    <x v="0"/>
    <n v="74.650000000000006"/>
    <n v="10.08"/>
    <n v="216.07"/>
    <x v="110"/>
    <n v="5"/>
    <x v="1"/>
    <x v="2"/>
    <x v="14"/>
    <x v="2"/>
    <x v="3"/>
    <n v="2"/>
    <n v="2025"/>
    <x v="0"/>
  </r>
  <r>
    <s v="User_1446"/>
    <s v="Chevy Bolt EV"/>
    <n v="50"/>
    <x v="441"/>
    <x v="0"/>
    <x v="1421"/>
    <d v="2025-03-16T06:52:00"/>
    <n v="23.19"/>
    <n v="2.0099999999999998"/>
    <x v="952"/>
    <n v="5.81"/>
    <s v="Night"/>
    <x v="6"/>
    <n v="72.88"/>
    <n v="86.94"/>
    <n v="181.05"/>
    <x v="1004"/>
    <n v="7"/>
    <x v="1"/>
    <x v="1"/>
    <x v="5"/>
    <x v="0"/>
    <x v="2"/>
    <n v="3"/>
    <n v="2025"/>
    <x v="1"/>
  </r>
  <r>
    <s v="User_1447"/>
    <s v="Chevy Bolt EUV"/>
    <n v="85"/>
    <x v="13"/>
    <x v="4"/>
    <x v="1422"/>
    <d v="2025-03-16T07:25:00"/>
    <n v="48.39"/>
    <n v="3.74"/>
    <x v="953"/>
    <n v="15.99"/>
    <s v="Afternoon"/>
    <x v="3"/>
    <n v="19.32"/>
    <n v="81.93"/>
    <n v="112.1"/>
    <x v="1005"/>
    <n v="7"/>
    <x v="0"/>
    <x v="0"/>
    <x v="6"/>
    <x v="1"/>
    <x v="2"/>
    <n v="3"/>
    <n v="2025"/>
    <x v="1"/>
  </r>
  <r>
    <s v="User_1448"/>
    <s v="Hyundai Kona Electric"/>
    <n v="75"/>
    <x v="278"/>
    <x v="1"/>
    <x v="1423"/>
    <d v="2025-03-16T10:24:00"/>
    <n v="29.68"/>
    <n v="3.72"/>
    <x v="954"/>
    <n v="21.06"/>
    <s v="Evening"/>
    <x v="4"/>
    <n v="79.22"/>
    <n v="54.37"/>
    <n v="265.98"/>
    <x v="1006"/>
    <n v="3"/>
    <x v="2"/>
    <x v="0"/>
    <x v="7"/>
    <x v="1"/>
    <x v="1"/>
    <n v="3"/>
    <n v="2025"/>
    <x v="1"/>
  </r>
  <r>
    <s v="User_1449"/>
    <s v="Hyundai Ioniq 5"/>
    <n v="85"/>
    <x v="84"/>
    <x v="4"/>
    <x v="1424"/>
    <d v="2025-03-16T10:12:00"/>
    <n v="25.09"/>
    <n v="3.45"/>
    <x v="955"/>
    <n v="21.53"/>
    <s v="Morning"/>
    <x v="0"/>
    <n v="36.840000000000003"/>
    <n v="58.6"/>
    <m/>
    <x v="905"/>
    <n v="5"/>
    <x v="1"/>
    <x v="1"/>
    <x v="8"/>
    <x v="1"/>
    <x v="1"/>
    <n v="3"/>
    <n v="2025"/>
    <x v="1"/>
  </r>
  <r>
    <s v="User_1450"/>
    <s v="Hyundai Ioniq 6"/>
    <n v="75"/>
    <x v="241"/>
    <x v="0"/>
    <x v="1425"/>
    <d v="2025-03-16T11:47:00"/>
    <m/>
    <n v="2.2200000000000002"/>
    <x v="956"/>
    <n v="19.809999999999999"/>
    <s v="Afternoon"/>
    <x v="4"/>
    <n v="25.18"/>
    <n v="80.239999999999995"/>
    <n v="200.88"/>
    <x v="991"/>
    <n v="6"/>
    <x v="2"/>
    <x v="0"/>
    <x v="9"/>
    <x v="1"/>
    <x v="1"/>
    <n v="3"/>
    <n v="2025"/>
    <x v="1"/>
  </r>
  <r>
    <s v="User_1451"/>
    <s v="Kia EV6"/>
    <n v="100"/>
    <x v="306"/>
    <x v="0"/>
    <x v="1426"/>
    <d v="2025-03-16T12:11:00"/>
    <n v="56.12"/>
    <n v="1.06"/>
    <x v="580"/>
    <n v="16.350000000000001"/>
    <s v="Morning"/>
    <x v="5"/>
    <n v="22.35"/>
    <n v="80.09"/>
    <n v="81.97"/>
    <x v="1007"/>
    <n v="7"/>
    <x v="1"/>
    <x v="0"/>
    <x v="10"/>
    <x v="1"/>
    <x v="5"/>
    <n v="3"/>
    <n v="2025"/>
    <x v="1"/>
  </r>
  <r>
    <s v="User_1452"/>
    <s v="Kia Niro EV"/>
    <n v="50"/>
    <x v="391"/>
    <x v="0"/>
    <x v="1427"/>
    <d v="2025-03-16T12:47:00"/>
    <n v="15.9"/>
    <n v="3.17"/>
    <x v="809"/>
    <n v="12.07"/>
    <s v="Evening"/>
    <x v="3"/>
    <n v="46.22"/>
    <n v="60.73"/>
    <n v="211.55"/>
    <x v="1008"/>
    <n v="7"/>
    <x v="1"/>
    <x v="2"/>
    <x v="11"/>
    <x v="1"/>
    <x v="5"/>
    <n v="3"/>
    <n v="2025"/>
    <x v="1"/>
  </r>
  <r>
    <s v="User_1453"/>
    <s v="Ford Mustang Mach-E"/>
    <n v="85"/>
    <x v="149"/>
    <x v="0"/>
    <x v="1428"/>
    <d v="2025-03-16T15:26:00"/>
    <n v="41.16"/>
    <n v="3.26"/>
    <x v="957"/>
    <n v="13.44"/>
    <s v="Morning"/>
    <x v="4"/>
    <n v="31.47"/>
    <n v="77.45"/>
    <n v="125.76"/>
    <x v="1009"/>
    <n v="5"/>
    <x v="2"/>
    <x v="1"/>
    <x v="12"/>
    <x v="2"/>
    <x v="6"/>
    <n v="3"/>
    <n v="2025"/>
    <x v="1"/>
  </r>
  <r>
    <s v="User_1454"/>
    <s v="Ford F-150 Lightning"/>
    <n v="50"/>
    <x v="444"/>
    <x v="2"/>
    <x v="1429"/>
    <d v="2025-03-16T16:18:00"/>
    <n v="41.91"/>
    <n v="1.89"/>
    <x v="607"/>
    <n v="26.73"/>
    <s v="Evening"/>
    <x v="6"/>
    <n v="46.4"/>
    <n v="58.93"/>
    <n v="44.51"/>
    <x v="1010"/>
    <n v="5"/>
    <x v="0"/>
    <x v="2"/>
    <x v="13"/>
    <x v="2"/>
    <x v="6"/>
    <n v="3"/>
    <n v="2025"/>
    <x v="1"/>
  </r>
  <r>
    <s v="User_1455"/>
    <s v="Volkswagen ID.4"/>
    <n v="85"/>
    <x v="364"/>
    <x v="1"/>
    <x v="1430"/>
    <d v="2025-03-16T15:52:00"/>
    <n v="8.34"/>
    <n v="2.4300000000000002"/>
    <x v="958"/>
    <n v="8.2100000000000009"/>
    <s v="Night"/>
    <x v="0"/>
    <n v="15.63"/>
    <n v="42.51"/>
    <n v="206.27"/>
    <x v="67"/>
    <n v="4"/>
    <x v="1"/>
    <x v="1"/>
    <x v="14"/>
    <x v="2"/>
    <x v="7"/>
    <n v="3"/>
    <n v="2025"/>
    <x v="1"/>
  </r>
  <r>
    <s v="User_1456"/>
    <s v="BMW i3"/>
    <n v="100"/>
    <x v="98"/>
    <x v="3"/>
    <x v="1431"/>
    <d v="2025-02-05T15:51:00"/>
    <n v="7.36"/>
    <n v="2.4300000000000002"/>
    <x v="105"/>
    <n v="13.79"/>
    <s v="Afternoon"/>
    <x v="1"/>
    <n v="77.489999999999995"/>
    <n v="71.63"/>
    <n v="166.67"/>
    <x v="111"/>
    <n v="5"/>
    <x v="2"/>
    <x v="0"/>
    <x v="15"/>
    <x v="2"/>
    <x v="0"/>
    <n v="2"/>
    <n v="2025"/>
    <x v="0"/>
  </r>
  <r>
    <s v="User_1457"/>
    <s v="BMW i4"/>
    <n v="62"/>
    <x v="42"/>
    <x v="0"/>
    <x v="1432"/>
    <d v="2025-03-16T15:59:00"/>
    <n v="90.24"/>
    <n v="1.29"/>
    <x v="959"/>
    <n v="35.03"/>
    <s v="Afternoon"/>
    <x v="3"/>
    <n v="70.55"/>
    <n v="50.52"/>
    <n v="102.76"/>
    <x v="1011"/>
    <n v="1"/>
    <x v="1"/>
    <x v="2"/>
    <x v="15"/>
    <x v="2"/>
    <x v="0"/>
    <n v="3"/>
    <n v="2025"/>
    <x v="1"/>
  </r>
  <r>
    <s v="User_1458"/>
    <s v="BMW iX"/>
    <n v="62"/>
    <x v="319"/>
    <x v="0"/>
    <x v="1433"/>
    <d v="2025-03-16T16:34:00"/>
    <n v="18.100000000000001"/>
    <n v="1.93"/>
    <x v="902"/>
    <n v="37.700000000000003"/>
    <s v="Night"/>
    <x v="0"/>
    <n v="33.299999999999997"/>
    <n v="99.7"/>
    <n v="51.24"/>
    <x v="1012"/>
    <n v="3"/>
    <x v="0"/>
    <x v="1"/>
    <x v="16"/>
    <x v="2"/>
    <x v="0"/>
    <n v="3"/>
    <n v="2025"/>
    <x v="1"/>
  </r>
  <r>
    <s v="User_1459"/>
    <s v="Audi e-tron"/>
    <n v="50"/>
    <x v="252"/>
    <x v="3"/>
    <x v="1434"/>
    <d v="2025-03-16T19:28:00"/>
    <n v="59.2"/>
    <n v="3.4"/>
    <x v="312"/>
    <n v="7.03"/>
    <s v="Afternoon"/>
    <x v="3"/>
    <n v="32.9"/>
    <n v="90.24"/>
    <n v="286.82"/>
    <x v="1013"/>
    <n v="6"/>
    <x v="1"/>
    <x v="1"/>
    <x v="17"/>
    <x v="2"/>
    <x v="8"/>
    <n v="3"/>
    <n v="2025"/>
    <x v="1"/>
  </r>
  <r>
    <s v="User_1460"/>
    <s v="Audi Q4 e-tron"/>
    <n v="85"/>
    <x v="308"/>
    <x v="1"/>
    <x v="1435"/>
    <d v="2025-03-16T21:48:00"/>
    <m/>
    <n v="3.78"/>
    <x v="960"/>
    <n v="11.57"/>
    <s v="Night"/>
    <x v="2"/>
    <n v="25.61"/>
    <n v="76.510000000000005"/>
    <n v="249.13"/>
    <x v="1014"/>
    <n v="5"/>
    <x v="0"/>
    <x v="1"/>
    <x v="18"/>
    <x v="3"/>
    <x v="8"/>
    <n v="3"/>
    <n v="2025"/>
    <x v="1"/>
  </r>
  <r>
    <s v="User_1461"/>
    <s v="Mercedes EQS"/>
    <n v="85"/>
    <x v="165"/>
    <x v="4"/>
    <x v="1436"/>
    <d v="2025-03-16T20:00:00"/>
    <n v="15.77"/>
    <n v="2.69"/>
    <x v="961"/>
    <n v="36.229999999999997"/>
    <s v="Evening"/>
    <x v="5"/>
    <n v="59.61"/>
    <n v="58.96"/>
    <n v="297.10000000000002"/>
    <x v="1015"/>
    <n v="7"/>
    <x v="1"/>
    <x v="0"/>
    <x v="19"/>
    <x v="3"/>
    <x v="9"/>
    <n v="3"/>
    <n v="2025"/>
    <x v="1"/>
  </r>
  <r>
    <s v="User_1462"/>
    <s v="Mercedes EQE"/>
    <n v="50"/>
    <x v="301"/>
    <x v="1"/>
    <x v="1437"/>
    <d v="2025-03-16T23:29:00"/>
    <n v="75.09"/>
    <n v="1.85"/>
    <x v="962"/>
    <n v="6.12"/>
    <s v="Afternoon"/>
    <x v="2"/>
    <n v="61.93"/>
    <n v="50.51"/>
    <n v="150.26"/>
    <x v="1016"/>
    <n v="3"/>
    <x v="0"/>
    <x v="2"/>
    <x v="20"/>
    <x v="3"/>
    <x v="9"/>
    <n v="3"/>
    <n v="2025"/>
    <x v="1"/>
  </r>
  <r>
    <s v="User_1463"/>
    <s v="Mercedes EQB"/>
    <n v="100"/>
    <x v="75"/>
    <x v="1"/>
    <x v="1438"/>
    <d v="2025-03-16T21:52:00"/>
    <n v="23.92"/>
    <n v="2.33"/>
    <x v="963"/>
    <n v="5.59"/>
    <s v="Night"/>
    <x v="6"/>
    <n v="38.270000000000003"/>
    <n v="84.48"/>
    <n v="295.97000000000003"/>
    <x v="1017"/>
    <n v="2"/>
    <x v="1"/>
    <x v="0"/>
    <x v="21"/>
    <x v="3"/>
    <x v="9"/>
    <n v="3"/>
    <n v="2025"/>
    <x v="1"/>
  </r>
  <r>
    <s v="User_1464"/>
    <s v="Porsche Taycan"/>
    <n v="50"/>
    <x v="1"/>
    <x v="1"/>
    <x v="1439"/>
    <d v="2025-03-16T23:17:00"/>
    <n v="13.82"/>
    <n v="2.09"/>
    <x v="964"/>
    <n v="20.84"/>
    <s v="Morning"/>
    <x v="6"/>
    <n v="86.61"/>
    <n v="99.09"/>
    <n v="119.34"/>
    <x v="158"/>
    <n v="7"/>
    <x v="1"/>
    <x v="0"/>
    <x v="22"/>
    <x v="3"/>
    <x v="10"/>
    <n v="3"/>
    <n v="2025"/>
    <x v="1"/>
  </r>
  <r>
    <s v="User_1465"/>
    <s v="Volvo XC40 Recharge"/>
    <n v="62"/>
    <x v="334"/>
    <x v="0"/>
    <x v="1440"/>
    <d v="2025-03-17T01:18:00"/>
    <n v="79.97"/>
    <n v="1.1599999999999999"/>
    <x v="965"/>
    <n v="8.4700000000000006"/>
    <s v="Morning"/>
    <x v="6"/>
    <n v="75.83"/>
    <n v="67.98"/>
    <n v="117.7"/>
    <x v="808"/>
    <n v="5"/>
    <x v="1"/>
    <x v="1"/>
    <x v="23"/>
    <x v="3"/>
    <x v="11"/>
    <n v="3"/>
    <n v="2025"/>
    <x v="1"/>
  </r>
  <r>
    <s v="User_1466"/>
    <s v="Volvo C40 Recharge"/>
    <n v="50"/>
    <x v="209"/>
    <x v="0"/>
    <x v="1441"/>
    <d v="2025-03-17T01:09:00"/>
    <n v="5.16"/>
    <n v="3.91"/>
    <x v="966"/>
    <n v="7.41"/>
    <s v="Night"/>
    <x v="1"/>
    <n v="32.17"/>
    <n v="56.72"/>
    <n v="45.4"/>
    <x v="253"/>
    <n v="2"/>
    <x v="0"/>
    <x v="1"/>
    <x v="0"/>
    <x v="0"/>
    <x v="11"/>
    <n v="3"/>
    <n v="2025"/>
    <x v="1"/>
  </r>
  <r>
    <s v="User_1467"/>
    <s v="Rivian R1T"/>
    <n v="100"/>
    <x v="99"/>
    <x v="0"/>
    <x v="1442"/>
    <d v="2025-02-05T18:14:00"/>
    <n v="36.14"/>
    <n v="2.4500000000000002"/>
    <x v="106"/>
    <n v="7.87"/>
    <s v="Night"/>
    <x v="6"/>
    <n v="48.61"/>
    <n v="95.83"/>
    <n v="48.12"/>
    <x v="112"/>
    <n v="1"/>
    <x v="0"/>
    <x v="1"/>
    <x v="16"/>
    <x v="2"/>
    <x v="12"/>
    <n v="2"/>
    <n v="2025"/>
    <x v="0"/>
  </r>
  <r>
    <s v="User_1468"/>
    <s v="Rivian R1S"/>
    <n v="75"/>
    <x v="404"/>
    <x v="2"/>
    <x v="1443"/>
    <d v="2025-03-17T01:35:00"/>
    <n v="55.1"/>
    <n v="1.29"/>
    <x v="967"/>
    <n v="8.6300000000000008"/>
    <s v="Evening"/>
    <x v="6"/>
    <n v="54.16"/>
    <n v="56.7"/>
    <n v="100.84"/>
    <x v="1018"/>
    <n v="3"/>
    <x v="1"/>
    <x v="0"/>
    <x v="1"/>
    <x v="0"/>
    <x v="12"/>
    <n v="3"/>
    <n v="2025"/>
    <x v="1"/>
  </r>
  <r>
    <s v="User_1469"/>
    <s v="Lucid Air"/>
    <n v="102.4"/>
    <x v="240"/>
    <x v="4"/>
    <x v="1444"/>
    <d v="2025-03-17T03:07:00"/>
    <n v="38.19"/>
    <n v="3.23"/>
    <x v="968"/>
    <n v="8.64"/>
    <s v="Night"/>
    <x v="0"/>
    <n v="40.630000000000003"/>
    <n v="62.8"/>
    <n v="72.319999999999993"/>
    <x v="1019"/>
    <n v="6"/>
    <x v="2"/>
    <x v="0"/>
    <x v="2"/>
    <x v="0"/>
    <x v="13"/>
    <n v="3"/>
    <n v="2025"/>
    <x v="1"/>
  </r>
  <r>
    <s v="User_1470"/>
    <s v="Polestar 2"/>
    <n v="60.31"/>
    <x v="6"/>
    <x v="3"/>
    <x v="1445"/>
    <d v="2025-03-17T06:18:00"/>
    <n v="41.13"/>
    <n v="0.63"/>
    <x v="969"/>
    <n v="10.68"/>
    <s v="Morning"/>
    <x v="2"/>
    <n v="64.75"/>
    <n v="92.69"/>
    <n v="224.56"/>
    <x v="308"/>
    <n v="4.4400000000000004"/>
    <x v="2"/>
    <x v="0"/>
    <x v="3"/>
    <x v="0"/>
    <x v="14"/>
    <n v="3"/>
    <n v="2025"/>
    <x v="1"/>
  </r>
  <r>
    <s v="User_1471"/>
    <s v="Polestar 3"/>
    <n v="100"/>
    <x v="3"/>
    <x v="1"/>
    <x v="1446"/>
    <d v="2025-03-17T06:09:00"/>
    <n v="55.2"/>
    <n v="1.7"/>
    <x v="970"/>
    <n v="13.32"/>
    <s v="Afternoon"/>
    <x v="0"/>
    <n v="28.69"/>
    <n v="81.11"/>
    <m/>
    <x v="1020"/>
    <n v="6"/>
    <x v="2"/>
    <x v="1"/>
    <x v="4"/>
    <x v="0"/>
    <x v="14"/>
    <n v="3"/>
    <n v="2025"/>
    <x v="1"/>
  </r>
  <r>
    <s v="User_1472"/>
    <s v="Mini Cooper SE"/>
    <n v="75"/>
    <x v="390"/>
    <x v="4"/>
    <x v="1447"/>
    <d v="2025-03-17T05:56:00"/>
    <n v="72.31"/>
    <n v="0.95"/>
    <x v="971"/>
    <n v="23.89"/>
    <s v="Afternoon"/>
    <x v="3"/>
    <n v="59.49"/>
    <n v="92.31"/>
    <n v="54.14"/>
    <x v="512"/>
    <n v="0"/>
    <x v="1"/>
    <x v="1"/>
    <x v="5"/>
    <x v="0"/>
    <x v="15"/>
    <n v="3"/>
    <n v="2025"/>
    <x v="1"/>
  </r>
  <r>
    <s v="User_1473"/>
    <s v="Toyota bZ4X"/>
    <n v="75"/>
    <x v="33"/>
    <x v="4"/>
    <x v="1448"/>
    <d v="2025-03-17T09:52:00"/>
    <n v="37.49"/>
    <n v="1.85"/>
    <x v="972"/>
    <n v="7.39"/>
    <s v="Night"/>
    <x v="0"/>
    <n v="86.54"/>
    <n v="93.38"/>
    <n v="215.9"/>
    <x v="309"/>
    <n v="7"/>
    <x v="0"/>
    <x v="1"/>
    <x v="6"/>
    <x v="1"/>
    <x v="16"/>
    <n v="3"/>
    <n v="2025"/>
    <x v="1"/>
  </r>
  <r>
    <s v="User_1474"/>
    <s v="Subaru Solterra"/>
    <n v="62"/>
    <x v="445"/>
    <x v="2"/>
    <x v="1449"/>
    <d v="2025-03-17T08:38:00"/>
    <n v="55.37"/>
    <n v="3.14"/>
    <x v="973"/>
    <n v="8.6199999999999992"/>
    <s v="Afternoon"/>
    <x v="1"/>
    <n v="57.07"/>
    <n v="92.42"/>
    <n v="270.04000000000002"/>
    <x v="1021"/>
    <n v="2"/>
    <x v="0"/>
    <x v="2"/>
    <x v="7"/>
    <x v="1"/>
    <x v="17"/>
    <n v="3"/>
    <n v="2025"/>
    <x v="1"/>
  </r>
  <r>
    <s v="User_1475"/>
    <s v="Honda Prologue"/>
    <n v="75"/>
    <x v="264"/>
    <x v="3"/>
    <x v="1450"/>
    <d v="2025-03-17T09:26:00"/>
    <n v="33.47"/>
    <n v="3.39"/>
    <x v="974"/>
    <n v="33.22"/>
    <s v="Morning"/>
    <x v="0"/>
    <n v="44.25"/>
    <n v="91.06"/>
    <n v="40.32"/>
    <x v="1022"/>
    <n v="6"/>
    <x v="1"/>
    <x v="0"/>
    <x v="8"/>
    <x v="1"/>
    <x v="18"/>
    <n v="3"/>
    <n v="2025"/>
    <x v="1"/>
  </r>
  <r>
    <s v="User_1476"/>
    <s v="Genesis GV60"/>
    <n v="85"/>
    <x v="310"/>
    <x v="1"/>
    <x v="1451"/>
    <d v="2025-03-17T09:46:00"/>
    <n v="53.36"/>
    <n v="3.38"/>
    <x v="975"/>
    <n v="23.06"/>
    <s v="Afternoon"/>
    <x v="3"/>
    <n v="29.88"/>
    <n v="95.54"/>
    <m/>
    <x v="1023"/>
    <n v="0"/>
    <x v="2"/>
    <x v="0"/>
    <x v="9"/>
    <x v="1"/>
    <x v="19"/>
    <n v="3"/>
    <n v="2025"/>
    <x v="1"/>
  </r>
  <r>
    <s v="User_1477"/>
    <s v="Genesis GV70 Electric"/>
    <n v="62"/>
    <x v="440"/>
    <x v="3"/>
    <x v="1452"/>
    <d v="2025-03-17T11:40:00"/>
    <n v="76.040000000000006"/>
    <n v="2.2000000000000002"/>
    <x v="976"/>
    <n v="14.96"/>
    <s v="Night"/>
    <x v="3"/>
    <n v="87.91"/>
    <n v="67.05"/>
    <n v="259.72000000000003"/>
    <x v="1024"/>
    <n v="4"/>
    <x v="0"/>
    <x v="2"/>
    <x v="10"/>
    <x v="1"/>
    <x v="19"/>
    <n v="3"/>
    <n v="2025"/>
    <x v="1"/>
  </r>
  <r>
    <s v="User_1478"/>
    <s v="Fiat 500e"/>
    <n v="85"/>
    <x v="100"/>
    <x v="2"/>
    <x v="1453"/>
    <d v="2025-02-05T18:57:00"/>
    <n v="29.17"/>
    <n v="1.84"/>
    <x v="107"/>
    <n v="9.16"/>
    <s v="Evening"/>
    <x v="3"/>
    <n v="64.069999999999993"/>
    <n v="83.79"/>
    <n v="242"/>
    <x v="113"/>
    <n v="5"/>
    <x v="0"/>
    <x v="2"/>
    <x v="17"/>
    <x v="2"/>
    <x v="20"/>
    <n v="2"/>
    <n v="2025"/>
    <x v="0"/>
  </r>
  <r>
    <s v="User_1479"/>
    <s v="Mazda MX-30"/>
    <n v="75"/>
    <x v="108"/>
    <x v="2"/>
    <x v="1454"/>
    <d v="2025-03-17T12:16:00"/>
    <n v="9.7899999999999991"/>
    <n v="3.76"/>
    <x v="771"/>
    <n v="20.91"/>
    <s v="Night"/>
    <x v="2"/>
    <n v="89.04"/>
    <n v="54.07"/>
    <n v="60.33"/>
    <x v="1025"/>
    <n v="6"/>
    <x v="1"/>
    <x v="0"/>
    <x v="11"/>
    <x v="1"/>
    <x v="21"/>
    <n v="3"/>
    <n v="2025"/>
    <x v="1"/>
  </r>
  <r>
    <s v="User_1480"/>
    <s v="Jaguar I-PACE"/>
    <n v="85"/>
    <x v="199"/>
    <x v="0"/>
    <x v="1455"/>
    <d v="2025-03-17T13:48:00"/>
    <n v="45.45"/>
    <n v="1.44"/>
    <x v="977"/>
    <n v="39.6"/>
    <s v="Night"/>
    <x v="6"/>
    <n v="18.309999999999999"/>
    <n v="66.430000000000007"/>
    <n v="131.05000000000001"/>
    <x v="1026"/>
    <n v="7"/>
    <x v="0"/>
    <x v="0"/>
    <x v="12"/>
    <x v="2"/>
    <x v="22"/>
    <n v="3"/>
    <n v="2025"/>
    <x v="1"/>
  </r>
  <r>
    <s v="User_1481"/>
    <s v="Tesla Model 3"/>
    <n v="100"/>
    <x v="355"/>
    <x v="4"/>
    <x v="1456"/>
    <d v="2025-03-17T15:19:00"/>
    <n v="31.73"/>
    <n v="2.29"/>
    <x v="508"/>
    <n v="28.38"/>
    <s v="Morning"/>
    <x v="5"/>
    <n v="76.84"/>
    <n v="87.56"/>
    <n v="47.42"/>
    <x v="1027"/>
    <n v="0"/>
    <x v="2"/>
    <x v="0"/>
    <x v="13"/>
    <x v="2"/>
    <x v="4"/>
    <n v="3"/>
    <n v="2025"/>
    <x v="1"/>
  </r>
  <r>
    <s v="User_1482"/>
    <s v="Tesla Model Y"/>
    <n v="62"/>
    <x v="426"/>
    <x v="1"/>
    <x v="1457"/>
    <d v="2025-03-17T14:42:00"/>
    <n v="76.16"/>
    <n v="2.48"/>
    <x v="978"/>
    <n v="26.77"/>
    <s v="Evening"/>
    <x v="4"/>
    <n v="24.93"/>
    <n v="79.56"/>
    <n v="83"/>
    <x v="1028"/>
    <n v="4"/>
    <x v="2"/>
    <x v="2"/>
    <x v="14"/>
    <x v="2"/>
    <x v="4"/>
    <n v="3"/>
    <n v="2025"/>
    <x v="1"/>
  </r>
  <r>
    <s v="User_1483"/>
    <s v="Tesla Model S"/>
    <n v="75"/>
    <x v="63"/>
    <x v="0"/>
    <x v="1458"/>
    <d v="2025-03-17T17:48:00"/>
    <n v="59.17"/>
    <n v="2.77"/>
    <x v="979"/>
    <n v="18.82"/>
    <s v="Afternoon"/>
    <x v="2"/>
    <n v="50.51"/>
    <n v="68.599999999999994"/>
    <n v="156.81"/>
    <x v="1029"/>
    <n v="1"/>
    <x v="0"/>
    <x v="2"/>
    <x v="15"/>
    <x v="2"/>
    <x v="4"/>
    <n v="3"/>
    <n v="2025"/>
    <x v="1"/>
  </r>
  <r>
    <s v="User_1484"/>
    <s v="Tesla Model X"/>
    <n v="179.01"/>
    <x v="75"/>
    <x v="2"/>
    <x v="1459"/>
    <d v="2025-03-17T18:33:00"/>
    <n v="15.1"/>
    <n v="2.89"/>
    <x v="980"/>
    <n v="22.01"/>
    <s v="Night"/>
    <x v="1"/>
    <n v="51.48"/>
    <n v="72.7"/>
    <n v="152.88999999999999"/>
    <x v="653"/>
    <n v="6"/>
    <x v="1"/>
    <x v="0"/>
    <x v="16"/>
    <x v="2"/>
    <x v="4"/>
    <n v="3"/>
    <n v="2025"/>
    <x v="1"/>
  </r>
  <r>
    <s v="User_1485"/>
    <s v="Nissan Leaf"/>
    <n v="62"/>
    <x v="446"/>
    <x v="3"/>
    <x v="1460"/>
    <d v="2025-03-17T19:18:00"/>
    <n v="66.25"/>
    <n v="1.25"/>
    <x v="965"/>
    <n v="13.37"/>
    <s v="Evening"/>
    <x v="4"/>
    <n v="43.85"/>
    <n v="61.65"/>
    <n v="152.26"/>
    <x v="1030"/>
    <n v="3"/>
    <x v="1"/>
    <x v="1"/>
    <x v="17"/>
    <x v="2"/>
    <x v="3"/>
    <n v="3"/>
    <n v="2025"/>
    <x v="1"/>
  </r>
  <r>
    <s v="User_1486"/>
    <s v="Chevy Bolt EV"/>
    <n v="75"/>
    <x v="227"/>
    <x v="4"/>
    <x v="1461"/>
    <d v="2025-03-17T19:59:00"/>
    <n v="30.73"/>
    <n v="3"/>
    <x v="981"/>
    <n v="37.96"/>
    <s v="Night"/>
    <x v="0"/>
    <n v="41.9"/>
    <n v="79.16"/>
    <n v="207.48"/>
    <x v="48"/>
    <n v="5"/>
    <x v="0"/>
    <x v="0"/>
    <x v="18"/>
    <x v="3"/>
    <x v="2"/>
    <n v="3"/>
    <n v="2025"/>
    <x v="1"/>
  </r>
  <r>
    <s v="User_1487"/>
    <s v="Chevy Bolt EUV"/>
    <n v="85"/>
    <x v="319"/>
    <x v="1"/>
    <x v="1462"/>
    <d v="2025-03-17T20:55:00"/>
    <n v="77.69"/>
    <n v="3.62"/>
    <x v="21"/>
    <n v="21.99"/>
    <s v="Night"/>
    <x v="2"/>
    <n v="11.3"/>
    <n v="81"/>
    <n v="15.22"/>
    <x v="1031"/>
    <n v="0"/>
    <x v="2"/>
    <x v="0"/>
    <x v="19"/>
    <x v="3"/>
    <x v="2"/>
    <n v="3"/>
    <n v="2025"/>
    <x v="1"/>
  </r>
  <r>
    <s v="User_1488"/>
    <s v="Hyundai Kona Electric"/>
    <n v="100"/>
    <x v="87"/>
    <x v="0"/>
    <x v="1463"/>
    <d v="2025-03-17T22:01:00"/>
    <n v="77.13"/>
    <n v="1.23"/>
    <x v="982"/>
    <n v="29.79"/>
    <s v="Morning"/>
    <x v="4"/>
    <n v="62.32"/>
    <n v="81.41"/>
    <n v="272.8"/>
    <x v="1032"/>
    <n v="1"/>
    <x v="1"/>
    <x v="1"/>
    <x v="20"/>
    <x v="3"/>
    <x v="1"/>
    <n v="3"/>
    <n v="2025"/>
    <x v="1"/>
  </r>
  <r>
    <s v="User_1489"/>
    <s v="Hyundai Ioniq 5"/>
    <n v="85"/>
    <x v="101"/>
    <x v="0"/>
    <x v="1464"/>
    <d v="2025-02-05T21:02:00"/>
    <n v="43.45"/>
    <n v="1.41"/>
    <x v="21"/>
    <n v="34.68"/>
    <s v="Morning"/>
    <x v="4"/>
    <n v="55.71"/>
    <n v="52.81"/>
    <n v="38.200000000000003"/>
    <x v="114"/>
    <n v="5"/>
    <x v="1"/>
    <x v="1"/>
    <x v="18"/>
    <x v="3"/>
    <x v="1"/>
    <n v="2"/>
    <n v="2025"/>
    <x v="0"/>
  </r>
  <r>
    <s v="User_1490"/>
    <s v="Hyundai Ioniq 6"/>
    <n v="100"/>
    <x v="282"/>
    <x v="0"/>
    <x v="1465"/>
    <d v="2025-03-17T21:53:00"/>
    <n v="8.2799999999999994"/>
    <n v="1.25"/>
    <x v="983"/>
    <n v="27.33"/>
    <s v="Morning"/>
    <x v="6"/>
    <n v="76.67"/>
    <n v="62.01"/>
    <n v="216.5"/>
    <x v="1033"/>
    <n v="2"/>
    <x v="0"/>
    <x v="0"/>
    <x v="21"/>
    <x v="3"/>
    <x v="1"/>
    <n v="3"/>
    <n v="2025"/>
    <x v="1"/>
  </r>
  <r>
    <s v="User_1491"/>
    <s v="Kia EV6"/>
    <n v="75"/>
    <x v="308"/>
    <x v="4"/>
    <x v="1466"/>
    <d v="2025-03-17T23:42:00"/>
    <n v="50.53"/>
    <n v="1.03"/>
    <x v="984"/>
    <n v="5.1100000000000003"/>
    <s v="Evening"/>
    <x v="6"/>
    <n v="25.35"/>
    <n v="63.66"/>
    <n v="62.53"/>
    <x v="1034"/>
    <n v="0"/>
    <x v="0"/>
    <x v="0"/>
    <x v="22"/>
    <x v="3"/>
    <x v="5"/>
    <n v="3"/>
    <n v="2025"/>
    <x v="1"/>
  </r>
  <r>
    <s v="User_1492"/>
    <s v="Kia Niro EV"/>
    <n v="65.97"/>
    <x v="417"/>
    <x v="3"/>
    <x v="1467"/>
    <d v="2025-03-17T23:33:00"/>
    <n v="64.930000000000007"/>
    <n v="3.73"/>
    <x v="985"/>
    <n v="38.450000000000003"/>
    <s v="Night"/>
    <x v="2"/>
    <n v="58.16"/>
    <n v="72.86"/>
    <n v="115.73"/>
    <x v="1035"/>
    <n v="2"/>
    <x v="2"/>
    <x v="2"/>
    <x v="23"/>
    <x v="3"/>
    <x v="5"/>
    <n v="3"/>
    <n v="2025"/>
    <x v="1"/>
  </r>
  <r>
    <s v="User_1493"/>
    <s v="Ford Mustang Mach-E"/>
    <n v="85"/>
    <x v="99"/>
    <x v="2"/>
    <x v="1468"/>
    <d v="2025-03-18T02:22:00"/>
    <m/>
    <n v="3.34"/>
    <x v="986"/>
    <n v="11.08"/>
    <s v="Afternoon"/>
    <x v="6"/>
    <n v="34.07"/>
    <n v="98.87"/>
    <m/>
    <x v="112"/>
    <n v="5"/>
    <x v="2"/>
    <x v="0"/>
    <x v="0"/>
    <x v="0"/>
    <x v="6"/>
    <n v="3"/>
    <n v="2025"/>
    <x v="1"/>
  </r>
  <r>
    <s v="User_1494"/>
    <s v="Ford F-150 Lightning"/>
    <n v="62"/>
    <x v="373"/>
    <x v="3"/>
    <x v="1469"/>
    <d v="2025-03-18T02:15:00"/>
    <n v="55.63"/>
    <n v="1.38"/>
    <x v="987"/>
    <n v="25.72"/>
    <s v="Afternoon"/>
    <x v="0"/>
    <n v="50.63"/>
    <n v="53.25"/>
    <n v="294.29000000000002"/>
    <x v="1036"/>
    <n v="6"/>
    <x v="1"/>
    <x v="1"/>
    <x v="1"/>
    <x v="0"/>
    <x v="6"/>
    <n v="3"/>
    <n v="2025"/>
    <x v="1"/>
  </r>
  <r>
    <s v="User_1495"/>
    <s v="Volkswagen ID.4"/>
    <n v="85"/>
    <x v="234"/>
    <x v="3"/>
    <x v="1470"/>
    <d v="2025-03-18T02:47:00"/>
    <n v="41.99"/>
    <n v="1.2"/>
    <x v="988"/>
    <n v="30.38"/>
    <s v="Afternoon"/>
    <x v="3"/>
    <n v="46.35"/>
    <n v="91.11"/>
    <n v="54.27"/>
    <x v="1037"/>
    <n v="4"/>
    <x v="1"/>
    <x v="2"/>
    <x v="2"/>
    <x v="0"/>
    <x v="7"/>
    <n v="3"/>
    <n v="2025"/>
    <x v="1"/>
  </r>
  <r>
    <s v="User_1496"/>
    <s v="BMW i3"/>
    <n v="24.74"/>
    <x v="100"/>
    <x v="3"/>
    <x v="1471"/>
    <d v="2025-03-18T04:12:00"/>
    <n v="38.700000000000003"/>
    <n v="0.55000000000000004"/>
    <x v="989"/>
    <n v="12.73"/>
    <s v="Evening"/>
    <x v="2"/>
    <n v="27.79"/>
    <n v="54.74"/>
    <n v="384.69"/>
    <x v="1038"/>
    <n v="5"/>
    <x v="1"/>
    <x v="2"/>
    <x v="3"/>
    <x v="0"/>
    <x v="0"/>
    <n v="3"/>
    <n v="2025"/>
    <x v="1"/>
  </r>
  <r>
    <s v="User_1497"/>
    <s v="BMW i4"/>
    <n v="84.63"/>
    <x v="338"/>
    <x v="4"/>
    <x v="1472"/>
    <d v="2025-03-18T07:57:00"/>
    <n v="62.26"/>
    <n v="1.7"/>
    <x v="990"/>
    <n v="17.190000000000001"/>
    <s v="Morning"/>
    <x v="1"/>
    <n v="34.700000000000003"/>
    <n v="51.28"/>
    <n v="299.66000000000003"/>
    <x v="1039"/>
    <n v="2"/>
    <x v="2"/>
    <x v="1"/>
    <x v="4"/>
    <x v="0"/>
    <x v="0"/>
    <n v="3"/>
    <n v="2025"/>
    <x v="1"/>
  </r>
  <r>
    <s v="User_1498"/>
    <s v="BMW iX"/>
    <n v="62"/>
    <x v="447"/>
    <x v="4"/>
    <x v="1473"/>
    <d v="2025-03-18T08:10:00"/>
    <n v="35.840000000000003"/>
    <n v="3.79"/>
    <x v="991"/>
    <n v="13.91"/>
    <s v="Evening"/>
    <x v="4"/>
    <n v="55.96"/>
    <n v="87.11"/>
    <n v="263.58"/>
    <x v="685"/>
    <n v="6"/>
    <x v="0"/>
    <x v="1"/>
    <x v="5"/>
    <x v="0"/>
    <x v="0"/>
    <n v="3"/>
    <n v="2025"/>
    <x v="1"/>
  </r>
  <r>
    <s v="User_1499"/>
    <s v="Audi e-tron"/>
    <n v="100"/>
    <x v="10"/>
    <x v="2"/>
    <x v="1474"/>
    <d v="2025-03-18T08:02:00"/>
    <n v="55.47"/>
    <n v="3.54"/>
    <x v="992"/>
    <n v="14.83"/>
    <s v="Morning"/>
    <x v="4"/>
    <n v="38.479999999999997"/>
    <n v="82.3"/>
    <n v="76.930000000000007"/>
    <x v="1040"/>
    <n v="0"/>
    <x v="1"/>
    <x v="2"/>
    <x v="6"/>
    <x v="1"/>
    <x v="8"/>
    <n v="3"/>
    <n v="2025"/>
    <x v="1"/>
  </r>
  <r>
    <s v="User_1500"/>
    <s v="Audi Q4 e-tron"/>
    <n v="100"/>
    <x v="59"/>
    <x v="4"/>
    <x v="1475"/>
    <d v="2025-02-05T21:34:00"/>
    <n v="26.87"/>
    <n v="2.46"/>
    <x v="108"/>
    <n v="17.54"/>
    <s v="Morning"/>
    <x v="1"/>
    <n v="28.18"/>
    <n v="54.56"/>
    <n v="289.57"/>
    <x v="115"/>
    <n v="3"/>
    <x v="1"/>
    <x v="2"/>
    <x v="19"/>
    <x v="3"/>
    <x v="8"/>
    <n v="2"/>
    <n v="2025"/>
    <x v="0"/>
  </r>
  <r>
    <s v="User_1501"/>
    <s v="Mercedes EQS"/>
    <n v="62"/>
    <x v="23"/>
    <x v="3"/>
    <x v="1476"/>
    <d v="2025-03-18T09:12:00"/>
    <n v="19.72"/>
    <n v="1.48"/>
    <x v="993"/>
    <n v="9.0399999999999991"/>
    <s v="Afternoon"/>
    <x v="4"/>
    <n v="58.69"/>
    <n v="84.55"/>
    <n v="32.32"/>
    <x v="1041"/>
    <n v="1.41"/>
    <x v="1"/>
    <x v="0"/>
    <x v="7"/>
    <x v="1"/>
    <x v="9"/>
    <n v="3"/>
    <n v="2025"/>
    <x v="1"/>
  </r>
  <r>
    <s v="User_1502"/>
    <s v="Mercedes EQE"/>
    <n v="28.59"/>
    <x v="372"/>
    <x v="4"/>
    <x v="1477"/>
    <d v="2025-03-18T10:33:00"/>
    <n v="68.45"/>
    <n v="2.19"/>
    <x v="994"/>
    <n v="14.5"/>
    <s v="Afternoon"/>
    <x v="2"/>
    <n v="26.46"/>
    <n v="98.79"/>
    <n v="61.81"/>
    <x v="1042"/>
    <n v="4.3899999999999997"/>
    <x v="1"/>
    <x v="0"/>
    <x v="8"/>
    <x v="1"/>
    <x v="9"/>
    <n v="3"/>
    <n v="2025"/>
    <x v="1"/>
  </r>
  <r>
    <s v="User_1503"/>
    <s v="Mercedes EQB"/>
    <n v="62"/>
    <x v="37"/>
    <x v="2"/>
    <x v="1478"/>
    <d v="2025-03-18T09:39:00"/>
    <n v="79.95"/>
    <n v="1.66"/>
    <x v="230"/>
    <n v="17.62"/>
    <s v="Morning"/>
    <x v="0"/>
    <n v="52.14"/>
    <n v="93.02"/>
    <n v="176.22"/>
    <x v="1043"/>
    <n v="6"/>
    <x v="0"/>
    <x v="2"/>
    <x v="9"/>
    <x v="1"/>
    <x v="9"/>
    <n v="3"/>
    <n v="2025"/>
    <x v="1"/>
  </r>
  <r>
    <s v="User_1504"/>
    <s v="Porsche Taycan"/>
    <n v="85"/>
    <x v="235"/>
    <x v="2"/>
    <x v="1479"/>
    <d v="2025-03-18T11:42:00"/>
    <n v="60.47"/>
    <n v="3.72"/>
    <x v="496"/>
    <n v="19.649999999999999"/>
    <s v="Afternoon"/>
    <x v="2"/>
    <n v="33.68"/>
    <n v="78.91"/>
    <n v="147.74"/>
    <x v="729"/>
    <n v="1"/>
    <x v="1"/>
    <x v="0"/>
    <x v="10"/>
    <x v="1"/>
    <x v="10"/>
    <n v="3"/>
    <n v="2025"/>
    <x v="1"/>
  </r>
  <r>
    <s v="User_1505"/>
    <s v="Volvo XC40 Recharge"/>
    <n v="75"/>
    <x v="170"/>
    <x v="3"/>
    <x v="1480"/>
    <d v="2025-03-18T14:36:00"/>
    <n v="35.380000000000003"/>
    <n v="1.72"/>
    <x v="995"/>
    <n v="16.079999999999998"/>
    <s v="Evening"/>
    <x v="2"/>
    <n v="54.48"/>
    <n v="70.459999999999994"/>
    <n v="33.69"/>
    <x v="1044"/>
    <n v="5"/>
    <x v="1"/>
    <x v="2"/>
    <x v="11"/>
    <x v="1"/>
    <x v="11"/>
    <n v="3"/>
    <n v="2025"/>
    <x v="1"/>
  </r>
  <r>
    <s v="User_1506"/>
    <s v="Volvo C40 Recharge"/>
    <n v="62"/>
    <x v="275"/>
    <x v="1"/>
    <x v="1481"/>
    <d v="2025-03-18T13:00:00"/>
    <n v="37.69"/>
    <n v="0.6"/>
    <x v="996"/>
    <n v="33.81"/>
    <s v="Morning"/>
    <x v="6"/>
    <n v="17.97"/>
    <n v="67.459999999999994"/>
    <n v="172.1"/>
    <x v="1045"/>
    <n v="1"/>
    <x v="2"/>
    <x v="1"/>
    <x v="12"/>
    <x v="2"/>
    <x v="11"/>
    <n v="3"/>
    <n v="2025"/>
    <x v="1"/>
  </r>
  <r>
    <s v="User_1507"/>
    <s v="Rivian R1T"/>
    <n v="110.66"/>
    <x v="130"/>
    <x v="3"/>
    <x v="1482"/>
    <d v="2025-03-18T16:05:00"/>
    <n v="20.79"/>
    <n v="1.47"/>
    <x v="997"/>
    <n v="16.079999999999998"/>
    <s v="Afternoon"/>
    <x v="3"/>
    <n v="33.549999999999997"/>
    <n v="93.65"/>
    <n v="155.78"/>
    <x v="1046"/>
    <n v="6"/>
    <x v="2"/>
    <x v="0"/>
    <x v="13"/>
    <x v="2"/>
    <x v="12"/>
    <n v="3"/>
    <n v="2025"/>
    <x v="1"/>
  </r>
  <r>
    <s v="User_1508"/>
    <s v="Rivian R1S"/>
    <n v="100"/>
    <x v="412"/>
    <x v="1"/>
    <x v="1483"/>
    <d v="2025-03-18T15:29:00"/>
    <n v="53.36"/>
    <n v="3.8"/>
    <x v="998"/>
    <n v="13.61"/>
    <s v="Night"/>
    <x v="4"/>
    <n v="33.270000000000003"/>
    <n v="92.04"/>
    <n v="42.14"/>
    <x v="191"/>
    <n v="4"/>
    <x v="2"/>
    <x v="0"/>
    <x v="14"/>
    <x v="2"/>
    <x v="12"/>
    <n v="3"/>
    <n v="2025"/>
    <x v="1"/>
  </r>
  <r>
    <s v="User_1509"/>
    <s v="Lucid Air"/>
    <n v="100"/>
    <x v="224"/>
    <x v="2"/>
    <x v="1484"/>
    <d v="2025-03-18T17:40:00"/>
    <n v="24.27"/>
    <n v="1.64"/>
    <x v="20"/>
    <n v="15.81"/>
    <s v="Afternoon"/>
    <x v="0"/>
    <n v="74.680000000000007"/>
    <n v="79.53"/>
    <n v="80.319999999999993"/>
    <x v="1047"/>
    <n v="6"/>
    <x v="0"/>
    <x v="2"/>
    <x v="15"/>
    <x v="2"/>
    <x v="13"/>
    <n v="3"/>
    <n v="2025"/>
    <x v="1"/>
  </r>
  <r>
    <s v="User_1510"/>
    <s v="Polestar 2"/>
    <n v="62"/>
    <x v="44"/>
    <x v="4"/>
    <x v="1485"/>
    <d v="2025-03-18T18:27:00"/>
    <n v="68.209999999999994"/>
    <n v="2.84"/>
    <x v="999"/>
    <n v="38.65"/>
    <s v="Night"/>
    <x v="5"/>
    <n v="87.9"/>
    <n v="63.86"/>
    <n v="71.17"/>
    <x v="1048"/>
    <n v="5"/>
    <x v="2"/>
    <x v="2"/>
    <x v="16"/>
    <x v="2"/>
    <x v="14"/>
    <n v="3"/>
    <n v="2025"/>
    <x v="1"/>
  </r>
  <r>
    <s v="User_1511"/>
    <s v="Polestar 3"/>
    <n v="85"/>
    <x v="102"/>
    <x v="2"/>
    <x v="1486"/>
    <d v="2025-02-05T21:48:00"/>
    <n v="17.93"/>
    <n v="2.78"/>
    <x v="109"/>
    <n v="25.5"/>
    <s v="Morning"/>
    <x v="3"/>
    <n v="29.95"/>
    <n v="76.88"/>
    <n v="104.4"/>
    <x v="116"/>
    <n v="7"/>
    <x v="0"/>
    <x v="0"/>
    <x v="20"/>
    <x v="3"/>
    <x v="14"/>
    <n v="2"/>
    <n v="2025"/>
    <x v="0"/>
  </r>
  <r>
    <s v="User_1512"/>
    <s v="Mini Cooper SE"/>
    <n v="100"/>
    <x v="333"/>
    <x v="0"/>
    <x v="1487"/>
    <d v="2025-03-18T20:32:00"/>
    <n v="27.71"/>
    <n v="2.86"/>
    <x v="1000"/>
    <n v="38.04"/>
    <s v="Afternoon"/>
    <x v="0"/>
    <n v="46.48"/>
    <n v="98.63"/>
    <n v="104.86"/>
    <x v="1049"/>
    <n v="4"/>
    <x v="1"/>
    <x v="0"/>
    <x v="17"/>
    <x v="2"/>
    <x v="15"/>
    <n v="3"/>
    <n v="2025"/>
    <x v="1"/>
  </r>
  <r>
    <s v="User_1513"/>
    <s v="Toyota bZ4X"/>
    <n v="50"/>
    <x v="182"/>
    <x v="2"/>
    <x v="1488"/>
    <d v="2025-03-18T18:43:00"/>
    <n v="76.69"/>
    <n v="0.73"/>
    <x v="1001"/>
    <n v="35.270000000000003"/>
    <s v="Night"/>
    <x v="6"/>
    <n v="33.29"/>
    <n v="52.04"/>
    <n v="190.94"/>
    <x v="1050"/>
    <n v="1"/>
    <x v="1"/>
    <x v="0"/>
    <x v="18"/>
    <x v="3"/>
    <x v="16"/>
    <n v="3"/>
    <n v="2025"/>
    <x v="1"/>
  </r>
  <r>
    <s v="User_1514"/>
    <s v="Subaru Solterra"/>
    <n v="50"/>
    <x v="78"/>
    <x v="4"/>
    <x v="1489"/>
    <d v="2025-03-18T22:35:00"/>
    <n v="45.36"/>
    <n v="0.56000000000000005"/>
    <x v="1002"/>
    <n v="33.71"/>
    <s v="Afternoon"/>
    <x v="2"/>
    <n v="39.08"/>
    <n v="91.73"/>
    <n v="109.93"/>
    <x v="1051"/>
    <n v="5"/>
    <x v="0"/>
    <x v="0"/>
    <x v="19"/>
    <x v="3"/>
    <x v="17"/>
    <n v="3"/>
    <n v="2025"/>
    <x v="1"/>
  </r>
  <r>
    <s v="User_1515"/>
    <s v="Honda Prologue"/>
    <n v="50"/>
    <x v="263"/>
    <x v="2"/>
    <x v="1490"/>
    <d v="2025-03-18T22:52:00"/>
    <n v="27.5"/>
    <n v="1.37"/>
    <x v="1003"/>
    <n v="8.15"/>
    <s v="Night"/>
    <x v="1"/>
    <n v="61.56"/>
    <n v="63.29"/>
    <n v="97.46"/>
    <x v="1052"/>
    <n v="3"/>
    <x v="0"/>
    <x v="1"/>
    <x v="20"/>
    <x v="3"/>
    <x v="18"/>
    <n v="3"/>
    <n v="2025"/>
    <x v="1"/>
  </r>
  <r>
    <s v="User_1516"/>
    <s v="Genesis GV60"/>
    <n v="100"/>
    <x v="50"/>
    <x v="3"/>
    <x v="1491"/>
    <d v="2025-03-18T21:31:00"/>
    <n v="74.709999999999994"/>
    <n v="3.68"/>
    <x v="1004"/>
    <n v="38.770000000000003"/>
    <s v="Morning"/>
    <x v="0"/>
    <n v="56.91"/>
    <n v="90.24"/>
    <n v="166.68"/>
    <x v="920"/>
    <n v="1"/>
    <x v="1"/>
    <x v="0"/>
    <x v="21"/>
    <x v="3"/>
    <x v="19"/>
    <n v="3"/>
    <n v="2025"/>
    <x v="1"/>
  </r>
  <r>
    <s v="User_1517"/>
    <s v="Genesis GV70 Electric"/>
    <n v="100"/>
    <x v="388"/>
    <x v="1"/>
    <x v="1492"/>
    <d v="2025-03-18T22:53:00"/>
    <n v="37.520000000000003"/>
    <n v="2.78"/>
    <x v="1005"/>
    <n v="12.98"/>
    <s v="Morning"/>
    <x v="4"/>
    <n v="23.17"/>
    <n v="79.150000000000006"/>
    <n v="27.72"/>
    <x v="1053"/>
    <n v="0"/>
    <x v="0"/>
    <x v="0"/>
    <x v="22"/>
    <x v="3"/>
    <x v="19"/>
    <n v="3"/>
    <n v="2025"/>
    <x v="1"/>
  </r>
  <r>
    <s v="User_1518"/>
    <s v="Fiat 500e"/>
    <n v="100.57"/>
    <x v="21"/>
    <x v="2"/>
    <x v="1493"/>
    <d v="2025-03-19T02:55:00"/>
    <n v="24.04"/>
    <n v="2.91"/>
    <x v="1006"/>
    <n v="25.49"/>
    <s v="Night"/>
    <x v="1"/>
    <n v="81.150000000000006"/>
    <n v="50.45"/>
    <n v="146.91999999999999"/>
    <x v="1054"/>
    <n v="1"/>
    <x v="1"/>
    <x v="2"/>
    <x v="23"/>
    <x v="3"/>
    <x v="20"/>
    <n v="3"/>
    <n v="2025"/>
    <x v="1"/>
  </r>
  <r>
    <s v="User_1519"/>
    <s v="Mazda MX-30"/>
    <n v="75"/>
    <x v="274"/>
    <x v="4"/>
    <x v="1494"/>
    <d v="2025-03-19T01:33:00"/>
    <n v="9.52"/>
    <n v="1.28"/>
    <x v="1007"/>
    <n v="15.14"/>
    <s v="Afternoon"/>
    <x v="5"/>
    <n v="18.260000000000002"/>
    <n v="88.41"/>
    <n v="207.1"/>
    <x v="1055"/>
    <n v="0"/>
    <x v="2"/>
    <x v="1"/>
    <x v="0"/>
    <x v="0"/>
    <x v="21"/>
    <n v="3"/>
    <n v="2025"/>
    <x v="1"/>
  </r>
  <r>
    <s v="User_1520"/>
    <s v="Jaguar I-PACE"/>
    <n v="48.35"/>
    <x v="448"/>
    <x v="3"/>
    <x v="1495"/>
    <d v="2025-03-19T04:48:00"/>
    <n v="39.880000000000003"/>
    <n v="3.04"/>
    <x v="1008"/>
    <n v="20.34"/>
    <s v="Evening"/>
    <x v="5"/>
    <n v="58.02"/>
    <n v="52.29"/>
    <n v="172.52"/>
    <x v="1056"/>
    <n v="4"/>
    <x v="1"/>
    <x v="2"/>
    <x v="1"/>
    <x v="0"/>
    <x v="22"/>
    <n v="3"/>
    <n v="2025"/>
    <x v="1"/>
  </r>
  <r>
    <s v="User_1521"/>
    <s v="Tesla Model 3"/>
    <n v="50"/>
    <x v="4"/>
    <x v="0"/>
    <x v="1496"/>
    <d v="2025-03-19T04:09:00"/>
    <n v="5.76"/>
    <n v="2.29"/>
    <x v="1009"/>
    <n v="34.4"/>
    <s v="Evening"/>
    <x v="1"/>
    <n v="63.62"/>
    <n v="73.81"/>
    <n v="107.67"/>
    <x v="411"/>
    <n v="3"/>
    <x v="0"/>
    <x v="0"/>
    <x v="2"/>
    <x v="0"/>
    <x v="4"/>
    <n v="3"/>
    <n v="2025"/>
    <x v="1"/>
  </r>
  <r>
    <s v="User_1522"/>
    <s v="Tesla Model Y"/>
    <n v="50"/>
    <x v="73"/>
    <x v="2"/>
    <x v="1497"/>
    <d v="2025-02-05T22:59:00"/>
    <n v="60.47"/>
    <n v="3.19"/>
    <x v="21"/>
    <n v="15.89"/>
    <s v="Afternoon"/>
    <x v="3"/>
    <n v="74.540000000000006"/>
    <n v="79.37"/>
    <n v="84.38"/>
    <x v="117"/>
    <n v="2"/>
    <x v="1"/>
    <x v="1"/>
    <x v="21"/>
    <x v="3"/>
    <x v="4"/>
    <n v="2"/>
    <n v="2025"/>
    <x v="0"/>
  </r>
  <r>
    <s v="User_1523"/>
    <s v="Tesla Model S"/>
    <n v="100"/>
    <x v="362"/>
    <x v="3"/>
    <x v="1498"/>
    <d v="2025-03-19T05:23:00"/>
    <n v="13"/>
    <n v="1.7"/>
    <x v="450"/>
    <n v="18.41"/>
    <s v="Evening"/>
    <x v="6"/>
    <n v="40.69"/>
    <n v="57.67"/>
    <n v="245.86"/>
    <x v="1057"/>
    <n v="6"/>
    <x v="2"/>
    <x v="1"/>
    <x v="3"/>
    <x v="0"/>
    <x v="4"/>
    <n v="3"/>
    <n v="2025"/>
    <x v="1"/>
  </r>
  <r>
    <s v="User_1524"/>
    <s v="Tesla Model X"/>
    <n v="62"/>
    <x v="188"/>
    <x v="1"/>
    <x v="1499"/>
    <d v="2025-03-19T04:53:00"/>
    <n v="21.35"/>
    <n v="2.86"/>
    <x v="1010"/>
    <n v="19.3"/>
    <s v="Evening"/>
    <x v="5"/>
    <n v="49.32"/>
    <n v="56.18"/>
    <n v="29.26"/>
    <x v="1058"/>
    <n v="6"/>
    <x v="1"/>
    <x v="0"/>
    <x v="4"/>
    <x v="0"/>
    <x v="4"/>
    <n v="3"/>
    <n v="2025"/>
    <x v="1"/>
  </r>
  <r>
    <s v="User_1525"/>
    <s v="Nissan Leaf"/>
    <n v="100"/>
    <x v="423"/>
    <x v="3"/>
    <x v="1500"/>
    <d v="2025-03-19T08:04:00"/>
    <n v="48.85"/>
    <n v="1.66"/>
    <x v="1011"/>
    <n v="17.93"/>
    <s v="Night"/>
    <x v="1"/>
    <n v="22.71"/>
    <n v="62.07"/>
    <n v="107.31"/>
    <x v="1059"/>
    <n v="3"/>
    <x v="0"/>
    <x v="1"/>
    <x v="5"/>
    <x v="0"/>
    <x v="3"/>
    <n v="3"/>
    <n v="2025"/>
    <x v="1"/>
  </r>
  <r>
    <s v="User_1526"/>
    <s v="Chevy Bolt EV"/>
    <n v="100"/>
    <x v="241"/>
    <x v="0"/>
    <x v="1501"/>
    <d v="2025-03-19T09:14:00"/>
    <n v="9.2100000000000009"/>
    <n v="2.86"/>
    <x v="163"/>
    <n v="34.450000000000003"/>
    <s v="Morning"/>
    <x v="2"/>
    <n v="46.61"/>
    <n v="66.150000000000006"/>
    <n v="280.54000000000002"/>
    <x v="175"/>
    <n v="7"/>
    <x v="0"/>
    <x v="1"/>
    <x v="6"/>
    <x v="1"/>
    <x v="2"/>
    <n v="3"/>
    <n v="2025"/>
    <x v="1"/>
  </r>
  <r>
    <s v="User_1527"/>
    <s v="Chevy Bolt EUV"/>
    <n v="75"/>
    <x v="375"/>
    <x v="4"/>
    <x v="1502"/>
    <d v="2025-03-19T09:00:00"/>
    <n v="19.940000000000001"/>
    <n v="1.91"/>
    <x v="1012"/>
    <n v="37.020000000000003"/>
    <s v="Morning"/>
    <x v="1"/>
    <n v="12.43"/>
    <n v="139.9"/>
    <n v="105.66"/>
    <x v="1060"/>
    <n v="3"/>
    <x v="2"/>
    <x v="1"/>
    <x v="7"/>
    <x v="1"/>
    <x v="2"/>
    <n v="3"/>
    <n v="2025"/>
    <x v="1"/>
  </r>
  <r>
    <s v="User_1528"/>
    <s v="Hyundai Kona Electric"/>
    <n v="62"/>
    <x v="281"/>
    <x v="2"/>
    <x v="1503"/>
    <d v="2025-03-19T11:16:00"/>
    <m/>
    <n v="1.05"/>
    <x v="1013"/>
    <n v="12.43"/>
    <s v="Evening"/>
    <x v="2"/>
    <n v="43.44"/>
    <n v="56.19"/>
    <n v="122.3"/>
    <x v="1061"/>
    <n v="2"/>
    <x v="1"/>
    <x v="1"/>
    <x v="8"/>
    <x v="1"/>
    <x v="1"/>
    <n v="3"/>
    <n v="2025"/>
    <x v="1"/>
  </r>
  <r>
    <s v="User_1529"/>
    <s v="Hyundai Ioniq 5"/>
    <n v="85"/>
    <x v="391"/>
    <x v="1"/>
    <x v="1504"/>
    <d v="2025-03-19T12:40:00"/>
    <n v="76.19"/>
    <n v="2.85"/>
    <x v="1014"/>
    <n v="22.65"/>
    <s v="Morning"/>
    <x v="6"/>
    <n v="10.29"/>
    <n v="76.73"/>
    <n v="69.19"/>
    <x v="1062"/>
    <n v="0"/>
    <x v="1"/>
    <x v="1"/>
    <x v="9"/>
    <x v="1"/>
    <x v="1"/>
    <n v="3"/>
    <n v="2025"/>
    <x v="1"/>
  </r>
  <r>
    <s v="User_1530"/>
    <s v="Hyundai Ioniq 6"/>
    <n v="75"/>
    <x v="187"/>
    <x v="0"/>
    <x v="1505"/>
    <d v="2025-03-19T13:56:00"/>
    <n v="72.94"/>
    <n v="3.61"/>
    <x v="1015"/>
    <n v="35.86"/>
    <s v="Night"/>
    <x v="4"/>
    <n v="44.09"/>
    <n v="61.94"/>
    <n v="19.309999999999999"/>
    <x v="1063"/>
    <n v="6"/>
    <x v="0"/>
    <x v="1"/>
    <x v="10"/>
    <x v="1"/>
    <x v="1"/>
    <n v="3"/>
    <n v="2025"/>
    <x v="1"/>
  </r>
  <r>
    <s v="User_1531"/>
    <s v="Kia EV6"/>
    <n v="75"/>
    <x v="93"/>
    <x v="1"/>
    <x v="1506"/>
    <d v="2025-03-19T11:55:00"/>
    <n v="24.54"/>
    <n v="1.71"/>
    <x v="21"/>
    <n v="31.06"/>
    <s v="Evening"/>
    <x v="4"/>
    <n v="18.63"/>
    <n v="76.459999999999994"/>
    <n v="81.739999999999995"/>
    <x v="591"/>
    <n v="4.59"/>
    <x v="2"/>
    <x v="2"/>
    <x v="11"/>
    <x v="1"/>
    <x v="5"/>
    <n v="3"/>
    <n v="2025"/>
    <x v="1"/>
  </r>
  <r>
    <s v="User_1532"/>
    <s v="Kia Niro EV"/>
    <n v="85"/>
    <x v="44"/>
    <x v="3"/>
    <x v="1507"/>
    <d v="2025-03-19T13:34:00"/>
    <n v="7.45"/>
    <n v="3.48"/>
    <x v="21"/>
    <n v="15.13"/>
    <s v="Night"/>
    <x v="5"/>
    <n v="65.87"/>
    <n v="84.11"/>
    <n v="30.92"/>
    <x v="690"/>
    <n v="2.08"/>
    <x v="1"/>
    <x v="2"/>
    <x v="12"/>
    <x v="2"/>
    <x v="5"/>
    <n v="3"/>
    <n v="2025"/>
    <x v="1"/>
  </r>
  <r>
    <s v="User_1533"/>
    <s v="Ford Mustang Mach-E"/>
    <n v="50"/>
    <x v="103"/>
    <x v="3"/>
    <x v="1508"/>
    <d v="2025-02-06T01:49:00"/>
    <n v="17.7"/>
    <n v="3.46"/>
    <x v="110"/>
    <n v="19.920000000000002"/>
    <s v="Afternoon"/>
    <x v="0"/>
    <n v="47.81"/>
    <n v="79.37"/>
    <n v="258.64999999999998"/>
    <x v="118"/>
    <n v="7"/>
    <x v="0"/>
    <x v="0"/>
    <x v="22"/>
    <x v="3"/>
    <x v="6"/>
    <n v="2"/>
    <n v="2025"/>
    <x v="0"/>
  </r>
  <r>
    <s v="User_1534"/>
    <s v="Ford F-150 Lightning"/>
    <n v="85"/>
    <x v="307"/>
    <x v="1"/>
    <x v="1509"/>
    <d v="2025-03-19T15:29:00"/>
    <n v="17.2"/>
    <n v="1.66"/>
    <x v="21"/>
    <n v="38.89"/>
    <s v="Night"/>
    <x v="3"/>
    <n v="24.07"/>
    <n v="76.81"/>
    <n v="160.29"/>
    <x v="1064"/>
    <n v="1"/>
    <x v="2"/>
    <x v="0"/>
    <x v="13"/>
    <x v="2"/>
    <x v="6"/>
    <n v="3"/>
    <n v="2025"/>
    <x v="1"/>
  </r>
  <r>
    <s v="User_1535"/>
    <s v="Volkswagen ID.4"/>
    <n v="50"/>
    <x v="4"/>
    <x v="0"/>
    <x v="1510"/>
    <d v="2025-03-19T14:33:00"/>
    <m/>
    <n v="2.29"/>
    <x v="1016"/>
    <n v="8.33"/>
    <s v="Afternoon"/>
    <x v="3"/>
    <n v="58.69"/>
    <n v="84.96"/>
    <n v="116.66"/>
    <x v="1065"/>
    <n v="1"/>
    <x v="0"/>
    <x v="1"/>
    <x v="14"/>
    <x v="2"/>
    <x v="7"/>
    <n v="3"/>
    <n v="2025"/>
    <x v="1"/>
  </r>
  <r>
    <s v="User_1536"/>
    <s v="BMW i3"/>
    <n v="75"/>
    <x v="277"/>
    <x v="2"/>
    <x v="1511"/>
    <d v="2025-03-19T18:06:00"/>
    <n v="72.28"/>
    <n v="1.1000000000000001"/>
    <x v="1017"/>
    <n v="11.99"/>
    <s v="Night"/>
    <x v="1"/>
    <n v="87.22"/>
    <n v="65.569999999999993"/>
    <n v="155.31"/>
    <x v="595"/>
    <n v="7"/>
    <x v="1"/>
    <x v="1"/>
    <x v="15"/>
    <x v="2"/>
    <x v="0"/>
    <n v="3"/>
    <n v="2025"/>
    <x v="1"/>
  </r>
  <r>
    <s v="User_1537"/>
    <s v="BMW i4"/>
    <n v="85"/>
    <x v="162"/>
    <x v="2"/>
    <x v="1512"/>
    <d v="2025-03-19T16:30:00"/>
    <n v="18.02"/>
    <n v="2.46"/>
    <x v="905"/>
    <n v="17.78"/>
    <s v="Afternoon"/>
    <x v="6"/>
    <n v="71.41"/>
    <n v="76.22"/>
    <n v="28.55"/>
    <x v="1066"/>
    <n v="4"/>
    <x v="0"/>
    <x v="2"/>
    <x v="16"/>
    <x v="2"/>
    <x v="0"/>
    <n v="3"/>
    <n v="2025"/>
    <x v="1"/>
  </r>
  <r>
    <s v="User_1538"/>
    <s v="BMW iX"/>
    <n v="75"/>
    <x v="413"/>
    <x v="1"/>
    <x v="1513"/>
    <d v="2025-03-19T18:19:00"/>
    <n v="59.13"/>
    <n v="2.42"/>
    <x v="1018"/>
    <n v="37.99"/>
    <s v="Evening"/>
    <x v="2"/>
    <n v="47.38"/>
    <n v="51.07"/>
    <n v="238.74"/>
    <x v="1067"/>
    <n v="0"/>
    <x v="1"/>
    <x v="0"/>
    <x v="17"/>
    <x v="2"/>
    <x v="0"/>
    <n v="3"/>
    <n v="2025"/>
    <x v="1"/>
  </r>
  <r>
    <s v="User_1539"/>
    <s v="Audi e-tron"/>
    <n v="85"/>
    <x v="3"/>
    <x v="4"/>
    <x v="1514"/>
    <d v="2025-03-19T20:19:00"/>
    <n v="35.869999999999997"/>
    <n v="4.2300000000000004"/>
    <x v="1019"/>
    <n v="25.03"/>
    <s v="Night"/>
    <x v="4"/>
    <n v="83.52"/>
    <n v="85.7"/>
    <n v="258.02999999999997"/>
    <x v="1068"/>
    <n v="5.35"/>
    <x v="0"/>
    <x v="0"/>
    <x v="18"/>
    <x v="3"/>
    <x v="8"/>
    <n v="3"/>
    <n v="2025"/>
    <x v="1"/>
  </r>
  <r>
    <s v="User_1540"/>
    <s v="Audi Q4 e-tron"/>
    <n v="62"/>
    <x v="142"/>
    <x v="1"/>
    <x v="1515"/>
    <d v="2025-03-19T21:48:00"/>
    <n v="5.2"/>
    <n v="1.89"/>
    <x v="1020"/>
    <n v="30.87"/>
    <s v="Morning"/>
    <x v="6"/>
    <n v="18.98"/>
    <n v="89.64"/>
    <n v="179.29"/>
    <x v="777"/>
    <n v="2.4"/>
    <x v="1"/>
    <x v="2"/>
    <x v="19"/>
    <x v="3"/>
    <x v="8"/>
    <n v="3"/>
    <n v="2025"/>
    <x v="1"/>
  </r>
  <r>
    <s v="User_1541"/>
    <s v="Mercedes EQS"/>
    <n v="50"/>
    <x v="420"/>
    <x v="3"/>
    <x v="1516"/>
    <d v="2025-03-19T21:43:00"/>
    <n v="28.77"/>
    <n v="1.19"/>
    <x v="529"/>
    <n v="17.02"/>
    <s v="Evening"/>
    <x v="4"/>
    <n v="27.99"/>
    <n v="69.5"/>
    <n v="163.04"/>
    <x v="843"/>
    <n v="6"/>
    <x v="2"/>
    <x v="2"/>
    <x v="20"/>
    <x v="3"/>
    <x v="9"/>
    <n v="3"/>
    <n v="2025"/>
    <x v="1"/>
  </r>
  <r>
    <s v="User_1542"/>
    <s v="Mercedes EQE"/>
    <n v="75"/>
    <x v="404"/>
    <x v="2"/>
    <x v="1517"/>
    <d v="2025-03-20T00:36:00"/>
    <n v="61.91"/>
    <n v="3.1"/>
    <x v="1021"/>
    <n v="31.22"/>
    <s v="Night"/>
    <x v="4"/>
    <n v="18.22"/>
    <n v="88.06"/>
    <n v="291.18"/>
    <x v="1069"/>
    <n v="3"/>
    <x v="1"/>
    <x v="1"/>
    <x v="21"/>
    <x v="3"/>
    <x v="9"/>
    <n v="3"/>
    <n v="2025"/>
    <x v="1"/>
  </r>
  <r>
    <s v="User_1543"/>
    <s v="Mercedes EQB"/>
    <n v="100"/>
    <x v="449"/>
    <x v="2"/>
    <x v="1518"/>
    <d v="2025-03-19T23:31:00"/>
    <n v="35.020000000000003"/>
    <n v="2.85"/>
    <x v="81"/>
    <n v="26.83"/>
    <s v="Night"/>
    <x v="5"/>
    <n v="19.07"/>
    <n v="77.59"/>
    <n v="49.67"/>
    <x v="1070"/>
    <n v="3"/>
    <x v="1"/>
    <x v="2"/>
    <x v="22"/>
    <x v="3"/>
    <x v="9"/>
    <n v="3"/>
    <n v="2025"/>
    <x v="1"/>
  </r>
  <r>
    <s v="User_1544"/>
    <s v="Porsche Taycan"/>
    <n v="85"/>
    <x v="11"/>
    <x v="1"/>
    <x v="1519"/>
    <d v="2025-02-01T14:55:00"/>
    <n v="22.56"/>
    <n v="2.06"/>
    <x v="11"/>
    <n v="14.05"/>
    <s v="Evening"/>
    <x v="6"/>
    <n v="14.62"/>
    <n v="85.86"/>
    <n v="194.76"/>
    <x v="11"/>
    <n v="0"/>
    <x v="0"/>
    <x v="2"/>
    <x v="11"/>
    <x v="1"/>
    <x v="10"/>
    <n v="2"/>
    <n v="2025"/>
    <x v="0"/>
  </r>
  <r>
    <s v="User_1545"/>
    <s v="Volvo XC40 Recharge"/>
    <n v="63.1"/>
    <x v="104"/>
    <x v="0"/>
    <x v="1520"/>
    <d v="2025-02-06T00:20:00"/>
    <n v="47.71"/>
    <n v="1.18"/>
    <x v="21"/>
    <n v="15.35"/>
    <s v="Night"/>
    <x v="5"/>
    <n v="49.54"/>
    <n v="57.94"/>
    <n v="214.47"/>
    <x v="119"/>
    <n v="1"/>
    <x v="0"/>
    <x v="1"/>
    <x v="23"/>
    <x v="3"/>
    <x v="11"/>
    <n v="2"/>
    <n v="2025"/>
    <x v="0"/>
  </r>
  <r>
    <s v="User_1546"/>
    <s v="Volvo C40 Recharge"/>
    <n v="50"/>
    <x v="443"/>
    <x v="2"/>
    <x v="1521"/>
    <d v="2025-03-20T00:50:00"/>
    <n v="14.8"/>
    <n v="2.61"/>
    <x v="1022"/>
    <n v="33.99"/>
    <s v="Morning"/>
    <x v="4"/>
    <n v="19.600000000000001"/>
    <n v="82.03"/>
    <n v="58.87"/>
    <x v="1071"/>
    <n v="3"/>
    <x v="0"/>
    <x v="1"/>
    <x v="23"/>
    <x v="3"/>
    <x v="11"/>
    <n v="3"/>
    <n v="2025"/>
    <x v="1"/>
  </r>
  <r>
    <s v="User_1547"/>
    <s v="Rivian R1T"/>
    <n v="75"/>
    <x v="213"/>
    <x v="4"/>
    <x v="1522"/>
    <d v="2025-03-20T03:13:00"/>
    <n v="65.099999999999994"/>
    <n v="1.02"/>
    <x v="431"/>
    <n v="31.7"/>
    <s v="Afternoon"/>
    <x v="3"/>
    <n v="17.25"/>
    <n v="99.67"/>
    <n v="41.26"/>
    <x v="1072"/>
    <n v="4"/>
    <x v="1"/>
    <x v="0"/>
    <x v="0"/>
    <x v="0"/>
    <x v="12"/>
    <n v="3"/>
    <n v="2025"/>
    <x v="1"/>
  </r>
  <r>
    <s v="User_1548"/>
    <s v="Rivian R1S"/>
    <n v="75"/>
    <x v="58"/>
    <x v="4"/>
    <x v="1523"/>
    <d v="2025-03-20T02:25:00"/>
    <n v="18.12"/>
    <n v="3.41"/>
    <x v="1023"/>
    <n v="15.37"/>
    <s v="Night"/>
    <x v="0"/>
    <n v="41.08"/>
    <n v="146.76"/>
    <n v="277.02"/>
    <x v="1073"/>
    <n v="7"/>
    <x v="1"/>
    <x v="1"/>
    <x v="1"/>
    <x v="0"/>
    <x v="12"/>
    <n v="3"/>
    <n v="2025"/>
    <x v="1"/>
  </r>
  <r>
    <s v="User_1549"/>
    <s v="Lucid Air"/>
    <n v="86.72"/>
    <x v="6"/>
    <x v="0"/>
    <x v="1524"/>
    <d v="2025-03-20T04:20:00"/>
    <n v="61.63"/>
    <n v="2.94"/>
    <x v="875"/>
    <n v="32.96"/>
    <s v="Night"/>
    <x v="5"/>
    <n v="23.36"/>
    <n v="96.41"/>
    <n v="83.92"/>
    <x v="1074"/>
    <n v="3"/>
    <x v="1"/>
    <x v="2"/>
    <x v="2"/>
    <x v="0"/>
    <x v="13"/>
    <n v="3"/>
    <n v="2025"/>
    <x v="1"/>
  </r>
  <r>
    <s v="User_1550"/>
    <s v="Polestar 2"/>
    <n v="75"/>
    <x v="31"/>
    <x v="1"/>
    <x v="1525"/>
    <d v="2025-03-20T03:50:00"/>
    <n v="71.81"/>
    <n v="3.74"/>
    <x v="1024"/>
    <n v="21.01"/>
    <s v="Morning"/>
    <x v="1"/>
    <n v="49.9"/>
    <n v="60.39"/>
    <n v="55.97"/>
    <x v="1075"/>
    <n v="2"/>
    <x v="0"/>
    <x v="1"/>
    <x v="3"/>
    <x v="0"/>
    <x v="14"/>
    <n v="3"/>
    <n v="2025"/>
    <x v="1"/>
  </r>
  <r>
    <s v="User_1551"/>
    <s v="Polestar 3"/>
    <n v="100"/>
    <x v="110"/>
    <x v="1"/>
    <x v="1526"/>
    <d v="2025-03-20T06:50:00"/>
    <n v="45.99"/>
    <n v="1.6"/>
    <x v="1025"/>
    <n v="19.23"/>
    <s v="Evening"/>
    <x v="0"/>
    <n v="63.54"/>
    <n v="60.39"/>
    <n v="113.46"/>
    <x v="1076"/>
    <n v="3"/>
    <x v="1"/>
    <x v="1"/>
    <x v="4"/>
    <x v="0"/>
    <x v="14"/>
    <n v="3"/>
    <n v="2025"/>
    <x v="1"/>
  </r>
  <r>
    <s v="User_1552"/>
    <s v="Mini Cooper SE"/>
    <n v="100"/>
    <x v="434"/>
    <x v="3"/>
    <x v="1527"/>
    <d v="2025-03-20T05:38:00"/>
    <n v="45.86"/>
    <n v="1.31"/>
    <x v="1026"/>
    <n v="35.549999999999997"/>
    <s v="Night"/>
    <x v="5"/>
    <n v="26.45"/>
    <n v="50.88"/>
    <n v="85"/>
    <x v="1077"/>
    <n v="4"/>
    <x v="2"/>
    <x v="2"/>
    <x v="5"/>
    <x v="0"/>
    <x v="15"/>
    <n v="3"/>
    <n v="2025"/>
    <x v="1"/>
  </r>
  <r>
    <s v="User_1553"/>
    <s v="Toyota bZ4X"/>
    <n v="100"/>
    <x v="35"/>
    <x v="2"/>
    <x v="1528"/>
    <d v="2025-03-20T08:48:00"/>
    <n v="55.69"/>
    <n v="2.87"/>
    <x v="198"/>
    <n v="5.43"/>
    <s v="Afternoon"/>
    <x v="6"/>
    <n v="25.91"/>
    <n v="91.24"/>
    <m/>
    <x v="1078"/>
    <n v="0"/>
    <x v="2"/>
    <x v="1"/>
    <x v="6"/>
    <x v="1"/>
    <x v="16"/>
    <n v="3"/>
    <n v="2025"/>
    <x v="1"/>
  </r>
  <r>
    <s v="User_1554"/>
    <s v="Subaru Solterra"/>
    <n v="61.95"/>
    <x v="72"/>
    <x v="4"/>
    <x v="1529"/>
    <d v="2025-03-20T10:52:00"/>
    <n v="23.05"/>
    <n v="3.66"/>
    <x v="1027"/>
    <n v="9.64"/>
    <s v="Afternoon"/>
    <x v="5"/>
    <n v="36.14"/>
    <n v="50.59"/>
    <n v="286.38"/>
    <x v="1079"/>
    <n v="2"/>
    <x v="0"/>
    <x v="0"/>
    <x v="7"/>
    <x v="1"/>
    <x v="17"/>
    <n v="3"/>
    <n v="2025"/>
    <x v="1"/>
  </r>
  <r>
    <s v="User_1555"/>
    <s v="Honda Prologue"/>
    <n v="50"/>
    <x v="426"/>
    <x v="3"/>
    <x v="1530"/>
    <d v="2025-03-20T09:39:00"/>
    <n v="39.97"/>
    <n v="0.69"/>
    <x v="1028"/>
    <n v="35.479999999999997"/>
    <s v="Morning"/>
    <x v="2"/>
    <n v="88.3"/>
    <n v="71.14"/>
    <n v="60.92"/>
    <x v="1080"/>
    <n v="4"/>
    <x v="1"/>
    <x v="1"/>
    <x v="8"/>
    <x v="1"/>
    <x v="18"/>
    <n v="3"/>
    <n v="2025"/>
    <x v="1"/>
  </r>
  <r>
    <s v="User_1556"/>
    <s v="Genesis GV60"/>
    <n v="85"/>
    <x v="105"/>
    <x v="2"/>
    <x v="1531"/>
    <d v="2025-02-06T03:25:00"/>
    <n v="71.19"/>
    <n v="1.43"/>
    <x v="111"/>
    <n v="5.14"/>
    <s v="Morning"/>
    <x v="4"/>
    <n v="36.880000000000003"/>
    <n v="73.97"/>
    <n v="276.22000000000003"/>
    <x v="120"/>
    <n v="6"/>
    <x v="1"/>
    <x v="0"/>
    <x v="0"/>
    <x v="0"/>
    <x v="19"/>
    <n v="2"/>
    <n v="2025"/>
    <x v="0"/>
  </r>
  <r>
    <s v="User_1557"/>
    <s v="Genesis GV70 Electric"/>
    <n v="75"/>
    <x v="231"/>
    <x v="3"/>
    <x v="1532"/>
    <d v="2025-03-20T11:38:00"/>
    <n v="21.05"/>
    <n v="1.46"/>
    <x v="916"/>
    <n v="46.17"/>
    <s v="Afternoon"/>
    <x v="0"/>
    <n v="50.71"/>
    <n v="64.14"/>
    <n v="135.63999999999999"/>
    <x v="1081"/>
    <n v="5"/>
    <x v="0"/>
    <x v="2"/>
    <x v="9"/>
    <x v="1"/>
    <x v="19"/>
    <n v="3"/>
    <n v="2025"/>
    <x v="1"/>
  </r>
  <r>
    <s v="User_1558"/>
    <s v="Fiat 500e"/>
    <n v="100"/>
    <x v="450"/>
    <x v="4"/>
    <x v="1533"/>
    <d v="2025-03-20T12:27:00"/>
    <n v="8.7899999999999991"/>
    <n v="2.91"/>
    <x v="21"/>
    <n v="15.66"/>
    <s v="Night"/>
    <x v="0"/>
    <n v="49.82"/>
    <n v="86.76"/>
    <n v="98.66"/>
    <x v="1082"/>
    <n v="1"/>
    <x v="1"/>
    <x v="2"/>
    <x v="10"/>
    <x v="1"/>
    <x v="20"/>
    <n v="3"/>
    <n v="2025"/>
    <x v="1"/>
  </r>
  <r>
    <s v="User_1559"/>
    <s v="Mazda MX-30"/>
    <n v="62"/>
    <x v="41"/>
    <x v="1"/>
    <x v="1534"/>
    <d v="2025-03-20T14:47:00"/>
    <n v="97.67"/>
    <n v="2.82"/>
    <x v="913"/>
    <n v="14.87"/>
    <s v="Afternoon"/>
    <x v="3"/>
    <n v="31.72"/>
    <n v="64"/>
    <n v="249.07"/>
    <x v="1083"/>
    <n v="5"/>
    <x v="0"/>
    <x v="2"/>
    <x v="11"/>
    <x v="1"/>
    <x v="21"/>
    <n v="3"/>
    <n v="2025"/>
    <x v="1"/>
  </r>
  <r>
    <s v="User_1560"/>
    <s v="Jaguar I-PACE"/>
    <n v="100"/>
    <x v="117"/>
    <x v="2"/>
    <x v="1535"/>
    <d v="2025-03-20T15:54:00"/>
    <n v="39.950000000000003"/>
    <n v="2.71"/>
    <x v="1029"/>
    <n v="29.24"/>
    <s v="Night"/>
    <x v="0"/>
    <n v="15.07"/>
    <n v="98.61"/>
    <n v="132.79"/>
    <x v="1084"/>
    <n v="1"/>
    <x v="1"/>
    <x v="1"/>
    <x v="12"/>
    <x v="2"/>
    <x v="22"/>
    <n v="3"/>
    <n v="2025"/>
    <x v="1"/>
  </r>
  <r>
    <s v="User_1561"/>
    <s v="Tesla Model 3"/>
    <n v="86.17"/>
    <x v="11"/>
    <x v="1"/>
    <x v="1536"/>
    <d v="2025-03-20T14:25:00"/>
    <n v="41.01"/>
    <n v="3.07"/>
    <x v="1030"/>
    <n v="43.37"/>
    <s v="Morning"/>
    <x v="4"/>
    <n v="56.93"/>
    <n v="79.680000000000007"/>
    <n v="223.72"/>
    <x v="1085"/>
    <n v="2"/>
    <x v="1"/>
    <x v="0"/>
    <x v="13"/>
    <x v="2"/>
    <x v="4"/>
    <n v="3"/>
    <n v="2025"/>
    <x v="1"/>
  </r>
  <r>
    <s v="User_1562"/>
    <s v="Tesla Model Y"/>
    <n v="75"/>
    <x v="22"/>
    <x v="3"/>
    <x v="1537"/>
    <d v="2025-03-20T15:00:00"/>
    <n v="11.42"/>
    <n v="3.25"/>
    <x v="560"/>
    <n v="12.86"/>
    <s v="Afternoon"/>
    <x v="3"/>
    <n v="75.86"/>
    <n v="60.2"/>
    <n v="31.31"/>
    <x v="1086"/>
    <n v="4"/>
    <x v="0"/>
    <x v="2"/>
    <x v="14"/>
    <x v="2"/>
    <x v="4"/>
    <n v="3"/>
    <n v="2025"/>
    <x v="1"/>
  </r>
  <r>
    <s v="User_1563"/>
    <s v="Tesla Model S"/>
    <n v="100"/>
    <x v="362"/>
    <x v="2"/>
    <x v="1538"/>
    <d v="2025-03-20T16:06:00"/>
    <n v="52.28"/>
    <n v="1.77"/>
    <x v="1031"/>
    <n v="23.7"/>
    <s v="Night"/>
    <x v="6"/>
    <n v="21.86"/>
    <n v="79.260000000000005"/>
    <n v="41.29"/>
    <x v="1087"/>
    <n v="6"/>
    <x v="0"/>
    <x v="2"/>
    <x v="15"/>
    <x v="2"/>
    <x v="4"/>
    <n v="3"/>
    <n v="2025"/>
    <x v="1"/>
  </r>
  <r>
    <s v="User_1564"/>
    <s v="Tesla Model X"/>
    <n v="75"/>
    <x v="262"/>
    <x v="0"/>
    <x v="1539"/>
    <d v="2025-03-20T19:24:00"/>
    <n v="77.63"/>
    <n v="3.31"/>
    <x v="1032"/>
    <n v="10.91"/>
    <s v="Evening"/>
    <x v="4"/>
    <n v="54.64"/>
    <n v="58.02"/>
    <n v="101.4"/>
    <x v="1088"/>
    <n v="2"/>
    <x v="0"/>
    <x v="0"/>
    <x v="16"/>
    <x v="2"/>
    <x v="4"/>
    <n v="3"/>
    <n v="2025"/>
    <x v="1"/>
  </r>
  <r>
    <s v="User_1565"/>
    <s v="Nissan Leaf"/>
    <n v="50"/>
    <x v="110"/>
    <x v="3"/>
    <x v="1540"/>
    <d v="2025-03-20T19:00:00"/>
    <n v="14.18"/>
    <n v="2.21"/>
    <x v="1033"/>
    <n v="23.92"/>
    <s v="Night"/>
    <x v="3"/>
    <n v="18.14"/>
    <n v="64.34"/>
    <n v="295.95999999999998"/>
    <x v="755"/>
    <n v="7"/>
    <x v="1"/>
    <x v="2"/>
    <x v="17"/>
    <x v="2"/>
    <x v="3"/>
    <n v="3"/>
    <n v="2025"/>
    <x v="1"/>
  </r>
  <r>
    <s v="User_1566"/>
    <s v="Chevy Bolt EV"/>
    <n v="62"/>
    <x v="364"/>
    <x v="1"/>
    <x v="1541"/>
    <d v="2025-03-20T20:23:00"/>
    <n v="28.34"/>
    <n v="2.2599999999999998"/>
    <x v="1034"/>
    <n v="35.18"/>
    <s v="Night"/>
    <x v="1"/>
    <n v="25.45"/>
    <n v="95.75"/>
    <n v="85.89"/>
    <x v="214"/>
    <n v="7"/>
    <x v="0"/>
    <x v="1"/>
    <x v="18"/>
    <x v="3"/>
    <x v="2"/>
    <n v="3"/>
    <n v="2025"/>
    <x v="1"/>
  </r>
  <r>
    <s v="User_1567"/>
    <s v="Chevy Bolt EUV"/>
    <n v="75"/>
    <x v="106"/>
    <x v="2"/>
    <x v="1542"/>
    <d v="2025-02-06T03:11:00"/>
    <n v="39.64"/>
    <n v="1.93"/>
    <x v="112"/>
    <n v="6.97"/>
    <s v="Afternoon"/>
    <x v="5"/>
    <n v="20.420000000000002"/>
    <n v="57.5"/>
    <m/>
    <x v="121"/>
    <n v="6"/>
    <x v="2"/>
    <x v="1"/>
    <x v="1"/>
    <x v="0"/>
    <x v="2"/>
    <n v="2"/>
    <n v="2025"/>
    <x v="0"/>
  </r>
  <r>
    <s v="User_1568"/>
    <s v="Hyundai Kona Electric"/>
    <n v="100"/>
    <x v="223"/>
    <x v="1"/>
    <x v="1543"/>
    <d v="2025-03-20T22:55:00"/>
    <n v="17.63"/>
    <n v="1.73"/>
    <x v="1035"/>
    <n v="30.59"/>
    <s v="Morning"/>
    <x v="6"/>
    <n v="88.54"/>
    <n v="54.64"/>
    <n v="179.75"/>
    <x v="1089"/>
    <n v="5"/>
    <x v="1"/>
    <x v="2"/>
    <x v="19"/>
    <x v="3"/>
    <x v="1"/>
    <n v="3"/>
    <n v="2025"/>
    <x v="1"/>
  </r>
  <r>
    <s v="User_1569"/>
    <s v="Hyundai Ioniq 5"/>
    <n v="75"/>
    <x v="71"/>
    <x v="1"/>
    <x v="1544"/>
    <d v="2025-03-20T22:37:00"/>
    <n v="45.45"/>
    <n v="1.1299999999999999"/>
    <x v="1036"/>
    <n v="29.15"/>
    <s v="Night"/>
    <x v="3"/>
    <n v="59.31"/>
    <n v="59.87"/>
    <n v="39.89"/>
    <x v="1090"/>
    <n v="0"/>
    <x v="2"/>
    <x v="2"/>
    <x v="20"/>
    <x v="3"/>
    <x v="1"/>
    <n v="3"/>
    <n v="2025"/>
    <x v="1"/>
  </r>
  <r>
    <s v="User_1570"/>
    <s v="Hyundai Ioniq 6"/>
    <n v="50"/>
    <x v="287"/>
    <x v="4"/>
    <x v="1545"/>
    <d v="2025-03-21T00:24:00"/>
    <n v="49.66"/>
    <n v="3.59"/>
    <x v="1037"/>
    <n v="12.39"/>
    <s v="Morning"/>
    <x v="1"/>
    <n v="68.709999999999994"/>
    <n v="84.88"/>
    <n v="236.73"/>
    <x v="821"/>
    <n v="0"/>
    <x v="2"/>
    <x v="1"/>
    <x v="21"/>
    <x v="3"/>
    <x v="1"/>
    <n v="3"/>
    <n v="2025"/>
    <x v="1"/>
  </r>
  <r>
    <s v="User_1571"/>
    <s v="Kia EV6"/>
    <n v="85"/>
    <x v="306"/>
    <x v="3"/>
    <x v="1546"/>
    <d v="2025-03-21T00:31:00"/>
    <n v="23.94"/>
    <n v="2.16"/>
    <x v="1038"/>
    <n v="23.77"/>
    <s v="Night"/>
    <x v="3"/>
    <n v="24.12"/>
    <n v="90.83"/>
    <n v="190.2"/>
    <x v="1091"/>
    <n v="3"/>
    <x v="1"/>
    <x v="0"/>
    <x v="22"/>
    <x v="3"/>
    <x v="5"/>
    <n v="3"/>
    <n v="2025"/>
    <x v="1"/>
  </r>
  <r>
    <s v="User_1572"/>
    <s v="Kia Niro EV"/>
    <n v="85"/>
    <x v="93"/>
    <x v="2"/>
    <x v="1547"/>
    <d v="2025-03-21T00:38:00"/>
    <n v="23.87"/>
    <n v="2.44"/>
    <x v="1039"/>
    <n v="10.91"/>
    <s v="Night"/>
    <x v="1"/>
    <n v="75.64"/>
    <n v="58.59"/>
    <n v="158.22"/>
    <x v="462"/>
    <n v="0"/>
    <x v="1"/>
    <x v="0"/>
    <x v="23"/>
    <x v="3"/>
    <x v="5"/>
    <n v="3"/>
    <n v="2025"/>
    <x v="1"/>
  </r>
  <r>
    <s v="User_1573"/>
    <s v="Ford Mustang Mach-E"/>
    <n v="50"/>
    <x v="257"/>
    <x v="1"/>
    <x v="1548"/>
    <d v="2025-03-21T03:35:00"/>
    <n v="8.64"/>
    <n v="2.4900000000000002"/>
    <x v="1040"/>
    <n v="21.98"/>
    <s v="Night"/>
    <x v="4"/>
    <n v="13.25"/>
    <n v="85.29"/>
    <n v="132.61000000000001"/>
    <x v="1092"/>
    <n v="4"/>
    <x v="0"/>
    <x v="2"/>
    <x v="0"/>
    <x v="0"/>
    <x v="6"/>
    <n v="3"/>
    <n v="2025"/>
    <x v="1"/>
  </r>
  <r>
    <s v="User_1574"/>
    <s v="Ford F-150 Lightning"/>
    <n v="75"/>
    <x v="65"/>
    <x v="1"/>
    <x v="1549"/>
    <d v="2025-03-21T02:05:00"/>
    <n v="11.14"/>
    <n v="0.77"/>
    <x v="21"/>
    <n v="37.340000000000003"/>
    <s v="Morning"/>
    <x v="6"/>
    <n v="75.44"/>
    <n v="98.86"/>
    <n v="246.71"/>
    <x v="1093"/>
    <n v="5"/>
    <x v="1"/>
    <x v="1"/>
    <x v="1"/>
    <x v="0"/>
    <x v="6"/>
    <n v="3"/>
    <n v="2025"/>
    <x v="1"/>
  </r>
  <r>
    <s v="User_1575"/>
    <s v="Volkswagen ID.4"/>
    <n v="100"/>
    <x v="451"/>
    <x v="4"/>
    <x v="1550"/>
    <d v="2025-03-21T03:01:00"/>
    <n v="46.4"/>
    <n v="0.98"/>
    <x v="1041"/>
    <n v="6.69"/>
    <s v="Night"/>
    <x v="6"/>
    <n v="61.77"/>
    <n v="58.63"/>
    <n v="18.64"/>
    <x v="1094"/>
    <n v="3"/>
    <x v="1"/>
    <x v="1"/>
    <x v="2"/>
    <x v="0"/>
    <x v="7"/>
    <n v="3"/>
    <n v="2025"/>
    <x v="1"/>
  </r>
  <r>
    <s v="User_1576"/>
    <s v="BMW i3"/>
    <n v="64.930000000000007"/>
    <x v="269"/>
    <x v="2"/>
    <x v="1551"/>
    <d v="2025-03-21T04:33:00"/>
    <n v="77.27"/>
    <n v="3.5"/>
    <x v="1042"/>
    <n v="37.51"/>
    <s v="Morning"/>
    <x v="3"/>
    <n v="34.590000000000003"/>
    <n v="92.21"/>
    <n v="27.66"/>
    <x v="1095"/>
    <n v="3"/>
    <x v="2"/>
    <x v="0"/>
    <x v="3"/>
    <x v="0"/>
    <x v="0"/>
    <n v="3"/>
    <n v="2025"/>
    <x v="1"/>
  </r>
  <r>
    <s v="User_1577"/>
    <s v="BMW i4"/>
    <n v="100"/>
    <x v="127"/>
    <x v="3"/>
    <x v="1552"/>
    <d v="2025-03-21T07:48:00"/>
    <n v="6"/>
    <n v="3.98"/>
    <x v="1043"/>
    <n v="30.41"/>
    <s v="Evening"/>
    <x v="2"/>
    <n v="36.4"/>
    <n v="62.03"/>
    <n v="270.66000000000003"/>
    <x v="1096"/>
    <n v="5"/>
    <x v="0"/>
    <x v="0"/>
    <x v="4"/>
    <x v="0"/>
    <x v="0"/>
    <n v="3"/>
    <n v="2025"/>
    <x v="1"/>
  </r>
  <r>
    <s v="User_1578"/>
    <s v="BMW iX"/>
    <n v="62"/>
    <x v="92"/>
    <x v="3"/>
    <x v="1553"/>
    <d v="2025-02-06T05:47:00"/>
    <n v="24.85"/>
    <n v="3.32"/>
    <x v="113"/>
    <n v="19.91"/>
    <s v="Morning"/>
    <x v="5"/>
    <n v="60.67"/>
    <n v="53.93"/>
    <n v="260.70999999999998"/>
    <x v="122"/>
    <n v="3"/>
    <x v="0"/>
    <x v="1"/>
    <x v="2"/>
    <x v="0"/>
    <x v="0"/>
    <n v="2"/>
    <n v="2025"/>
    <x v="0"/>
  </r>
  <r>
    <s v="User_1579"/>
    <s v="Audi e-tron"/>
    <n v="54.03"/>
    <x v="136"/>
    <x v="0"/>
    <x v="1554"/>
    <d v="2025-03-21T08:19:00"/>
    <n v="21.27"/>
    <n v="3.34"/>
    <x v="50"/>
    <n v="12.19"/>
    <s v="Morning"/>
    <x v="3"/>
    <n v="23.97"/>
    <n v="90.94"/>
    <n v="75.73"/>
    <x v="1025"/>
    <n v="6"/>
    <x v="0"/>
    <x v="0"/>
    <x v="5"/>
    <x v="0"/>
    <x v="8"/>
    <n v="3"/>
    <n v="2025"/>
    <x v="1"/>
  </r>
  <r>
    <s v="User_1580"/>
    <s v="Audi Q4 e-tron"/>
    <n v="62"/>
    <x v="418"/>
    <x v="4"/>
    <x v="1555"/>
    <d v="2025-03-21T07:17:00"/>
    <n v="38.14"/>
    <n v="0.95"/>
    <x v="1044"/>
    <n v="21.81"/>
    <s v="Evening"/>
    <x v="1"/>
    <n v="79.209999999999994"/>
    <n v="147.49"/>
    <n v="145.03"/>
    <x v="1097"/>
    <n v="7"/>
    <x v="1"/>
    <x v="1"/>
    <x v="6"/>
    <x v="1"/>
    <x v="8"/>
    <n v="3"/>
    <n v="2025"/>
    <x v="1"/>
  </r>
  <r>
    <s v="User_1581"/>
    <s v="Mercedes EQS"/>
    <n v="85"/>
    <x v="230"/>
    <x v="3"/>
    <x v="1556"/>
    <d v="2025-03-21T10:51:00"/>
    <n v="38"/>
    <n v="2.06"/>
    <x v="1045"/>
    <n v="16.649999999999999"/>
    <s v="Morning"/>
    <x v="6"/>
    <n v="21.31"/>
    <n v="58.47"/>
    <n v="214.38"/>
    <x v="1098"/>
    <n v="1"/>
    <x v="0"/>
    <x v="1"/>
    <x v="7"/>
    <x v="1"/>
    <x v="9"/>
    <n v="3"/>
    <n v="2025"/>
    <x v="1"/>
  </r>
  <r>
    <s v="User_1582"/>
    <s v="Mercedes EQE"/>
    <n v="50"/>
    <x v="171"/>
    <x v="0"/>
    <x v="1557"/>
    <d v="2025-03-21T09:50:00"/>
    <n v="12.89"/>
    <n v="2.14"/>
    <x v="1046"/>
    <n v="18.14"/>
    <s v="Morning"/>
    <x v="5"/>
    <n v="78.39"/>
    <n v="78.819999999999993"/>
    <n v="88.54"/>
    <x v="1099"/>
    <n v="0"/>
    <x v="2"/>
    <x v="1"/>
    <x v="8"/>
    <x v="1"/>
    <x v="9"/>
    <n v="3"/>
    <n v="2025"/>
    <x v="1"/>
  </r>
  <r>
    <s v="User_1583"/>
    <s v="Mercedes EQB"/>
    <n v="85"/>
    <x v="247"/>
    <x v="1"/>
    <x v="1558"/>
    <d v="2025-03-21T12:07:00"/>
    <n v="60.62"/>
    <n v="1.96"/>
    <x v="1047"/>
    <n v="32.74"/>
    <s v="Night"/>
    <x v="4"/>
    <n v="71.58"/>
    <n v="66.87"/>
    <n v="286.42"/>
    <x v="575"/>
    <n v="4"/>
    <x v="2"/>
    <x v="2"/>
    <x v="9"/>
    <x v="1"/>
    <x v="9"/>
    <n v="3"/>
    <n v="2025"/>
    <x v="1"/>
  </r>
  <r>
    <s v="User_1584"/>
    <s v="Porsche Taycan"/>
    <n v="100"/>
    <x v="282"/>
    <x v="1"/>
    <x v="1559"/>
    <d v="2025-03-21T12:58:00"/>
    <m/>
    <n v="1.62"/>
    <x v="1048"/>
    <n v="58.25"/>
    <s v="Afternoon"/>
    <x v="2"/>
    <n v="74.48"/>
    <n v="75.87"/>
    <n v="58.28"/>
    <x v="1100"/>
    <n v="7"/>
    <x v="2"/>
    <x v="2"/>
    <x v="10"/>
    <x v="1"/>
    <x v="10"/>
    <n v="3"/>
    <n v="2025"/>
    <x v="1"/>
  </r>
  <r>
    <s v="User_1585"/>
    <s v="Volvo XC40 Recharge"/>
    <n v="75"/>
    <x v="452"/>
    <x v="2"/>
    <x v="1560"/>
    <d v="2025-03-21T12:29:00"/>
    <n v="5.87"/>
    <n v="0.89"/>
    <x v="1049"/>
    <n v="21.91"/>
    <s v="Afternoon"/>
    <x v="5"/>
    <n v="28.9"/>
    <n v="97.35"/>
    <n v="280.98"/>
    <x v="1101"/>
    <n v="4"/>
    <x v="1"/>
    <x v="0"/>
    <x v="11"/>
    <x v="1"/>
    <x v="11"/>
    <n v="3"/>
    <n v="2025"/>
    <x v="1"/>
  </r>
  <r>
    <s v="User_1586"/>
    <s v="Volvo C40 Recharge"/>
    <n v="62"/>
    <x v="421"/>
    <x v="0"/>
    <x v="1561"/>
    <d v="2025-03-21T14:50:00"/>
    <m/>
    <n v="1.28"/>
    <x v="1050"/>
    <n v="29.78"/>
    <s v="Night"/>
    <x v="5"/>
    <n v="76.959999999999994"/>
    <n v="83.76"/>
    <n v="11.77"/>
    <x v="1102"/>
    <n v="1"/>
    <x v="1"/>
    <x v="0"/>
    <x v="12"/>
    <x v="2"/>
    <x v="11"/>
    <n v="3"/>
    <n v="2025"/>
    <x v="1"/>
  </r>
  <r>
    <s v="User_1587"/>
    <s v="Rivian R1T"/>
    <n v="100"/>
    <x v="333"/>
    <x v="1"/>
    <x v="1562"/>
    <d v="2025-03-21T13:30:00"/>
    <n v="77.7"/>
    <n v="1.22"/>
    <x v="1051"/>
    <n v="17.059999999999999"/>
    <s v="Evening"/>
    <x v="4"/>
    <n v="52.5"/>
    <n v="66.180000000000007"/>
    <n v="196.29"/>
    <x v="1103"/>
    <n v="5"/>
    <x v="2"/>
    <x v="2"/>
    <x v="13"/>
    <x v="2"/>
    <x v="12"/>
    <n v="3"/>
    <n v="2025"/>
    <x v="1"/>
  </r>
  <r>
    <s v="User_1588"/>
    <s v="Rivian R1S"/>
    <n v="85"/>
    <x v="162"/>
    <x v="1"/>
    <x v="1563"/>
    <d v="2025-03-21T15:34:00"/>
    <n v="94.37"/>
    <n v="2.2400000000000002"/>
    <x v="383"/>
    <n v="38.090000000000003"/>
    <s v="Night"/>
    <x v="3"/>
    <n v="43.88"/>
    <n v="62.26"/>
    <n v="205.84"/>
    <x v="1104"/>
    <n v="7"/>
    <x v="2"/>
    <x v="2"/>
    <x v="14"/>
    <x v="2"/>
    <x v="12"/>
    <n v="3"/>
    <n v="2025"/>
    <x v="1"/>
  </r>
  <r>
    <s v="User_1589"/>
    <s v="Lucid Air"/>
    <n v="50"/>
    <x v="107"/>
    <x v="3"/>
    <x v="1564"/>
    <d v="2025-02-06T05:15:00"/>
    <n v="7.52"/>
    <n v="3.42"/>
    <x v="114"/>
    <n v="34.76"/>
    <s v="Night"/>
    <x v="6"/>
    <n v="61.76"/>
    <n v="83.21"/>
    <n v="126.59"/>
    <x v="123"/>
    <n v="6"/>
    <x v="1"/>
    <x v="1"/>
    <x v="3"/>
    <x v="0"/>
    <x v="13"/>
    <n v="2"/>
    <n v="2025"/>
    <x v="0"/>
  </r>
  <r>
    <s v="User_1590"/>
    <s v="Polestar 2"/>
    <n v="62"/>
    <x v="453"/>
    <x v="2"/>
    <x v="1565"/>
    <d v="2025-03-21T16:02:00"/>
    <n v="43.96"/>
    <n v="1.77"/>
    <x v="117"/>
    <n v="10.43"/>
    <s v="Afternoon"/>
    <x v="0"/>
    <n v="60.9"/>
    <n v="81.09"/>
    <n v="49.91"/>
    <x v="1105"/>
    <n v="4"/>
    <x v="0"/>
    <x v="2"/>
    <x v="15"/>
    <x v="2"/>
    <x v="14"/>
    <n v="3"/>
    <n v="2025"/>
    <x v="1"/>
  </r>
  <r>
    <s v="User_1591"/>
    <s v="Polestar 3"/>
    <n v="85"/>
    <x v="215"/>
    <x v="3"/>
    <x v="1566"/>
    <d v="2025-03-21T17:07:00"/>
    <n v="76.48"/>
    <n v="1.91"/>
    <x v="1052"/>
    <n v="15.66"/>
    <s v="Morning"/>
    <x v="2"/>
    <n v="27.95"/>
    <n v="85.82"/>
    <n v="92.33"/>
    <x v="1106"/>
    <n v="3"/>
    <x v="0"/>
    <x v="2"/>
    <x v="16"/>
    <x v="2"/>
    <x v="14"/>
    <n v="3"/>
    <n v="2025"/>
    <x v="1"/>
  </r>
  <r>
    <s v="User_1592"/>
    <s v="Mini Cooper SE"/>
    <n v="78.510000000000005"/>
    <x v="32"/>
    <x v="1"/>
    <x v="1567"/>
    <d v="2025-03-21T17:54:00"/>
    <n v="66.180000000000007"/>
    <n v="3.26"/>
    <x v="1053"/>
    <n v="37.28"/>
    <s v="Night"/>
    <x v="3"/>
    <n v="40.619999999999997"/>
    <n v="54.01"/>
    <n v="108.14"/>
    <x v="1107"/>
    <n v="3"/>
    <x v="0"/>
    <x v="0"/>
    <x v="17"/>
    <x v="2"/>
    <x v="15"/>
    <n v="3"/>
    <n v="2025"/>
    <x v="1"/>
  </r>
  <r>
    <s v="User_1593"/>
    <s v="Toyota bZ4X"/>
    <n v="50"/>
    <x v="378"/>
    <x v="4"/>
    <x v="1568"/>
    <d v="2025-03-21T21:03:00"/>
    <n v="76.239999999999995"/>
    <n v="3.73"/>
    <x v="1054"/>
    <n v="21.09"/>
    <s v="Evening"/>
    <x v="4"/>
    <n v="76.959999999999994"/>
    <n v="61.47"/>
    <n v="94.43"/>
    <x v="80"/>
    <n v="4"/>
    <x v="0"/>
    <x v="2"/>
    <x v="18"/>
    <x v="3"/>
    <x v="16"/>
    <n v="3"/>
    <n v="2025"/>
    <x v="1"/>
  </r>
  <r>
    <s v="User_1594"/>
    <s v="Subaru Solterra"/>
    <n v="75"/>
    <x v="185"/>
    <x v="4"/>
    <x v="1569"/>
    <d v="2025-03-21T22:54:00"/>
    <n v="35.159999999999997"/>
    <n v="0.15"/>
    <x v="1055"/>
    <n v="19.96"/>
    <s v="Night"/>
    <x v="0"/>
    <n v="76.28"/>
    <n v="83.59"/>
    <n v="31.79"/>
    <x v="1108"/>
    <n v="4"/>
    <x v="2"/>
    <x v="2"/>
    <x v="19"/>
    <x v="3"/>
    <x v="17"/>
    <n v="3"/>
    <n v="2025"/>
    <x v="1"/>
  </r>
  <r>
    <s v="User_1595"/>
    <s v="Honda Prologue"/>
    <n v="85"/>
    <x v="454"/>
    <x v="3"/>
    <x v="1570"/>
    <d v="2025-03-21T21:28:00"/>
    <n v="53.12"/>
    <n v="1.81"/>
    <x v="1056"/>
    <n v="33.39"/>
    <s v="Afternoon"/>
    <x v="4"/>
    <n v="79.45"/>
    <n v="60.94"/>
    <n v="139.24"/>
    <x v="1109"/>
    <n v="6"/>
    <x v="0"/>
    <x v="1"/>
    <x v="20"/>
    <x v="3"/>
    <x v="18"/>
    <n v="3"/>
    <n v="2025"/>
    <x v="1"/>
  </r>
  <r>
    <s v="User_1596"/>
    <s v="Genesis GV60"/>
    <n v="50"/>
    <x v="310"/>
    <x v="0"/>
    <x v="1571"/>
    <d v="2025-03-22T00:10:00"/>
    <n v="43.13"/>
    <n v="2.77"/>
    <x v="1057"/>
    <n v="21.6"/>
    <s v="Morning"/>
    <x v="4"/>
    <n v="69.62"/>
    <n v="77.400000000000006"/>
    <n v="167.62"/>
    <x v="1110"/>
    <n v="2.12"/>
    <x v="2"/>
    <x v="0"/>
    <x v="21"/>
    <x v="3"/>
    <x v="19"/>
    <n v="3"/>
    <n v="2025"/>
    <x v="1"/>
  </r>
  <r>
    <s v="User_1597"/>
    <s v="Genesis GV70 Electric"/>
    <n v="75"/>
    <x v="49"/>
    <x v="2"/>
    <x v="1572"/>
    <d v="2025-03-22T00:10:00"/>
    <n v="60.68"/>
    <n v="2.2200000000000002"/>
    <x v="1058"/>
    <n v="31.65"/>
    <s v="Afternoon"/>
    <x v="5"/>
    <n v="52.46"/>
    <n v="69.58"/>
    <n v="61.52"/>
    <x v="1111"/>
    <n v="2"/>
    <x v="2"/>
    <x v="0"/>
    <x v="22"/>
    <x v="3"/>
    <x v="19"/>
    <n v="3"/>
    <n v="2025"/>
    <x v="1"/>
  </r>
  <r>
    <s v="User_1598"/>
    <s v="Fiat 500e"/>
    <n v="85"/>
    <x v="175"/>
    <x v="4"/>
    <x v="1573"/>
    <d v="2025-03-22T01:36:00"/>
    <n v="33.67"/>
    <n v="2.0099999999999998"/>
    <x v="1059"/>
    <n v="37.4"/>
    <s v="Afternoon"/>
    <x v="6"/>
    <n v="57.2"/>
    <n v="71.73"/>
    <n v="230.79"/>
    <x v="221"/>
    <n v="1"/>
    <x v="1"/>
    <x v="1"/>
    <x v="23"/>
    <x v="3"/>
    <x v="20"/>
    <n v="3"/>
    <n v="2025"/>
    <x v="1"/>
  </r>
  <r>
    <s v="User_1599"/>
    <s v="Mazda MX-30"/>
    <n v="100"/>
    <x v="32"/>
    <x v="4"/>
    <x v="1574"/>
    <d v="2025-03-22T01:10:00"/>
    <n v="54.55"/>
    <n v="1.6"/>
    <x v="586"/>
    <n v="17.03"/>
    <s v="Afternoon"/>
    <x v="3"/>
    <n v="65.650000000000006"/>
    <n v="86.26"/>
    <n v="44.41"/>
    <x v="1112"/>
    <n v="3"/>
    <x v="0"/>
    <x v="0"/>
    <x v="0"/>
    <x v="0"/>
    <x v="21"/>
    <n v="3"/>
    <n v="2025"/>
    <x v="1"/>
  </r>
  <r>
    <s v="User_1600"/>
    <s v="Jaguar I-PACE"/>
    <n v="75"/>
    <x v="108"/>
    <x v="0"/>
    <x v="1575"/>
    <d v="2025-02-06T07:42:00"/>
    <n v="64.42"/>
    <n v="3.19"/>
    <x v="115"/>
    <n v="29"/>
    <s v="Evening"/>
    <x v="4"/>
    <n v="49.17"/>
    <n v="62.34"/>
    <n v="230.49"/>
    <x v="124"/>
    <n v="2"/>
    <x v="1"/>
    <x v="2"/>
    <x v="4"/>
    <x v="0"/>
    <x v="22"/>
    <n v="2"/>
    <n v="2025"/>
    <x v="0"/>
  </r>
  <r>
    <s v="User_1601"/>
    <s v="Tesla Model 3"/>
    <n v="62"/>
    <x v="435"/>
    <x v="3"/>
    <x v="1576"/>
    <d v="2025-03-22T04:07:00"/>
    <n v="14.12"/>
    <n v="0.94"/>
    <x v="1060"/>
    <n v="3.71"/>
    <s v="Afternoon"/>
    <x v="4"/>
    <n v="27.57"/>
    <n v="60.91"/>
    <n v="262.13"/>
    <x v="1113"/>
    <n v="5"/>
    <x v="2"/>
    <x v="0"/>
    <x v="1"/>
    <x v="0"/>
    <x v="4"/>
    <n v="3"/>
    <n v="2025"/>
    <x v="1"/>
  </r>
  <r>
    <s v="User_1602"/>
    <s v="Tesla Model Y"/>
    <n v="62"/>
    <x v="455"/>
    <x v="0"/>
    <x v="1577"/>
    <d v="2025-03-22T03:26:00"/>
    <n v="11.32"/>
    <n v="1.82"/>
    <x v="1061"/>
    <n v="3.06"/>
    <s v="Morning"/>
    <x v="3"/>
    <n v="59.78"/>
    <n v="53.01"/>
    <n v="111.7"/>
    <x v="1114"/>
    <n v="5"/>
    <x v="1"/>
    <x v="2"/>
    <x v="2"/>
    <x v="0"/>
    <x v="4"/>
    <n v="3"/>
    <n v="2025"/>
    <x v="1"/>
  </r>
  <r>
    <s v="User_1603"/>
    <s v="Tesla Model S"/>
    <n v="50"/>
    <x v="434"/>
    <x v="0"/>
    <x v="1578"/>
    <d v="2025-03-22T06:26:00"/>
    <n v="26.59"/>
    <n v="1.72"/>
    <x v="1062"/>
    <n v="25.2"/>
    <s v="Afternoon"/>
    <x v="0"/>
    <n v="77.98"/>
    <n v="91.45"/>
    <n v="191.39"/>
    <x v="1115"/>
    <n v="1"/>
    <x v="1"/>
    <x v="2"/>
    <x v="3"/>
    <x v="0"/>
    <x v="4"/>
    <n v="3"/>
    <n v="2025"/>
    <x v="1"/>
  </r>
  <r>
    <s v="User_1604"/>
    <s v="Tesla Model X"/>
    <n v="75"/>
    <x v="282"/>
    <x v="3"/>
    <x v="1579"/>
    <d v="2025-03-22T05:17:00"/>
    <n v="65.92"/>
    <n v="3.32"/>
    <x v="1063"/>
    <n v="8.1999999999999993"/>
    <s v="Evening"/>
    <x v="5"/>
    <n v="34.71"/>
    <n v="99.83"/>
    <n v="31.82"/>
    <x v="1116"/>
    <n v="3"/>
    <x v="2"/>
    <x v="0"/>
    <x v="4"/>
    <x v="0"/>
    <x v="4"/>
    <n v="3"/>
    <n v="2025"/>
    <x v="1"/>
  </r>
  <r>
    <s v="User_1605"/>
    <s v="Nissan Leaf"/>
    <n v="62"/>
    <x v="155"/>
    <x v="4"/>
    <x v="1580"/>
    <d v="2025-03-22T06:41:00"/>
    <n v="37.520000000000003"/>
    <n v="0.8"/>
    <x v="21"/>
    <n v="9.59"/>
    <s v="Evening"/>
    <x v="0"/>
    <n v="26.14"/>
    <n v="69.59"/>
    <n v="238.75"/>
    <x v="159"/>
    <n v="7"/>
    <x v="2"/>
    <x v="1"/>
    <x v="5"/>
    <x v="0"/>
    <x v="3"/>
    <n v="3"/>
    <n v="2025"/>
    <x v="1"/>
  </r>
  <r>
    <s v="User_1606"/>
    <s v="Chevy Bolt EV"/>
    <n v="100"/>
    <x v="264"/>
    <x v="2"/>
    <x v="1581"/>
    <d v="2025-03-22T09:26:00"/>
    <n v="20.07"/>
    <n v="2.4700000000000002"/>
    <x v="1064"/>
    <n v="13.66"/>
    <s v="Afternoon"/>
    <x v="0"/>
    <n v="27.43"/>
    <n v="68.09"/>
    <n v="35.450000000000003"/>
    <x v="409"/>
    <n v="0"/>
    <x v="0"/>
    <x v="1"/>
    <x v="6"/>
    <x v="1"/>
    <x v="2"/>
    <n v="3"/>
    <n v="2025"/>
    <x v="1"/>
  </r>
  <r>
    <s v="User_1607"/>
    <s v="Chevy Bolt EUV"/>
    <n v="100"/>
    <x v="456"/>
    <x v="4"/>
    <x v="1582"/>
    <d v="2025-03-22T10:24:00"/>
    <n v="10.39"/>
    <n v="1.48"/>
    <x v="1065"/>
    <n v="39.799999999999997"/>
    <s v="Evening"/>
    <x v="5"/>
    <n v="88.86"/>
    <n v="73.180000000000007"/>
    <n v="243.31"/>
    <x v="1117"/>
    <n v="4"/>
    <x v="0"/>
    <x v="0"/>
    <x v="7"/>
    <x v="1"/>
    <x v="2"/>
    <n v="3"/>
    <n v="2025"/>
    <x v="1"/>
  </r>
  <r>
    <s v="User_1608"/>
    <s v="Hyundai Kona Electric"/>
    <n v="75"/>
    <x v="352"/>
    <x v="0"/>
    <x v="1583"/>
    <d v="2025-03-22T09:25:00"/>
    <n v="5.89"/>
    <n v="1.24"/>
    <x v="1066"/>
    <n v="11.65"/>
    <s v="Afternoon"/>
    <x v="3"/>
    <n v="12.91"/>
    <n v="57.54"/>
    <n v="100.99"/>
    <x v="1118"/>
    <n v="1"/>
    <x v="2"/>
    <x v="0"/>
    <x v="8"/>
    <x v="1"/>
    <x v="1"/>
    <n v="3"/>
    <n v="2025"/>
    <x v="1"/>
  </r>
  <r>
    <s v="User_1609"/>
    <s v="Hyundai Ioniq 5"/>
    <n v="75"/>
    <x v="145"/>
    <x v="4"/>
    <x v="1584"/>
    <d v="2025-03-22T10:34:00"/>
    <n v="48.52"/>
    <n v="3"/>
    <x v="1067"/>
    <n v="6.77"/>
    <s v="Morning"/>
    <x v="0"/>
    <n v="53.07"/>
    <n v="90.08"/>
    <n v="119.99"/>
    <x v="1119"/>
    <n v="6"/>
    <x v="2"/>
    <x v="0"/>
    <x v="9"/>
    <x v="1"/>
    <x v="1"/>
    <n v="3"/>
    <n v="2025"/>
    <x v="1"/>
  </r>
  <r>
    <s v="User_1610"/>
    <s v="Hyundai Ioniq 6"/>
    <n v="100"/>
    <x v="262"/>
    <x v="2"/>
    <x v="1585"/>
    <d v="2025-03-22T10:41:00"/>
    <n v="51.94"/>
    <n v="2.46"/>
    <x v="1068"/>
    <n v="29.47"/>
    <s v="Morning"/>
    <x v="1"/>
    <n v="61.46"/>
    <n v="96.39"/>
    <n v="220.78"/>
    <x v="384"/>
    <n v="3"/>
    <x v="1"/>
    <x v="0"/>
    <x v="10"/>
    <x v="1"/>
    <x v="1"/>
    <n v="3"/>
    <n v="2025"/>
    <x v="1"/>
  </r>
  <r>
    <s v="User_1611"/>
    <s v="Kia EV6"/>
    <n v="85"/>
    <x v="109"/>
    <x v="4"/>
    <x v="1586"/>
    <d v="2025-02-06T06:29:00"/>
    <n v="6.19"/>
    <n v="1.29"/>
    <x v="116"/>
    <n v="20.86"/>
    <s v="Afternoon"/>
    <x v="4"/>
    <n v="34.6"/>
    <n v="101.68"/>
    <n v="275.74"/>
    <x v="125"/>
    <n v="1"/>
    <x v="1"/>
    <x v="1"/>
    <x v="5"/>
    <x v="0"/>
    <x v="5"/>
    <n v="2"/>
    <n v="2025"/>
    <x v="0"/>
  </r>
  <r>
    <s v="User_1612"/>
    <s v="Kia Niro EV"/>
    <n v="85"/>
    <x v="151"/>
    <x v="1"/>
    <x v="1587"/>
    <d v="2025-03-22T12:38:00"/>
    <n v="20.79"/>
    <n v="3.25"/>
    <x v="1069"/>
    <n v="25.79"/>
    <s v="Evening"/>
    <x v="3"/>
    <n v="49.97"/>
    <n v="63.11"/>
    <n v="259.92"/>
    <x v="1120"/>
    <n v="2"/>
    <x v="1"/>
    <x v="2"/>
    <x v="11"/>
    <x v="1"/>
    <x v="5"/>
    <n v="3"/>
    <n v="2025"/>
    <x v="1"/>
  </r>
  <r>
    <s v="User_1613"/>
    <s v="Ford Mustang Mach-E"/>
    <n v="100"/>
    <x v="127"/>
    <x v="4"/>
    <x v="1588"/>
    <d v="2025-03-22T14:43:00"/>
    <n v="49.48"/>
    <n v="1.73"/>
    <x v="974"/>
    <n v="37.659999999999997"/>
    <s v="Evening"/>
    <x v="6"/>
    <n v="23.26"/>
    <n v="53.99"/>
    <n v="49.05"/>
    <x v="1121"/>
    <n v="4"/>
    <x v="1"/>
    <x v="2"/>
    <x v="12"/>
    <x v="2"/>
    <x v="6"/>
    <n v="3"/>
    <n v="2025"/>
    <x v="1"/>
  </r>
  <r>
    <s v="User_1614"/>
    <s v="Ford F-150 Lightning"/>
    <n v="75"/>
    <x v="209"/>
    <x v="3"/>
    <x v="1589"/>
    <d v="2025-03-22T14:58:00"/>
    <n v="25.53"/>
    <n v="0.43"/>
    <x v="21"/>
    <n v="25.02"/>
    <s v="Afternoon"/>
    <x v="6"/>
    <n v="20.07"/>
    <n v="80.319999999999993"/>
    <n v="265.24"/>
    <x v="1122"/>
    <n v="4"/>
    <x v="1"/>
    <x v="0"/>
    <x v="13"/>
    <x v="2"/>
    <x v="6"/>
    <n v="3"/>
    <n v="2025"/>
    <x v="1"/>
  </r>
  <r>
    <s v="User_1615"/>
    <s v="Volkswagen ID.4"/>
    <n v="50"/>
    <x v="330"/>
    <x v="1"/>
    <x v="1590"/>
    <d v="2025-03-22T17:42:00"/>
    <n v="19.96"/>
    <n v="1.3"/>
    <x v="234"/>
    <n v="37.06"/>
    <s v="Night"/>
    <x v="4"/>
    <n v="15.82"/>
    <n v="53.37"/>
    <n v="51.42"/>
    <x v="1123"/>
    <n v="2"/>
    <x v="1"/>
    <x v="1"/>
    <x v="14"/>
    <x v="2"/>
    <x v="7"/>
    <n v="3"/>
    <n v="2025"/>
    <x v="1"/>
  </r>
  <r>
    <s v="User_1616"/>
    <s v="BMW i3"/>
    <n v="50"/>
    <x v="404"/>
    <x v="3"/>
    <x v="1591"/>
    <d v="2025-03-22T15:54:00"/>
    <n v="33.69"/>
    <n v="3.98"/>
    <x v="1070"/>
    <n v="35.799999999999997"/>
    <s v="Afternoon"/>
    <x v="5"/>
    <n v="87.13"/>
    <n v="70.56"/>
    <n v="29.81"/>
    <x v="1124"/>
    <n v="4"/>
    <x v="0"/>
    <x v="2"/>
    <x v="15"/>
    <x v="2"/>
    <x v="0"/>
    <n v="3"/>
    <n v="2025"/>
    <x v="1"/>
  </r>
  <r>
    <s v="User_1617"/>
    <s v="BMW i4"/>
    <n v="50"/>
    <x v="101"/>
    <x v="3"/>
    <x v="1592"/>
    <d v="2025-03-22T16:30:00"/>
    <n v="45.16"/>
    <n v="0.92"/>
    <x v="1071"/>
    <n v="39.25"/>
    <s v="Afternoon"/>
    <x v="6"/>
    <n v="11.79"/>
    <n v="50.75"/>
    <n v="61.51"/>
    <x v="1125"/>
    <n v="5"/>
    <x v="1"/>
    <x v="0"/>
    <x v="16"/>
    <x v="2"/>
    <x v="0"/>
    <n v="3"/>
    <n v="2025"/>
    <x v="1"/>
  </r>
  <r>
    <s v="User_1618"/>
    <s v="BMW iX"/>
    <n v="100"/>
    <x v="4"/>
    <x v="3"/>
    <x v="1593"/>
    <d v="2025-03-22T20:09:00"/>
    <n v="60.83"/>
    <n v="3.57"/>
    <x v="1072"/>
    <n v="9.98"/>
    <s v="Morning"/>
    <x v="5"/>
    <n v="26.45"/>
    <n v="83.9"/>
    <n v="29.67"/>
    <x v="1126"/>
    <n v="6.56"/>
    <x v="2"/>
    <x v="1"/>
    <x v="17"/>
    <x v="2"/>
    <x v="0"/>
    <n v="3"/>
    <n v="2025"/>
    <x v="1"/>
  </r>
  <r>
    <s v="User_1619"/>
    <s v="Audi e-tron"/>
    <n v="75"/>
    <x v="457"/>
    <x v="4"/>
    <x v="1594"/>
    <d v="2025-03-22T20:40:00"/>
    <m/>
    <n v="1.23"/>
    <x v="1073"/>
    <n v="22.56"/>
    <s v="Night"/>
    <x v="3"/>
    <n v="76.7"/>
    <n v="87.03"/>
    <n v="286.32"/>
    <x v="354"/>
    <n v="3.22"/>
    <x v="0"/>
    <x v="2"/>
    <x v="18"/>
    <x v="3"/>
    <x v="8"/>
    <n v="3"/>
    <n v="2025"/>
    <x v="1"/>
  </r>
  <r>
    <s v="User_1620"/>
    <s v="Audi Q4 e-tron"/>
    <n v="100"/>
    <x v="246"/>
    <x v="0"/>
    <x v="1595"/>
    <d v="2025-03-22T20:18:00"/>
    <n v="47.68"/>
    <n v="1.42"/>
    <x v="1074"/>
    <n v="36.549999999999997"/>
    <s v="Night"/>
    <x v="1"/>
    <n v="75.290000000000006"/>
    <n v="67.25"/>
    <n v="268.7"/>
    <x v="641"/>
    <n v="0"/>
    <x v="1"/>
    <x v="2"/>
    <x v="19"/>
    <x v="3"/>
    <x v="8"/>
    <n v="3"/>
    <n v="2025"/>
    <x v="1"/>
  </r>
  <r>
    <s v="User_1621"/>
    <s v="Mercedes EQS"/>
    <n v="85"/>
    <x v="40"/>
    <x v="1"/>
    <x v="1596"/>
    <d v="2025-03-22T22:56:00"/>
    <n v="27.64"/>
    <n v="1.92"/>
    <x v="1075"/>
    <n v="10.220000000000001"/>
    <s v="Afternoon"/>
    <x v="1"/>
    <n v="38.42"/>
    <n v="73.06"/>
    <n v="206.44"/>
    <x v="1127"/>
    <n v="7"/>
    <x v="1"/>
    <x v="0"/>
    <x v="20"/>
    <x v="3"/>
    <x v="9"/>
    <n v="3"/>
    <n v="2025"/>
    <x v="1"/>
  </r>
  <r>
    <s v="User_1622"/>
    <s v="Mercedes EQE"/>
    <n v="100"/>
    <x v="110"/>
    <x v="4"/>
    <x v="1597"/>
    <d v="2025-02-06T07:15:00"/>
    <n v="37.79"/>
    <n v="3.62"/>
    <x v="117"/>
    <n v="29.12"/>
    <s v="Afternoon"/>
    <x v="1"/>
    <n v="88.04"/>
    <n v="61.07"/>
    <n v="66"/>
    <x v="126"/>
    <n v="1"/>
    <x v="0"/>
    <x v="1"/>
    <x v="6"/>
    <x v="1"/>
    <x v="9"/>
    <n v="2"/>
    <n v="2025"/>
    <x v="0"/>
  </r>
  <r>
    <s v="User_1623"/>
    <s v="Mercedes EQB"/>
    <n v="62"/>
    <x v="145"/>
    <x v="2"/>
    <x v="1598"/>
    <d v="2025-03-22T22:29:00"/>
    <n v="66.459999999999994"/>
    <n v="3.89"/>
    <x v="1076"/>
    <n v="21.57"/>
    <s v="Morning"/>
    <x v="1"/>
    <n v="61.05"/>
    <n v="70.39"/>
    <n v="250.86"/>
    <x v="631"/>
    <n v="0.02"/>
    <x v="1"/>
    <x v="1"/>
    <x v="21"/>
    <x v="3"/>
    <x v="9"/>
    <n v="3"/>
    <n v="2025"/>
    <x v="1"/>
  </r>
  <r>
    <s v="User_1624"/>
    <s v="Porsche Taycan"/>
    <n v="75"/>
    <x v="7"/>
    <x v="0"/>
    <x v="1599"/>
    <d v="2025-03-23T01:06:00"/>
    <m/>
    <n v="0.55000000000000004"/>
    <x v="1077"/>
    <n v="15.37"/>
    <s v="Evening"/>
    <x v="1"/>
    <n v="19.89"/>
    <n v="62.23"/>
    <n v="49.12"/>
    <x v="1128"/>
    <n v="4"/>
    <x v="2"/>
    <x v="0"/>
    <x v="22"/>
    <x v="3"/>
    <x v="10"/>
    <n v="3"/>
    <n v="2025"/>
    <x v="1"/>
  </r>
  <r>
    <s v="User_1625"/>
    <s v="Volvo XC40 Recharge"/>
    <n v="75"/>
    <x v="60"/>
    <x v="4"/>
    <x v="1600"/>
    <d v="2025-03-23T02:27:00"/>
    <m/>
    <n v="2.34"/>
    <x v="1078"/>
    <n v="25.86"/>
    <s v="Morning"/>
    <x v="2"/>
    <n v="74.55"/>
    <n v="83.23"/>
    <n v="56.9"/>
    <x v="843"/>
    <n v="7"/>
    <x v="1"/>
    <x v="2"/>
    <x v="23"/>
    <x v="3"/>
    <x v="11"/>
    <n v="3"/>
    <n v="2025"/>
    <x v="1"/>
  </r>
  <r>
    <s v="User_1626"/>
    <s v="Volvo C40 Recharge"/>
    <n v="62"/>
    <x v="428"/>
    <x v="3"/>
    <x v="1601"/>
    <d v="2025-03-23T00:31:00"/>
    <n v="10.199999999999999"/>
    <n v="3.99"/>
    <x v="1079"/>
    <n v="36.57"/>
    <s v="Evening"/>
    <x v="5"/>
    <n v="67.36"/>
    <n v="94.85"/>
    <n v="131.97"/>
    <x v="1129"/>
    <n v="1"/>
    <x v="2"/>
    <x v="1"/>
    <x v="0"/>
    <x v="0"/>
    <x v="11"/>
    <n v="3"/>
    <n v="2025"/>
    <x v="1"/>
  </r>
  <r>
    <s v="User_1627"/>
    <s v="Rivian R1T"/>
    <n v="85"/>
    <x v="105"/>
    <x v="2"/>
    <x v="1602"/>
    <d v="2025-03-23T02:42:00"/>
    <n v="67.61"/>
    <n v="3.93"/>
    <x v="1080"/>
    <n v="24.02"/>
    <s v="Morning"/>
    <x v="0"/>
    <n v="65.53"/>
    <n v="55.09"/>
    <n v="227.06"/>
    <x v="1130"/>
    <n v="0"/>
    <x v="2"/>
    <x v="2"/>
    <x v="1"/>
    <x v="0"/>
    <x v="12"/>
    <n v="3"/>
    <n v="2025"/>
    <x v="1"/>
  </r>
  <r>
    <s v="User_1628"/>
    <s v="Rivian R1S"/>
    <n v="85"/>
    <x v="260"/>
    <x v="1"/>
    <x v="1603"/>
    <d v="2025-03-23T05:33:00"/>
    <n v="8.94"/>
    <n v="3.62"/>
    <x v="1081"/>
    <n v="9.93"/>
    <s v="Night"/>
    <x v="5"/>
    <n v="27.05"/>
    <n v="93.46"/>
    <n v="79.489999999999995"/>
    <x v="210"/>
    <n v="6"/>
    <x v="1"/>
    <x v="0"/>
    <x v="2"/>
    <x v="0"/>
    <x v="12"/>
    <n v="3"/>
    <n v="2025"/>
    <x v="1"/>
  </r>
  <r>
    <s v="User_1629"/>
    <s v="Lucid Air"/>
    <n v="62"/>
    <x v="147"/>
    <x v="0"/>
    <x v="1604"/>
    <d v="2025-03-23T05:54:00"/>
    <n v="26.44"/>
    <n v="3.69"/>
    <x v="1082"/>
    <n v="27.37"/>
    <s v="Morning"/>
    <x v="6"/>
    <n v="63.48"/>
    <n v="80.48"/>
    <n v="265.56"/>
    <x v="954"/>
    <n v="3"/>
    <x v="1"/>
    <x v="0"/>
    <x v="3"/>
    <x v="0"/>
    <x v="13"/>
    <n v="3"/>
    <n v="2025"/>
    <x v="1"/>
  </r>
  <r>
    <s v="User_1630"/>
    <s v="Polestar 2"/>
    <n v="100"/>
    <x v="390"/>
    <x v="0"/>
    <x v="1605"/>
    <d v="2025-03-23T07:37:00"/>
    <n v="42.02"/>
    <n v="0.73"/>
    <x v="1083"/>
    <n v="13.09"/>
    <s v="Afternoon"/>
    <x v="5"/>
    <n v="55.04"/>
    <n v="70.45"/>
    <n v="1.9"/>
    <x v="1131"/>
    <n v="5"/>
    <x v="0"/>
    <x v="2"/>
    <x v="4"/>
    <x v="0"/>
    <x v="14"/>
    <n v="3"/>
    <n v="2025"/>
    <x v="1"/>
  </r>
  <r>
    <s v="User_1631"/>
    <s v="Polestar 3"/>
    <n v="75"/>
    <x v="324"/>
    <x v="2"/>
    <x v="1606"/>
    <d v="2025-03-23T07:19:00"/>
    <n v="28"/>
    <n v="1.77"/>
    <x v="21"/>
    <n v="25.54"/>
    <s v="Evening"/>
    <x v="5"/>
    <n v="59.66"/>
    <n v="95.05"/>
    <n v="212.71"/>
    <x v="463"/>
    <n v="0"/>
    <x v="0"/>
    <x v="0"/>
    <x v="5"/>
    <x v="0"/>
    <x v="14"/>
    <n v="3"/>
    <n v="2025"/>
    <x v="1"/>
  </r>
  <r>
    <s v="User_1632"/>
    <s v="Mini Cooper SE"/>
    <n v="50"/>
    <x v="458"/>
    <x v="4"/>
    <x v="1607"/>
    <d v="2025-03-23T09:13:00"/>
    <n v="34.54"/>
    <n v="2.54"/>
    <x v="1084"/>
    <n v="26.03"/>
    <s v="Morning"/>
    <x v="1"/>
    <n v="16.96"/>
    <n v="84.6"/>
    <n v="181.85"/>
    <x v="1132"/>
    <n v="2"/>
    <x v="0"/>
    <x v="0"/>
    <x v="6"/>
    <x v="1"/>
    <x v="15"/>
    <n v="3"/>
    <n v="2025"/>
    <x v="1"/>
  </r>
  <r>
    <s v="User_1633"/>
    <s v="Toyota bZ4X"/>
    <n v="85"/>
    <x v="111"/>
    <x v="1"/>
    <x v="1608"/>
    <d v="2025-02-06T08:05:00"/>
    <n v="9.15"/>
    <n v="2.58"/>
    <x v="118"/>
    <n v="27.67"/>
    <s v="Evening"/>
    <x v="0"/>
    <n v="71.45"/>
    <n v="50.02"/>
    <n v="223.1"/>
    <x v="127"/>
    <n v="1.75"/>
    <x v="0"/>
    <x v="2"/>
    <x v="7"/>
    <x v="1"/>
    <x v="16"/>
    <n v="2"/>
    <n v="2025"/>
    <x v="0"/>
  </r>
  <r>
    <s v="User_1634"/>
    <s v="Subaru Solterra"/>
    <n v="100"/>
    <x v="198"/>
    <x v="1"/>
    <x v="1609"/>
    <d v="2025-03-23T08:30:00"/>
    <n v="67.08"/>
    <n v="3.88"/>
    <x v="1085"/>
    <n v="11.98"/>
    <s v="Morning"/>
    <x v="1"/>
    <n v="23.03"/>
    <n v="95.03"/>
    <n v="195.72"/>
    <x v="1133"/>
    <n v="3"/>
    <x v="2"/>
    <x v="2"/>
    <x v="7"/>
    <x v="1"/>
    <x v="17"/>
    <n v="3"/>
    <n v="2025"/>
    <x v="1"/>
  </r>
  <r>
    <s v="User_1635"/>
    <s v="Honda Prologue"/>
    <n v="100"/>
    <x v="146"/>
    <x v="2"/>
    <x v="1610"/>
    <d v="2025-03-23T08:46:00"/>
    <n v="39.71"/>
    <n v="3.78"/>
    <x v="1086"/>
    <n v="24.19"/>
    <s v="Evening"/>
    <x v="2"/>
    <n v="34.04"/>
    <n v="96.37"/>
    <n v="209.37"/>
    <x v="1134"/>
    <n v="7"/>
    <x v="1"/>
    <x v="1"/>
    <x v="8"/>
    <x v="1"/>
    <x v="18"/>
    <n v="3"/>
    <n v="2025"/>
    <x v="1"/>
  </r>
  <r>
    <s v="User_1636"/>
    <s v="Genesis GV60"/>
    <n v="50"/>
    <x v="459"/>
    <x v="3"/>
    <x v="1611"/>
    <d v="2025-03-23T10:18:00"/>
    <n v="6.45"/>
    <n v="2.25"/>
    <x v="983"/>
    <n v="5.39"/>
    <s v="Morning"/>
    <x v="3"/>
    <n v="26.98"/>
    <n v="98.4"/>
    <m/>
    <x v="1135"/>
    <n v="7"/>
    <x v="0"/>
    <x v="2"/>
    <x v="9"/>
    <x v="1"/>
    <x v="19"/>
    <n v="3"/>
    <n v="2025"/>
    <x v="1"/>
  </r>
  <r>
    <s v="User_1637"/>
    <s v="Genesis GV70 Electric"/>
    <n v="62"/>
    <x v="328"/>
    <x v="1"/>
    <x v="1612"/>
    <d v="2025-03-23T11:45:00"/>
    <n v="30.75"/>
    <n v="3.78"/>
    <x v="1087"/>
    <n v="12.9"/>
    <s v="Evening"/>
    <x v="5"/>
    <n v="49.53"/>
    <n v="68.650000000000006"/>
    <n v="129.55000000000001"/>
    <x v="1136"/>
    <n v="0.19"/>
    <x v="2"/>
    <x v="2"/>
    <x v="10"/>
    <x v="1"/>
    <x v="19"/>
    <n v="3"/>
    <n v="2025"/>
    <x v="1"/>
  </r>
  <r>
    <s v="User_1638"/>
    <s v="Fiat 500e"/>
    <n v="50"/>
    <x v="419"/>
    <x v="0"/>
    <x v="1613"/>
    <d v="2025-03-23T14:37:00"/>
    <n v="28.8"/>
    <n v="0.76"/>
    <x v="1088"/>
    <n v="20.9"/>
    <s v="Night"/>
    <x v="4"/>
    <n v="73.69"/>
    <n v="81.23"/>
    <n v="22.33"/>
    <x v="1137"/>
    <n v="3"/>
    <x v="0"/>
    <x v="1"/>
    <x v="11"/>
    <x v="1"/>
    <x v="20"/>
    <n v="3"/>
    <n v="2025"/>
    <x v="1"/>
  </r>
  <r>
    <s v="User_1639"/>
    <s v="Mazda MX-30"/>
    <n v="63.99"/>
    <x v="358"/>
    <x v="2"/>
    <x v="1614"/>
    <d v="2025-03-23T14:57:00"/>
    <n v="30.99"/>
    <n v="1.93"/>
    <x v="21"/>
    <n v="35.729999999999997"/>
    <s v="Evening"/>
    <x v="3"/>
    <n v="73.31"/>
    <n v="76.17"/>
    <n v="203.06"/>
    <x v="1138"/>
    <n v="5"/>
    <x v="0"/>
    <x v="0"/>
    <x v="12"/>
    <x v="2"/>
    <x v="21"/>
    <n v="3"/>
    <n v="2025"/>
    <x v="1"/>
  </r>
  <r>
    <s v="User_1640"/>
    <s v="Jaguar I-PACE"/>
    <n v="100"/>
    <x v="81"/>
    <x v="0"/>
    <x v="1615"/>
    <d v="2025-03-23T16:27:00"/>
    <n v="85.04"/>
    <n v="3.71"/>
    <x v="1089"/>
    <n v="21.84"/>
    <s v="Evening"/>
    <x v="6"/>
    <n v="32.36"/>
    <n v="55.99"/>
    <n v="279.87"/>
    <x v="1139"/>
    <n v="7"/>
    <x v="1"/>
    <x v="1"/>
    <x v="13"/>
    <x v="2"/>
    <x v="22"/>
    <n v="3"/>
    <n v="2025"/>
    <x v="1"/>
  </r>
  <r>
    <s v="User_1641"/>
    <s v="Tesla Model 3"/>
    <n v="50"/>
    <x v="237"/>
    <x v="0"/>
    <x v="1616"/>
    <d v="2025-03-23T16:40:00"/>
    <n v="47.77"/>
    <n v="2.68"/>
    <x v="348"/>
    <n v="30.86"/>
    <s v="Night"/>
    <x v="2"/>
    <n v="13.71"/>
    <n v="97.59"/>
    <n v="221.54"/>
    <x v="538"/>
    <n v="6"/>
    <x v="1"/>
    <x v="2"/>
    <x v="14"/>
    <x v="2"/>
    <x v="4"/>
    <n v="3"/>
    <n v="2025"/>
    <x v="1"/>
  </r>
  <r>
    <s v="User_1642"/>
    <s v="Tesla Model Y"/>
    <n v="62"/>
    <x v="200"/>
    <x v="0"/>
    <x v="1617"/>
    <d v="2025-03-23T16:12:00"/>
    <n v="57.45"/>
    <n v="1.1200000000000001"/>
    <x v="1090"/>
    <n v="26.41"/>
    <s v="Morning"/>
    <x v="6"/>
    <n v="32.340000000000003"/>
    <n v="89.62"/>
    <n v="57.29"/>
    <x v="1140"/>
    <n v="1"/>
    <x v="2"/>
    <x v="1"/>
    <x v="15"/>
    <x v="2"/>
    <x v="4"/>
    <n v="3"/>
    <n v="2025"/>
    <x v="1"/>
  </r>
  <r>
    <s v="User_1643"/>
    <s v="Tesla Model S"/>
    <n v="50"/>
    <x v="214"/>
    <x v="4"/>
    <x v="1618"/>
    <d v="2025-03-23T17:26:00"/>
    <n v="45.94"/>
    <n v="1.81"/>
    <x v="1091"/>
    <n v="22.15"/>
    <s v="Morning"/>
    <x v="1"/>
    <n v="77.010000000000005"/>
    <n v="73.31"/>
    <n v="232.6"/>
    <x v="1141"/>
    <n v="0"/>
    <x v="1"/>
    <x v="0"/>
    <x v="16"/>
    <x v="2"/>
    <x v="4"/>
    <n v="3"/>
    <n v="2025"/>
    <x v="1"/>
  </r>
  <r>
    <s v="User_1644"/>
    <s v="Tesla Model X"/>
    <n v="93.27"/>
    <x v="53"/>
    <x v="2"/>
    <x v="1619"/>
    <d v="2025-02-06T11:35:00"/>
    <n v="15.66"/>
    <n v="3.14"/>
    <x v="119"/>
    <n v="32.14"/>
    <s v="Afternoon"/>
    <x v="5"/>
    <n v="30.88"/>
    <n v="51.48"/>
    <n v="202.14"/>
    <x v="128"/>
    <n v="2"/>
    <x v="0"/>
    <x v="2"/>
    <x v="8"/>
    <x v="1"/>
    <x v="4"/>
    <n v="2"/>
    <n v="2025"/>
    <x v="0"/>
  </r>
  <r>
    <s v="User_1645"/>
    <s v="Nissan Leaf"/>
    <n v="50"/>
    <x v="384"/>
    <x v="0"/>
    <x v="1620"/>
    <d v="2025-03-23T18:19:00"/>
    <n v="49.53"/>
    <n v="0.81"/>
    <x v="1092"/>
    <n v="24"/>
    <s v="Night"/>
    <x v="6"/>
    <n v="79.739999999999995"/>
    <n v="53.91"/>
    <n v="279.44"/>
    <x v="1142"/>
    <n v="5"/>
    <x v="0"/>
    <x v="1"/>
    <x v="17"/>
    <x v="2"/>
    <x v="3"/>
    <n v="3"/>
    <n v="2025"/>
    <x v="1"/>
  </r>
  <r>
    <s v="User_1646"/>
    <s v="Chevy Bolt EV"/>
    <n v="100"/>
    <x v="122"/>
    <x v="3"/>
    <x v="1621"/>
    <d v="2025-03-23T21:45:00"/>
    <n v="52.74"/>
    <n v="2.1800000000000002"/>
    <x v="1093"/>
    <n v="33.82"/>
    <s v="Afternoon"/>
    <x v="5"/>
    <n v="77.81"/>
    <n v="89.79"/>
    <n v="56.86"/>
    <x v="1143"/>
    <n v="4"/>
    <x v="2"/>
    <x v="1"/>
    <x v="18"/>
    <x v="3"/>
    <x v="2"/>
    <n v="3"/>
    <n v="2025"/>
    <x v="1"/>
  </r>
  <r>
    <s v="User_1647"/>
    <s v="Chevy Bolt EUV"/>
    <n v="50"/>
    <x v="460"/>
    <x v="3"/>
    <x v="1622"/>
    <d v="2025-03-23T22:58:00"/>
    <n v="61.93"/>
    <n v="2.77"/>
    <x v="1094"/>
    <n v="24.52"/>
    <s v="Evening"/>
    <x v="1"/>
    <n v="39.909999999999997"/>
    <n v="53.25"/>
    <n v="17.95"/>
    <x v="1144"/>
    <n v="0.85"/>
    <x v="2"/>
    <x v="2"/>
    <x v="19"/>
    <x v="3"/>
    <x v="2"/>
    <n v="3"/>
    <n v="2025"/>
    <x v="1"/>
  </r>
  <r>
    <s v="User_1648"/>
    <s v="Hyundai Kona Electric"/>
    <n v="85"/>
    <x v="406"/>
    <x v="1"/>
    <x v="1623"/>
    <d v="2025-03-23T23:27:00"/>
    <n v="23.44"/>
    <n v="3.46"/>
    <x v="1095"/>
    <n v="8.48"/>
    <s v="Morning"/>
    <x v="3"/>
    <n v="81.16"/>
    <n v="93.28"/>
    <n v="22.62"/>
    <x v="1145"/>
    <n v="5"/>
    <x v="2"/>
    <x v="1"/>
    <x v="20"/>
    <x v="3"/>
    <x v="1"/>
    <n v="3"/>
    <n v="2025"/>
    <x v="1"/>
  </r>
  <r>
    <s v="User_1649"/>
    <s v="Hyundai Ioniq 5"/>
    <n v="62"/>
    <x v="173"/>
    <x v="0"/>
    <x v="1624"/>
    <d v="2025-03-23T22:06:00"/>
    <n v="8.32"/>
    <n v="0.73"/>
    <x v="1096"/>
    <n v="20.7"/>
    <s v="Morning"/>
    <x v="0"/>
    <n v="38.549999999999997"/>
    <n v="56.85"/>
    <n v="271.52999999999997"/>
    <x v="564"/>
    <n v="2.93"/>
    <x v="2"/>
    <x v="2"/>
    <x v="21"/>
    <x v="3"/>
    <x v="1"/>
    <n v="3"/>
    <n v="2025"/>
    <x v="1"/>
  </r>
  <r>
    <s v="User_1650"/>
    <s v="Hyundai Ioniq 6"/>
    <n v="50"/>
    <x v="407"/>
    <x v="0"/>
    <x v="1625"/>
    <d v="2025-03-23T23:15:00"/>
    <n v="10.19"/>
    <n v="3.41"/>
    <x v="1097"/>
    <n v="18.82"/>
    <s v="Evening"/>
    <x v="1"/>
    <n v="63.63"/>
    <n v="22.89"/>
    <n v="83.87"/>
    <x v="490"/>
    <n v="6"/>
    <x v="1"/>
    <x v="0"/>
    <x v="22"/>
    <x v="3"/>
    <x v="1"/>
    <n v="3"/>
    <n v="2025"/>
    <x v="1"/>
  </r>
  <r>
    <s v="User_1651"/>
    <s v="Kia EV6"/>
    <n v="100"/>
    <x v="438"/>
    <x v="2"/>
    <x v="1626"/>
    <d v="2025-03-24T02:19:00"/>
    <n v="71.95"/>
    <n v="3.94"/>
    <x v="1098"/>
    <n v="24.9"/>
    <s v="Evening"/>
    <x v="1"/>
    <n v="21.35"/>
    <n v="74.290000000000006"/>
    <n v="185.76"/>
    <x v="1146"/>
    <n v="5"/>
    <x v="0"/>
    <x v="1"/>
    <x v="23"/>
    <x v="3"/>
    <x v="5"/>
    <n v="3"/>
    <n v="2025"/>
    <x v="1"/>
  </r>
  <r>
    <s v="User_1652"/>
    <s v="Kia Niro EV"/>
    <n v="100"/>
    <x v="437"/>
    <x v="4"/>
    <x v="1627"/>
    <d v="2025-03-24T00:44:00"/>
    <n v="9.2100000000000009"/>
    <n v="2.42"/>
    <x v="1099"/>
    <n v="27.71"/>
    <s v="Evening"/>
    <x v="2"/>
    <n v="44.01"/>
    <n v="78.66"/>
    <n v="58.8"/>
    <x v="1147"/>
    <n v="7"/>
    <x v="1"/>
    <x v="1"/>
    <x v="0"/>
    <x v="0"/>
    <x v="5"/>
    <n v="3"/>
    <n v="2025"/>
    <x v="1"/>
  </r>
  <r>
    <s v="User_1653"/>
    <s v="Ford Mustang Mach-E"/>
    <n v="80.25"/>
    <x v="91"/>
    <x v="1"/>
    <x v="1628"/>
    <d v="2025-03-24T04:10:00"/>
    <n v="21.92"/>
    <n v="1.67"/>
    <x v="865"/>
    <n v="7.49"/>
    <s v="Afternoon"/>
    <x v="0"/>
    <n v="69.63"/>
    <n v="62.8"/>
    <n v="198.59"/>
    <x v="1148"/>
    <n v="7"/>
    <x v="1"/>
    <x v="2"/>
    <x v="1"/>
    <x v="0"/>
    <x v="6"/>
    <n v="3"/>
    <n v="2025"/>
    <x v="1"/>
  </r>
  <r>
    <s v="User_1654"/>
    <s v="Ford F-150 Lightning"/>
    <n v="85"/>
    <x v="111"/>
    <x v="0"/>
    <x v="1629"/>
    <d v="2025-03-24T03:49:00"/>
    <n v="21.8"/>
    <n v="1.17"/>
    <x v="1100"/>
    <n v="27.46"/>
    <s v="Night"/>
    <x v="3"/>
    <n v="55.13"/>
    <n v="68.55"/>
    <n v="39.04"/>
    <x v="1149"/>
    <n v="5"/>
    <x v="2"/>
    <x v="2"/>
    <x v="2"/>
    <x v="0"/>
    <x v="6"/>
    <n v="3"/>
    <n v="2025"/>
    <x v="1"/>
  </r>
  <r>
    <s v="User_1655"/>
    <s v="Volkswagen ID.4"/>
    <n v="100"/>
    <x v="12"/>
    <x v="1"/>
    <x v="1630"/>
    <d v="2025-02-01T13:00:00"/>
    <n v="34.26"/>
    <n v="3.07"/>
    <x v="12"/>
    <n v="10.97"/>
    <s v="Afternoon"/>
    <x v="1"/>
    <n v="19.21"/>
    <n v="51.63"/>
    <n v="249.13"/>
    <x v="12"/>
    <n v="0"/>
    <x v="2"/>
    <x v="1"/>
    <x v="12"/>
    <x v="2"/>
    <x v="7"/>
    <n v="2"/>
    <n v="2025"/>
    <x v="0"/>
  </r>
  <r>
    <s v="User_1656"/>
    <s v="BMW i3"/>
    <n v="50"/>
    <x v="112"/>
    <x v="0"/>
    <x v="1631"/>
    <d v="2025-02-06T12:53:00"/>
    <n v="35.549999999999997"/>
    <n v="3.54"/>
    <x v="120"/>
    <n v="23.37"/>
    <s v="Night"/>
    <x v="0"/>
    <n v="85.49"/>
    <n v="74.66"/>
    <n v="275.57"/>
    <x v="129"/>
    <n v="4"/>
    <x v="1"/>
    <x v="0"/>
    <x v="9"/>
    <x v="1"/>
    <x v="0"/>
    <n v="2"/>
    <n v="2025"/>
    <x v="0"/>
  </r>
  <r>
    <s v="User_1657"/>
    <s v="BMW i4"/>
    <n v="62"/>
    <x v="375"/>
    <x v="2"/>
    <x v="1632"/>
    <d v="2025-03-24T05:48:00"/>
    <n v="27.99"/>
    <n v="1.48"/>
    <x v="1101"/>
    <n v="7.26"/>
    <s v="Afternoon"/>
    <x v="4"/>
    <n v="87.54"/>
    <n v="57.43"/>
    <n v="42.8"/>
    <x v="1150"/>
    <n v="5"/>
    <x v="1"/>
    <x v="0"/>
    <x v="3"/>
    <x v="0"/>
    <x v="0"/>
    <n v="3"/>
    <n v="2025"/>
    <x v="1"/>
  </r>
  <r>
    <s v="User_1658"/>
    <s v="BMW iX"/>
    <n v="62"/>
    <x v="137"/>
    <x v="4"/>
    <x v="1633"/>
    <d v="2025-03-24T06:57:00"/>
    <n v="35.76"/>
    <n v="1.93"/>
    <x v="1102"/>
    <n v="17.07"/>
    <s v="Afternoon"/>
    <x v="4"/>
    <n v="11.85"/>
    <n v="114.17"/>
    <n v="273.51"/>
    <x v="1151"/>
    <n v="3"/>
    <x v="1"/>
    <x v="2"/>
    <x v="4"/>
    <x v="0"/>
    <x v="0"/>
    <n v="3"/>
    <n v="2025"/>
    <x v="1"/>
  </r>
  <r>
    <s v="User_1659"/>
    <s v="Audi e-tron"/>
    <n v="85"/>
    <x v="51"/>
    <x v="1"/>
    <x v="1634"/>
    <d v="2025-03-24T05:53:00"/>
    <n v="7.92"/>
    <n v="1.79"/>
    <x v="1103"/>
    <n v="27.96"/>
    <s v="Evening"/>
    <x v="4"/>
    <n v="69.709999999999994"/>
    <n v="55.14"/>
    <n v="18.78"/>
    <x v="1010"/>
    <n v="3"/>
    <x v="0"/>
    <x v="2"/>
    <x v="5"/>
    <x v="0"/>
    <x v="8"/>
    <n v="3"/>
    <n v="2025"/>
    <x v="1"/>
  </r>
  <r>
    <s v="User_1660"/>
    <s v="Audi Q4 e-tron"/>
    <n v="60.8"/>
    <x v="242"/>
    <x v="1"/>
    <x v="1635"/>
    <d v="2025-03-24T08:34:00"/>
    <n v="26.18"/>
    <n v="4.3"/>
    <x v="1104"/>
    <n v="11.41"/>
    <s v="Night"/>
    <x v="5"/>
    <n v="35.299999999999997"/>
    <n v="82.02"/>
    <n v="76.34"/>
    <x v="1152"/>
    <n v="3"/>
    <x v="2"/>
    <x v="0"/>
    <x v="6"/>
    <x v="1"/>
    <x v="8"/>
    <n v="3"/>
    <n v="2025"/>
    <x v="1"/>
  </r>
  <r>
    <s v="User_1661"/>
    <s v="Mercedes EQS"/>
    <n v="81.06"/>
    <x v="84"/>
    <x v="0"/>
    <x v="1636"/>
    <d v="2025-03-24T10:41:00"/>
    <m/>
    <n v="1.7"/>
    <x v="1105"/>
    <n v="14.32"/>
    <s v="Morning"/>
    <x v="4"/>
    <n v="83.09"/>
    <n v="76.5"/>
    <n v="11.26"/>
    <x v="1153"/>
    <n v="5"/>
    <x v="1"/>
    <x v="2"/>
    <x v="7"/>
    <x v="1"/>
    <x v="9"/>
    <n v="3"/>
    <n v="2025"/>
    <x v="1"/>
  </r>
  <r>
    <s v="User_1662"/>
    <s v="Mercedes EQE"/>
    <n v="46.17"/>
    <x v="316"/>
    <x v="1"/>
    <x v="1637"/>
    <d v="2025-03-24T10:27:00"/>
    <n v="60.25"/>
    <n v="2.74"/>
    <x v="1106"/>
    <n v="21.1"/>
    <s v="Evening"/>
    <x v="5"/>
    <n v="38.880000000000003"/>
    <n v="51.85"/>
    <n v="173.29"/>
    <x v="660"/>
    <n v="6"/>
    <x v="2"/>
    <x v="2"/>
    <x v="8"/>
    <x v="1"/>
    <x v="9"/>
    <n v="3"/>
    <n v="2025"/>
    <x v="1"/>
  </r>
  <r>
    <s v="User_1663"/>
    <s v="Mercedes EQB"/>
    <n v="50"/>
    <x v="116"/>
    <x v="2"/>
    <x v="1638"/>
    <d v="2025-03-24T10:49:00"/>
    <n v="15.69"/>
    <n v="2.13"/>
    <x v="1107"/>
    <n v="9.25"/>
    <s v="Night"/>
    <x v="3"/>
    <n v="83.92"/>
    <n v="66.78"/>
    <n v="194.78"/>
    <x v="334"/>
    <n v="1"/>
    <x v="0"/>
    <x v="2"/>
    <x v="9"/>
    <x v="1"/>
    <x v="9"/>
    <n v="3"/>
    <n v="2025"/>
    <x v="1"/>
  </r>
  <r>
    <s v="User_1664"/>
    <s v="Porsche Taycan"/>
    <n v="75"/>
    <x v="420"/>
    <x v="1"/>
    <x v="1639"/>
    <d v="2025-03-24T12:03:00"/>
    <n v="54.83"/>
    <n v="0.56000000000000005"/>
    <x v="120"/>
    <n v="22.93"/>
    <s v="Morning"/>
    <x v="3"/>
    <n v="71.31"/>
    <n v="96.8"/>
    <n v="69.73"/>
    <x v="1154"/>
    <n v="5"/>
    <x v="1"/>
    <x v="2"/>
    <x v="10"/>
    <x v="1"/>
    <x v="10"/>
    <n v="3"/>
    <n v="2025"/>
    <x v="1"/>
  </r>
  <r>
    <s v="User_1665"/>
    <s v="Volvo XC40 Recharge"/>
    <n v="85"/>
    <x v="139"/>
    <x v="3"/>
    <x v="1640"/>
    <d v="2025-03-24T12:34:00"/>
    <n v="65.23"/>
    <n v="1.57"/>
    <x v="183"/>
    <n v="5.71"/>
    <s v="Afternoon"/>
    <x v="1"/>
    <n v="48.17"/>
    <n v="61.35"/>
    <n v="35.64"/>
    <x v="1155"/>
    <n v="4"/>
    <x v="0"/>
    <x v="0"/>
    <x v="11"/>
    <x v="1"/>
    <x v="11"/>
    <n v="3"/>
    <n v="2025"/>
    <x v="1"/>
  </r>
  <r>
    <s v="User_1666"/>
    <s v="Volvo C40 Recharge"/>
    <n v="75"/>
    <x v="2"/>
    <x v="2"/>
    <x v="1641"/>
    <d v="2025-03-24T13:57:00"/>
    <n v="6.43"/>
    <n v="0.93"/>
    <x v="1108"/>
    <n v="16.43"/>
    <s v="Night"/>
    <x v="4"/>
    <n v="71.489999999999995"/>
    <n v="73.290000000000006"/>
    <n v="209.98"/>
    <x v="1156"/>
    <n v="2"/>
    <x v="0"/>
    <x v="0"/>
    <x v="12"/>
    <x v="2"/>
    <x v="11"/>
    <n v="3"/>
    <n v="2025"/>
    <x v="1"/>
  </r>
  <r>
    <s v="User_1667"/>
    <s v="Rivian R1T"/>
    <n v="100"/>
    <x v="113"/>
    <x v="2"/>
    <x v="1642"/>
    <d v="2025-02-06T13:15:00"/>
    <n v="47.53"/>
    <n v="3.8"/>
    <x v="5"/>
    <n v="31.1"/>
    <s v="Afternoon"/>
    <x v="0"/>
    <n v="59.93"/>
    <n v="81.180000000000007"/>
    <n v="139.38"/>
    <x v="130"/>
    <n v="3"/>
    <x v="2"/>
    <x v="0"/>
    <x v="10"/>
    <x v="1"/>
    <x v="12"/>
    <n v="2"/>
    <n v="2025"/>
    <x v="0"/>
  </r>
  <r>
    <s v="User_1668"/>
    <s v="Rivian R1S"/>
    <n v="50"/>
    <x v="8"/>
    <x v="4"/>
    <x v="1643"/>
    <d v="2025-03-24T14:57:00"/>
    <n v="16.13"/>
    <n v="3.91"/>
    <x v="1109"/>
    <n v="27.64"/>
    <s v="Afternoon"/>
    <x v="2"/>
    <n v="61.13"/>
    <n v="71.02"/>
    <n v="82.88"/>
    <x v="1157"/>
    <n v="5"/>
    <x v="2"/>
    <x v="2"/>
    <x v="13"/>
    <x v="2"/>
    <x v="12"/>
    <n v="3"/>
    <n v="2025"/>
    <x v="1"/>
  </r>
  <r>
    <s v="User_1669"/>
    <s v="Lucid Air"/>
    <n v="62"/>
    <x v="245"/>
    <x v="4"/>
    <x v="1644"/>
    <d v="2025-03-24T17:50:00"/>
    <n v="66.98"/>
    <n v="0.78"/>
    <x v="1110"/>
    <n v="38.83"/>
    <s v="Afternoon"/>
    <x v="3"/>
    <n v="64.13"/>
    <n v="94.36"/>
    <m/>
    <x v="1158"/>
    <n v="1"/>
    <x v="2"/>
    <x v="1"/>
    <x v="14"/>
    <x v="2"/>
    <x v="13"/>
    <n v="3"/>
    <n v="2025"/>
    <x v="1"/>
  </r>
  <r>
    <s v="User_1670"/>
    <s v="Polestar 2"/>
    <n v="50"/>
    <x v="116"/>
    <x v="0"/>
    <x v="1645"/>
    <d v="2025-03-24T18:53:00"/>
    <n v="74.28"/>
    <n v="2.85"/>
    <x v="1111"/>
    <n v="38.19"/>
    <s v="Night"/>
    <x v="0"/>
    <n v="41.34"/>
    <n v="50.41"/>
    <n v="194.79"/>
    <x v="1159"/>
    <n v="3"/>
    <x v="2"/>
    <x v="0"/>
    <x v="15"/>
    <x v="2"/>
    <x v="14"/>
    <n v="3"/>
    <n v="2025"/>
    <x v="1"/>
  </r>
  <r>
    <s v="User_1671"/>
    <s v="Polestar 3"/>
    <n v="75"/>
    <x v="135"/>
    <x v="0"/>
    <x v="1646"/>
    <d v="2025-03-24T18:54:00"/>
    <n v="39.729999999999997"/>
    <n v="1.25"/>
    <x v="1112"/>
    <n v="19.41"/>
    <s v="Morning"/>
    <x v="0"/>
    <n v="55.86"/>
    <n v="85.12"/>
    <m/>
    <x v="1160"/>
    <n v="0"/>
    <x v="1"/>
    <x v="1"/>
    <x v="16"/>
    <x v="2"/>
    <x v="14"/>
    <n v="3"/>
    <n v="2025"/>
    <x v="1"/>
  </r>
  <r>
    <s v="User_1672"/>
    <s v="Mini Cooper SE"/>
    <n v="129.35"/>
    <x v="454"/>
    <x v="3"/>
    <x v="1647"/>
    <d v="2025-03-24T19:35:00"/>
    <n v="60.73"/>
    <n v="2.37"/>
    <x v="1045"/>
    <n v="11.29"/>
    <s v="Night"/>
    <x v="3"/>
    <n v="41.86"/>
    <n v="94.1"/>
    <n v="279.55"/>
    <x v="1161"/>
    <n v="3"/>
    <x v="2"/>
    <x v="2"/>
    <x v="17"/>
    <x v="2"/>
    <x v="15"/>
    <n v="3"/>
    <n v="2025"/>
    <x v="1"/>
  </r>
  <r>
    <s v="User_1673"/>
    <s v="Toyota bZ4X"/>
    <n v="50"/>
    <x v="377"/>
    <x v="4"/>
    <x v="1648"/>
    <d v="2025-03-24T19:58:00"/>
    <n v="43.25"/>
    <n v="2.5"/>
    <x v="1113"/>
    <n v="36.36"/>
    <s v="Morning"/>
    <x v="1"/>
    <n v="62.11"/>
    <n v="65.2"/>
    <n v="220.28"/>
    <x v="700"/>
    <n v="5"/>
    <x v="1"/>
    <x v="2"/>
    <x v="18"/>
    <x v="3"/>
    <x v="16"/>
    <n v="3"/>
    <n v="2025"/>
    <x v="1"/>
  </r>
  <r>
    <s v="User_1674"/>
    <s v="Subaru Solterra"/>
    <n v="100"/>
    <x v="315"/>
    <x v="4"/>
    <x v="1649"/>
    <d v="2025-03-24T20:30:00"/>
    <n v="42.01"/>
    <n v="1.43"/>
    <x v="565"/>
    <n v="22.08"/>
    <s v="Evening"/>
    <x v="6"/>
    <n v="39.200000000000003"/>
    <n v="83.92"/>
    <n v="239.6"/>
    <x v="1162"/>
    <n v="7"/>
    <x v="0"/>
    <x v="0"/>
    <x v="19"/>
    <x v="3"/>
    <x v="17"/>
    <n v="3"/>
    <n v="2025"/>
    <x v="1"/>
  </r>
  <r>
    <s v="User_1675"/>
    <s v="Honda Prologue"/>
    <n v="100"/>
    <x v="363"/>
    <x v="4"/>
    <x v="1650"/>
    <d v="2025-03-24T20:44:00"/>
    <n v="68.19"/>
    <n v="3.24"/>
    <x v="1114"/>
    <n v="5.07"/>
    <s v="Evening"/>
    <x v="0"/>
    <n v="31.46"/>
    <n v="93.1"/>
    <n v="164.38"/>
    <x v="1163"/>
    <n v="4"/>
    <x v="2"/>
    <x v="1"/>
    <x v="20"/>
    <x v="3"/>
    <x v="18"/>
    <n v="3"/>
    <n v="2025"/>
    <x v="1"/>
  </r>
  <r>
    <s v="User_1676"/>
    <s v="Genesis GV60"/>
    <n v="100"/>
    <x v="461"/>
    <x v="4"/>
    <x v="1651"/>
    <d v="2025-03-24T23:03:00"/>
    <n v="18.899999999999999"/>
    <n v="3.27"/>
    <x v="1115"/>
    <n v="37.26"/>
    <s v="Evening"/>
    <x v="0"/>
    <n v="71.900000000000006"/>
    <n v="78.680000000000007"/>
    <n v="226.52"/>
    <x v="1164"/>
    <n v="5"/>
    <x v="0"/>
    <x v="0"/>
    <x v="21"/>
    <x v="3"/>
    <x v="19"/>
    <n v="3"/>
    <n v="2025"/>
    <x v="1"/>
  </r>
  <r>
    <s v="User_1677"/>
    <s v="Genesis GV70 Electric"/>
    <n v="85"/>
    <x v="55"/>
    <x v="1"/>
    <x v="1652"/>
    <d v="2025-03-24T23:20:00"/>
    <n v="13.76"/>
    <n v="2.75"/>
    <x v="776"/>
    <n v="39.049999999999997"/>
    <s v="Afternoon"/>
    <x v="6"/>
    <n v="76.19"/>
    <n v="65.930000000000007"/>
    <n v="291.49"/>
    <x v="811"/>
    <n v="5"/>
    <x v="2"/>
    <x v="0"/>
    <x v="22"/>
    <x v="3"/>
    <x v="19"/>
    <n v="3"/>
    <n v="2025"/>
    <x v="1"/>
  </r>
  <r>
    <s v="User_1678"/>
    <s v="Fiat 500e"/>
    <n v="100"/>
    <x v="114"/>
    <x v="0"/>
    <x v="1653"/>
    <d v="2025-02-06T11:40:00"/>
    <n v="36.619999999999997"/>
    <n v="3.36"/>
    <x v="121"/>
    <n v="11.58"/>
    <s v="Afternoon"/>
    <x v="6"/>
    <n v="66.56"/>
    <n v="56.24"/>
    <n v="69.23"/>
    <x v="131"/>
    <n v="7"/>
    <x v="2"/>
    <x v="2"/>
    <x v="11"/>
    <x v="1"/>
    <x v="20"/>
    <n v="2"/>
    <n v="2025"/>
    <x v="0"/>
  </r>
  <r>
    <s v="User_1679"/>
    <s v="Mazda MX-30"/>
    <n v="120.45"/>
    <x v="425"/>
    <x v="2"/>
    <x v="1654"/>
    <d v="2025-03-24T23:56:00"/>
    <n v="63.65"/>
    <n v="3.74"/>
    <x v="284"/>
    <n v="10.86"/>
    <s v="Evening"/>
    <x v="1"/>
    <n v="59.34"/>
    <n v="56.69"/>
    <n v="14.45"/>
    <x v="1165"/>
    <n v="5"/>
    <x v="0"/>
    <x v="0"/>
    <x v="23"/>
    <x v="3"/>
    <x v="21"/>
    <n v="3"/>
    <n v="2025"/>
    <x v="1"/>
  </r>
  <r>
    <s v="User_1680"/>
    <s v="Jaguar I-PACE"/>
    <n v="50"/>
    <x v="115"/>
    <x v="0"/>
    <x v="1655"/>
    <d v="2025-02-06T12:41:00"/>
    <n v="65.489999999999995"/>
    <n v="2.0699999999999998"/>
    <x v="122"/>
    <n v="31.15"/>
    <s v="Evening"/>
    <x v="2"/>
    <n v="42.84"/>
    <n v="83.71"/>
    <n v="102.24"/>
    <x v="132"/>
    <n v="6"/>
    <x v="0"/>
    <x v="2"/>
    <x v="12"/>
    <x v="2"/>
    <x v="22"/>
    <n v="2"/>
    <n v="2025"/>
    <x v="0"/>
  </r>
  <r>
    <s v="User_1681"/>
    <s v="Tesla Model 3"/>
    <n v="85"/>
    <x v="116"/>
    <x v="0"/>
    <x v="1656"/>
    <d v="2025-02-06T16:19:00"/>
    <n v="33.89"/>
    <n v="3.63"/>
    <x v="123"/>
    <n v="24.47"/>
    <s v="Night"/>
    <x v="1"/>
    <n v="40.14"/>
    <n v="63.35"/>
    <n v="267.83999999999997"/>
    <x v="133"/>
    <n v="2.78"/>
    <x v="0"/>
    <x v="2"/>
    <x v="13"/>
    <x v="2"/>
    <x v="4"/>
    <n v="2"/>
    <n v="2025"/>
    <x v="0"/>
  </r>
  <r>
    <s v="User_1682"/>
    <s v="Tesla Model Y"/>
    <n v="48.47"/>
    <x v="117"/>
    <x v="2"/>
    <x v="1657"/>
    <d v="2025-02-06T15:08:00"/>
    <n v="47.29"/>
    <n v="3.29"/>
    <x v="124"/>
    <n v="46.27"/>
    <s v="Morning"/>
    <x v="5"/>
    <n v="28.21"/>
    <n v="50.64"/>
    <n v="277.49"/>
    <x v="134"/>
    <n v="7"/>
    <x v="0"/>
    <x v="2"/>
    <x v="14"/>
    <x v="2"/>
    <x v="4"/>
    <n v="2"/>
    <n v="2025"/>
    <x v="0"/>
  </r>
  <r>
    <s v="User_1683"/>
    <s v="Tesla Model S"/>
    <n v="100"/>
    <x v="118"/>
    <x v="3"/>
    <x v="1658"/>
    <d v="2025-02-06T18:48:00"/>
    <n v="48.49"/>
    <n v="0.56000000000000005"/>
    <x v="125"/>
    <n v="7.6"/>
    <s v="Morning"/>
    <x v="3"/>
    <n v="35.89"/>
    <n v="90.85"/>
    <n v="103.91"/>
    <x v="135"/>
    <n v="7"/>
    <x v="2"/>
    <x v="2"/>
    <x v="15"/>
    <x v="2"/>
    <x v="4"/>
    <n v="2"/>
    <n v="2025"/>
    <x v="0"/>
  </r>
  <r>
    <s v="User_1684"/>
    <s v="Tesla Model X"/>
    <n v="75"/>
    <x v="119"/>
    <x v="2"/>
    <x v="1659"/>
    <d v="2025-02-06T18:48:00"/>
    <n v="15.01"/>
    <n v="0.65"/>
    <x v="126"/>
    <n v="13.73"/>
    <s v="Evening"/>
    <x v="4"/>
    <n v="84.24"/>
    <n v="77.86"/>
    <n v="220.2"/>
    <x v="136"/>
    <n v="6"/>
    <x v="2"/>
    <x v="0"/>
    <x v="16"/>
    <x v="2"/>
    <x v="4"/>
    <n v="2"/>
    <n v="2025"/>
    <x v="0"/>
  </r>
  <r>
    <s v="User_1685"/>
    <s v="Nissan Leaf"/>
    <n v="85"/>
    <x v="91"/>
    <x v="0"/>
    <x v="1660"/>
    <d v="2025-02-06T18:05:00"/>
    <n v="30.07"/>
    <n v="1.27"/>
    <x v="127"/>
    <n v="35.04"/>
    <s v="Night"/>
    <x v="4"/>
    <n v="13.95"/>
    <n v="93.6"/>
    <n v="122.76"/>
    <x v="137"/>
    <n v="1"/>
    <x v="0"/>
    <x v="2"/>
    <x v="17"/>
    <x v="2"/>
    <x v="3"/>
    <n v="2"/>
    <n v="2025"/>
    <x v="0"/>
  </r>
  <r>
    <s v="User_1686"/>
    <s v="Chevy Bolt EV"/>
    <n v="85"/>
    <x v="120"/>
    <x v="1"/>
    <x v="1661"/>
    <d v="2025-02-06T19:21:00"/>
    <n v="74.11"/>
    <n v="2.97"/>
    <x v="128"/>
    <n v="25.66"/>
    <s v="Evening"/>
    <x v="0"/>
    <n v="33.44"/>
    <n v="86.9"/>
    <n v="179.59"/>
    <x v="138"/>
    <n v="4"/>
    <x v="1"/>
    <x v="2"/>
    <x v="18"/>
    <x v="3"/>
    <x v="2"/>
    <n v="2"/>
    <n v="2025"/>
    <x v="0"/>
  </r>
  <r>
    <s v="User_1687"/>
    <s v="Chevy Bolt EUV"/>
    <n v="75"/>
    <x v="3"/>
    <x v="0"/>
    <x v="1662"/>
    <d v="2025-02-01T15:54:00"/>
    <n v="16.559999999999999"/>
    <n v="3.59"/>
    <x v="13"/>
    <n v="37.44"/>
    <s v="Morning"/>
    <x v="4"/>
    <n v="25.78"/>
    <n v="69.2"/>
    <n v="159.22999999999999"/>
    <x v="13"/>
    <n v="7"/>
    <x v="2"/>
    <x v="0"/>
    <x v="13"/>
    <x v="2"/>
    <x v="2"/>
    <n v="2"/>
    <n v="2025"/>
    <x v="0"/>
  </r>
  <r>
    <s v="User_1688"/>
    <s v="Hyundai Kona Electric"/>
    <n v="62"/>
    <x v="121"/>
    <x v="4"/>
    <x v="1663"/>
    <d v="2025-02-06T20:00:00"/>
    <n v="66.150000000000006"/>
    <n v="3.06"/>
    <x v="129"/>
    <n v="36.299999999999997"/>
    <s v="Evening"/>
    <x v="1"/>
    <n v="75.489999999999995"/>
    <n v="56.12"/>
    <n v="46.81"/>
    <x v="139"/>
    <n v="1"/>
    <x v="2"/>
    <x v="0"/>
    <x v="19"/>
    <x v="3"/>
    <x v="1"/>
    <n v="2"/>
    <n v="2025"/>
    <x v="0"/>
  </r>
  <r>
    <s v="User_1689"/>
    <s v="Hyundai Ioniq 5"/>
    <n v="100"/>
    <x v="122"/>
    <x v="0"/>
    <x v="1664"/>
    <d v="2025-02-06T21:02:00"/>
    <n v="47.38"/>
    <n v="1.3"/>
    <x v="130"/>
    <n v="28.11"/>
    <s v="Morning"/>
    <x v="1"/>
    <n v="23.64"/>
    <n v="68.06"/>
    <m/>
    <x v="140"/>
    <n v="4"/>
    <x v="0"/>
    <x v="1"/>
    <x v="20"/>
    <x v="3"/>
    <x v="1"/>
    <n v="2"/>
    <n v="2025"/>
    <x v="0"/>
  </r>
  <r>
    <s v="User_1690"/>
    <s v="Hyundai Ioniq 6"/>
    <n v="62"/>
    <x v="123"/>
    <x v="1"/>
    <x v="1665"/>
    <d v="2025-02-06T23:50:00"/>
    <n v="45.99"/>
    <n v="2.85"/>
    <x v="131"/>
    <n v="23.61"/>
    <s v="Night"/>
    <x v="5"/>
    <n v="34.869999999999997"/>
    <n v="77.64"/>
    <n v="108.66"/>
    <x v="141"/>
    <n v="6"/>
    <x v="2"/>
    <x v="0"/>
    <x v="21"/>
    <x v="3"/>
    <x v="1"/>
    <n v="2"/>
    <n v="2025"/>
    <x v="0"/>
  </r>
  <r>
    <s v="User_1691"/>
    <s v="Kia EV6"/>
    <n v="75"/>
    <x v="124"/>
    <x v="3"/>
    <x v="1666"/>
    <d v="2025-02-07T00:55:00"/>
    <n v="48.29"/>
    <n v="2.0699999999999998"/>
    <x v="132"/>
    <n v="30.24"/>
    <s v="Night"/>
    <x v="5"/>
    <n v="61.87"/>
    <n v="92.69"/>
    <n v="208.75"/>
    <x v="142"/>
    <n v="6"/>
    <x v="1"/>
    <x v="0"/>
    <x v="22"/>
    <x v="3"/>
    <x v="5"/>
    <n v="2"/>
    <n v="2025"/>
    <x v="0"/>
  </r>
  <r>
    <s v="User_1692"/>
    <s v="Kia Niro EV"/>
    <n v="50"/>
    <x v="93"/>
    <x v="0"/>
    <x v="1667"/>
    <d v="2025-02-07T02:18:00"/>
    <n v="78.69"/>
    <n v="2.86"/>
    <x v="133"/>
    <n v="7.64"/>
    <s v="Evening"/>
    <x v="0"/>
    <n v="38.19"/>
    <n v="82.43"/>
    <n v="17.239999999999998"/>
    <x v="143"/>
    <n v="7"/>
    <x v="1"/>
    <x v="2"/>
    <x v="23"/>
    <x v="3"/>
    <x v="5"/>
    <n v="2"/>
    <n v="2025"/>
    <x v="0"/>
  </r>
  <r>
    <s v="User_1693"/>
    <s v="Ford Mustang Mach-E"/>
    <n v="93.09"/>
    <x v="125"/>
    <x v="1"/>
    <x v="1668"/>
    <d v="2025-02-07T01:27:00"/>
    <n v="68.03"/>
    <n v="1.52"/>
    <x v="134"/>
    <n v="18.97"/>
    <s v="Morning"/>
    <x v="0"/>
    <n v="50.7"/>
    <n v="60.75"/>
    <n v="148.09"/>
    <x v="144"/>
    <n v="0"/>
    <x v="2"/>
    <x v="1"/>
    <x v="0"/>
    <x v="0"/>
    <x v="6"/>
    <n v="2"/>
    <n v="2025"/>
    <x v="0"/>
  </r>
  <r>
    <s v="User_1694"/>
    <s v="Ford F-150 Lightning"/>
    <n v="85"/>
    <x v="126"/>
    <x v="0"/>
    <x v="1669"/>
    <d v="2025-02-07T04:33:00"/>
    <n v="40.25"/>
    <n v="3.64"/>
    <x v="135"/>
    <n v="17.239999999999998"/>
    <s v="Night"/>
    <x v="0"/>
    <n v="45.03"/>
    <n v="77.8"/>
    <n v="28.45"/>
    <x v="145"/>
    <n v="6"/>
    <x v="0"/>
    <x v="0"/>
    <x v="1"/>
    <x v="0"/>
    <x v="6"/>
    <n v="2"/>
    <n v="2025"/>
    <x v="0"/>
  </r>
  <r>
    <s v="User_1695"/>
    <s v="Volkswagen ID.4"/>
    <n v="100"/>
    <x v="127"/>
    <x v="2"/>
    <x v="1670"/>
    <d v="2025-02-07T05:01:00"/>
    <n v="74.28"/>
    <n v="1.06"/>
    <x v="136"/>
    <n v="12.89"/>
    <s v="Evening"/>
    <x v="2"/>
    <n v="66.010000000000005"/>
    <n v="82.71"/>
    <n v="35.479999999999997"/>
    <x v="146"/>
    <n v="7"/>
    <x v="2"/>
    <x v="1"/>
    <x v="2"/>
    <x v="0"/>
    <x v="7"/>
    <n v="2"/>
    <n v="2025"/>
    <x v="0"/>
  </r>
  <r>
    <s v="User_1696"/>
    <s v="BMW i3"/>
    <n v="85"/>
    <x v="128"/>
    <x v="1"/>
    <x v="1671"/>
    <d v="2025-02-07T06:50:00"/>
    <m/>
    <n v="3.88"/>
    <x v="137"/>
    <n v="20.260000000000002"/>
    <s v="Afternoon"/>
    <x v="1"/>
    <n v="20.22"/>
    <n v="99.53"/>
    <n v="246.41"/>
    <x v="147"/>
    <n v="1"/>
    <x v="0"/>
    <x v="0"/>
    <x v="3"/>
    <x v="0"/>
    <x v="0"/>
    <n v="2"/>
    <n v="2025"/>
    <x v="0"/>
  </r>
  <r>
    <s v="User_1697"/>
    <s v="BMW i4"/>
    <n v="50"/>
    <x v="129"/>
    <x v="2"/>
    <x v="1672"/>
    <d v="2025-02-07T06:37:00"/>
    <n v="74.95"/>
    <n v="2.02"/>
    <x v="138"/>
    <n v="31.58"/>
    <s v="Morning"/>
    <x v="0"/>
    <n v="72.34"/>
    <n v="62.45"/>
    <n v="127.91"/>
    <x v="148"/>
    <n v="5"/>
    <x v="2"/>
    <x v="2"/>
    <x v="4"/>
    <x v="0"/>
    <x v="0"/>
    <n v="2"/>
    <n v="2025"/>
    <x v="0"/>
  </r>
  <r>
    <s v="User_1698"/>
    <s v="BMW iX"/>
    <n v="85"/>
    <x v="13"/>
    <x v="0"/>
    <x v="1673"/>
    <d v="2025-02-01T17:32:00"/>
    <n v="12.93"/>
    <n v="3.42"/>
    <x v="14"/>
    <n v="18.55"/>
    <s v="Afternoon"/>
    <x v="1"/>
    <n v="71.680000000000007"/>
    <n v="63.71"/>
    <n v="155.36000000000001"/>
    <x v="14"/>
    <n v="4"/>
    <x v="1"/>
    <x v="1"/>
    <x v="14"/>
    <x v="2"/>
    <x v="0"/>
    <n v="2"/>
    <n v="2025"/>
    <x v="0"/>
  </r>
  <r>
    <s v="User_1699"/>
    <s v="Audi e-tron"/>
    <n v="100"/>
    <x v="130"/>
    <x v="2"/>
    <x v="1674"/>
    <d v="2025-02-07T06:00:00"/>
    <n v="52.88"/>
    <n v="1.28"/>
    <x v="139"/>
    <n v="7.95"/>
    <s v="Night"/>
    <x v="6"/>
    <n v="30.6"/>
    <n v="76.03"/>
    <n v="186.81"/>
    <x v="149"/>
    <n v="0"/>
    <x v="1"/>
    <x v="0"/>
    <x v="5"/>
    <x v="0"/>
    <x v="8"/>
    <n v="2"/>
    <n v="2025"/>
    <x v="0"/>
  </r>
  <r>
    <s v="User_1700"/>
    <s v="Audi Q4 e-tron"/>
    <n v="50"/>
    <x v="102"/>
    <x v="1"/>
    <x v="1675"/>
    <d v="2025-02-07T07:24:00"/>
    <n v="34.97"/>
    <n v="2.5"/>
    <x v="140"/>
    <n v="16.53"/>
    <s v="Night"/>
    <x v="1"/>
    <n v="36.729999999999997"/>
    <n v="69.41"/>
    <n v="249.06"/>
    <x v="150"/>
    <n v="4"/>
    <x v="2"/>
    <x v="0"/>
    <x v="6"/>
    <x v="1"/>
    <x v="8"/>
    <n v="2"/>
    <n v="2025"/>
    <x v="0"/>
  </r>
  <r>
    <s v="User_1701"/>
    <s v="Mercedes EQS"/>
    <n v="85"/>
    <x v="131"/>
    <x v="4"/>
    <x v="1676"/>
    <d v="2025-02-07T07:39:00"/>
    <n v="55.92"/>
    <n v="2.5499999999999998"/>
    <x v="141"/>
    <n v="25.57"/>
    <s v="Night"/>
    <x v="3"/>
    <n v="46.87"/>
    <n v="67.959999999999994"/>
    <n v="179.09"/>
    <x v="151"/>
    <n v="6"/>
    <x v="0"/>
    <x v="0"/>
    <x v="7"/>
    <x v="1"/>
    <x v="9"/>
    <n v="2"/>
    <n v="2025"/>
    <x v="0"/>
  </r>
  <r>
    <s v="User_1702"/>
    <s v="Mercedes EQE"/>
    <n v="62"/>
    <x v="132"/>
    <x v="1"/>
    <x v="1677"/>
    <d v="2025-02-07T11:37:00"/>
    <n v="76.599999999999994"/>
    <n v="3.32"/>
    <x v="142"/>
    <n v="19.34"/>
    <s v="Morning"/>
    <x v="4"/>
    <n v="69.31"/>
    <n v="92.69"/>
    <n v="290.99"/>
    <x v="152"/>
    <n v="3"/>
    <x v="0"/>
    <x v="1"/>
    <x v="8"/>
    <x v="1"/>
    <x v="9"/>
    <n v="2"/>
    <n v="2025"/>
    <x v="0"/>
  </r>
  <r>
    <s v="User_1703"/>
    <s v="Mercedes EQB"/>
    <n v="100"/>
    <x v="133"/>
    <x v="4"/>
    <x v="1678"/>
    <d v="2025-02-07T11:39:00"/>
    <n v="20.260000000000002"/>
    <n v="1.35"/>
    <x v="143"/>
    <n v="31.89"/>
    <s v="Evening"/>
    <x v="4"/>
    <n v="79.650000000000006"/>
    <n v="88.24"/>
    <n v="32.01"/>
    <x v="153"/>
    <n v="0"/>
    <x v="1"/>
    <x v="1"/>
    <x v="9"/>
    <x v="1"/>
    <x v="9"/>
    <n v="2"/>
    <n v="2025"/>
    <x v="0"/>
  </r>
  <r>
    <s v="User_1704"/>
    <s v="Porsche Taycan"/>
    <n v="50"/>
    <x v="134"/>
    <x v="0"/>
    <x v="1679"/>
    <d v="2025-02-07T10:44:00"/>
    <n v="56.07"/>
    <n v="3.25"/>
    <x v="144"/>
    <n v="7.96"/>
    <s v="Afternoon"/>
    <x v="1"/>
    <n v="75.63"/>
    <n v="55.82"/>
    <n v="219.43"/>
    <x v="154"/>
    <n v="4"/>
    <x v="0"/>
    <x v="2"/>
    <x v="10"/>
    <x v="1"/>
    <x v="10"/>
    <n v="2"/>
    <n v="2025"/>
    <x v="0"/>
  </r>
  <r>
    <s v="User_1705"/>
    <s v="Volvo XC40 Recharge"/>
    <n v="62"/>
    <x v="135"/>
    <x v="0"/>
    <x v="1680"/>
    <d v="2025-02-07T11:32:00"/>
    <n v="65.05"/>
    <n v="3.44"/>
    <x v="145"/>
    <n v="20.8"/>
    <s v="Night"/>
    <x v="3"/>
    <n v="83.59"/>
    <n v="80.040000000000006"/>
    <n v="188.08"/>
    <x v="155"/>
    <n v="3"/>
    <x v="0"/>
    <x v="1"/>
    <x v="11"/>
    <x v="1"/>
    <x v="11"/>
    <n v="2"/>
    <n v="2025"/>
    <x v="0"/>
  </r>
  <r>
    <s v="User_1706"/>
    <s v="Volvo C40 Recharge"/>
    <n v="85"/>
    <x v="36"/>
    <x v="1"/>
    <x v="1681"/>
    <d v="2025-02-07T13:12:00"/>
    <m/>
    <n v="2.72"/>
    <x v="146"/>
    <n v="11.75"/>
    <s v="Morning"/>
    <x v="4"/>
    <n v="20.16"/>
    <n v="87.84"/>
    <n v="81.39"/>
    <x v="156"/>
    <n v="3"/>
    <x v="1"/>
    <x v="1"/>
    <x v="12"/>
    <x v="2"/>
    <x v="11"/>
    <n v="2"/>
    <n v="2025"/>
    <x v="0"/>
  </r>
  <r>
    <s v="User_1707"/>
    <s v="Rivian R1T"/>
    <n v="50.87"/>
    <x v="136"/>
    <x v="0"/>
    <x v="1682"/>
    <d v="2025-02-07T16:08:00"/>
    <n v="23.57"/>
    <n v="0.84"/>
    <x v="147"/>
    <n v="22"/>
    <s v="Night"/>
    <x v="4"/>
    <n v="51.07"/>
    <n v="79"/>
    <n v="267.35000000000002"/>
    <x v="157"/>
    <n v="3"/>
    <x v="0"/>
    <x v="1"/>
    <x v="13"/>
    <x v="2"/>
    <x v="12"/>
    <n v="2"/>
    <n v="2025"/>
    <x v="0"/>
  </r>
  <r>
    <s v="User_1708"/>
    <s v="Rivian R1S"/>
    <n v="62"/>
    <x v="137"/>
    <x v="3"/>
    <x v="1683"/>
    <d v="2025-02-07T17:47:00"/>
    <m/>
    <n v="1.99"/>
    <x v="148"/>
    <n v="8.61"/>
    <s v="Evening"/>
    <x v="4"/>
    <n v="45.19"/>
    <n v="52.94"/>
    <n v="56.9"/>
    <x v="158"/>
    <n v="3"/>
    <x v="0"/>
    <x v="2"/>
    <x v="14"/>
    <x v="2"/>
    <x v="12"/>
    <n v="2"/>
    <n v="2025"/>
    <x v="0"/>
  </r>
  <r>
    <s v="User_1709"/>
    <s v="Lucid Air"/>
    <n v="100"/>
    <x v="14"/>
    <x v="2"/>
    <x v="1684"/>
    <d v="2025-02-01T17:19:00"/>
    <n v="27.35"/>
    <n v="2.7"/>
    <x v="15"/>
    <n v="33.090000000000003"/>
    <s v="Evening"/>
    <x v="1"/>
    <n v="10.68"/>
    <n v="72.400000000000006"/>
    <n v="247.66"/>
    <x v="15"/>
    <n v="1.54"/>
    <x v="0"/>
    <x v="2"/>
    <x v="15"/>
    <x v="2"/>
    <x v="13"/>
    <n v="2"/>
    <n v="2025"/>
    <x v="0"/>
  </r>
  <r>
    <s v="User_1710"/>
    <s v="Polestar 2"/>
    <n v="100"/>
    <x v="138"/>
    <x v="2"/>
    <x v="1685"/>
    <d v="2025-02-07T16:36:00"/>
    <n v="41.09"/>
    <n v="5.22"/>
    <x v="149"/>
    <n v="37.369999999999997"/>
    <s v="Afternoon"/>
    <x v="5"/>
    <n v="10.71"/>
    <n v="64.16"/>
    <n v="35.44"/>
    <x v="159"/>
    <n v="6.64"/>
    <x v="2"/>
    <x v="2"/>
    <x v="15"/>
    <x v="2"/>
    <x v="14"/>
    <n v="2"/>
    <n v="2025"/>
    <x v="0"/>
  </r>
  <r>
    <s v="User_1711"/>
    <s v="Polestar 3"/>
    <n v="58.01"/>
    <x v="139"/>
    <x v="2"/>
    <x v="1686"/>
    <d v="2025-02-07T17:25:00"/>
    <n v="49"/>
    <n v="3.74"/>
    <x v="150"/>
    <n v="15.93"/>
    <s v="Night"/>
    <x v="3"/>
    <n v="15.6"/>
    <n v="98"/>
    <n v="85.1"/>
    <x v="160"/>
    <n v="6"/>
    <x v="2"/>
    <x v="2"/>
    <x v="16"/>
    <x v="2"/>
    <x v="14"/>
    <n v="2"/>
    <n v="2025"/>
    <x v="0"/>
  </r>
  <r>
    <s v="User_1712"/>
    <s v="Mini Cooper SE"/>
    <n v="85"/>
    <x v="53"/>
    <x v="4"/>
    <x v="1687"/>
    <d v="2025-02-07T18:32:00"/>
    <n v="10.28"/>
    <n v="2.36"/>
    <x v="151"/>
    <n v="7.05"/>
    <s v="Morning"/>
    <x v="5"/>
    <n v="27.84"/>
    <n v="52.21"/>
    <n v="39.28"/>
    <x v="161"/>
    <n v="1.8"/>
    <x v="2"/>
    <x v="2"/>
    <x v="17"/>
    <x v="2"/>
    <x v="15"/>
    <n v="2"/>
    <n v="2025"/>
    <x v="0"/>
  </r>
  <r>
    <s v="User_1713"/>
    <s v="Toyota bZ4X"/>
    <n v="85"/>
    <x v="140"/>
    <x v="0"/>
    <x v="1688"/>
    <d v="2025-02-07T21:52:00"/>
    <n v="45.57"/>
    <n v="3.27"/>
    <x v="152"/>
    <n v="34.03"/>
    <s v="Evening"/>
    <x v="1"/>
    <n v="45.71"/>
    <n v="87.23"/>
    <n v="217.59"/>
    <x v="162"/>
    <n v="1"/>
    <x v="2"/>
    <x v="0"/>
    <x v="18"/>
    <x v="3"/>
    <x v="16"/>
    <n v="2"/>
    <n v="2025"/>
    <x v="0"/>
  </r>
  <r>
    <s v="User_1714"/>
    <s v="Subaru Solterra"/>
    <n v="62"/>
    <x v="141"/>
    <x v="4"/>
    <x v="1689"/>
    <d v="2025-02-07T19:44:00"/>
    <n v="69.11"/>
    <n v="3.28"/>
    <x v="153"/>
    <n v="9.36"/>
    <s v="Afternoon"/>
    <x v="1"/>
    <n v="58.58"/>
    <n v="62.96"/>
    <n v="101.38"/>
    <x v="163"/>
    <n v="1"/>
    <x v="2"/>
    <x v="2"/>
    <x v="19"/>
    <x v="3"/>
    <x v="17"/>
    <n v="2"/>
    <n v="2025"/>
    <x v="0"/>
  </r>
  <r>
    <s v="User_1715"/>
    <s v="Honda Prologue"/>
    <n v="102.95"/>
    <x v="142"/>
    <x v="2"/>
    <x v="1690"/>
    <d v="2025-02-07T22:18:00"/>
    <n v="37.76"/>
    <n v="3.4"/>
    <x v="154"/>
    <n v="26.22"/>
    <s v="Morning"/>
    <x v="2"/>
    <n v="74.680000000000007"/>
    <n v="64.650000000000006"/>
    <n v="156.41999999999999"/>
    <x v="164"/>
    <n v="6"/>
    <x v="2"/>
    <x v="2"/>
    <x v="20"/>
    <x v="3"/>
    <x v="18"/>
    <n v="2"/>
    <n v="2025"/>
    <x v="0"/>
  </r>
  <r>
    <s v="User_1716"/>
    <s v="Genesis GV60"/>
    <n v="85"/>
    <x v="143"/>
    <x v="2"/>
    <x v="1691"/>
    <d v="2025-02-07T23:25:00"/>
    <n v="14.5"/>
    <n v="2.5499999999999998"/>
    <x v="155"/>
    <n v="30.87"/>
    <s v="Night"/>
    <x v="5"/>
    <n v="30.76"/>
    <n v="56.51"/>
    <n v="119.36"/>
    <x v="165"/>
    <n v="0.67"/>
    <x v="2"/>
    <x v="0"/>
    <x v="21"/>
    <x v="3"/>
    <x v="19"/>
    <n v="2"/>
    <n v="2025"/>
    <x v="0"/>
  </r>
  <r>
    <s v="User_1717"/>
    <s v="Genesis GV70 Electric"/>
    <n v="75"/>
    <x v="144"/>
    <x v="0"/>
    <x v="1692"/>
    <d v="2025-02-08T00:01:00"/>
    <n v="54.64"/>
    <n v="3.25"/>
    <x v="110"/>
    <n v="18.84"/>
    <s v="Morning"/>
    <x v="1"/>
    <n v="27.02"/>
    <n v="85.54"/>
    <n v="130.55000000000001"/>
    <x v="166"/>
    <n v="5"/>
    <x v="1"/>
    <x v="0"/>
    <x v="22"/>
    <x v="3"/>
    <x v="19"/>
    <n v="2"/>
    <n v="2025"/>
    <x v="0"/>
  </r>
  <r>
    <s v="User_1718"/>
    <s v="Fiat 500e"/>
    <n v="75"/>
    <x v="145"/>
    <x v="3"/>
    <x v="1693"/>
    <d v="2025-02-08T01:47:00"/>
    <n v="67.89"/>
    <n v="3.01"/>
    <x v="156"/>
    <n v="11.33"/>
    <s v="Afternoon"/>
    <x v="5"/>
    <n v="64.31"/>
    <n v="77.58"/>
    <n v="32.89"/>
    <x v="167"/>
    <n v="6"/>
    <x v="2"/>
    <x v="1"/>
    <x v="23"/>
    <x v="3"/>
    <x v="20"/>
    <n v="2"/>
    <n v="2025"/>
    <x v="0"/>
  </r>
  <r>
    <s v="User_1719"/>
    <s v="Mazda MX-30"/>
    <n v="100"/>
    <x v="146"/>
    <x v="3"/>
    <x v="1694"/>
    <d v="2025-02-08T03:15:00"/>
    <n v="22.74"/>
    <n v="1.03"/>
    <x v="157"/>
    <n v="8.23"/>
    <s v="Evening"/>
    <x v="2"/>
    <n v="76.23"/>
    <n v="85.78"/>
    <n v="280.98"/>
    <x v="168"/>
    <n v="4"/>
    <x v="0"/>
    <x v="1"/>
    <x v="0"/>
    <x v="0"/>
    <x v="21"/>
    <n v="2"/>
    <n v="2025"/>
    <x v="0"/>
  </r>
  <r>
    <s v="User_1720"/>
    <s v="Jaguar I-PACE"/>
    <n v="97.68"/>
    <x v="15"/>
    <x v="4"/>
    <x v="1695"/>
    <d v="2025-02-01T18:02:00"/>
    <n v="24.73"/>
    <n v="3.46"/>
    <x v="16"/>
    <n v="17.489999999999998"/>
    <s v="Evening"/>
    <x v="2"/>
    <n v="67.59"/>
    <n v="89.94"/>
    <n v="237.31"/>
    <x v="16"/>
    <n v="7"/>
    <x v="0"/>
    <x v="0"/>
    <x v="16"/>
    <x v="2"/>
    <x v="22"/>
    <n v="2"/>
    <n v="2025"/>
    <x v="0"/>
  </r>
  <r>
    <s v="User_1721"/>
    <s v="Tesla Model 3"/>
    <n v="85"/>
    <x v="147"/>
    <x v="0"/>
    <x v="1696"/>
    <d v="2025-02-08T02:16:00"/>
    <n v="56.02"/>
    <n v="1.04"/>
    <x v="158"/>
    <n v="14.58"/>
    <s v="Evening"/>
    <x v="1"/>
    <n v="18.04"/>
    <n v="61.93"/>
    <n v="14.72"/>
    <x v="169"/>
    <n v="7"/>
    <x v="1"/>
    <x v="2"/>
    <x v="1"/>
    <x v="0"/>
    <x v="4"/>
    <n v="2"/>
    <n v="2025"/>
    <x v="0"/>
  </r>
  <r>
    <s v="User_1722"/>
    <s v="Tesla Model Y"/>
    <n v="85"/>
    <x v="129"/>
    <x v="0"/>
    <x v="1697"/>
    <d v="2025-02-08T03:26:00"/>
    <n v="127.76"/>
    <n v="0.98"/>
    <x v="159"/>
    <n v="20.34"/>
    <s v="Night"/>
    <x v="1"/>
    <n v="27.65"/>
    <n v="90.3"/>
    <n v="103.96"/>
    <x v="17"/>
    <n v="1"/>
    <x v="2"/>
    <x v="1"/>
    <x v="2"/>
    <x v="0"/>
    <x v="4"/>
    <n v="2"/>
    <n v="2025"/>
    <x v="0"/>
  </r>
  <r>
    <s v="User_1723"/>
    <s v="Tesla Model S"/>
    <n v="100"/>
    <x v="148"/>
    <x v="4"/>
    <x v="1698"/>
    <d v="2025-02-08T04:19:00"/>
    <n v="13.88"/>
    <n v="0.52"/>
    <x v="160"/>
    <n v="26.91"/>
    <s v="Night"/>
    <x v="1"/>
    <n v="40.799999999999997"/>
    <n v="71.38"/>
    <n v="136.28"/>
    <x v="170"/>
    <n v="5"/>
    <x v="2"/>
    <x v="0"/>
    <x v="3"/>
    <x v="0"/>
    <x v="4"/>
    <n v="2"/>
    <n v="2025"/>
    <x v="0"/>
  </r>
  <r>
    <s v="User_1724"/>
    <s v="Tesla Model X"/>
    <n v="75"/>
    <x v="149"/>
    <x v="0"/>
    <x v="1699"/>
    <d v="2025-02-08T05:40:00"/>
    <m/>
    <n v="3.47"/>
    <x v="161"/>
    <n v="37.21"/>
    <s v="Night"/>
    <x v="1"/>
    <n v="68.790000000000006"/>
    <n v="75.67"/>
    <n v="62.41"/>
    <x v="47"/>
    <n v="7"/>
    <x v="0"/>
    <x v="1"/>
    <x v="4"/>
    <x v="0"/>
    <x v="4"/>
    <n v="2"/>
    <n v="2025"/>
    <x v="0"/>
  </r>
  <r>
    <s v="User_1725"/>
    <s v="Nissan Leaf"/>
    <n v="100"/>
    <x v="150"/>
    <x v="3"/>
    <x v="1700"/>
    <d v="2025-02-08T07:52:00"/>
    <n v="47.82"/>
    <n v="2.0499999999999998"/>
    <x v="162"/>
    <n v="35.99"/>
    <s v="Night"/>
    <x v="0"/>
    <n v="61.58"/>
    <n v="97.96"/>
    <n v="90.11"/>
    <x v="171"/>
    <n v="2"/>
    <x v="1"/>
    <x v="1"/>
    <x v="5"/>
    <x v="0"/>
    <x v="3"/>
    <n v="2"/>
    <n v="2025"/>
    <x v="0"/>
  </r>
  <r>
    <s v="User_1726"/>
    <s v="Chevy Bolt EV"/>
    <n v="50"/>
    <x v="151"/>
    <x v="0"/>
    <x v="1701"/>
    <d v="2025-02-08T08:55:00"/>
    <n v="71.14"/>
    <n v="1.73"/>
    <x v="163"/>
    <n v="37.020000000000003"/>
    <s v="Afternoon"/>
    <x v="3"/>
    <n v="73.16"/>
    <n v="75.75"/>
    <n v="150.27000000000001"/>
    <x v="172"/>
    <n v="5"/>
    <x v="0"/>
    <x v="2"/>
    <x v="6"/>
    <x v="1"/>
    <x v="2"/>
    <n v="2"/>
    <n v="2025"/>
    <x v="0"/>
  </r>
  <r>
    <s v="User_1727"/>
    <s v="Chevy Bolt EUV"/>
    <n v="85"/>
    <x v="111"/>
    <x v="4"/>
    <x v="1702"/>
    <d v="2025-02-08T08:51:00"/>
    <n v="6.09"/>
    <n v="3.28"/>
    <x v="164"/>
    <n v="9.19"/>
    <s v="Night"/>
    <x v="3"/>
    <n v="14.45"/>
    <n v="61.79"/>
    <n v="54.82"/>
    <x v="62"/>
    <n v="2"/>
    <x v="0"/>
    <x v="0"/>
    <x v="7"/>
    <x v="1"/>
    <x v="2"/>
    <n v="2"/>
    <n v="2025"/>
    <x v="0"/>
  </r>
  <r>
    <s v="User_1728"/>
    <s v="Hyundai Kona Electric"/>
    <n v="50"/>
    <x v="124"/>
    <x v="4"/>
    <x v="1703"/>
    <d v="2025-02-08T10:25:00"/>
    <n v="33.1"/>
    <n v="2.1800000000000002"/>
    <x v="165"/>
    <n v="36.520000000000003"/>
    <s v="Morning"/>
    <x v="5"/>
    <n v="79.5"/>
    <n v="53.57"/>
    <n v="174.43"/>
    <x v="173"/>
    <n v="7.69"/>
    <x v="1"/>
    <x v="0"/>
    <x v="8"/>
    <x v="1"/>
    <x v="1"/>
    <n v="2"/>
    <n v="2025"/>
    <x v="0"/>
  </r>
  <r>
    <s v="User_1729"/>
    <s v="Hyundai Ioniq 5"/>
    <n v="95.7"/>
    <x v="152"/>
    <x v="4"/>
    <x v="1704"/>
    <d v="2025-02-08T11:14:00"/>
    <n v="78.83"/>
    <n v="2.92"/>
    <x v="166"/>
    <n v="23.3"/>
    <s v="Afternoon"/>
    <x v="5"/>
    <n v="12.48"/>
    <n v="78.61"/>
    <n v="118.7"/>
    <x v="146"/>
    <n v="0"/>
    <x v="0"/>
    <x v="1"/>
    <x v="9"/>
    <x v="1"/>
    <x v="1"/>
    <n v="2"/>
    <n v="2025"/>
    <x v="0"/>
  </r>
  <r>
    <s v="User_1730"/>
    <s v="Hyundai Ioniq 6"/>
    <n v="100"/>
    <x v="153"/>
    <x v="4"/>
    <x v="1705"/>
    <d v="2025-02-08T11:57:00"/>
    <n v="63.24"/>
    <n v="0.84"/>
    <x v="167"/>
    <n v="39.700000000000003"/>
    <s v="Afternoon"/>
    <x v="5"/>
    <n v="31.11"/>
    <n v="50.16"/>
    <n v="132.96"/>
    <x v="174"/>
    <n v="2"/>
    <x v="1"/>
    <x v="1"/>
    <x v="10"/>
    <x v="1"/>
    <x v="1"/>
    <n v="2"/>
    <n v="2025"/>
    <x v="0"/>
  </r>
  <r>
    <s v="User_1731"/>
    <s v="Kia EV6"/>
    <n v="50"/>
    <x v="16"/>
    <x v="3"/>
    <x v="1706"/>
    <d v="2025-02-01T20:13:00"/>
    <n v="23.82"/>
    <n v="0.85"/>
    <x v="17"/>
    <n v="6.43"/>
    <s v="Evening"/>
    <x v="4"/>
    <n v="57.6"/>
    <n v="74.959999999999994"/>
    <n v="22.01"/>
    <x v="17"/>
    <n v="6"/>
    <x v="2"/>
    <x v="1"/>
    <x v="17"/>
    <x v="2"/>
    <x v="5"/>
    <n v="2"/>
    <n v="2025"/>
    <x v="0"/>
  </r>
  <r>
    <s v="User_1732"/>
    <s v="Kia Niro EV"/>
    <n v="50"/>
    <x v="33"/>
    <x v="1"/>
    <x v="1707"/>
    <d v="2025-02-08T11:31:00"/>
    <n v="50.16"/>
    <n v="3.98"/>
    <x v="168"/>
    <n v="8.85"/>
    <s v="Night"/>
    <x v="2"/>
    <n v="62.13"/>
    <n v="95.4"/>
    <n v="42.38"/>
    <x v="175"/>
    <n v="7"/>
    <x v="0"/>
    <x v="1"/>
    <x v="11"/>
    <x v="1"/>
    <x v="5"/>
    <n v="2"/>
    <n v="2025"/>
    <x v="0"/>
  </r>
  <r>
    <s v="User_1733"/>
    <s v="Ford Mustang Mach-E"/>
    <n v="50"/>
    <x v="154"/>
    <x v="0"/>
    <x v="1708"/>
    <d v="2025-02-08T14:13:00"/>
    <n v="21.82"/>
    <n v="0.86"/>
    <x v="169"/>
    <n v="13.1"/>
    <s v="Afternoon"/>
    <x v="6"/>
    <n v="78.27"/>
    <n v="76.900000000000006"/>
    <n v="240.8"/>
    <x v="176"/>
    <n v="5"/>
    <x v="1"/>
    <x v="2"/>
    <x v="12"/>
    <x v="2"/>
    <x v="6"/>
    <n v="2"/>
    <n v="2025"/>
    <x v="0"/>
  </r>
  <r>
    <s v="User_1734"/>
    <s v="Ford F-150 Lightning"/>
    <n v="50"/>
    <x v="61"/>
    <x v="2"/>
    <x v="1709"/>
    <d v="2025-02-08T14:53:00"/>
    <n v="61"/>
    <n v="3.03"/>
    <x v="170"/>
    <n v="20.420000000000002"/>
    <s v="Morning"/>
    <x v="0"/>
    <n v="44.95"/>
    <n v="66.2"/>
    <n v="232.32"/>
    <x v="177"/>
    <n v="6"/>
    <x v="2"/>
    <x v="1"/>
    <x v="13"/>
    <x v="2"/>
    <x v="6"/>
    <n v="2"/>
    <n v="2025"/>
    <x v="0"/>
  </r>
  <r>
    <s v="User_1735"/>
    <s v="Volkswagen ID.4"/>
    <n v="62"/>
    <x v="155"/>
    <x v="0"/>
    <x v="1710"/>
    <d v="2025-02-08T15:12:00"/>
    <n v="47.31"/>
    <n v="0.97"/>
    <x v="171"/>
    <n v="25.92"/>
    <s v="Afternoon"/>
    <x v="6"/>
    <n v="40.49"/>
    <n v="98.82"/>
    <n v="260.66000000000003"/>
    <x v="178"/>
    <n v="5"/>
    <x v="1"/>
    <x v="1"/>
    <x v="14"/>
    <x v="2"/>
    <x v="7"/>
    <n v="2"/>
    <n v="2025"/>
    <x v="0"/>
  </r>
  <r>
    <s v="User_1736"/>
    <s v="BMW i3"/>
    <n v="62"/>
    <x v="93"/>
    <x v="1"/>
    <x v="1711"/>
    <d v="2025-02-08T18:03:00"/>
    <n v="33.78"/>
    <n v="1.35"/>
    <x v="172"/>
    <n v="22.9"/>
    <s v="Afternoon"/>
    <x v="5"/>
    <n v="86.1"/>
    <n v="60.26"/>
    <n v="59.09"/>
    <x v="179"/>
    <n v="5"/>
    <x v="0"/>
    <x v="2"/>
    <x v="15"/>
    <x v="2"/>
    <x v="0"/>
    <n v="2"/>
    <n v="2025"/>
    <x v="0"/>
  </r>
  <r>
    <s v="User_1737"/>
    <s v="BMW i4"/>
    <n v="62"/>
    <x v="156"/>
    <x v="4"/>
    <x v="1712"/>
    <d v="2025-02-08T17:40:00"/>
    <n v="47.84"/>
    <n v="1.61"/>
    <x v="173"/>
    <n v="11.35"/>
    <s v="Morning"/>
    <x v="5"/>
    <n v="61.58"/>
    <n v="55.66"/>
    <n v="258.7"/>
    <x v="180"/>
    <n v="6"/>
    <x v="0"/>
    <x v="0"/>
    <x v="16"/>
    <x v="2"/>
    <x v="0"/>
    <n v="2"/>
    <n v="2025"/>
    <x v="0"/>
  </r>
  <r>
    <s v="User_1738"/>
    <s v="BMW iX"/>
    <n v="50"/>
    <x v="157"/>
    <x v="1"/>
    <x v="1713"/>
    <d v="2025-02-08T20:15:00"/>
    <n v="10.64"/>
    <n v="3.08"/>
    <x v="174"/>
    <n v="6.5"/>
    <s v="Morning"/>
    <x v="1"/>
    <n v="66.58"/>
    <n v="69.16"/>
    <n v="81.31"/>
    <x v="181"/>
    <n v="6"/>
    <x v="2"/>
    <x v="2"/>
    <x v="17"/>
    <x v="2"/>
    <x v="0"/>
    <n v="2"/>
    <n v="2025"/>
    <x v="0"/>
  </r>
  <r>
    <s v="User_1739"/>
    <s v="Audi e-tron"/>
    <n v="102.84"/>
    <x v="158"/>
    <x v="3"/>
    <x v="1714"/>
    <d v="2025-02-08T20:03:00"/>
    <n v="72.239999999999995"/>
    <n v="3.5"/>
    <x v="175"/>
    <n v="24.33"/>
    <s v="Afternoon"/>
    <x v="6"/>
    <n v="83.21"/>
    <n v="83.21"/>
    <n v="131.29"/>
    <x v="182"/>
    <n v="2"/>
    <x v="2"/>
    <x v="1"/>
    <x v="18"/>
    <x v="3"/>
    <x v="8"/>
    <n v="2"/>
    <n v="2025"/>
    <x v="0"/>
  </r>
  <r>
    <s v="User_1740"/>
    <s v="Audi Q4 e-tron"/>
    <n v="85"/>
    <x v="159"/>
    <x v="3"/>
    <x v="1715"/>
    <d v="2025-02-08T20:11:00"/>
    <n v="36.159999999999997"/>
    <n v="3.1"/>
    <x v="176"/>
    <n v="37.21"/>
    <s v="Evening"/>
    <x v="1"/>
    <n v="12.67"/>
    <n v="86.88"/>
    <n v="87.12"/>
    <x v="183"/>
    <n v="2"/>
    <x v="2"/>
    <x v="1"/>
    <x v="19"/>
    <x v="3"/>
    <x v="8"/>
    <n v="2"/>
    <n v="2025"/>
    <x v="0"/>
  </r>
  <r>
    <s v="User_1741"/>
    <s v="Mercedes EQS"/>
    <n v="50"/>
    <x v="160"/>
    <x v="0"/>
    <x v="1716"/>
    <d v="2025-02-08T22:42:00"/>
    <n v="63.63"/>
    <n v="2.04"/>
    <x v="177"/>
    <n v="35.03"/>
    <s v="Afternoon"/>
    <x v="6"/>
    <n v="41.01"/>
    <n v="71.25"/>
    <m/>
    <x v="184"/>
    <n v="1"/>
    <x v="1"/>
    <x v="0"/>
    <x v="20"/>
    <x v="3"/>
    <x v="9"/>
    <n v="2"/>
    <n v="2025"/>
    <x v="0"/>
  </r>
  <r>
    <s v="User_1742"/>
    <s v="Mercedes EQE"/>
    <n v="100"/>
    <x v="17"/>
    <x v="4"/>
    <x v="1717"/>
    <d v="2025-02-01T21:03:00"/>
    <n v="42.64"/>
    <n v="0.81"/>
    <x v="18"/>
    <n v="25.08"/>
    <s v="Evening"/>
    <x v="3"/>
    <n v="55.52"/>
    <n v="52.71"/>
    <n v="280.86"/>
    <x v="18"/>
    <n v="0"/>
    <x v="1"/>
    <x v="2"/>
    <x v="18"/>
    <x v="3"/>
    <x v="9"/>
    <n v="2"/>
    <n v="2025"/>
    <x v="0"/>
  </r>
  <r>
    <s v="User_1743"/>
    <s v="Mercedes EQB"/>
    <n v="50"/>
    <x v="161"/>
    <x v="0"/>
    <x v="1718"/>
    <d v="2025-02-08T23:48:00"/>
    <n v="8.35"/>
    <n v="2.31"/>
    <x v="178"/>
    <n v="19.75"/>
    <s v="Morning"/>
    <x v="6"/>
    <n v="43.32"/>
    <n v="62.97"/>
    <n v="311.63"/>
    <x v="185"/>
    <n v="5"/>
    <x v="1"/>
    <x v="2"/>
    <x v="21"/>
    <x v="3"/>
    <x v="9"/>
    <n v="2"/>
    <n v="2025"/>
    <x v="0"/>
  </r>
  <r>
    <s v="User_1744"/>
    <s v="Porsche Taycan"/>
    <n v="100"/>
    <x v="126"/>
    <x v="2"/>
    <x v="1719"/>
    <d v="2025-02-08T23:34:00"/>
    <n v="65.83"/>
    <n v="3.71"/>
    <x v="179"/>
    <n v="7.45"/>
    <s v="Morning"/>
    <x v="1"/>
    <n v="82.15"/>
    <n v="58.36"/>
    <n v="65.290000000000006"/>
    <x v="186"/>
    <n v="0"/>
    <x v="1"/>
    <x v="1"/>
    <x v="22"/>
    <x v="3"/>
    <x v="10"/>
    <n v="2"/>
    <n v="2025"/>
    <x v="0"/>
  </r>
  <r>
    <s v="User_1745"/>
    <s v="Volvo XC40 Recharge"/>
    <n v="100"/>
    <x v="35"/>
    <x v="2"/>
    <x v="1720"/>
    <d v="2025-02-09T00:03:00"/>
    <n v="55.19"/>
    <n v="1.41"/>
    <x v="21"/>
    <n v="23.68"/>
    <s v="Morning"/>
    <x v="5"/>
    <n v="152.49"/>
    <n v="68.13"/>
    <n v="249.05"/>
    <x v="187"/>
    <n v="0"/>
    <x v="1"/>
    <x v="0"/>
    <x v="23"/>
    <x v="3"/>
    <x v="11"/>
    <n v="2"/>
    <n v="2025"/>
    <x v="0"/>
  </r>
  <r>
    <s v="User_1746"/>
    <s v="Volvo C40 Recharge"/>
    <n v="85"/>
    <x v="75"/>
    <x v="3"/>
    <x v="1721"/>
    <d v="2025-02-09T02:29:00"/>
    <n v="55.98"/>
    <n v="1.1100000000000001"/>
    <x v="112"/>
    <n v="31.53"/>
    <s v="Evening"/>
    <x v="1"/>
    <n v="2.33"/>
    <n v="71.040000000000006"/>
    <n v="67.87"/>
    <x v="188"/>
    <n v="5"/>
    <x v="1"/>
    <x v="1"/>
    <x v="0"/>
    <x v="0"/>
    <x v="11"/>
    <n v="2"/>
    <n v="2025"/>
    <x v="0"/>
  </r>
  <r>
    <s v="User_1747"/>
    <s v="Rivian R1T"/>
    <n v="62"/>
    <x v="162"/>
    <x v="4"/>
    <x v="1722"/>
    <d v="2025-02-09T01:30:00"/>
    <n v="38.51"/>
    <n v="0.98"/>
    <x v="180"/>
    <n v="38.19"/>
    <s v="Morning"/>
    <x v="5"/>
    <n v="37.909999999999997"/>
    <n v="57.54"/>
    <n v="252.97"/>
    <x v="189"/>
    <n v="3"/>
    <x v="0"/>
    <x v="0"/>
    <x v="1"/>
    <x v="0"/>
    <x v="12"/>
    <n v="2"/>
    <n v="2025"/>
    <x v="0"/>
  </r>
  <r>
    <s v="User_1748"/>
    <s v="Rivian R1S"/>
    <n v="85"/>
    <x v="163"/>
    <x v="1"/>
    <x v="1723"/>
    <d v="2025-02-09T04:39:00"/>
    <n v="13.11"/>
    <n v="0.56999999999999995"/>
    <x v="181"/>
    <n v="28.93"/>
    <s v="Night"/>
    <x v="6"/>
    <n v="12.04"/>
    <n v="91.07"/>
    <n v="201.56"/>
    <x v="190"/>
    <n v="7"/>
    <x v="0"/>
    <x v="1"/>
    <x v="2"/>
    <x v="0"/>
    <x v="12"/>
    <n v="2"/>
    <n v="2025"/>
    <x v="0"/>
  </r>
  <r>
    <s v="User_1749"/>
    <s v="Lucid Air"/>
    <n v="75"/>
    <x v="164"/>
    <x v="2"/>
    <x v="1724"/>
    <d v="2025-02-09T05:57:00"/>
    <n v="7.82"/>
    <n v="3.46"/>
    <x v="182"/>
    <n v="32.270000000000003"/>
    <s v="Night"/>
    <x v="2"/>
    <n v="70.55"/>
    <n v="50.1"/>
    <n v="50.31"/>
    <x v="191"/>
    <n v="6"/>
    <x v="0"/>
    <x v="1"/>
    <x v="3"/>
    <x v="0"/>
    <x v="13"/>
    <n v="2"/>
    <n v="2025"/>
    <x v="0"/>
  </r>
  <r>
    <s v="User_1750"/>
    <s v="Polestar 2"/>
    <n v="50"/>
    <x v="165"/>
    <x v="2"/>
    <x v="1725"/>
    <d v="2025-02-09T05:30:00"/>
    <n v="52.51"/>
    <n v="2.76"/>
    <x v="183"/>
    <n v="43.16"/>
    <s v="Evening"/>
    <x v="2"/>
    <n v="30.48"/>
    <n v="90.93"/>
    <n v="152.26"/>
    <x v="186"/>
    <n v="0"/>
    <x v="1"/>
    <x v="0"/>
    <x v="4"/>
    <x v="0"/>
    <x v="14"/>
    <n v="2"/>
    <n v="2025"/>
    <x v="0"/>
  </r>
  <r>
    <s v="User_1751"/>
    <s v="Polestar 3"/>
    <n v="85"/>
    <x v="166"/>
    <x v="4"/>
    <x v="1726"/>
    <d v="2025-02-09T07:58:00"/>
    <n v="12.13"/>
    <n v="0.98"/>
    <x v="184"/>
    <n v="31.07"/>
    <s v="Morning"/>
    <x v="4"/>
    <n v="47.72"/>
    <n v="62.36"/>
    <n v="212.55"/>
    <x v="192"/>
    <n v="3"/>
    <x v="2"/>
    <x v="0"/>
    <x v="5"/>
    <x v="0"/>
    <x v="14"/>
    <n v="2"/>
    <n v="2025"/>
    <x v="0"/>
  </r>
  <r>
    <s v="User_1752"/>
    <s v="Mini Cooper SE"/>
    <n v="75"/>
    <x v="167"/>
    <x v="4"/>
    <x v="1727"/>
    <d v="2025-02-09T07:57:00"/>
    <n v="28.99"/>
    <n v="3.28"/>
    <x v="21"/>
    <n v="8.69"/>
    <s v="Morning"/>
    <x v="0"/>
    <n v="39.67"/>
    <n v="60.73"/>
    <n v="195.96"/>
    <x v="193"/>
    <n v="3"/>
    <x v="0"/>
    <x v="1"/>
    <x v="6"/>
    <x v="1"/>
    <x v="15"/>
    <n v="2"/>
    <n v="2025"/>
    <x v="0"/>
  </r>
  <r>
    <s v="User_1753"/>
    <s v="Toyota bZ4X"/>
    <n v="100"/>
    <x v="1"/>
    <x v="1"/>
    <x v="1728"/>
    <d v="2025-02-01T03:01:00"/>
    <n v="12.34"/>
    <n v="3.13"/>
    <x v="1"/>
    <n v="21.13"/>
    <s v="Morning"/>
    <x v="1"/>
    <n v="10.119999999999999"/>
    <n v="84.66"/>
    <n v="112.11"/>
    <x v="1"/>
    <n v="3"/>
    <x v="1"/>
    <x v="1"/>
    <x v="1"/>
    <x v="0"/>
    <x v="16"/>
    <n v="2"/>
    <n v="2025"/>
    <x v="0"/>
  </r>
  <r>
    <s v="User_1754"/>
    <s v="Subaru Solterra"/>
    <n v="50"/>
    <x v="18"/>
    <x v="2"/>
    <x v="1729"/>
    <d v="2025-02-01T20:22:00"/>
    <n v="48.48"/>
    <n v="2.58"/>
    <x v="19"/>
    <n v="7.09"/>
    <s v="Morning"/>
    <x v="5"/>
    <n v="12.75"/>
    <n v="116.1"/>
    <n v="243.26"/>
    <x v="19"/>
    <n v="3"/>
    <x v="2"/>
    <x v="2"/>
    <x v="19"/>
    <x v="3"/>
    <x v="17"/>
    <n v="2"/>
    <n v="2025"/>
    <x v="0"/>
  </r>
  <r>
    <s v="User_1755"/>
    <s v="Honda Prologue"/>
    <n v="62"/>
    <x v="168"/>
    <x v="0"/>
    <x v="1730"/>
    <d v="2025-02-09T08:37:00"/>
    <n v="13.49"/>
    <n v="2.67"/>
    <x v="185"/>
    <n v="27.32"/>
    <s v="Night"/>
    <x v="1"/>
    <n v="82.89"/>
    <n v="52.65"/>
    <m/>
    <x v="194"/>
    <n v="1"/>
    <x v="0"/>
    <x v="0"/>
    <x v="7"/>
    <x v="1"/>
    <x v="18"/>
    <n v="2"/>
    <n v="2025"/>
    <x v="0"/>
  </r>
  <r>
    <s v="User_1756"/>
    <s v="Genesis GV60"/>
    <n v="62"/>
    <x v="169"/>
    <x v="1"/>
    <x v="1731"/>
    <d v="2025-02-09T10:36:00"/>
    <n v="80.73"/>
    <n v="2.88"/>
    <x v="186"/>
    <n v="12.95"/>
    <s v="Night"/>
    <x v="3"/>
    <n v="70.52"/>
    <n v="92.97"/>
    <n v="211.63"/>
    <x v="195"/>
    <n v="4"/>
    <x v="1"/>
    <x v="1"/>
    <x v="8"/>
    <x v="1"/>
    <x v="19"/>
    <n v="2"/>
    <n v="2025"/>
    <x v="0"/>
  </r>
  <r>
    <s v="User_1757"/>
    <s v="Genesis GV70 Electric"/>
    <n v="85"/>
    <x v="170"/>
    <x v="4"/>
    <x v="1732"/>
    <d v="2025-02-09T11:49:00"/>
    <n v="53.59"/>
    <n v="3.45"/>
    <x v="187"/>
    <n v="7.44"/>
    <s v="Afternoon"/>
    <x v="1"/>
    <n v="58.07"/>
    <n v="92.27"/>
    <n v="101.95"/>
    <x v="196"/>
    <n v="6.46"/>
    <x v="1"/>
    <x v="1"/>
    <x v="9"/>
    <x v="1"/>
    <x v="19"/>
    <n v="2"/>
    <n v="2025"/>
    <x v="0"/>
  </r>
  <r>
    <s v="User_1758"/>
    <s v="Fiat 500e"/>
    <n v="62"/>
    <x v="171"/>
    <x v="2"/>
    <x v="1733"/>
    <d v="2025-02-09T10:51:00"/>
    <n v="72.83"/>
    <n v="0.6"/>
    <x v="188"/>
    <n v="36.36"/>
    <s v="Evening"/>
    <x v="0"/>
    <n v="81.72"/>
    <n v="65.989999999999995"/>
    <n v="186.72"/>
    <x v="197"/>
    <n v="2"/>
    <x v="1"/>
    <x v="2"/>
    <x v="10"/>
    <x v="1"/>
    <x v="20"/>
    <n v="2"/>
    <n v="2025"/>
    <x v="0"/>
  </r>
  <r>
    <s v="User_1759"/>
    <s v="Mazda MX-30"/>
    <n v="85"/>
    <x v="171"/>
    <x v="2"/>
    <x v="1734"/>
    <d v="2025-02-09T13:57:00"/>
    <n v="64.23"/>
    <n v="2.82"/>
    <x v="189"/>
    <n v="5.94"/>
    <s v="Afternoon"/>
    <x v="6"/>
    <n v="69.290000000000006"/>
    <n v="64.34"/>
    <n v="268.93"/>
    <x v="198"/>
    <n v="0"/>
    <x v="0"/>
    <x v="1"/>
    <x v="11"/>
    <x v="1"/>
    <x v="21"/>
    <n v="2"/>
    <n v="2025"/>
    <x v="0"/>
  </r>
  <r>
    <s v="User_1760"/>
    <s v="Jaguar I-PACE"/>
    <n v="100"/>
    <x v="172"/>
    <x v="3"/>
    <x v="1735"/>
    <d v="2025-02-09T13:51:00"/>
    <n v="17.850000000000001"/>
    <n v="2.5099999999999998"/>
    <x v="190"/>
    <n v="38.5"/>
    <s v="Evening"/>
    <x v="0"/>
    <n v="43.82"/>
    <n v="58.45"/>
    <n v="268.97000000000003"/>
    <x v="199"/>
    <n v="2.0099999999999998"/>
    <x v="2"/>
    <x v="1"/>
    <x v="12"/>
    <x v="2"/>
    <x v="22"/>
    <n v="2"/>
    <n v="2025"/>
    <x v="0"/>
  </r>
  <r>
    <s v="User_1761"/>
    <s v="Tesla Model 3"/>
    <n v="62"/>
    <x v="173"/>
    <x v="4"/>
    <x v="1736"/>
    <d v="2025-02-09T15:38:00"/>
    <n v="63.85"/>
    <n v="3.89"/>
    <x v="191"/>
    <n v="8.32"/>
    <s v="Morning"/>
    <x v="6"/>
    <n v="17.579999999999998"/>
    <n v="74.05"/>
    <n v="128.35"/>
    <x v="200"/>
    <n v="3.28"/>
    <x v="1"/>
    <x v="0"/>
    <x v="13"/>
    <x v="2"/>
    <x v="4"/>
    <n v="2"/>
    <n v="2025"/>
    <x v="0"/>
  </r>
  <r>
    <s v="User_1762"/>
    <s v="Tesla Model Y"/>
    <n v="85"/>
    <x v="4"/>
    <x v="0"/>
    <x v="1737"/>
    <d v="2025-02-09T14:59:00"/>
    <n v="70.989999999999995"/>
    <n v="0.78"/>
    <x v="192"/>
    <n v="13.17"/>
    <s v="Morning"/>
    <x v="4"/>
    <n v="72.900000000000006"/>
    <n v="68.05"/>
    <n v="189.38"/>
    <x v="146"/>
    <n v="7"/>
    <x v="1"/>
    <x v="2"/>
    <x v="14"/>
    <x v="2"/>
    <x v="4"/>
    <n v="2"/>
    <n v="2025"/>
    <x v="0"/>
  </r>
  <r>
    <s v="User_1763"/>
    <s v="Tesla Model S"/>
    <n v="85"/>
    <x v="174"/>
    <x v="1"/>
    <x v="1738"/>
    <d v="2025-02-09T17:35:00"/>
    <n v="62.25"/>
    <n v="3.43"/>
    <x v="193"/>
    <n v="15.58"/>
    <s v="Evening"/>
    <x v="0"/>
    <n v="78.599999999999994"/>
    <n v="99.52"/>
    <n v="102.92"/>
    <x v="201"/>
    <n v="6"/>
    <x v="2"/>
    <x v="0"/>
    <x v="15"/>
    <x v="2"/>
    <x v="4"/>
    <n v="2"/>
    <n v="2025"/>
    <x v="0"/>
  </r>
  <r>
    <s v="User_1764"/>
    <s v="Tesla Model X"/>
    <n v="89.03"/>
    <x v="175"/>
    <x v="0"/>
    <x v="1739"/>
    <d v="2025-02-09T18:06:00"/>
    <n v="78.64"/>
    <n v="0.61"/>
    <x v="194"/>
    <n v="31.45"/>
    <s v="Afternoon"/>
    <x v="5"/>
    <n v="74.349999999999994"/>
    <n v="50.72"/>
    <m/>
    <x v="202"/>
    <n v="6"/>
    <x v="2"/>
    <x v="0"/>
    <x v="16"/>
    <x v="2"/>
    <x v="4"/>
    <n v="2"/>
    <n v="2025"/>
    <x v="0"/>
  </r>
  <r>
    <s v="User_1765"/>
    <s v="Nissan Leaf"/>
    <n v="50"/>
    <x v="19"/>
    <x v="2"/>
    <x v="1740"/>
    <d v="2025-02-01T22:54:00"/>
    <n v="50.28"/>
    <n v="3.17"/>
    <x v="20"/>
    <n v="28.87"/>
    <s v="Night"/>
    <x v="0"/>
    <n v="16.55"/>
    <n v="77.94"/>
    <n v="15.42"/>
    <x v="20"/>
    <n v="3"/>
    <x v="2"/>
    <x v="1"/>
    <x v="20"/>
    <x v="3"/>
    <x v="3"/>
    <n v="2"/>
    <n v="2025"/>
    <x v="0"/>
  </r>
  <r>
    <s v="User_1766"/>
    <s v="Chevy Bolt EV"/>
    <n v="85"/>
    <x v="64"/>
    <x v="2"/>
    <x v="1741"/>
    <d v="2025-02-09T17:53:00"/>
    <n v="6.96"/>
    <n v="2.42"/>
    <x v="195"/>
    <n v="26.22"/>
    <s v="Night"/>
    <x v="1"/>
    <n v="16.34"/>
    <n v="78.760000000000005"/>
    <n v="86.56"/>
    <x v="203"/>
    <n v="1"/>
    <x v="2"/>
    <x v="1"/>
    <x v="17"/>
    <x v="2"/>
    <x v="2"/>
    <n v="2"/>
    <n v="2025"/>
    <x v="0"/>
  </r>
  <r>
    <s v="User_1767"/>
    <s v="Chevy Bolt EUV"/>
    <n v="85"/>
    <x v="105"/>
    <x v="0"/>
    <x v="1742"/>
    <d v="2025-02-09T18:43:00"/>
    <n v="75.19"/>
    <n v="3.62"/>
    <x v="196"/>
    <n v="14.74"/>
    <s v="Evening"/>
    <x v="0"/>
    <n v="17.16"/>
    <n v="64.31"/>
    <n v="150.05000000000001"/>
    <x v="204"/>
    <n v="5"/>
    <x v="1"/>
    <x v="1"/>
    <x v="18"/>
    <x v="3"/>
    <x v="2"/>
    <n v="2"/>
    <n v="2025"/>
    <x v="0"/>
  </r>
  <r>
    <s v="User_1768"/>
    <s v="Hyundai Kona Electric"/>
    <n v="50"/>
    <x v="117"/>
    <x v="2"/>
    <x v="1743"/>
    <d v="2025-02-09T20:05:00"/>
    <n v="1.75"/>
    <n v="0.8"/>
    <x v="197"/>
    <n v="22.72"/>
    <s v="Evening"/>
    <x v="5"/>
    <n v="27.12"/>
    <n v="78.97"/>
    <n v="65.89"/>
    <x v="205"/>
    <n v="2"/>
    <x v="1"/>
    <x v="1"/>
    <x v="19"/>
    <x v="3"/>
    <x v="1"/>
    <n v="2"/>
    <n v="2025"/>
    <x v="0"/>
  </r>
  <r>
    <s v="User_1769"/>
    <s v="Hyundai Ioniq 5"/>
    <n v="81.650000000000006"/>
    <x v="176"/>
    <x v="2"/>
    <x v="1744"/>
    <d v="2025-02-09T23:46:00"/>
    <n v="73.61"/>
    <n v="3.67"/>
    <x v="198"/>
    <n v="14.12"/>
    <s v="Evening"/>
    <x v="0"/>
    <n v="46.81"/>
    <n v="86.6"/>
    <n v="162.06"/>
    <x v="206"/>
    <n v="7"/>
    <x v="0"/>
    <x v="0"/>
    <x v="20"/>
    <x v="3"/>
    <x v="1"/>
    <n v="2"/>
    <n v="2025"/>
    <x v="0"/>
  </r>
  <r>
    <s v="User_1770"/>
    <s v="Hyundai Ioniq 6"/>
    <n v="62"/>
    <x v="20"/>
    <x v="2"/>
    <x v="1745"/>
    <d v="2025-02-10T00:52:00"/>
    <n v="6.38"/>
    <n v="0.9"/>
    <x v="199"/>
    <n v="27.8"/>
    <s v="Morning"/>
    <x v="3"/>
    <n v="46.18"/>
    <n v="99.01"/>
    <n v="169.11"/>
    <x v="207"/>
    <n v="2"/>
    <x v="0"/>
    <x v="0"/>
    <x v="21"/>
    <x v="3"/>
    <x v="1"/>
    <n v="2"/>
    <n v="2025"/>
    <x v="0"/>
  </r>
  <r>
    <s v="User_1771"/>
    <s v="Kia EV6"/>
    <n v="62"/>
    <x v="177"/>
    <x v="2"/>
    <x v="1746"/>
    <d v="2025-02-09T22:53:00"/>
    <n v="51.16"/>
    <n v="1.29"/>
    <x v="200"/>
    <n v="39.82"/>
    <s v="Evening"/>
    <x v="5"/>
    <n v="44.27"/>
    <n v="90.67"/>
    <n v="35.46"/>
    <x v="208"/>
    <n v="1.89"/>
    <x v="0"/>
    <x v="1"/>
    <x v="22"/>
    <x v="3"/>
    <x v="5"/>
    <n v="2"/>
    <n v="2025"/>
    <x v="0"/>
  </r>
  <r>
    <s v="User_1772"/>
    <s v="Kia Niro EV"/>
    <n v="75"/>
    <x v="178"/>
    <x v="2"/>
    <x v="1747"/>
    <d v="2025-02-10T02:37:00"/>
    <n v="28.23"/>
    <n v="1.22"/>
    <x v="201"/>
    <n v="36.340000000000003"/>
    <s v="Morning"/>
    <x v="2"/>
    <n v="61.79"/>
    <n v="65.22"/>
    <n v="91.12"/>
    <x v="209"/>
    <n v="7"/>
    <x v="0"/>
    <x v="0"/>
    <x v="23"/>
    <x v="3"/>
    <x v="5"/>
    <n v="2"/>
    <n v="2025"/>
    <x v="0"/>
  </r>
  <r>
    <s v="User_1773"/>
    <s v="Ford Mustang Mach-E"/>
    <n v="62"/>
    <x v="179"/>
    <x v="3"/>
    <x v="1748"/>
    <d v="2025-02-10T02:04:00"/>
    <n v="67.92"/>
    <n v="3.7"/>
    <x v="202"/>
    <n v="32.18"/>
    <s v="Night"/>
    <x v="5"/>
    <n v="63.58"/>
    <n v="89.94"/>
    <n v="157.02000000000001"/>
    <x v="210"/>
    <n v="5"/>
    <x v="0"/>
    <x v="2"/>
    <x v="0"/>
    <x v="0"/>
    <x v="6"/>
    <n v="2"/>
    <n v="2025"/>
    <x v="0"/>
  </r>
  <r>
    <s v="User_1774"/>
    <s v="Ford F-150 Lightning"/>
    <n v="75"/>
    <x v="180"/>
    <x v="0"/>
    <x v="1749"/>
    <d v="2025-02-10T02:24:00"/>
    <n v="15.27"/>
    <n v="2.87"/>
    <x v="203"/>
    <n v="7.63"/>
    <s v="Night"/>
    <x v="4"/>
    <n v="86.95"/>
    <n v="85.14"/>
    <n v="113.67"/>
    <x v="211"/>
    <n v="6"/>
    <x v="0"/>
    <x v="2"/>
    <x v="1"/>
    <x v="0"/>
    <x v="6"/>
    <n v="2"/>
    <n v="2025"/>
    <x v="0"/>
  </r>
  <r>
    <s v="User_1775"/>
    <s v="Volkswagen ID.4"/>
    <n v="85"/>
    <x v="181"/>
    <x v="3"/>
    <x v="1750"/>
    <d v="2025-02-10T05:54:00"/>
    <n v="50.64"/>
    <n v="2.23"/>
    <x v="204"/>
    <n v="38.25"/>
    <s v="Afternoon"/>
    <x v="6"/>
    <n v="31.57"/>
    <n v="70.650000000000006"/>
    <n v="195"/>
    <x v="212"/>
    <n v="3"/>
    <x v="1"/>
    <x v="2"/>
    <x v="2"/>
    <x v="0"/>
    <x v="7"/>
    <n v="2"/>
    <n v="2025"/>
    <x v="0"/>
  </r>
  <r>
    <s v="User_1776"/>
    <s v="BMW i3"/>
    <n v="62"/>
    <x v="20"/>
    <x v="4"/>
    <x v="1751"/>
    <d v="2025-02-01T22:55:00"/>
    <n v="59.14"/>
    <n v="2.93"/>
    <x v="21"/>
    <n v="34.85"/>
    <s v="Evening"/>
    <x v="6"/>
    <n v="71.53"/>
    <n v="75.97"/>
    <n v="219.63"/>
    <x v="21"/>
    <n v="5"/>
    <x v="1"/>
    <x v="0"/>
    <x v="21"/>
    <x v="3"/>
    <x v="0"/>
    <n v="2"/>
    <n v="2025"/>
    <x v="0"/>
  </r>
  <r>
    <s v="User_1777"/>
    <s v="BMW i4"/>
    <n v="50"/>
    <x v="182"/>
    <x v="3"/>
    <x v="1752"/>
    <d v="2025-02-10T06:57:00"/>
    <n v="52.05"/>
    <n v="2.94"/>
    <x v="205"/>
    <n v="25"/>
    <s v="Morning"/>
    <x v="5"/>
    <n v="74.87"/>
    <n v="64.37"/>
    <n v="153.97"/>
    <x v="213"/>
    <n v="4"/>
    <x v="0"/>
    <x v="0"/>
    <x v="3"/>
    <x v="0"/>
    <x v="0"/>
    <n v="2"/>
    <n v="2025"/>
    <x v="0"/>
  </r>
  <r>
    <s v="User_1778"/>
    <s v="BMW iX"/>
    <n v="75"/>
    <x v="62"/>
    <x v="4"/>
    <x v="1753"/>
    <d v="2025-02-10T04:53:00"/>
    <n v="57.9"/>
    <n v="0.61"/>
    <x v="206"/>
    <n v="28.14"/>
    <s v="Night"/>
    <x v="0"/>
    <n v="58.6"/>
    <n v="77.23"/>
    <n v="266.69"/>
    <x v="214"/>
    <n v="7"/>
    <x v="1"/>
    <x v="2"/>
    <x v="4"/>
    <x v="0"/>
    <x v="0"/>
    <n v="2"/>
    <n v="2025"/>
    <x v="0"/>
  </r>
  <r>
    <s v="User_1779"/>
    <s v="Audi e-tron"/>
    <n v="75"/>
    <x v="62"/>
    <x v="4"/>
    <x v="1754"/>
    <d v="2025-02-10T08:54:00"/>
    <n v="30.9"/>
    <n v="0.67"/>
    <x v="207"/>
    <n v="14.44"/>
    <s v="Night"/>
    <x v="2"/>
    <n v="24.83"/>
    <n v="61.28"/>
    <n v="13.01"/>
    <x v="215"/>
    <n v="4"/>
    <x v="1"/>
    <x v="1"/>
    <x v="5"/>
    <x v="0"/>
    <x v="8"/>
    <n v="2"/>
    <n v="2025"/>
    <x v="0"/>
  </r>
  <r>
    <s v="User_1780"/>
    <s v="Audi Q4 e-tron"/>
    <n v="46.54"/>
    <x v="183"/>
    <x v="4"/>
    <x v="1755"/>
    <d v="2025-02-10T09:01:00"/>
    <n v="35.35"/>
    <n v="3.13"/>
    <x v="208"/>
    <n v="12.65"/>
    <s v="Afternoon"/>
    <x v="2"/>
    <n v="41.21"/>
    <n v="98.92"/>
    <n v="219.15"/>
    <x v="216"/>
    <n v="4"/>
    <x v="2"/>
    <x v="1"/>
    <x v="6"/>
    <x v="1"/>
    <x v="8"/>
    <n v="2"/>
    <n v="2025"/>
    <x v="0"/>
  </r>
  <r>
    <s v="User_1781"/>
    <s v="Mercedes EQS"/>
    <n v="75"/>
    <x v="184"/>
    <x v="1"/>
    <x v="1756"/>
    <d v="2025-02-10T10:31:00"/>
    <n v="11.93"/>
    <n v="2.75"/>
    <x v="209"/>
    <n v="25.99"/>
    <s v="Afternoon"/>
    <x v="5"/>
    <n v="29.33"/>
    <n v="88.43"/>
    <n v="192.18"/>
    <x v="217"/>
    <n v="0"/>
    <x v="1"/>
    <x v="1"/>
    <x v="7"/>
    <x v="1"/>
    <x v="9"/>
    <n v="2"/>
    <n v="2025"/>
    <x v="0"/>
  </r>
  <r>
    <s v="User_1782"/>
    <s v="Mercedes EQE"/>
    <n v="62"/>
    <x v="165"/>
    <x v="4"/>
    <x v="1757"/>
    <d v="2025-02-10T08:55:00"/>
    <n v="55.46"/>
    <n v="0.57999999999999996"/>
    <x v="210"/>
    <n v="16.649999999999999"/>
    <s v="Afternoon"/>
    <x v="0"/>
    <n v="78.790000000000006"/>
    <n v="55.02"/>
    <n v="90.4"/>
    <x v="218"/>
    <n v="3"/>
    <x v="1"/>
    <x v="2"/>
    <x v="8"/>
    <x v="1"/>
    <x v="9"/>
    <n v="2"/>
    <n v="2025"/>
    <x v="0"/>
  </r>
  <r>
    <s v="User_1783"/>
    <s v="Mercedes EQB"/>
    <n v="50"/>
    <x v="169"/>
    <x v="0"/>
    <x v="1758"/>
    <d v="2025-02-10T12:43:00"/>
    <n v="44.16"/>
    <n v="3.98"/>
    <x v="211"/>
    <n v="5.55"/>
    <s v="Morning"/>
    <x v="2"/>
    <n v="81.45"/>
    <n v="89.29"/>
    <n v="33.56"/>
    <x v="219"/>
    <n v="7"/>
    <x v="1"/>
    <x v="2"/>
    <x v="9"/>
    <x v="1"/>
    <x v="9"/>
    <n v="2"/>
    <n v="2025"/>
    <x v="0"/>
  </r>
  <r>
    <s v="User_1784"/>
    <s v="Porsche Taycan"/>
    <n v="100"/>
    <x v="185"/>
    <x v="3"/>
    <x v="1759"/>
    <d v="2025-02-10T11:49:00"/>
    <n v="65.239999999999995"/>
    <n v="0.88"/>
    <x v="212"/>
    <n v="24.75"/>
    <s v="Evening"/>
    <x v="3"/>
    <n v="27.08"/>
    <n v="55.75"/>
    <n v="95.66"/>
    <x v="220"/>
    <n v="4"/>
    <x v="2"/>
    <x v="0"/>
    <x v="10"/>
    <x v="1"/>
    <x v="10"/>
    <n v="2"/>
    <n v="2025"/>
    <x v="0"/>
  </r>
  <r>
    <s v="User_1785"/>
    <s v="Volvo XC40 Recharge"/>
    <n v="50"/>
    <x v="2"/>
    <x v="0"/>
    <x v="1760"/>
    <d v="2025-02-10T14:15:00"/>
    <n v="20.46"/>
    <n v="3.65"/>
    <x v="123"/>
    <n v="7.67"/>
    <s v="Morning"/>
    <x v="5"/>
    <n v="18.13"/>
    <n v="56.11"/>
    <n v="62.93"/>
    <x v="221"/>
    <n v="7"/>
    <x v="1"/>
    <x v="1"/>
    <x v="11"/>
    <x v="1"/>
    <x v="11"/>
    <n v="2"/>
    <n v="2025"/>
    <x v="0"/>
  </r>
  <r>
    <s v="User_1786"/>
    <s v="Volvo C40 Recharge"/>
    <n v="27.03"/>
    <x v="186"/>
    <x v="4"/>
    <x v="1761"/>
    <d v="2025-02-10T13:34:00"/>
    <n v="49.19"/>
    <n v="1.91"/>
    <x v="213"/>
    <n v="9.1199999999999992"/>
    <s v="Afternoon"/>
    <x v="5"/>
    <n v="64.42"/>
    <n v="99.6"/>
    <n v="120.4"/>
    <x v="222"/>
    <n v="5"/>
    <x v="2"/>
    <x v="0"/>
    <x v="12"/>
    <x v="2"/>
    <x v="11"/>
    <n v="2"/>
    <n v="2025"/>
    <x v="0"/>
  </r>
  <r>
    <s v="User_1787"/>
    <s v="Rivian R1T"/>
    <n v="75"/>
    <x v="21"/>
    <x v="3"/>
    <x v="1762"/>
    <d v="2025-02-02T01:02:00"/>
    <n v="49.2"/>
    <n v="2.56"/>
    <x v="22"/>
    <n v="14.86"/>
    <s v="Afternoon"/>
    <x v="3"/>
    <n v="49.02"/>
    <n v="64.48"/>
    <n v="298.19"/>
    <x v="22"/>
    <n v="4.26"/>
    <x v="0"/>
    <x v="2"/>
    <x v="22"/>
    <x v="3"/>
    <x v="12"/>
    <n v="2"/>
    <n v="2025"/>
    <x v="0"/>
  </r>
  <r>
    <s v="User_1788"/>
    <s v="Rivian R1S"/>
    <n v="85"/>
    <x v="187"/>
    <x v="1"/>
    <x v="1763"/>
    <d v="2025-02-10T14:44:00"/>
    <n v="32.64"/>
    <n v="0.56000000000000005"/>
    <x v="214"/>
    <n v="5.78"/>
    <s v="Evening"/>
    <x v="6"/>
    <n v="51.56"/>
    <n v="73.55"/>
    <n v="183.59"/>
    <x v="223"/>
    <n v="0"/>
    <x v="0"/>
    <x v="2"/>
    <x v="13"/>
    <x v="2"/>
    <x v="12"/>
    <n v="2"/>
    <n v="2025"/>
    <x v="0"/>
  </r>
  <r>
    <s v="User_1789"/>
    <s v="Lucid Air"/>
    <n v="85"/>
    <x v="123"/>
    <x v="1"/>
    <x v="1764"/>
    <d v="2025-02-10T17:28:00"/>
    <n v="66.62"/>
    <n v="1.23"/>
    <x v="215"/>
    <n v="22.34"/>
    <s v="Night"/>
    <x v="5"/>
    <n v="62.39"/>
    <n v="79.430000000000007"/>
    <n v="286.07"/>
    <x v="224"/>
    <n v="0"/>
    <x v="1"/>
    <x v="0"/>
    <x v="14"/>
    <x v="2"/>
    <x v="13"/>
    <n v="2"/>
    <n v="2025"/>
    <x v="0"/>
  </r>
  <r>
    <s v="User_1790"/>
    <s v="Polestar 2"/>
    <n v="62"/>
    <x v="188"/>
    <x v="3"/>
    <x v="1765"/>
    <d v="2025-02-10T18:12:00"/>
    <n v="33.369999999999997"/>
    <n v="0.61"/>
    <x v="216"/>
    <n v="35.96"/>
    <s v="Morning"/>
    <x v="2"/>
    <n v="26.85"/>
    <n v="99.64"/>
    <n v="244.05"/>
    <x v="225"/>
    <n v="0"/>
    <x v="0"/>
    <x v="1"/>
    <x v="15"/>
    <x v="2"/>
    <x v="14"/>
    <n v="2"/>
    <n v="2025"/>
    <x v="0"/>
  </r>
  <r>
    <s v="User_1791"/>
    <s v="Polestar 3"/>
    <n v="120.51"/>
    <x v="189"/>
    <x v="0"/>
    <x v="1766"/>
    <d v="2025-02-10T17:12:00"/>
    <n v="68.83"/>
    <n v="2.4700000000000002"/>
    <x v="217"/>
    <n v="33.86"/>
    <s v="Afternoon"/>
    <x v="1"/>
    <n v="70.75"/>
    <n v="55.33"/>
    <n v="139.03"/>
    <x v="226"/>
    <n v="0"/>
    <x v="1"/>
    <x v="0"/>
    <x v="16"/>
    <x v="2"/>
    <x v="14"/>
    <n v="2"/>
    <n v="2025"/>
    <x v="0"/>
  </r>
  <r>
    <s v="User_1792"/>
    <s v="Mini Cooper SE"/>
    <n v="75"/>
    <x v="147"/>
    <x v="2"/>
    <x v="1767"/>
    <d v="2025-02-10T17:58:00"/>
    <n v="65.89"/>
    <n v="0.74"/>
    <x v="218"/>
    <n v="9.14"/>
    <s v="Afternoon"/>
    <x v="0"/>
    <n v="18.87"/>
    <n v="65.02"/>
    <n v="77.27"/>
    <x v="227"/>
    <n v="5"/>
    <x v="2"/>
    <x v="0"/>
    <x v="17"/>
    <x v="2"/>
    <x v="15"/>
    <n v="2"/>
    <n v="2025"/>
    <x v="0"/>
  </r>
  <r>
    <s v="User_1793"/>
    <s v="Toyota bZ4X"/>
    <n v="62"/>
    <x v="190"/>
    <x v="0"/>
    <x v="1768"/>
    <d v="2025-02-10T21:14:00"/>
    <m/>
    <n v="2.17"/>
    <x v="219"/>
    <n v="9.08"/>
    <s v="Evening"/>
    <x v="4"/>
    <n v="18.86"/>
    <n v="98.32"/>
    <n v="139.22"/>
    <x v="228"/>
    <n v="3"/>
    <x v="0"/>
    <x v="2"/>
    <x v="18"/>
    <x v="3"/>
    <x v="16"/>
    <n v="2"/>
    <n v="2025"/>
    <x v="0"/>
  </r>
  <r>
    <s v="User_1794"/>
    <s v="Subaru Solterra"/>
    <n v="75"/>
    <x v="191"/>
    <x v="4"/>
    <x v="1769"/>
    <d v="2025-02-10T20:50:00"/>
    <n v="12.67"/>
    <n v="2.82"/>
    <x v="220"/>
    <n v="32.18"/>
    <s v="Morning"/>
    <x v="4"/>
    <n v="35.92"/>
    <n v="67.08"/>
    <n v="296.13"/>
    <x v="229"/>
    <n v="3"/>
    <x v="1"/>
    <x v="2"/>
    <x v="19"/>
    <x v="3"/>
    <x v="17"/>
    <n v="2"/>
    <n v="2025"/>
    <x v="0"/>
  </r>
  <r>
    <s v="User_1795"/>
    <s v="Honda Prologue"/>
    <n v="50"/>
    <x v="192"/>
    <x v="2"/>
    <x v="1770"/>
    <d v="2025-02-10T23:35:00"/>
    <n v="25.35"/>
    <n v="0.61"/>
    <x v="221"/>
    <n v="19.329999999999998"/>
    <s v="Night"/>
    <x v="0"/>
    <n v="72.400000000000006"/>
    <n v="67.430000000000007"/>
    <n v="73.38"/>
    <x v="230"/>
    <n v="0"/>
    <x v="1"/>
    <x v="2"/>
    <x v="20"/>
    <x v="3"/>
    <x v="18"/>
    <n v="2"/>
    <n v="2025"/>
    <x v="0"/>
  </r>
  <r>
    <s v="User_1796"/>
    <s v="Genesis GV60"/>
    <n v="100"/>
    <x v="193"/>
    <x v="1"/>
    <x v="1771"/>
    <d v="2025-02-10T22:23:00"/>
    <n v="37.93"/>
    <n v="1.71"/>
    <x v="21"/>
    <n v="36.21"/>
    <s v="Night"/>
    <x v="1"/>
    <n v="35.549999999999997"/>
    <n v="87.94"/>
    <n v="69.64"/>
    <x v="231"/>
    <n v="2"/>
    <x v="2"/>
    <x v="2"/>
    <x v="21"/>
    <x v="3"/>
    <x v="19"/>
    <n v="2"/>
    <n v="2025"/>
    <x v="0"/>
  </r>
  <r>
    <s v="User_1797"/>
    <s v="Genesis GV70 Electric"/>
    <n v="75"/>
    <x v="194"/>
    <x v="3"/>
    <x v="1772"/>
    <d v="2025-02-10T23:08:00"/>
    <m/>
    <n v="0.69"/>
    <x v="222"/>
    <n v="23.49"/>
    <s v="Evening"/>
    <x v="6"/>
    <n v="32.64"/>
    <n v="60.22"/>
    <n v="111.19"/>
    <x v="232"/>
    <n v="6"/>
    <x v="1"/>
    <x v="1"/>
    <x v="22"/>
    <x v="3"/>
    <x v="19"/>
    <n v="2"/>
    <n v="2025"/>
    <x v="0"/>
  </r>
  <r>
    <s v="User_1798"/>
    <s v="Fiat 500e"/>
    <n v="100"/>
    <x v="22"/>
    <x v="4"/>
    <x v="1773"/>
    <d v="2025-02-01T23:31:00"/>
    <n v="68.45"/>
    <n v="2.0699999999999998"/>
    <x v="23"/>
    <n v="38.409999999999997"/>
    <s v="Morning"/>
    <x v="4"/>
    <n v="19.23"/>
    <n v="74.010000000000005"/>
    <n v="280.92"/>
    <x v="23"/>
    <n v="5"/>
    <x v="0"/>
    <x v="0"/>
    <x v="23"/>
    <x v="3"/>
    <x v="20"/>
    <n v="2"/>
    <n v="2025"/>
    <x v="0"/>
  </r>
  <r>
    <s v="User_1799"/>
    <s v="Mazda MX-30"/>
    <n v="50"/>
    <x v="195"/>
    <x v="3"/>
    <x v="1774"/>
    <d v="2025-02-11T00:11:00"/>
    <n v="31.88"/>
    <n v="1.38"/>
    <x v="223"/>
    <n v="38.29"/>
    <s v="Evening"/>
    <x v="6"/>
    <n v="68.819999999999993"/>
    <n v="92.84"/>
    <n v="249.76"/>
    <x v="233"/>
    <n v="6"/>
    <x v="0"/>
    <x v="1"/>
    <x v="23"/>
    <x v="3"/>
    <x v="21"/>
    <n v="2"/>
    <n v="2025"/>
    <x v="0"/>
  </r>
  <r>
    <s v="User_1800"/>
    <s v="Jaguar I-PACE"/>
    <n v="50"/>
    <x v="186"/>
    <x v="1"/>
    <x v="1775"/>
    <d v="2025-02-11T03:05:00"/>
    <n v="29.58"/>
    <n v="3.2"/>
    <x v="224"/>
    <n v="16.670000000000002"/>
    <s v="Night"/>
    <x v="6"/>
    <n v="24.74"/>
    <n v="80.599999999999994"/>
    <n v="248.92"/>
    <x v="83"/>
    <n v="5"/>
    <x v="2"/>
    <x v="0"/>
    <x v="0"/>
    <x v="0"/>
    <x v="22"/>
    <n v="2"/>
    <n v="2025"/>
    <x v="0"/>
  </r>
  <r>
    <s v="User_1801"/>
    <s v="Tesla Model 3"/>
    <n v="100"/>
    <x v="196"/>
    <x v="4"/>
    <x v="1776"/>
    <d v="2025-02-11T01:58:00"/>
    <n v="37.51"/>
    <n v="3.52"/>
    <x v="225"/>
    <n v="23.23"/>
    <s v="Evening"/>
    <x v="6"/>
    <n v="31.2"/>
    <n v="76.03"/>
    <n v="203.73"/>
    <x v="234"/>
    <n v="1"/>
    <x v="0"/>
    <x v="1"/>
    <x v="1"/>
    <x v="0"/>
    <x v="4"/>
    <n v="2"/>
    <n v="2025"/>
    <x v="0"/>
  </r>
  <r>
    <s v="User_1802"/>
    <s v="Tesla Model Y"/>
    <n v="62"/>
    <x v="197"/>
    <x v="1"/>
    <x v="1777"/>
    <d v="2025-02-11T05:20:00"/>
    <n v="7.85"/>
    <n v="2.56"/>
    <x v="21"/>
    <n v="25.95"/>
    <s v="Evening"/>
    <x v="0"/>
    <n v="89.85"/>
    <n v="85.15"/>
    <n v="26.36"/>
    <x v="235"/>
    <n v="3"/>
    <x v="0"/>
    <x v="0"/>
    <x v="2"/>
    <x v="0"/>
    <x v="4"/>
    <n v="2"/>
    <n v="2025"/>
    <x v="0"/>
  </r>
  <r>
    <s v="User_1803"/>
    <s v="Tesla Model S"/>
    <n v="100"/>
    <x v="47"/>
    <x v="4"/>
    <x v="1778"/>
    <d v="2025-02-11T05:40:00"/>
    <n v="66.52"/>
    <n v="0.21"/>
    <x v="226"/>
    <n v="34.74"/>
    <s v="Morning"/>
    <x v="5"/>
    <n v="19.510000000000002"/>
    <n v="63.49"/>
    <n v="123.57"/>
    <x v="236"/>
    <n v="3.97"/>
    <x v="1"/>
    <x v="2"/>
    <x v="3"/>
    <x v="0"/>
    <x v="4"/>
    <n v="2"/>
    <n v="2025"/>
    <x v="0"/>
  </r>
  <r>
    <s v="User_1804"/>
    <s v="Tesla Model X"/>
    <n v="100"/>
    <x v="62"/>
    <x v="2"/>
    <x v="1779"/>
    <d v="2025-02-11T06:47:00"/>
    <m/>
    <n v="2.0099999999999998"/>
    <x v="227"/>
    <n v="7.89"/>
    <s v="Evening"/>
    <x v="3"/>
    <n v="82.22"/>
    <n v="77.02"/>
    <n v="206.71"/>
    <x v="237"/>
    <n v="2"/>
    <x v="1"/>
    <x v="0"/>
    <x v="4"/>
    <x v="0"/>
    <x v="4"/>
    <n v="2"/>
    <n v="2025"/>
    <x v="0"/>
  </r>
  <r>
    <s v="User_1805"/>
    <s v="Nissan Leaf"/>
    <n v="62"/>
    <x v="198"/>
    <x v="1"/>
    <x v="1780"/>
    <d v="2025-02-11T08:36:00"/>
    <n v="29.84"/>
    <n v="3.47"/>
    <x v="228"/>
    <n v="9.06"/>
    <s v="Afternoon"/>
    <x v="0"/>
    <n v="17.260000000000002"/>
    <n v="53.66"/>
    <n v="195.47"/>
    <x v="238"/>
    <n v="7"/>
    <x v="2"/>
    <x v="0"/>
    <x v="5"/>
    <x v="0"/>
    <x v="3"/>
    <n v="2"/>
    <n v="2025"/>
    <x v="0"/>
  </r>
  <r>
    <s v="User_1806"/>
    <s v="Chevy Bolt EV"/>
    <n v="100"/>
    <x v="199"/>
    <x v="4"/>
    <x v="1781"/>
    <d v="2025-02-11T08:51:00"/>
    <n v="59.78"/>
    <n v="3.84"/>
    <x v="229"/>
    <n v="13.52"/>
    <s v="Afternoon"/>
    <x v="0"/>
    <n v="72.52"/>
    <n v="69.19"/>
    <n v="134.38"/>
    <x v="239"/>
    <n v="6"/>
    <x v="2"/>
    <x v="1"/>
    <x v="6"/>
    <x v="1"/>
    <x v="2"/>
    <n v="2"/>
    <n v="2025"/>
    <x v="0"/>
  </r>
  <r>
    <s v="User_1807"/>
    <s v="Chevy Bolt EUV"/>
    <n v="94.82"/>
    <x v="200"/>
    <x v="2"/>
    <x v="1782"/>
    <d v="2025-02-11T10:53:00"/>
    <n v="76.36"/>
    <n v="2.97"/>
    <x v="230"/>
    <n v="68.930000000000007"/>
    <s v="Afternoon"/>
    <x v="3"/>
    <n v="80.680000000000007"/>
    <n v="64.03"/>
    <n v="213.49"/>
    <x v="240"/>
    <n v="5"/>
    <x v="2"/>
    <x v="0"/>
    <x v="7"/>
    <x v="1"/>
    <x v="2"/>
    <n v="2"/>
    <n v="2025"/>
    <x v="0"/>
  </r>
  <r>
    <s v="User_1808"/>
    <s v="Hyundai Kona Electric"/>
    <n v="100"/>
    <x v="201"/>
    <x v="1"/>
    <x v="1783"/>
    <d v="2025-02-11T11:24:00"/>
    <n v="60.41"/>
    <n v="1.71"/>
    <x v="231"/>
    <n v="17.899999999999999"/>
    <s v="Evening"/>
    <x v="2"/>
    <n v="77.010000000000005"/>
    <n v="82.53"/>
    <n v="99.54"/>
    <x v="241"/>
    <n v="2"/>
    <x v="0"/>
    <x v="1"/>
    <x v="8"/>
    <x v="1"/>
    <x v="1"/>
    <n v="2"/>
    <n v="2025"/>
    <x v="0"/>
  </r>
  <r>
    <s v="User_1809"/>
    <s v="Hyundai Ioniq 5"/>
    <n v="100"/>
    <x v="23"/>
    <x v="0"/>
    <x v="1784"/>
    <d v="2025-02-02T01:55:00"/>
    <n v="27.6"/>
    <n v="0.96"/>
    <x v="24"/>
    <n v="24.04"/>
    <s v="Morning"/>
    <x v="5"/>
    <n v="65.489999999999995"/>
    <n v="65.349999999999994"/>
    <n v="173.47"/>
    <x v="24"/>
    <n v="4"/>
    <x v="1"/>
    <x v="2"/>
    <x v="0"/>
    <x v="0"/>
    <x v="1"/>
    <n v="2"/>
    <n v="2025"/>
    <x v="0"/>
  </r>
  <r>
    <s v="User_1810"/>
    <s v="Hyundai Ioniq 6"/>
    <n v="85"/>
    <x v="202"/>
    <x v="3"/>
    <x v="1785"/>
    <d v="2025-02-11T10:11:00"/>
    <n v="44.79"/>
    <n v="3.43"/>
    <x v="232"/>
    <n v="36.909999999999997"/>
    <s v="Night"/>
    <x v="4"/>
    <n v="20.079999999999998"/>
    <n v="76.260000000000005"/>
    <n v="283.89999999999998"/>
    <x v="242"/>
    <n v="6"/>
    <x v="0"/>
    <x v="0"/>
    <x v="9"/>
    <x v="1"/>
    <x v="1"/>
    <n v="2"/>
    <n v="2025"/>
    <x v="0"/>
  </r>
  <r>
    <s v="User_1811"/>
    <s v="Kia EV6"/>
    <n v="75"/>
    <x v="203"/>
    <x v="1"/>
    <x v="1786"/>
    <d v="2025-02-11T12:03:00"/>
    <n v="22.23"/>
    <n v="3.38"/>
    <x v="21"/>
    <n v="27.52"/>
    <s v="Afternoon"/>
    <x v="4"/>
    <n v="30.81"/>
    <n v="57.71"/>
    <n v="227.54"/>
    <x v="243"/>
    <n v="1"/>
    <x v="0"/>
    <x v="1"/>
    <x v="10"/>
    <x v="1"/>
    <x v="5"/>
    <n v="2"/>
    <n v="2025"/>
    <x v="0"/>
  </r>
  <r>
    <s v="User_1812"/>
    <s v="Kia Niro EV"/>
    <n v="100"/>
    <x v="204"/>
    <x v="0"/>
    <x v="1787"/>
    <d v="2025-02-11T14:09:00"/>
    <n v="22.28"/>
    <n v="2.31"/>
    <x v="233"/>
    <n v="24.41"/>
    <s v="Morning"/>
    <x v="5"/>
    <n v="83.64"/>
    <n v="59.26"/>
    <n v="114.54"/>
    <x v="244"/>
    <n v="3"/>
    <x v="0"/>
    <x v="2"/>
    <x v="11"/>
    <x v="1"/>
    <x v="5"/>
    <n v="2"/>
    <n v="2025"/>
    <x v="0"/>
  </r>
  <r>
    <s v="User_1813"/>
    <s v="Ford Mustang Mach-E"/>
    <n v="85"/>
    <x v="205"/>
    <x v="1"/>
    <x v="1788"/>
    <d v="2025-02-11T13:01:00"/>
    <n v="29.01"/>
    <n v="2.5299999999999998"/>
    <x v="234"/>
    <n v="12.29"/>
    <s v="Evening"/>
    <x v="3"/>
    <n v="70.25"/>
    <n v="92.5"/>
    <n v="199.64"/>
    <x v="245"/>
    <n v="3"/>
    <x v="1"/>
    <x v="1"/>
    <x v="12"/>
    <x v="2"/>
    <x v="6"/>
    <n v="2"/>
    <n v="2025"/>
    <x v="0"/>
  </r>
  <r>
    <s v="User_1814"/>
    <s v="Ford F-150 Lightning"/>
    <n v="75"/>
    <x v="7"/>
    <x v="0"/>
    <x v="1789"/>
    <d v="2025-02-11T16:19:00"/>
    <n v="61.12"/>
    <n v="2.71"/>
    <x v="235"/>
    <n v="20.04"/>
    <s v="Night"/>
    <x v="6"/>
    <n v="28.72"/>
    <n v="52.96"/>
    <n v="172.67"/>
    <x v="246"/>
    <n v="1"/>
    <x v="2"/>
    <x v="2"/>
    <x v="13"/>
    <x v="2"/>
    <x v="6"/>
    <n v="2"/>
    <n v="2025"/>
    <x v="0"/>
  </r>
  <r>
    <s v="User_1815"/>
    <s v="Volkswagen ID.4"/>
    <n v="62"/>
    <x v="201"/>
    <x v="2"/>
    <x v="1790"/>
    <d v="2025-02-11T17:09:00"/>
    <n v="65.55"/>
    <n v="3.58"/>
    <x v="236"/>
    <n v="24.21"/>
    <s v="Night"/>
    <x v="6"/>
    <n v="47.91"/>
    <n v="97.31"/>
    <n v="153.22"/>
    <x v="247"/>
    <n v="3"/>
    <x v="1"/>
    <x v="1"/>
    <x v="14"/>
    <x v="2"/>
    <x v="7"/>
    <n v="2"/>
    <n v="2025"/>
    <x v="0"/>
  </r>
  <r>
    <s v="User_1816"/>
    <s v="BMW i3"/>
    <n v="50"/>
    <x v="206"/>
    <x v="1"/>
    <x v="1791"/>
    <d v="2025-02-11T15:55:00"/>
    <n v="76.58"/>
    <n v="0.62"/>
    <x v="237"/>
    <n v="36.69"/>
    <s v="Evening"/>
    <x v="5"/>
    <n v="47.06"/>
    <n v="71.89"/>
    <n v="33.630000000000003"/>
    <x v="248"/>
    <n v="0"/>
    <x v="1"/>
    <x v="2"/>
    <x v="15"/>
    <x v="2"/>
    <x v="0"/>
    <n v="2"/>
    <n v="2025"/>
    <x v="0"/>
  </r>
  <r>
    <s v="User_1817"/>
    <s v="BMW i4"/>
    <n v="50"/>
    <x v="207"/>
    <x v="2"/>
    <x v="1792"/>
    <d v="2025-02-11T18:24:00"/>
    <n v="37.090000000000003"/>
    <n v="0.85"/>
    <x v="238"/>
    <n v="19.54"/>
    <s v="Evening"/>
    <x v="2"/>
    <n v="53.71"/>
    <n v="53.3"/>
    <n v="180.15"/>
    <x v="249"/>
    <n v="7"/>
    <x v="0"/>
    <x v="2"/>
    <x v="16"/>
    <x v="2"/>
    <x v="0"/>
    <n v="2"/>
    <n v="2025"/>
    <x v="0"/>
  </r>
  <r>
    <s v="User_1818"/>
    <s v="BMW iX"/>
    <n v="100"/>
    <x v="208"/>
    <x v="2"/>
    <x v="1793"/>
    <d v="2025-02-11T19:38:00"/>
    <n v="56.36"/>
    <n v="3.21"/>
    <x v="21"/>
    <n v="35.07"/>
    <s v="Morning"/>
    <x v="5"/>
    <n v="25.44"/>
    <n v="68.930000000000007"/>
    <n v="233.91"/>
    <x v="250"/>
    <n v="0"/>
    <x v="2"/>
    <x v="1"/>
    <x v="17"/>
    <x v="2"/>
    <x v="0"/>
    <n v="2"/>
    <n v="2025"/>
    <x v="0"/>
  </r>
  <r>
    <s v="User_1819"/>
    <s v="Audi e-tron"/>
    <n v="85"/>
    <x v="209"/>
    <x v="4"/>
    <x v="1794"/>
    <d v="2025-02-11T19:25:00"/>
    <n v="6.35"/>
    <n v="1.05"/>
    <x v="239"/>
    <n v="10.029999999999999"/>
    <s v="Evening"/>
    <x v="3"/>
    <n v="47.2"/>
    <n v="85.13"/>
    <n v="40.659999999999997"/>
    <x v="251"/>
    <n v="5"/>
    <x v="0"/>
    <x v="2"/>
    <x v="18"/>
    <x v="3"/>
    <x v="8"/>
    <n v="2"/>
    <n v="2025"/>
    <x v="0"/>
  </r>
  <r>
    <s v="User_1820"/>
    <s v="Audi Q4 e-tron"/>
    <n v="75"/>
    <x v="24"/>
    <x v="1"/>
    <x v="1795"/>
    <d v="2025-02-02T03:42:00"/>
    <n v="40.18"/>
    <n v="3.6"/>
    <x v="25"/>
    <n v="38.76"/>
    <s v="Morning"/>
    <x v="3"/>
    <n v="80.34"/>
    <n v="80"/>
    <n v="82.75"/>
    <x v="25"/>
    <n v="1"/>
    <x v="0"/>
    <x v="0"/>
    <x v="1"/>
    <x v="0"/>
    <x v="8"/>
    <n v="2"/>
    <n v="2025"/>
    <x v="0"/>
  </r>
  <r>
    <s v="User_1821"/>
    <s v="Mercedes EQS"/>
    <n v="62"/>
    <x v="142"/>
    <x v="2"/>
    <x v="1796"/>
    <d v="2025-02-11T21:31:00"/>
    <n v="60.52"/>
    <n v="3.08"/>
    <x v="240"/>
    <n v="22.67"/>
    <s v="Evening"/>
    <x v="3"/>
    <n v="25.51"/>
    <n v="64.209999999999994"/>
    <n v="219.12"/>
    <x v="197"/>
    <n v="4"/>
    <x v="0"/>
    <x v="0"/>
    <x v="19"/>
    <x v="3"/>
    <x v="9"/>
    <n v="2"/>
    <n v="2025"/>
    <x v="0"/>
  </r>
  <r>
    <s v="User_1822"/>
    <s v="Mercedes EQE"/>
    <n v="50"/>
    <x v="27"/>
    <x v="2"/>
    <x v="1797"/>
    <d v="2025-02-11T22:15:00"/>
    <n v="49.62"/>
    <n v="3.73"/>
    <x v="241"/>
    <n v="12.88"/>
    <s v="Night"/>
    <x v="1"/>
    <n v="43.91"/>
    <n v="98.39"/>
    <n v="260.69"/>
    <x v="252"/>
    <n v="6"/>
    <x v="2"/>
    <x v="0"/>
    <x v="20"/>
    <x v="3"/>
    <x v="9"/>
    <n v="2"/>
    <n v="2025"/>
    <x v="0"/>
  </r>
  <r>
    <s v="User_1823"/>
    <s v="Mercedes EQB"/>
    <n v="100"/>
    <x v="197"/>
    <x v="1"/>
    <x v="1798"/>
    <d v="2025-02-11T23:39:00"/>
    <n v="54.13"/>
    <n v="1.25"/>
    <x v="242"/>
    <n v="31.94"/>
    <s v="Afternoon"/>
    <x v="2"/>
    <n v="69.63"/>
    <n v="88.99"/>
    <n v="175.21"/>
    <x v="253"/>
    <n v="7"/>
    <x v="2"/>
    <x v="2"/>
    <x v="21"/>
    <x v="3"/>
    <x v="9"/>
    <n v="2"/>
    <n v="2025"/>
    <x v="0"/>
  </r>
  <r>
    <s v="User_1824"/>
    <s v="Porsche Taycan"/>
    <n v="45.38"/>
    <x v="125"/>
    <x v="1"/>
    <x v="1799"/>
    <d v="2025-02-11T23:50:00"/>
    <n v="13.09"/>
    <n v="3.24"/>
    <x v="243"/>
    <n v="36.61"/>
    <s v="Afternoon"/>
    <x v="3"/>
    <n v="16.78"/>
    <n v="91.51"/>
    <n v="233.57"/>
    <x v="254"/>
    <n v="3"/>
    <x v="1"/>
    <x v="2"/>
    <x v="22"/>
    <x v="3"/>
    <x v="10"/>
    <n v="2"/>
    <n v="2025"/>
    <x v="0"/>
  </r>
  <r>
    <s v="User_1825"/>
    <s v="Volvo XC40 Recharge"/>
    <n v="75"/>
    <x v="210"/>
    <x v="3"/>
    <x v="1800"/>
    <d v="2025-02-12T02:07:00"/>
    <n v="7.42"/>
    <n v="1.91"/>
    <x v="226"/>
    <n v="36.54"/>
    <s v="Night"/>
    <x v="3"/>
    <n v="61.36"/>
    <n v="59.94"/>
    <m/>
    <x v="255"/>
    <n v="5"/>
    <x v="0"/>
    <x v="2"/>
    <x v="23"/>
    <x v="3"/>
    <x v="11"/>
    <n v="2"/>
    <n v="2025"/>
    <x v="0"/>
  </r>
  <r>
    <s v="User_1826"/>
    <s v="Volvo C40 Recharge"/>
    <n v="143.47999999999999"/>
    <x v="203"/>
    <x v="4"/>
    <x v="1801"/>
    <d v="2025-02-12T02:29:00"/>
    <n v="47.09"/>
    <n v="3.31"/>
    <x v="244"/>
    <n v="31.22"/>
    <s v="Evening"/>
    <x v="2"/>
    <n v="85.19"/>
    <n v="76.400000000000006"/>
    <n v="35.08"/>
    <x v="256"/>
    <n v="7"/>
    <x v="0"/>
    <x v="1"/>
    <x v="0"/>
    <x v="0"/>
    <x v="11"/>
    <n v="2"/>
    <n v="2025"/>
    <x v="0"/>
  </r>
  <r>
    <s v="User_1827"/>
    <s v="Rivian R1T"/>
    <n v="100"/>
    <x v="211"/>
    <x v="2"/>
    <x v="1802"/>
    <d v="2025-02-12T04:48:00"/>
    <m/>
    <n v="0.5"/>
    <x v="21"/>
    <n v="23.6"/>
    <s v="Morning"/>
    <x v="6"/>
    <n v="48.54"/>
    <n v="78.14"/>
    <n v="269.5"/>
    <x v="257"/>
    <n v="6"/>
    <x v="0"/>
    <x v="0"/>
    <x v="1"/>
    <x v="0"/>
    <x v="12"/>
    <n v="2"/>
    <n v="2025"/>
    <x v="0"/>
  </r>
  <r>
    <s v="User_1828"/>
    <s v="Rivian R1S"/>
    <n v="85"/>
    <x v="212"/>
    <x v="4"/>
    <x v="1803"/>
    <d v="2025-02-12T03:21:00"/>
    <n v="56.82"/>
    <n v="0.87"/>
    <x v="245"/>
    <n v="15.83"/>
    <s v="Afternoon"/>
    <x v="0"/>
    <n v="17.45"/>
    <n v="53.85"/>
    <n v="263.74"/>
    <x v="258"/>
    <n v="2"/>
    <x v="2"/>
    <x v="2"/>
    <x v="2"/>
    <x v="0"/>
    <x v="12"/>
    <n v="2"/>
    <n v="2025"/>
    <x v="0"/>
  </r>
  <r>
    <s v="User_1829"/>
    <s v="Lucid Air"/>
    <n v="75"/>
    <x v="111"/>
    <x v="0"/>
    <x v="1804"/>
    <d v="2025-02-12T05:00:00"/>
    <n v="36.53"/>
    <n v="2.65"/>
    <x v="246"/>
    <n v="32.24"/>
    <s v="Evening"/>
    <x v="6"/>
    <n v="80.02"/>
    <n v="75.53"/>
    <n v="97.73"/>
    <x v="259"/>
    <n v="7"/>
    <x v="0"/>
    <x v="2"/>
    <x v="3"/>
    <x v="0"/>
    <x v="13"/>
    <n v="2"/>
    <n v="2025"/>
    <x v="0"/>
  </r>
  <r>
    <s v="User_1830"/>
    <s v="Polestar 2"/>
    <n v="100"/>
    <x v="199"/>
    <x v="2"/>
    <x v="1805"/>
    <d v="2025-02-12T06:46:00"/>
    <n v="58.15"/>
    <n v="1.99"/>
    <x v="247"/>
    <n v="25.39"/>
    <s v="Afternoon"/>
    <x v="0"/>
    <n v="17.46"/>
    <n v="82.13"/>
    <n v="236.83"/>
    <x v="260"/>
    <n v="7"/>
    <x v="0"/>
    <x v="1"/>
    <x v="4"/>
    <x v="0"/>
    <x v="14"/>
    <n v="2"/>
    <n v="2025"/>
    <x v="0"/>
  </r>
  <r>
    <s v="User_1831"/>
    <s v="Polestar 3"/>
    <n v="75"/>
    <x v="25"/>
    <x v="0"/>
    <x v="1806"/>
    <d v="2025-02-02T02:33:00"/>
    <n v="43.49"/>
    <n v="3.65"/>
    <x v="26"/>
    <n v="27.45"/>
    <s v="Afternoon"/>
    <x v="2"/>
    <n v="88.75"/>
    <n v="87.82"/>
    <n v="80.91"/>
    <x v="26"/>
    <n v="0.36"/>
    <x v="1"/>
    <x v="0"/>
    <x v="2"/>
    <x v="0"/>
    <x v="14"/>
    <n v="2"/>
    <n v="2025"/>
    <x v="0"/>
  </r>
  <r>
    <s v="User_1832"/>
    <s v="Mini Cooper SE"/>
    <n v="10.19"/>
    <x v="166"/>
    <x v="4"/>
    <x v="1807"/>
    <d v="2025-02-12T05:51:00"/>
    <n v="63.59"/>
    <n v="3.33"/>
    <x v="248"/>
    <n v="5.09"/>
    <s v="Night"/>
    <x v="1"/>
    <n v="18.28"/>
    <n v="63.03"/>
    <n v="149.96"/>
    <x v="261"/>
    <n v="4"/>
    <x v="0"/>
    <x v="0"/>
    <x v="5"/>
    <x v="0"/>
    <x v="15"/>
    <n v="2"/>
    <n v="2025"/>
    <x v="0"/>
  </r>
  <r>
    <s v="User_1833"/>
    <s v="Toyota bZ4X"/>
    <n v="85"/>
    <x v="213"/>
    <x v="3"/>
    <x v="1808"/>
    <d v="2025-02-12T07:03:00"/>
    <n v="55.42"/>
    <n v="2.31"/>
    <x v="249"/>
    <n v="36.43"/>
    <s v="Afternoon"/>
    <x v="6"/>
    <n v="88.07"/>
    <n v="64.81"/>
    <n v="176.93"/>
    <x v="262"/>
    <n v="5"/>
    <x v="0"/>
    <x v="2"/>
    <x v="6"/>
    <x v="1"/>
    <x v="16"/>
    <n v="2"/>
    <n v="2025"/>
    <x v="0"/>
  </r>
  <r>
    <s v="User_1834"/>
    <s v="Subaru Solterra"/>
    <n v="50"/>
    <x v="214"/>
    <x v="3"/>
    <x v="1809"/>
    <d v="2025-02-12T09:19:00"/>
    <n v="12.92"/>
    <n v="3.38"/>
    <x v="250"/>
    <n v="11.5"/>
    <s v="Night"/>
    <x v="3"/>
    <n v="48.08"/>
    <n v="71.16"/>
    <n v="188.6"/>
    <x v="263"/>
    <n v="4"/>
    <x v="1"/>
    <x v="0"/>
    <x v="7"/>
    <x v="1"/>
    <x v="17"/>
    <n v="2"/>
    <n v="2025"/>
    <x v="0"/>
  </r>
  <r>
    <s v="User_1835"/>
    <s v="Honda Prologue"/>
    <n v="75"/>
    <x v="215"/>
    <x v="2"/>
    <x v="1810"/>
    <d v="2025-02-12T09:18:00"/>
    <n v="70.239999999999995"/>
    <n v="3.37"/>
    <x v="251"/>
    <n v="18.53"/>
    <s v="Night"/>
    <x v="2"/>
    <n v="72.55"/>
    <n v="91.9"/>
    <n v="34.520000000000003"/>
    <x v="264"/>
    <n v="4"/>
    <x v="2"/>
    <x v="1"/>
    <x v="8"/>
    <x v="1"/>
    <x v="18"/>
    <n v="2"/>
    <n v="2025"/>
    <x v="0"/>
  </r>
  <r>
    <s v="User_1836"/>
    <s v="Genesis GV60"/>
    <n v="50"/>
    <x v="206"/>
    <x v="0"/>
    <x v="1811"/>
    <d v="2025-02-12T11:38:00"/>
    <n v="47.9"/>
    <n v="1.1599999999999999"/>
    <x v="252"/>
    <n v="35.04"/>
    <s v="Night"/>
    <x v="2"/>
    <n v="48.98"/>
    <n v="75.489999999999995"/>
    <n v="32.24"/>
    <x v="265"/>
    <n v="5"/>
    <x v="1"/>
    <x v="0"/>
    <x v="9"/>
    <x v="1"/>
    <x v="19"/>
    <n v="2"/>
    <n v="2025"/>
    <x v="0"/>
  </r>
  <r>
    <s v="User_1837"/>
    <s v="Genesis GV70 Electric"/>
    <n v="62"/>
    <x v="216"/>
    <x v="3"/>
    <x v="1812"/>
    <d v="2025-02-12T11:42:00"/>
    <n v="59.15"/>
    <n v="3.88"/>
    <x v="253"/>
    <n v="32.07"/>
    <s v="Morning"/>
    <x v="0"/>
    <n v="40"/>
    <n v="57.35"/>
    <m/>
    <x v="266"/>
    <n v="3"/>
    <x v="2"/>
    <x v="2"/>
    <x v="10"/>
    <x v="1"/>
    <x v="19"/>
    <n v="2"/>
    <n v="2025"/>
    <x v="0"/>
  </r>
  <r>
    <s v="User_1838"/>
    <s v="Fiat 500e"/>
    <n v="75"/>
    <x v="55"/>
    <x v="3"/>
    <x v="1813"/>
    <d v="2025-02-12T12:53:00"/>
    <n v="6.46"/>
    <n v="3.47"/>
    <x v="254"/>
    <n v="37.46"/>
    <s v="Evening"/>
    <x v="6"/>
    <n v="88.22"/>
    <n v="91.94"/>
    <m/>
    <x v="267"/>
    <n v="4"/>
    <x v="0"/>
    <x v="2"/>
    <x v="11"/>
    <x v="1"/>
    <x v="20"/>
    <n v="2"/>
    <n v="2025"/>
    <x v="0"/>
  </r>
  <r>
    <s v="User_1839"/>
    <s v="Mazda MX-30"/>
    <n v="100"/>
    <x v="70"/>
    <x v="0"/>
    <x v="1814"/>
    <d v="2025-02-12T13:22:00"/>
    <n v="79"/>
    <n v="3.89"/>
    <x v="255"/>
    <n v="11.29"/>
    <s v="Night"/>
    <x v="4"/>
    <n v="22.53"/>
    <n v="93.3"/>
    <n v="39.75"/>
    <x v="268"/>
    <n v="3"/>
    <x v="2"/>
    <x v="0"/>
    <x v="12"/>
    <x v="2"/>
    <x v="21"/>
    <n v="2"/>
    <n v="2025"/>
    <x v="0"/>
  </r>
  <r>
    <s v="User_1840"/>
    <s v="Jaguar I-PACE"/>
    <n v="78.38"/>
    <x v="217"/>
    <x v="4"/>
    <x v="1815"/>
    <d v="2025-02-12T15:09:00"/>
    <n v="19.920000000000002"/>
    <n v="2.81"/>
    <x v="256"/>
    <n v="10.47"/>
    <s v="Night"/>
    <x v="4"/>
    <n v="43.91"/>
    <n v="80.06"/>
    <n v="205.64"/>
    <x v="269"/>
    <n v="7"/>
    <x v="1"/>
    <x v="1"/>
    <x v="13"/>
    <x v="2"/>
    <x v="22"/>
    <n v="2"/>
    <n v="2025"/>
    <x v="0"/>
  </r>
  <r>
    <s v="User_1841"/>
    <s v="Tesla Model 3"/>
    <n v="62"/>
    <x v="60"/>
    <x v="3"/>
    <x v="1816"/>
    <d v="2025-02-12T16:33:00"/>
    <n v="73.23"/>
    <n v="3.52"/>
    <x v="238"/>
    <n v="16.97"/>
    <s v="Afternoon"/>
    <x v="3"/>
    <n v="14.08"/>
    <n v="60.69"/>
    <m/>
    <x v="270"/>
    <n v="5"/>
    <x v="0"/>
    <x v="1"/>
    <x v="14"/>
    <x v="2"/>
    <x v="4"/>
    <n v="2"/>
    <n v="2025"/>
    <x v="0"/>
  </r>
  <r>
    <s v="User_1842"/>
    <s v="Tesla Model Y"/>
    <n v="50"/>
    <x v="26"/>
    <x v="1"/>
    <x v="1817"/>
    <d v="2025-02-02T06:13:00"/>
    <n v="10.34"/>
    <n v="1.55"/>
    <x v="27"/>
    <n v="9.86"/>
    <s v="Night"/>
    <x v="6"/>
    <n v="98.33"/>
    <n v="94.5"/>
    <n v="162.69"/>
    <x v="27"/>
    <n v="0"/>
    <x v="1"/>
    <x v="2"/>
    <x v="3"/>
    <x v="0"/>
    <x v="4"/>
    <n v="2"/>
    <n v="2025"/>
    <x v="0"/>
  </r>
  <r>
    <s v="User_1843"/>
    <s v="Tesla Model S"/>
    <n v="75"/>
    <x v="218"/>
    <x v="1"/>
    <x v="1818"/>
    <d v="2025-02-12T18:17:00"/>
    <n v="15.06"/>
    <n v="3.22"/>
    <x v="257"/>
    <n v="15.67"/>
    <s v="Evening"/>
    <x v="0"/>
    <n v="49.87"/>
    <n v="82.18"/>
    <n v="68.52"/>
    <x v="271"/>
    <n v="1"/>
    <x v="1"/>
    <x v="1"/>
    <x v="15"/>
    <x v="2"/>
    <x v="4"/>
    <n v="2"/>
    <n v="2025"/>
    <x v="0"/>
  </r>
  <r>
    <s v="User_1844"/>
    <s v="Tesla Model X"/>
    <n v="62"/>
    <x v="62"/>
    <x v="3"/>
    <x v="1819"/>
    <d v="2025-02-12T17:14:00"/>
    <n v="12.13"/>
    <n v="2.67"/>
    <x v="258"/>
    <n v="34.869999999999997"/>
    <s v="Morning"/>
    <x v="3"/>
    <n v="32.07"/>
    <n v="77.489999999999995"/>
    <n v="92.12"/>
    <x v="272"/>
    <n v="7"/>
    <x v="1"/>
    <x v="1"/>
    <x v="16"/>
    <x v="2"/>
    <x v="4"/>
    <n v="2"/>
    <n v="2025"/>
    <x v="0"/>
  </r>
  <r>
    <s v="User_1845"/>
    <s v="Nissan Leaf"/>
    <n v="100"/>
    <x v="85"/>
    <x v="4"/>
    <x v="1820"/>
    <d v="2025-02-12T20:45:00"/>
    <n v="30.53"/>
    <n v="2.2999999999999998"/>
    <x v="259"/>
    <n v="35.159999999999997"/>
    <s v="Morning"/>
    <x v="5"/>
    <n v="52.91"/>
    <n v="67.22"/>
    <n v="132.6"/>
    <x v="273"/>
    <n v="6"/>
    <x v="1"/>
    <x v="2"/>
    <x v="17"/>
    <x v="2"/>
    <x v="3"/>
    <n v="2"/>
    <n v="2025"/>
    <x v="0"/>
  </r>
  <r>
    <s v="User_1846"/>
    <s v="Chevy Bolt EV"/>
    <n v="50"/>
    <x v="60"/>
    <x v="4"/>
    <x v="1821"/>
    <d v="2025-02-12T20:46:00"/>
    <n v="20.350000000000001"/>
    <n v="2.42"/>
    <x v="260"/>
    <n v="26.17"/>
    <s v="Afternoon"/>
    <x v="2"/>
    <n v="109.27"/>
    <n v="82.33"/>
    <n v="116.18"/>
    <x v="274"/>
    <n v="1"/>
    <x v="2"/>
    <x v="0"/>
    <x v="18"/>
    <x v="3"/>
    <x v="2"/>
    <n v="2"/>
    <n v="2025"/>
    <x v="0"/>
  </r>
  <r>
    <s v="User_1847"/>
    <s v="Chevy Bolt EUV"/>
    <n v="50"/>
    <x v="115"/>
    <x v="2"/>
    <x v="1822"/>
    <d v="2025-02-12T21:14:00"/>
    <n v="6.48"/>
    <n v="2.13"/>
    <x v="21"/>
    <n v="37.21"/>
    <s v="Morning"/>
    <x v="6"/>
    <n v="52.62"/>
    <n v="83.35"/>
    <n v="77.8"/>
    <x v="275"/>
    <n v="0"/>
    <x v="1"/>
    <x v="2"/>
    <x v="19"/>
    <x v="3"/>
    <x v="2"/>
    <n v="2"/>
    <n v="2025"/>
    <x v="0"/>
  </r>
  <r>
    <s v="User_1848"/>
    <s v="Hyundai Kona Electric"/>
    <n v="100"/>
    <x v="219"/>
    <x v="1"/>
    <x v="1823"/>
    <d v="2025-02-12T22:59:00"/>
    <n v="14.02"/>
    <n v="1.83"/>
    <x v="261"/>
    <n v="25.54"/>
    <s v="Afternoon"/>
    <x v="6"/>
    <n v="59"/>
    <n v="90.81"/>
    <n v="22.54"/>
    <x v="276"/>
    <n v="7.52"/>
    <x v="2"/>
    <x v="0"/>
    <x v="20"/>
    <x v="3"/>
    <x v="1"/>
    <n v="2"/>
    <n v="2025"/>
    <x v="0"/>
  </r>
  <r>
    <s v="User_1849"/>
    <s v="Hyundai Ioniq 5"/>
    <n v="85"/>
    <x v="181"/>
    <x v="4"/>
    <x v="1824"/>
    <d v="2025-02-12T23:55:00"/>
    <n v="61.83"/>
    <n v="1.4"/>
    <x v="262"/>
    <n v="8.02"/>
    <s v="Evening"/>
    <x v="3"/>
    <n v="36.85"/>
    <n v="92.68"/>
    <n v="81"/>
    <x v="277"/>
    <n v="0"/>
    <x v="1"/>
    <x v="0"/>
    <x v="21"/>
    <x v="3"/>
    <x v="1"/>
    <n v="2"/>
    <n v="2025"/>
    <x v="0"/>
  </r>
  <r>
    <s v="User_1850"/>
    <s v="Hyundai Ioniq 6"/>
    <n v="75"/>
    <x v="220"/>
    <x v="0"/>
    <x v="1825"/>
    <d v="2025-02-13T01:53:00"/>
    <n v="51.62"/>
    <n v="1.3"/>
    <x v="263"/>
    <n v="28.15"/>
    <s v="Afternoon"/>
    <x v="1"/>
    <n v="22.79"/>
    <n v="58.66"/>
    <n v="185.95"/>
    <x v="64"/>
    <n v="7"/>
    <x v="1"/>
    <x v="1"/>
    <x v="22"/>
    <x v="3"/>
    <x v="1"/>
    <n v="2"/>
    <n v="2025"/>
    <x v="0"/>
  </r>
  <r>
    <s v="User_1851"/>
    <s v="Kia EV6"/>
    <n v="100"/>
    <x v="221"/>
    <x v="1"/>
    <x v="1826"/>
    <d v="2025-02-13T01:15:00"/>
    <n v="13.32"/>
    <n v="0.89"/>
    <x v="264"/>
    <n v="9.9700000000000006"/>
    <s v="Afternoon"/>
    <x v="6"/>
    <n v="81.56"/>
    <n v="177.71"/>
    <n v="87.3"/>
    <x v="278"/>
    <n v="7"/>
    <x v="2"/>
    <x v="1"/>
    <x v="23"/>
    <x v="3"/>
    <x v="5"/>
    <n v="2"/>
    <n v="2025"/>
    <x v="0"/>
  </r>
  <r>
    <s v="User_1852"/>
    <s v="Kia Niro EV"/>
    <n v="85"/>
    <x v="161"/>
    <x v="1"/>
    <x v="1827"/>
    <d v="2025-02-13T01:12:00"/>
    <n v="37.64"/>
    <n v="2.67"/>
    <x v="265"/>
    <n v="27.9"/>
    <s v="Night"/>
    <x v="4"/>
    <n v="34.93"/>
    <n v="79.459999999999994"/>
    <m/>
    <x v="279"/>
    <n v="0"/>
    <x v="2"/>
    <x v="0"/>
    <x v="0"/>
    <x v="0"/>
    <x v="5"/>
    <n v="2"/>
    <n v="2025"/>
    <x v="0"/>
  </r>
  <r>
    <s v="User_1853"/>
    <s v="Ford Mustang Mach-E"/>
    <n v="75"/>
    <x v="27"/>
    <x v="2"/>
    <x v="1828"/>
    <d v="2025-02-02T04:35:00"/>
    <n v="31.68"/>
    <n v="2.44"/>
    <x v="28"/>
    <n v="25.62"/>
    <s v="Afternoon"/>
    <x v="4"/>
    <n v="34.729999999999997"/>
    <n v="54.4"/>
    <m/>
    <x v="28"/>
    <n v="3"/>
    <x v="2"/>
    <x v="1"/>
    <x v="4"/>
    <x v="0"/>
    <x v="6"/>
    <n v="2"/>
    <n v="2025"/>
    <x v="0"/>
  </r>
  <r>
    <s v="User_1854"/>
    <s v="Ford F-150 Lightning"/>
    <n v="75"/>
    <x v="222"/>
    <x v="0"/>
    <x v="1829"/>
    <d v="2025-02-13T04:16:00"/>
    <n v="70.62"/>
    <n v="0.64"/>
    <x v="266"/>
    <n v="14.74"/>
    <s v="Morning"/>
    <x v="3"/>
    <n v="25.72"/>
    <n v="99.59"/>
    <n v="188.46"/>
    <x v="280"/>
    <n v="2"/>
    <x v="1"/>
    <x v="0"/>
    <x v="1"/>
    <x v="0"/>
    <x v="6"/>
    <n v="2"/>
    <n v="2025"/>
    <x v="0"/>
  </r>
  <r>
    <s v="User_1855"/>
    <s v="Volkswagen ID.4"/>
    <n v="75"/>
    <x v="223"/>
    <x v="3"/>
    <x v="1830"/>
    <d v="2025-02-13T05:50:00"/>
    <n v="74.489999999999995"/>
    <n v="2.86"/>
    <x v="82"/>
    <n v="31.65"/>
    <s v="Evening"/>
    <x v="5"/>
    <n v="55.66"/>
    <n v="52.57"/>
    <n v="160.68"/>
    <x v="281"/>
    <n v="5"/>
    <x v="1"/>
    <x v="0"/>
    <x v="2"/>
    <x v="0"/>
    <x v="7"/>
    <n v="2"/>
    <n v="2025"/>
    <x v="0"/>
  </r>
  <r>
    <s v="User_1856"/>
    <s v="BMW i3"/>
    <n v="75"/>
    <x v="180"/>
    <x v="0"/>
    <x v="1831"/>
    <d v="2025-02-13T05:43:00"/>
    <n v="32.520000000000003"/>
    <n v="2.29"/>
    <x v="267"/>
    <n v="10.039999999999999"/>
    <s v="Evening"/>
    <x v="2"/>
    <n v="23.43"/>
    <n v="83.74"/>
    <n v="294.06"/>
    <x v="282"/>
    <n v="2"/>
    <x v="0"/>
    <x v="2"/>
    <x v="3"/>
    <x v="0"/>
    <x v="0"/>
    <n v="2"/>
    <n v="2025"/>
    <x v="0"/>
  </r>
  <r>
    <s v="User_1857"/>
    <s v="BMW i4"/>
    <n v="100"/>
    <x v="224"/>
    <x v="0"/>
    <x v="1832"/>
    <d v="2025-02-13T05:17:00"/>
    <n v="78.400000000000006"/>
    <n v="0.53"/>
    <x v="268"/>
    <n v="34.299999999999997"/>
    <s v="Night"/>
    <x v="6"/>
    <n v="49.66"/>
    <n v="83.25"/>
    <n v="119.79"/>
    <x v="283"/>
    <n v="1"/>
    <x v="1"/>
    <x v="0"/>
    <x v="4"/>
    <x v="0"/>
    <x v="0"/>
    <n v="2"/>
    <n v="2025"/>
    <x v="0"/>
  </r>
  <r>
    <s v="User_1858"/>
    <s v="BMW iX"/>
    <n v="50"/>
    <x v="225"/>
    <x v="3"/>
    <x v="1833"/>
    <d v="2025-02-13T07:35:00"/>
    <n v="65.319999999999993"/>
    <n v="1.29"/>
    <x v="269"/>
    <n v="17.84"/>
    <s v="Afternoon"/>
    <x v="5"/>
    <n v="54.3"/>
    <n v="87.55"/>
    <n v="32.15"/>
    <x v="284"/>
    <n v="3"/>
    <x v="1"/>
    <x v="2"/>
    <x v="5"/>
    <x v="0"/>
    <x v="0"/>
    <n v="2"/>
    <n v="2025"/>
    <x v="0"/>
  </r>
  <r>
    <s v="User_1859"/>
    <s v="Audi e-tron"/>
    <n v="62"/>
    <x v="39"/>
    <x v="3"/>
    <x v="1834"/>
    <d v="2025-02-13T06:36:00"/>
    <n v="30.64"/>
    <n v="1.63"/>
    <x v="270"/>
    <n v="36.96"/>
    <s v="Evening"/>
    <x v="3"/>
    <n v="62.18"/>
    <n v="53.74"/>
    <n v="151.51"/>
    <x v="285"/>
    <n v="3"/>
    <x v="0"/>
    <x v="0"/>
    <x v="6"/>
    <x v="1"/>
    <x v="8"/>
    <n v="2"/>
    <n v="2025"/>
    <x v="0"/>
  </r>
  <r>
    <s v="User_1860"/>
    <s v="Audi Q4 e-tron"/>
    <n v="85"/>
    <x v="226"/>
    <x v="3"/>
    <x v="1835"/>
    <d v="2025-02-13T10:57:00"/>
    <n v="78.16"/>
    <n v="1.55"/>
    <x v="271"/>
    <n v="15.06"/>
    <s v="Evening"/>
    <x v="2"/>
    <n v="78.180000000000007"/>
    <n v="80.78"/>
    <n v="114.77"/>
    <x v="286"/>
    <n v="4"/>
    <x v="1"/>
    <x v="1"/>
    <x v="7"/>
    <x v="1"/>
    <x v="8"/>
    <n v="2"/>
    <n v="2025"/>
    <x v="0"/>
  </r>
  <r>
    <s v="User_1861"/>
    <s v="Mercedes EQS"/>
    <n v="75"/>
    <x v="15"/>
    <x v="3"/>
    <x v="1836"/>
    <d v="2025-02-13T11:46:00"/>
    <n v="5.34"/>
    <n v="1.35"/>
    <x v="272"/>
    <n v="39.590000000000003"/>
    <s v="Afternoon"/>
    <x v="2"/>
    <n v="16.36"/>
    <n v="88.04"/>
    <n v="67.72"/>
    <x v="287"/>
    <n v="0.28999999999999998"/>
    <x v="1"/>
    <x v="0"/>
    <x v="8"/>
    <x v="1"/>
    <x v="9"/>
    <n v="2"/>
    <n v="2025"/>
    <x v="0"/>
  </r>
  <r>
    <s v="User_1862"/>
    <s v="Mercedes EQE"/>
    <n v="75"/>
    <x v="227"/>
    <x v="3"/>
    <x v="1837"/>
    <d v="2025-02-13T09:45:00"/>
    <n v="29.32"/>
    <n v="2.06"/>
    <x v="273"/>
    <n v="26.74"/>
    <s v="Afternoon"/>
    <x v="0"/>
    <n v="54.75"/>
    <n v="80.77"/>
    <n v="200.52"/>
    <x v="288"/>
    <n v="0"/>
    <x v="2"/>
    <x v="0"/>
    <x v="9"/>
    <x v="1"/>
    <x v="9"/>
    <n v="2"/>
    <n v="2025"/>
    <x v="0"/>
  </r>
  <r>
    <s v="User_1863"/>
    <s v="Mercedes EQB"/>
    <n v="75"/>
    <x v="4"/>
    <x v="0"/>
    <x v="1838"/>
    <d v="2025-02-13T12:38:00"/>
    <n v="23.99"/>
    <n v="3.27"/>
    <x v="274"/>
    <n v="20.65"/>
    <s v="Evening"/>
    <x v="0"/>
    <n v="87.85"/>
    <n v="75.36"/>
    <n v="205.17"/>
    <x v="289"/>
    <n v="5"/>
    <x v="2"/>
    <x v="2"/>
    <x v="10"/>
    <x v="1"/>
    <x v="9"/>
    <n v="2"/>
    <n v="2025"/>
    <x v="0"/>
  </r>
  <r>
    <s v="User_1864"/>
    <s v="Porsche Taycan"/>
    <n v="75"/>
    <x v="2"/>
    <x v="1"/>
    <x v="1839"/>
    <d v="2025-02-01T04:48:00"/>
    <n v="19.13"/>
    <n v="2.4500000000000002"/>
    <x v="2"/>
    <n v="35.67"/>
    <s v="Morning"/>
    <x v="2"/>
    <n v="6.85"/>
    <n v="69.92"/>
    <n v="71.8"/>
    <x v="2"/>
    <n v="2"/>
    <x v="2"/>
    <x v="0"/>
    <x v="2"/>
    <x v="0"/>
    <x v="10"/>
    <n v="2"/>
    <n v="2025"/>
    <x v="0"/>
  </r>
  <r>
    <s v="User_1865"/>
    <s v="Volvo XC40 Recharge"/>
    <n v="75"/>
    <x v="28"/>
    <x v="3"/>
    <x v="1840"/>
    <d v="2025-02-02T07:58:00"/>
    <n v="56.59"/>
    <n v="3.15"/>
    <x v="29"/>
    <n v="33.130000000000003"/>
    <s v="Afternoon"/>
    <x v="4"/>
    <n v="29.21"/>
    <n v="85.01"/>
    <n v="186.16"/>
    <x v="29"/>
    <n v="0"/>
    <x v="0"/>
    <x v="1"/>
    <x v="5"/>
    <x v="0"/>
    <x v="11"/>
    <n v="2"/>
    <n v="2025"/>
    <x v="0"/>
  </r>
  <r>
    <s v="User_1866"/>
    <s v="Volvo C40 Recharge"/>
    <n v="100"/>
    <x v="228"/>
    <x v="2"/>
    <x v="1841"/>
    <d v="2025-02-13T13:24:00"/>
    <n v="5.7"/>
    <n v="1.0900000000000001"/>
    <x v="275"/>
    <n v="16.579999999999998"/>
    <s v="Afternoon"/>
    <x v="1"/>
    <n v="54.54"/>
    <n v="81.03"/>
    <n v="221.58"/>
    <x v="290"/>
    <n v="3"/>
    <x v="2"/>
    <x v="0"/>
    <x v="11"/>
    <x v="1"/>
    <x v="11"/>
    <n v="2"/>
    <n v="2025"/>
    <x v="0"/>
  </r>
  <r>
    <s v="User_1867"/>
    <s v="Rivian R1T"/>
    <n v="65.05"/>
    <x v="197"/>
    <x v="2"/>
    <x v="1842"/>
    <d v="2025-02-13T13:06:00"/>
    <n v="54.53"/>
    <n v="0.64"/>
    <x v="276"/>
    <n v="9.77"/>
    <s v="Morning"/>
    <x v="1"/>
    <n v="73.36"/>
    <n v="73.14"/>
    <n v="250.37"/>
    <x v="152"/>
    <n v="0"/>
    <x v="1"/>
    <x v="2"/>
    <x v="12"/>
    <x v="2"/>
    <x v="12"/>
    <n v="2"/>
    <n v="2025"/>
    <x v="0"/>
  </r>
  <r>
    <s v="User_1868"/>
    <s v="Rivian R1S"/>
    <n v="50"/>
    <x v="21"/>
    <x v="4"/>
    <x v="1843"/>
    <d v="2025-02-13T16:14:00"/>
    <n v="56.32"/>
    <n v="3.35"/>
    <x v="277"/>
    <n v="31.34"/>
    <s v="Evening"/>
    <x v="6"/>
    <n v="63.93"/>
    <n v="87.7"/>
    <n v="174.14"/>
    <x v="291"/>
    <n v="7"/>
    <x v="2"/>
    <x v="2"/>
    <x v="13"/>
    <x v="2"/>
    <x v="12"/>
    <n v="2"/>
    <n v="2025"/>
    <x v="0"/>
  </r>
  <r>
    <s v="User_1869"/>
    <s v="Lucid Air"/>
    <n v="75"/>
    <x v="229"/>
    <x v="2"/>
    <x v="1844"/>
    <d v="2025-02-13T16:34:00"/>
    <m/>
    <n v="2.76"/>
    <x v="278"/>
    <n v="26.58"/>
    <s v="Afternoon"/>
    <x v="5"/>
    <n v="75.319999999999993"/>
    <n v="89.87"/>
    <n v="197.67"/>
    <x v="292"/>
    <n v="6"/>
    <x v="1"/>
    <x v="1"/>
    <x v="14"/>
    <x v="2"/>
    <x v="13"/>
    <n v="2"/>
    <n v="2025"/>
    <x v="0"/>
  </r>
  <r>
    <s v="User_1870"/>
    <s v="Polestar 2"/>
    <n v="75"/>
    <x v="41"/>
    <x v="2"/>
    <x v="1845"/>
    <d v="2025-02-13T16:50:00"/>
    <n v="65.23"/>
    <n v="2.76"/>
    <x v="279"/>
    <n v="29.44"/>
    <s v="Evening"/>
    <x v="0"/>
    <n v="45.51"/>
    <n v="83.41"/>
    <n v="206.99"/>
    <x v="293"/>
    <n v="0"/>
    <x v="0"/>
    <x v="1"/>
    <x v="15"/>
    <x v="2"/>
    <x v="14"/>
    <n v="2"/>
    <n v="2025"/>
    <x v="0"/>
  </r>
  <r>
    <s v="User_1871"/>
    <s v="Polestar 3"/>
    <n v="100"/>
    <x v="191"/>
    <x v="0"/>
    <x v="1846"/>
    <d v="2025-02-13T19:41:00"/>
    <n v="23.54"/>
    <n v="2.59"/>
    <x v="280"/>
    <n v="23.22"/>
    <s v="Evening"/>
    <x v="2"/>
    <n v="17.170000000000002"/>
    <n v="39.32"/>
    <n v="192.86"/>
    <x v="294"/>
    <n v="4"/>
    <x v="2"/>
    <x v="1"/>
    <x v="16"/>
    <x v="2"/>
    <x v="14"/>
    <n v="2"/>
    <n v="2025"/>
    <x v="0"/>
  </r>
  <r>
    <s v="User_1872"/>
    <s v="Mini Cooper SE"/>
    <n v="75"/>
    <x v="230"/>
    <x v="3"/>
    <x v="1847"/>
    <d v="2025-02-13T18:31:00"/>
    <n v="18.55"/>
    <n v="1.83"/>
    <x v="281"/>
    <n v="16.48"/>
    <s v="Night"/>
    <x v="0"/>
    <n v="37.869999999999997"/>
    <n v="66.17"/>
    <n v="46.22"/>
    <x v="295"/>
    <n v="7"/>
    <x v="0"/>
    <x v="1"/>
    <x v="17"/>
    <x v="2"/>
    <x v="15"/>
    <n v="2"/>
    <n v="2025"/>
    <x v="0"/>
  </r>
  <r>
    <s v="User_1873"/>
    <s v="Toyota bZ4X"/>
    <n v="33.380000000000003"/>
    <x v="11"/>
    <x v="3"/>
    <x v="1848"/>
    <d v="2025-02-13T19:41:00"/>
    <n v="20.76"/>
    <n v="2.69"/>
    <x v="282"/>
    <n v="30.69"/>
    <s v="Morning"/>
    <x v="2"/>
    <n v="27.4"/>
    <n v="55.23"/>
    <n v="155.22"/>
    <x v="296"/>
    <n v="2"/>
    <x v="1"/>
    <x v="2"/>
    <x v="18"/>
    <x v="3"/>
    <x v="16"/>
    <n v="2"/>
    <n v="2025"/>
    <x v="0"/>
  </r>
  <r>
    <s v="User_1874"/>
    <s v="Subaru Solterra"/>
    <n v="85"/>
    <x v="137"/>
    <x v="0"/>
    <x v="1849"/>
    <d v="2025-02-13T22:38:00"/>
    <n v="46.45"/>
    <n v="3.94"/>
    <x v="283"/>
    <n v="5.0599999999999996"/>
    <s v="Morning"/>
    <x v="0"/>
    <n v="12.79"/>
    <n v="70.72"/>
    <n v="3.82"/>
    <x v="297"/>
    <n v="1.76"/>
    <x v="1"/>
    <x v="0"/>
    <x v="19"/>
    <x v="3"/>
    <x v="17"/>
    <n v="2"/>
    <n v="2025"/>
    <x v="0"/>
  </r>
  <r>
    <s v="User_1875"/>
    <s v="Honda Prologue"/>
    <n v="85"/>
    <x v="231"/>
    <x v="2"/>
    <x v="1850"/>
    <d v="2025-02-13T22:34:00"/>
    <n v="49.75"/>
    <n v="2.0099999999999998"/>
    <x v="284"/>
    <n v="18.59"/>
    <s v="Night"/>
    <x v="2"/>
    <n v="62.64"/>
    <n v="87.47"/>
    <n v="177.27"/>
    <x v="36"/>
    <n v="0"/>
    <x v="0"/>
    <x v="2"/>
    <x v="20"/>
    <x v="3"/>
    <x v="18"/>
    <n v="2"/>
    <n v="2025"/>
    <x v="0"/>
  </r>
  <r>
    <s v="User_1876"/>
    <s v="Genesis GV60"/>
    <n v="100"/>
    <x v="29"/>
    <x v="4"/>
    <x v="1851"/>
    <d v="2025-02-02T09:54:00"/>
    <n v="19.47"/>
    <n v="1.44"/>
    <x v="30"/>
    <n v="36.950000000000003"/>
    <s v="Afternoon"/>
    <x v="5"/>
    <n v="31.32"/>
    <n v="78.06"/>
    <m/>
    <x v="30"/>
    <n v="2"/>
    <x v="0"/>
    <x v="1"/>
    <x v="6"/>
    <x v="1"/>
    <x v="19"/>
    <n v="2"/>
    <n v="2025"/>
    <x v="0"/>
  </r>
  <r>
    <s v="User_1877"/>
    <s v="Genesis GV70 Electric"/>
    <n v="100"/>
    <x v="232"/>
    <x v="0"/>
    <x v="1852"/>
    <d v="2025-02-14T00:10:00"/>
    <n v="66.17"/>
    <n v="1.59"/>
    <x v="285"/>
    <n v="37.06"/>
    <s v="Night"/>
    <x v="5"/>
    <n v="57.52"/>
    <n v="59.22"/>
    <n v="19.84"/>
    <x v="166"/>
    <n v="2"/>
    <x v="0"/>
    <x v="1"/>
    <x v="21"/>
    <x v="3"/>
    <x v="19"/>
    <n v="2"/>
    <n v="2025"/>
    <x v="0"/>
  </r>
  <r>
    <s v="User_1878"/>
    <s v="Fiat 500e"/>
    <n v="85"/>
    <x v="233"/>
    <x v="4"/>
    <x v="1853"/>
    <d v="2025-02-13T23:35:00"/>
    <m/>
    <n v="2.14"/>
    <x v="286"/>
    <n v="30.35"/>
    <s v="Evening"/>
    <x v="0"/>
    <n v="11.31"/>
    <n v="61.9"/>
    <n v="50.07"/>
    <x v="298"/>
    <n v="1"/>
    <x v="0"/>
    <x v="0"/>
    <x v="22"/>
    <x v="3"/>
    <x v="20"/>
    <n v="2"/>
    <n v="2025"/>
    <x v="0"/>
  </r>
  <r>
    <s v="User_1879"/>
    <s v="Mazda MX-30"/>
    <n v="59.79"/>
    <x v="43"/>
    <x v="3"/>
    <x v="1854"/>
    <d v="2025-02-13T23:59:00"/>
    <n v="49.84"/>
    <n v="1.65"/>
    <x v="287"/>
    <n v="12.25"/>
    <s v="Morning"/>
    <x v="4"/>
    <n v="41.38"/>
    <n v="62.03"/>
    <n v="40.840000000000003"/>
    <x v="280"/>
    <n v="5.69"/>
    <x v="0"/>
    <x v="2"/>
    <x v="23"/>
    <x v="3"/>
    <x v="21"/>
    <n v="2"/>
    <n v="2025"/>
    <x v="0"/>
  </r>
  <r>
    <s v="User_1880"/>
    <s v="Jaguar I-PACE"/>
    <n v="75"/>
    <x v="153"/>
    <x v="1"/>
    <x v="1855"/>
    <d v="2025-02-14T00:49:00"/>
    <n v="50.66"/>
    <n v="0.56000000000000005"/>
    <x v="269"/>
    <n v="34.020000000000003"/>
    <s v="Night"/>
    <x v="4"/>
    <n v="79.260000000000005"/>
    <n v="76.34"/>
    <n v="206.67"/>
    <x v="299"/>
    <n v="2"/>
    <x v="2"/>
    <x v="0"/>
    <x v="0"/>
    <x v="0"/>
    <x v="22"/>
    <n v="2"/>
    <n v="2025"/>
    <x v="0"/>
  </r>
  <r>
    <s v="User_1881"/>
    <s v="Tesla Model 3"/>
    <n v="62"/>
    <x v="234"/>
    <x v="4"/>
    <x v="1856"/>
    <d v="2025-02-14T04:37:00"/>
    <n v="6.89"/>
    <n v="3.5"/>
    <x v="288"/>
    <n v="13.15"/>
    <s v="Afternoon"/>
    <x v="2"/>
    <n v="63"/>
    <n v="70.59"/>
    <n v="270.38"/>
    <x v="300"/>
    <n v="7"/>
    <x v="0"/>
    <x v="2"/>
    <x v="1"/>
    <x v="0"/>
    <x v="4"/>
    <n v="2"/>
    <n v="2025"/>
    <x v="0"/>
  </r>
  <r>
    <s v="User_1882"/>
    <s v="Tesla Model Y"/>
    <n v="75"/>
    <x v="235"/>
    <x v="4"/>
    <x v="1857"/>
    <d v="2025-02-14T03:51:00"/>
    <n v="64.760000000000005"/>
    <n v="0.54"/>
    <x v="289"/>
    <n v="9"/>
    <s v="Evening"/>
    <x v="5"/>
    <n v="68.680000000000007"/>
    <n v="63.14"/>
    <n v="213.73"/>
    <x v="301"/>
    <n v="1"/>
    <x v="2"/>
    <x v="0"/>
    <x v="2"/>
    <x v="0"/>
    <x v="4"/>
    <n v="2"/>
    <n v="2025"/>
    <x v="0"/>
  </r>
  <r>
    <s v="User_1883"/>
    <s v="Tesla Model S"/>
    <n v="50"/>
    <x v="236"/>
    <x v="0"/>
    <x v="1858"/>
    <d v="2025-02-14T05:16:00"/>
    <n v="55.42"/>
    <n v="3.67"/>
    <x v="290"/>
    <n v="11.68"/>
    <s v="Morning"/>
    <x v="2"/>
    <n v="74.61"/>
    <n v="62.06"/>
    <n v="204.67"/>
    <x v="302"/>
    <n v="1"/>
    <x v="0"/>
    <x v="0"/>
    <x v="3"/>
    <x v="0"/>
    <x v="4"/>
    <n v="2"/>
    <n v="2025"/>
    <x v="0"/>
  </r>
  <r>
    <s v="User_1884"/>
    <s v="Tesla Model X"/>
    <n v="85"/>
    <x v="133"/>
    <x v="2"/>
    <x v="1859"/>
    <d v="2025-02-14T07:51:00"/>
    <n v="37.770000000000003"/>
    <n v="4.62"/>
    <x v="291"/>
    <n v="32.36"/>
    <s v="Evening"/>
    <x v="5"/>
    <n v="52.13"/>
    <n v="93.21"/>
    <n v="96.84"/>
    <x v="303"/>
    <n v="7"/>
    <x v="0"/>
    <x v="1"/>
    <x v="4"/>
    <x v="0"/>
    <x v="4"/>
    <n v="2"/>
    <n v="2025"/>
    <x v="0"/>
  </r>
  <r>
    <s v="User_1885"/>
    <s v="Nissan Leaf"/>
    <n v="75"/>
    <x v="237"/>
    <x v="3"/>
    <x v="1860"/>
    <d v="2025-02-14T08:01:00"/>
    <n v="44.07"/>
    <n v="0.74"/>
    <x v="292"/>
    <n v="37.81"/>
    <s v="Evening"/>
    <x v="1"/>
    <n v="43.36"/>
    <n v="72.86"/>
    <n v="261.51"/>
    <x v="304"/>
    <n v="6"/>
    <x v="2"/>
    <x v="1"/>
    <x v="5"/>
    <x v="0"/>
    <x v="3"/>
    <n v="2"/>
    <n v="2025"/>
    <x v="0"/>
  </r>
  <r>
    <s v="User_1886"/>
    <s v="Chevy Bolt EV"/>
    <n v="50"/>
    <x v="238"/>
    <x v="1"/>
    <x v="1861"/>
    <d v="2025-02-14T08:41:00"/>
    <n v="76.709999999999994"/>
    <n v="2.72"/>
    <x v="293"/>
    <n v="9.42"/>
    <s v="Afternoon"/>
    <x v="0"/>
    <n v="57.42"/>
    <n v="53.72"/>
    <n v="189.9"/>
    <x v="305"/>
    <n v="2"/>
    <x v="1"/>
    <x v="0"/>
    <x v="6"/>
    <x v="1"/>
    <x v="2"/>
    <n v="2"/>
    <n v="2025"/>
    <x v="0"/>
  </r>
  <r>
    <s v="User_1887"/>
    <s v="Chevy Bolt EUV"/>
    <n v="100"/>
    <x v="30"/>
    <x v="3"/>
    <x v="1862"/>
    <d v="2025-02-02T09:27:00"/>
    <n v="38.29"/>
    <n v="2.0099999999999998"/>
    <x v="31"/>
    <n v="17.010000000000002"/>
    <s v="Evening"/>
    <x v="5"/>
    <n v="75.64"/>
    <n v="65.62"/>
    <n v="238.91"/>
    <x v="31"/>
    <n v="6"/>
    <x v="1"/>
    <x v="0"/>
    <x v="7"/>
    <x v="1"/>
    <x v="2"/>
    <n v="2"/>
    <n v="2025"/>
    <x v="0"/>
  </r>
  <r>
    <s v="User_1888"/>
    <s v="Hyundai Kona Electric"/>
    <n v="75"/>
    <x v="239"/>
    <x v="4"/>
    <x v="1863"/>
    <d v="2025-02-14T08:06:00"/>
    <n v="6.52"/>
    <n v="0.95"/>
    <x v="294"/>
    <n v="9.84"/>
    <s v="Afternoon"/>
    <x v="5"/>
    <n v="80.47"/>
    <n v="52.87"/>
    <n v="86.12"/>
    <x v="306"/>
    <n v="7"/>
    <x v="1"/>
    <x v="0"/>
    <x v="7"/>
    <x v="1"/>
    <x v="1"/>
    <n v="2"/>
    <n v="2025"/>
    <x v="0"/>
  </r>
  <r>
    <s v="User_1889"/>
    <s v="Hyundai Ioniq 5"/>
    <n v="85"/>
    <x v="56"/>
    <x v="1"/>
    <x v="1864"/>
    <d v="2025-02-14T10:41:00"/>
    <n v="23.02"/>
    <n v="2.91"/>
    <x v="295"/>
    <n v="20.86"/>
    <s v="Night"/>
    <x v="2"/>
    <n v="78.099999999999994"/>
    <n v="68.349999999999994"/>
    <n v="89.42"/>
    <x v="307"/>
    <n v="3"/>
    <x v="1"/>
    <x v="1"/>
    <x v="8"/>
    <x v="1"/>
    <x v="1"/>
    <n v="2"/>
    <n v="2025"/>
    <x v="0"/>
  </r>
  <r>
    <s v="User_1890"/>
    <s v="Hyundai Ioniq 6"/>
    <n v="100"/>
    <x v="64"/>
    <x v="2"/>
    <x v="1865"/>
    <d v="2025-02-14T10:46:00"/>
    <n v="62.32"/>
    <n v="2.92"/>
    <x v="296"/>
    <n v="7.16"/>
    <s v="Afternoon"/>
    <x v="6"/>
    <n v="21.82"/>
    <n v="61.29"/>
    <n v="22.62"/>
    <x v="308"/>
    <n v="6"/>
    <x v="1"/>
    <x v="2"/>
    <x v="9"/>
    <x v="1"/>
    <x v="1"/>
    <n v="2"/>
    <n v="2025"/>
    <x v="0"/>
  </r>
  <r>
    <s v="User_1891"/>
    <s v="Kia EV6"/>
    <n v="62"/>
    <x v="175"/>
    <x v="2"/>
    <x v="1866"/>
    <d v="2025-02-14T11:58:00"/>
    <n v="64.52"/>
    <n v="1.72"/>
    <x v="297"/>
    <n v="38.18"/>
    <s v="Morning"/>
    <x v="6"/>
    <n v="31.49"/>
    <n v="66.3"/>
    <n v="75.83"/>
    <x v="309"/>
    <n v="6"/>
    <x v="2"/>
    <x v="0"/>
    <x v="10"/>
    <x v="1"/>
    <x v="5"/>
    <n v="2"/>
    <n v="2025"/>
    <x v="0"/>
  </r>
  <r>
    <s v="User_1892"/>
    <s v="Kia Niro EV"/>
    <n v="100"/>
    <x v="37"/>
    <x v="1"/>
    <x v="1867"/>
    <d v="2025-02-14T14:54:00"/>
    <n v="53"/>
    <n v="3.53"/>
    <x v="298"/>
    <n v="6.45"/>
    <s v="Night"/>
    <x v="1"/>
    <n v="10.95"/>
    <n v="69.3"/>
    <n v="27.93"/>
    <x v="310"/>
    <n v="6"/>
    <x v="1"/>
    <x v="2"/>
    <x v="11"/>
    <x v="1"/>
    <x v="5"/>
    <n v="2"/>
    <n v="2025"/>
    <x v="0"/>
  </r>
  <r>
    <s v="User_1893"/>
    <s v="Ford Mustang Mach-E"/>
    <n v="75"/>
    <x v="146"/>
    <x v="3"/>
    <x v="1868"/>
    <d v="2025-02-14T14:55:00"/>
    <n v="74.739999999999995"/>
    <n v="0.1"/>
    <x v="299"/>
    <n v="27.74"/>
    <s v="Morning"/>
    <x v="6"/>
    <n v="27.62"/>
    <n v="61.33"/>
    <n v="56.33"/>
    <x v="311"/>
    <n v="3.18"/>
    <x v="2"/>
    <x v="1"/>
    <x v="12"/>
    <x v="2"/>
    <x v="6"/>
    <n v="2"/>
    <n v="2025"/>
    <x v="0"/>
  </r>
  <r>
    <s v="User_1894"/>
    <s v="Ford F-150 Lightning"/>
    <n v="62"/>
    <x v="240"/>
    <x v="2"/>
    <x v="1869"/>
    <d v="2025-02-14T14:57:00"/>
    <n v="17.89"/>
    <n v="3.71"/>
    <x v="300"/>
    <n v="25.22"/>
    <s v="Morning"/>
    <x v="2"/>
    <n v="32.15"/>
    <n v="113.21"/>
    <m/>
    <x v="312"/>
    <n v="5"/>
    <x v="2"/>
    <x v="0"/>
    <x v="13"/>
    <x v="2"/>
    <x v="6"/>
    <n v="2"/>
    <n v="2025"/>
    <x v="0"/>
  </r>
  <r>
    <s v="User_1895"/>
    <s v="Volkswagen ID.4"/>
    <n v="100"/>
    <x v="235"/>
    <x v="1"/>
    <x v="1870"/>
    <d v="2025-02-14T17:43:00"/>
    <n v="18.850000000000001"/>
    <n v="2.41"/>
    <x v="301"/>
    <n v="7.32"/>
    <s v="Night"/>
    <x v="4"/>
    <n v="84.31"/>
    <n v="62.8"/>
    <n v="237.05"/>
    <x v="313"/>
    <n v="1"/>
    <x v="2"/>
    <x v="2"/>
    <x v="14"/>
    <x v="2"/>
    <x v="7"/>
    <n v="2"/>
    <n v="2025"/>
    <x v="0"/>
  </r>
  <r>
    <s v="User_1896"/>
    <s v="BMW i3"/>
    <n v="100"/>
    <x v="241"/>
    <x v="4"/>
    <x v="1871"/>
    <d v="2025-02-14T18:25:00"/>
    <n v="58.38"/>
    <n v="1.88"/>
    <x v="302"/>
    <n v="33.86"/>
    <s v="Afternoon"/>
    <x v="4"/>
    <n v="15.36"/>
    <n v="56.58"/>
    <n v="96.86"/>
    <x v="314"/>
    <n v="3"/>
    <x v="2"/>
    <x v="1"/>
    <x v="15"/>
    <x v="2"/>
    <x v="0"/>
    <n v="2"/>
    <n v="2025"/>
    <x v="0"/>
  </r>
  <r>
    <s v="User_1897"/>
    <s v="BMW i4"/>
    <n v="62"/>
    <x v="53"/>
    <x v="1"/>
    <x v="1872"/>
    <d v="2025-02-14T17:02:00"/>
    <n v="57.82"/>
    <n v="2.17"/>
    <x v="21"/>
    <n v="31.92"/>
    <s v="Evening"/>
    <x v="0"/>
    <n v="66.55"/>
    <n v="77.72"/>
    <n v="222.67"/>
    <x v="315"/>
    <n v="1"/>
    <x v="2"/>
    <x v="0"/>
    <x v="16"/>
    <x v="2"/>
    <x v="0"/>
    <n v="2"/>
    <n v="2025"/>
    <x v="0"/>
  </r>
  <r>
    <s v="User_1898"/>
    <s v="BMW iX"/>
    <n v="100"/>
    <x v="31"/>
    <x v="4"/>
    <x v="1873"/>
    <d v="2025-02-02T09:58:00"/>
    <n v="16.14"/>
    <n v="1.31"/>
    <x v="32"/>
    <n v="26.44"/>
    <s v="Evening"/>
    <x v="1"/>
    <n v="23.6"/>
    <n v="88.2"/>
    <n v="35.5"/>
    <x v="32"/>
    <n v="1"/>
    <x v="2"/>
    <x v="1"/>
    <x v="8"/>
    <x v="1"/>
    <x v="0"/>
    <n v="2"/>
    <n v="2025"/>
    <x v="0"/>
  </r>
  <r>
    <s v="User_1899"/>
    <s v="Audi e-tron"/>
    <n v="85"/>
    <x v="242"/>
    <x v="1"/>
    <x v="1874"/>
    <d v="2025-02-14T18:27:00"/>
    <n v="13.32"/>
    <n v="1.38"/>
    <x v="303"/>
    <n v="12.39"/>
    <s v="Afternoon"/>
    <x v="3"/>
    <n v="52.79"/>
    <n v="92.87"/>
    <n v="283.99"/>
    <x v="316"/>
    <n v="4"/>
    <x v="0"/>
    <x v="2"/>
    <x v="17"/>
    <x v="2"/>
    <x v="8"/>
    <n v="2"/>
    <n v="2025"/>
    <x v="0"/>
  </r>
  <r>
    <s v="User_1900"/>
    <s v="Audi Q4 e-tron"/>
    <n v="85"/>
    <x v="243"/>
    <x v="0"/>
    <x v="1875"/>
    <d v="2025-02-14T21:50:00"/>
    <n v="14.5"/>
    <n v="2.2400000000000002"/>
    <x v="304"/>
    <n v="11.91"/>
    <s v="Morning"/>
    <x v="0"/>
    <n v="51.14"/>
    <n v="99.99"/>
    <n v="168.04"/>
    <x v="317"/>
    <n v="3"/>
    <x v="2"/>
    <x v="0"/>
    <x v="18"/>
    <x v="3"/>
    <x v="8"/>
    <n v="2"/>
    <n v="2025"/>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39D3D15-F982-4248-8CD4-6CA873D4EF05}"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P94:S100" firstHeaderRow="0" firstDataRow="1" firstDataCol="1"/>
  <pivotFields count="29">
    <pivotField showAll="0"/>
    <pivotField showAll="0"/>
    <pivotField numFmtId="2" showAll="0"/>
    <pivotField dataField="1" showAll="0"/>
    <pivotField axis="axisRow" showAll="0">
      <items count="6">
        <item x="3"/>
        <item x="0"/>
        <item x="2"/>
        <item x="4"/>
        <item x="1"/>
        <item t="default"/>
      </items>
    </pivotField>
    <pivotField numFmtId="165" showAll="0">
      <items count="1877">
        <item x="0"/>
        <item x="1"/>
        <item x="2"/>
        <item x="3"/>
        <item x="4"/>
        <item x="5"/>
        <item x="6"/>
        <item x="7"/>
        <item x="8"/>
        <item x="9"/>
        <item x="10"/>
        <item x="11"/>
        <item x="12"/>
        <item x="13"/>
        <item x="14"/>
        <item x="15"/>
        <item x="16"/>
        <item x="17"/>
        <item x="18"/>
        <item x="19"/>
        <item x="20"/>
        <item x="21"/>
        <item x="22"/>
        <item x="23"/>
        <item x="24"/>
        <item x="25"/>
        <item x="26"/>
        <item x="27"/>
        <item x="28"/>
        <item x="29"/>
        <item x="30"/>
        <item x="32"/>
        <item x="33"/>
        <item x="37"/>
        <item x="39"/>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28"/>
        <item x="329"/>
        <item x="330"/>
        <item x="331"/>
        <item x="332"/>
        <item x="333"/>
        <item x="334"/>
        <item x="335"/>
        <item x="336"/>
        <item x="337"/>
        <item x="338"/>
        <item x="339"/>
        <item x="374"/>
        <item x="375"/>
        <item x="376"/>
        <item x="377"/>
        <item x="378"/>
        <item x="379"/>
        <item x="380"/>
        <item x="381"/>
        <item x="382"/>
        <item x="397"/>
        <item x="398"/>
        <item x="399"/>
        <item x="400"/>
        <item x="401"/>
        <item x="402"/>
        <item x="403"/>
        <item x="405"/>
        <item x="406"/>
        <item x="407"/>
        <item x="409"/>
        <item x="410"/>
        <item x="411"/>
        <item x="412"/>
        <item x="413"/>
        <item x="414"/>
        <item x="415"/>
        <item x="416"/>
        <item x="417"/>
        <item x="418"/>
        <item x="419"/>
        <item x="420"/>
        <item x="421"/>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31"/>
        <item x="309"/>
        <item x="310"/>
        <item x="311"/>
        <item x="312"/>
        <item x="313"/>
        <item x="314"/>
        <item x="315"/>
        <item x="316"/>
        <item x="317"/>
        <item x="318"/>
        <item x="319"/>
        <item x="320"/>
        <item x="321"/>
        <item x="322"/>
        <item x="323"/>
        <item x="324"/>
        <item x="325"/>
        <item x="326"/>
        <item x="327"/>
        <item x="34"/>
        <item x="35"/>
        <item x="340"/>
        <item x="341"/>
        <item x="342"/>
        <item x="343"/>
        <item x="344"/>
        <item x="345"/>
        <item x="346"/>
        <item x="347"/>
        <item x="348"/>
        <item x="349"/>
        <item x="350"/>
        <item x="351"/>
        <item x="352"/>
        <item x="353"/>
        <item x="354"/>
        <item x="355"/>
        <item x="356"/>
        <item x="357"/>
        <item x="358"/>
        <item x="359"/>
        <item x="36"/>
        <item x="360"/>
        <item x="361"/>
        <item x="362"/>
        <item x="363"/>
        <item x="364"/>
        <item x="365"/>
        <item x="366"/>
        <item x="367"/>
        <item x="368"/>
        <item x="369"/>
        <item x="370"/>
        <item x="371"/>
        <item x="372"/>
        <item x="373"/>
        <item x="38"/>
        <item x="383"/>
        <item x="384"/>
        <item x="385"/>
        <item x="386"/>
        <item x="387"/>
        <item x="388"/>
        <item x="389"/>
        <item x="390"/>
        <item x="391"/>
        <item x="392"/>
        <item x="393"/>
        <item x="394"/>
        <item x="395"/>
        <item x="396"/>
        <item x="404"/>
        <item x="40"/>
        <item x="41"/>
        <item x="408"/>
        <item x="42"/>
        <item x="422"/>
        <item x="1300"/>
        <item x="1728"/>
        <item x="1839"/>
        <item x="1408"/>
        <item x="1519"/>
        <item x="1630"/>
        <item x="1662"/>
        <item x="1673"/>
        <item x="1684"/>
        <item x="1695"/>
        <item x="1706"/>
        <item x="1717"/>
        <item x="1729"/>
        <item x="1740"/>
        <item x="1751"/>
        <item x="1762"/>
        <item x="1773"/>
        <item x="1784"/>
        <item x="1795"/>
        <item x="1806"/>
        <item x="1817"/>
        <item x="1828"/>
        <item x="1840"/>
        <item x="1851"/>
        <item x="1862"/>
        <item x="1873"/>
        <item x="1331"/>
        <item x="1342"/>
        <item x="1353"/>
        <item x="1364"/>
        <item x="1375"/>
        <item x="1386"/>
        <item x="1397"/>
        <item x="1409"/>
        <item x="1420"/>
        <item x="1431"/>
        <item x="1442"/>
        <item x="1453"/>
        <item x="1464"/>
        <item x="1475"/>
        <item x="1486"/>
        <item x="1497"/>
        <item x="1508"/>
        <item x="1520"/>
        <item x="1531"/>
        <item x="1542"/>
        <item x="1553"/>
        <item x="1564"/>
        <item x="1575"/>
        <item x="1586"/>
        <item x="1597"/>
        <item x="1608"/>
        <item x="1619"/>
        <item x="1631"/>
        <item x="1642"/>
        <item x="1653"/>
        <item x="1655"/>
        <item x="1656"/>
        <item x="1657"/>
        <item x="1658"/>
        <item x="1659"/>
        <item x="1660"/>
        <item x="1661"/>
        <item x="1663"/>
        <item x="1664"/>
        <item x="1665"/>
        <item x="1666"/>
        <item x="1667"/>
        <item x="1668"/>
        <item x="1669"/>
        <item x="1670"/>
        <item x="1671"/>
        <item x="1672"/>
        <item x="1674"/>
        <item x="1675"/>
        <item x="1676"/>
        <item x="1677"/>
        <item x="1678"/>
        <item x="1679"/>
        <item x="1680"/>
        <item x="1681"/>
        <item x="1682"/>
        <item x="1683"/>
        <item x="1685"/>
        <item x="1686"/>
        <item x="1687"/>
        <item x="1688"/>
        <item x="1689"/>
        <item x="1690"/>
        <item x="1691"/>
        <item x="1692"/>
        <item x="1693"/>
        <item x="1694"/>
        <item x="1696"/>
        <item x="1697"/>
        <item x="1698"/>
        <item x="1699"/>
        <item x="1700"/>
        <item x="1701"/>
        <item x="1702"/>
        <item x="1703"/>
        <item x="1704"/>
        <item x="1705"/>
        <item x="1707"/>
        <item x="1708"/>
        <item x="1709"/>
        <item x="1710"/>
        <item x="1711"/>
        <item x="1712"/>
        <item x="1713"/>
        <item x="1714"/>
        <item x="1715"/>
        <item x="1716"/>
        <item x="1718"/>
        <item x="1719"/>
        <item x="1720"/>
        <item x="1721"/>
        <item x="1722"/>
        <item x="1723"/>
        <item x="1724"/>
        <item x="1725"/>
        <item x="1726"/>
        <item x="1727"/>
        <item x="1730"/>
        <item x="1731"/>
        <item x="1732"/>
        <item x="1733"/>
        <item x="1734"/>
        <item x="1735"/>
        <item x="1736"/>
        <item x="1737"/>
        <item x="1738"/>
        <item x="1739"/>
        <item x="1741"/>
        <item x="1742"/>
        <item x="1743"/>
        <item x="1744"/>
        <item x="1745"/>
        <item x="1746"/>
        <item x="1747"/>
        <item x="1748"/>
        <item x="1749"/>
        <item x="1750"/>
        <item x="1752"/>
        <item x="1753"/>
        <item x="1754"/>
        <item x="1755"/>
        <item x="1756"/>
        <item x="1757"/>
        <item x="1758"/>
        <item x="1759"/>
        <item x="1760"/>
        <item x="1761"/>
        <item x="1763"/>
        <item x="1764"/>
        <item x="1765"/>
        <item x="1766"/>
        <item x="1767"/>
        <item x="1768"/>
        <item x="1769"/>
        <item x="1770"/>
        <item x="1771"/>
        <item x="1772"/>
        <item x="1774"/>
        <item x="1775"/>
        <item x="1776"/>
        <item x="1777"/>
        <item x="1778"/>
        <item x="1779"/>
        <item x="1780"/>
        <item x="1781"/>
        <item x="1782"/>
        <item x="1783"/>
        <item x="1785"/>
        <item x="1786"/>
        <item x="1787"/>
        <item x="1788"/>
        <item x="1789"/>
        <item x="1790"/>
        <item x="1791"/>
        <item x="1792"/>
        <item x="1793"/>
        <item x="1794"/>
        <item x="1796"/>
        <item x="1797"/>
        <item x="1798"/>
        <item x="1799"/>
        <item x="1800"/>
        <item x="1801"/>
        <item x="1802"/>
        <item x="1803"/>
        <item x="1804"/>
        <item x="1805"/>
        <item x="1807"/>
        <item x="1808"/>
        <item x="1809"/>
        <item x="1810"/>
        <item x="1811"/>
        <item x="1812"/>
        <item x="1813"/>
        <item x="1814"/>
        <item x="1815"/>
        <item x="1816"/>
        <item x="1818"/>
        <item x="1819"/>
        <item x="1820"/>
        <item x="1821"/>
        <item x="1822"/>
        <item x="1823"/>
        <item x="1824"/>
        <item x="1825"/>
        <item x="1826"/>
        <item x="1827"/>
        <item x="1829"/>
        <item x="1830"/>
        <item x="1831"/>
        <item x="1832"/>
        <item x="1833"/>
        <item x="1834"/>
        <item x="1835"/>
        <item x="1836"/>
        <item x="1837"/>
        <item x="1838"/>
        <item x="1841"/>
        <item x="1842"/>
        <item x="1843"/>
        <item x="1844"/>
        <item x="1845"/>
        <item x="1846"/>
        <item x="1847"/>
        <item x="1848"/>
        <item x="1849"/>
        <item x="1850"/>
        <item x="1852"/>
        <item x="1853"/>
        <item x="1854"/>
        <item x="1855"/>
        <item x="1856"/>
        <item x="1857"/>
        <item x="1858"/>
        <item x="1859"/>
        <item x="1860"/>
        <item x="1861"/>
        <item x="1863"/>
        <item x="1864"/>
        <item x="1865"/>
        <item x="1866"/>
        <item x="1867"/>
        <item x="1868"/>
        <item x="1869"/>
        <item x="1870"/>
        <item x="1871"/>
        <item x="1872"/>
        <item x="1874"/>
        <item x="1875"/>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2"/>
        <item x="1333"/>
        <item x="1334"/>
        <item x="1335"/>
        <item x="1336"/>
        <item x="1337"/>
        <item x="1338"/>
        <item x="1339"/>
        <item x="1340"/>
        <item x="1341"/>
        <item x="1343"/>
        <item x="1344"/>
        <item x="1345"/>
        <item x="1346"/>
        <item x="1347"/>
        <item x="1348"/>
        <item x="1349"/>
        <item x="1350"/>
        <item x="1351"/>
        <item x="1352"/>
        <item x="1354"/>
        <item x="1355"/>
        <item x="1356"/>
        <item x="1357"/>
        <item x="1358"/>
        <item x="1359"/>
        <item x="1360"/>
        <item x="1361"/>
        <item x="1362"/>
        <item x="1363"/>
        <item x="1365"/>
        <item x="1366"/>
        <item x="1367"/>
        <item x="1368"/>
        <item x="1369"/>
        <item x="1370"/>
        <item x="1371"/>
        <item x="1372"/>
        <item x="1373"/>
        <item x="1374"/>
        <item x="1376"/>
        <item x="1377"/>
        <item x="1378"/>
        <item x="1379"/>
        <item x="1380"/>
        <item x="1381"/>
        <item x="1382"/>
        <item x="1383"/>
        <item x="1384"/>
        <item x="1385"/>
        <item x="1387"/>
        <item x="1388"/>
        <item x="1389"/>
        <item x="1390"/>
        <item x="1391"/>
        <item x="1392"/>
        <item x="1393"/>
        <item x="1394"/>
        <item x="1395"/>
        <item x="1396"/>
        <item x="1398"/>
        <item x="1399"/>
        <item x="1400"/>
        <item x="1401"/>
        <item x="1402"/>
        <item x="1403"/>
        <item x="1404"/>
        <item x="1405"/>
        <item x="1406"/>
        <item x="1407"/>
        <item x="1410"/>
        <item x="1411"/>
        <item x="1412"/>
        <item x="1413"/>
        <item x="1414"/>
        <item x="1415"/>
        <item x="1416"/>
        <item x="1417"/>
        <item x="1418"/>
        <item x="1419"/>
        <item x="1421"/>
        <item x="1422"/>
        <item x="1423"/>
        <item x="1424"/>
        <item x="1425"/>
        <item x="1426"/>
        <item x="1427"/>
        <item x="1428"/>
        <item x="1429"/>
        <item x="1430"/>
        <item x="1432"/>
        <item x="1433"/>
        <item x="1434"/>
        <item x="1435"/>
        <item x="1436"/>
        <item x="1437"/>
        <item x="1438"/>
        <item x="1439"/>
        <item x="1440"/>
        <item x="1441"/>
        <item x="1443"/>
        <item x="1444"/>
        <item x="1445"/>
        <item x="1446"/>
        <item x="1447"/>
        <item x="1448"/>
        <item x="1449"/>
        <item x="1450"/>
        <item x="1451"/>
        <item x="1452"/>
        <item x="1454"/>
        <item x="1455"/>
        <item x="1456"/>
        <item x="1457"/>
        <item x="1458"/>
        <item x="1459"/>
        <item x="1460"/>
        <item x="1461"/>
        <item x="1462"/>
        <item x="1463"/>
        <item x="1465"/>
        <item x="1466"/>
        <item x="1467"/>
        <item x="1468"/>
        <item x="1469"/>
        <item x="1470"/>
        <item x="1471"/>
        <item x="1472"/>
        <item x="1473"/>
        <item x="1474"/>
        <item x="1476"/>
        <item x="1477"/>
        <item x="1478"/>
        <item x="1479"/>
        <item x="1480"/>
        <item x="1481"/>
        <item x="1482"/>
        <item x="1483"/>
        <item x="1484"/>
        <item x="1485"/>
        <item x="1487"/>
        <item x="1488"/>
        <item x="1489"/>
        <item x="1490"/>
        <item x="1491"/>
        <item x="1492"/>
        <item x="1493"/>
        <item x="1494"/>
        <item x="1495"/>
        <item x="1496"/>
        <item x="1498"/>
        <item x="1499"/>
        <item x="1500"/>
        <item x="1501"/>
        <item x="1502"/>
        <item x="1503"/>
        <item x="1504"/>
        <item x="1505"/>
        <item x="1506"/>
        <item x="1507"/>
        <item x="1509"/>
        <item x="1510"/>
        <item x="1511"/>
        <item x="1512"/>
        <item x="1513"/>
        <item x="1514"/>
        <item x="1515"/>
        <item x="1516"/>
        <item x="1517"/>
        <item x="1518"/>
        <item x="1521"/>
        <item x="1522"/>
        <item x="1523"/>
        <item x="1524"/>
        <item x="1525"/>
        <item x="1526"/>
        <item x="1527"/>
        <item x="1528"/>
        <item x="1529"/>
        <item x="1530"/>
        <item x="1532"/>
        <item x="1533"/>
        <item x="1534"/>
        <item x="1535"/>
        <item x="1536"/>
        <item x="1537"/>
        <item x="1538"/>
        <item x="1539"/>
        <item x="1540"/>
        <item x="1541"/>
        <item x="1543"/>
        <item x="1544"/>
        <item x="1545"/>
        <item x="1546"/>
        <item x="1547"/>
        <item x="1548"/>
        <item x="1549"/>
        <item x="1550"/>
        <item x="1551"/>
        <item x="1552"/>
        <item x="1554"/>
        <item x="1555"/>
        <item x="1556"/>
        <item x="1557"/>
        <item x="1558"/>
        <item x="1559"/>
        <item x="1560"/>
        <item x="1561"/>
        <item x="1562"/>
        <item x="1563"/>
        <item x="1565"/>
        <item x="1566"/>
        <item x="1567"/>
        <item x="1568"/>
        <item x="1569"/>
        <item x="1570"/>
        <item x="1571"/>
        <item x="1572"/>
        <item x="1573"/>
        <item x="1574"/>
        <item x="1576"/>
        <item x="1577"/>
        <item x="1578"/>
        <item x="1579"/>
        <item x="1580"/>
        <item x="1581"/>
        <item x="1582"/>
        <item x="1583"/>
        <item x="1584"/>
        <item x="1585"/>
        <item x="1587"/>
        <item x="1588"/>
        <item x="1589"/>
        <item x="1590"/>
        <item x="1591"/>
        <item x="1592"/>
        <item x="1593"/>
        <item x="1594"/>
        <item x="1595"/>
        <item x="1596"/>
        <item x="1598"/>
        <item x="1599"/>
        <item x="1600"/>
        <item x="1601"/>
        <item x="1602"/>
        <item x="1603"/>
        <item x="1604"/>
        <item x="1605"/>
        <item x="1606"/>
        <item x="1607"/>
        <item x="1609"/>
        <item x="1610"/>
        <item x="1611"/>
        <item x="1612"/>
        <item x="1613"/>
        <item x="1614"/>
        <item x="1615"/>
        <item x="1616"/>
        <item x="1617"/>
        <item x="1618"/>
        <item x="1620"/>
        <item x="1621"/>
        <item x="1622"/>
        <item x="1623"/>
        <item x="1624"/>
        <item x="1625"/>
        <item x="1626"/>
        <item x="1627"/>
        <item x="1628"/>
        <item x="1629"/>
        <item x="1632"/>
        <item x="1633"/>
        <item x="1634"/>
        <item x="1635"/>
        <item x="1636"/>
        <item x="1637"/>
        <item x="1638"/>
        <item x="1639"/>
        <item x="1640"/>
        <item x="1641"/>
        <item x="1643"/>
        <item x="1644"/>
        <item x="1645"/>
        <item x="1646"/>
        <item x="1647"/>
        <item x="1648"/>
        <item x="1649"/>
        <item x="1650"/>
        <item x="1651"/>
        <item x="1652"/>
        <item x="1654"/>
        <item t="default"/>
      </items>
    </pivotField>
    <pivotField numFmtId="165" showAll="0"/>
    <pivotField showAll="0"/>
    <pivotField dataField="1" numFmtId="2" showAll="0"/>
    <pivotField showAll="0"/>
    <pivotField dataField="1" numFmtId="164" showAll="0"/>
    <pivotField showAll="0"/>
    <pivotField showAll="0"/>
    <pivotField numFmtId="2" showAll="0"/>
    <pivotField numFmtId="2" showAll="0"/>
    <pivotField showAll="0"/>
    <pivotField numFmtId="2" showAll="0"/>
    <pivotField numFmtId="2" showAll="0"/>
    <pivotField showAll="0"/>
    <pivotField showAll="0"/>
    <pivotField numFmtId="1" showAll="0"/>
    <pivotField showAll="0"/>
    <pivotField showAll="0"/>
    <pivotField showAll="0"/>
    <pivotField showAll="0"/>
    <pivotField showAll="0"/>
    <pivotField showAll="0" defaultSubtotal="0"/>
    <pivotField showAll="0" defaultSubtotal="0">
      <items count="4">
        <item x="0"/>
        <item x="1"/>
        <item x="2"/>
        <item x="3"/>
      </items>
    </pivotField>
    <pivotField dragToRow="0" dragToCol="0" dragToPage="0" showAll="0" defaultSubtotal="0"/>
  </pivotFields>
  <rowFields count="1">
    <field x="4"/>
  </rowFields>
  <rowItems count="6">
    <i>
      <x/>
    </i>
    <i>
      <x v="1"/>
    </i>
    <i>
      <x v="2"/>
    </i>
    <i>
      <x v="3"/>
    </i>
    <i>
      <x v="4"/>
    </i>
    <i t="grand">
      <x/>
    </i>
  </rowItems>
  <colFields count="1">
    <field x="-2"/>
  </colFields>
  <colItems count="3">
    <i>
      <x/>
    </i>
    <i i="1">
      <x v="1"/>
    </i>
    <i i="2">
      <x v="2"/>
    </i>
  </colItems>
  <dataFields count="3">
    <dataField name="Count of Charging_Station_ID" fld="3" subtotal="count" baseField="0" baseItem="0"/>
    <dataField name="Average of Charging_Duration_hours" fld="8" subtotal="average" baseField="4" baseItem="0" numFmtId="2"/>
    <dataField name="Average of Charging_Cost_USD" fld="10" subtotal="average" baseField="4"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1950754-8FCA-4779-87CF-F6D31CDBD305}" name="PivotTable1" cacheId="0" applyNumberFormats="0" applyBorderFormats="0" applyFontFormats="0" applyPatternFormats="0" applyAlignmentFormats="0" applyWidthHeightFormats="1" dataCaption="Values" errorCaption="0" missingCaption="0" updatedVersion="8" minRefreshableVersion="3" useAutoFormatting="1" itemPrintTitles="1" createdVersion="8" indent="0" outline="1" outlineData="1" multipleFieldFilters="0" chartFormat="41" rowHeaderCaption="Charging Date">
  <location ref="P38:S69" firstHeaderRow="0" firstDataRow="1" firstDataCol="1"/>
  <pivotFields count="29">
    <pivotField dataField="1" showAll="0"/>
    <pivotField showAll="0"/>
    <pivotField numFmtId="2" showAll="0"/>
    <pivotField showAll="0"/>
    <pivotField showAll="0"/>
    <pivotField numFmtId="165">
      <items count="1877">
        <item x="0"/>
        <item x="1"/>
        <item x="2"/>
        <item x="3"/>
        <item x="4"/>
        <item x="5"/>
        <item x="6"/>
        <item x="7"/>
        <item x="8"/>
        <item x="9"/>
        <item x="10"/>
        <item x="11"/>
        <item x="12"/>
        <item x="13"/>
        <item x="14"/>
        <item x="15"/>
        <item x="16"/>
        <item x="17"/>
        <item x="18"/>
        <item x="19"/>
        <item x="20"/>
        <item x="21"/>
        <item x="22"/>
        <item x="23"/>
        <item x="24"/>
        <item x="25"/>
        <item x="26"/>
        <item x="27"/>
        <item x="28"/>
        <item x="29"/>
        <item x="30"/>
        <item x="32"/>
        <item x="33"/>
        <item x="37"/>
        <item x="39"/>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28"/>
        <item x="329"/>
        <item x="330"/>
        <item x="331"/>
        <item x="332"/>
        <item x="333"/>
        <item x="334"/>
        <item x="335"/>
        <item x="336"/>
        <item x="337"/>
        <item x="338"/>
        <item x="339"/>
        <item x="374"/>
        <item x="375"/>
        <item x="376"/>
        <item x="377"/>
        <item x="378"/>
        <item x="379"/>
        <item x="380"/>
        <item x="381"/>
        <item x="382"/>
        <item x="397"/>
        <item x="398"/>
        <item x="399"/>
        <item x="400"/>
        <item x="401"/>
        <item x="402"/>
        <item x="403"/>
        <item x="405"/>
        <item x="406"/>
        <item x="407"/>
        <item x="409"/>
        <item x="410"/>
        <item x="411"/>
        <item x="412"/>
        <item x="413"/>
        <item x="414"/>
        <item x="415"/>
        <item x="416"/>
        <item x="417"/>
        <item x="418"/>
        <item x="419"/>
        <item x="420"/>
        <item x="421"/>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31"/>
        <item x="309"/>
        <item x="310"/>
        <item x="311"/>
        <item x="312"/>
        <item x="313"/>
        <item x="314"/>
        <item x="315"/>
        <item x="316"/>
        <item x="317"/>
        <item x="318"/>
        <item x="319"/>
        <item x="320"/>
        <item x="321"/>
        <item x="322"/>
        <item x="323"/>
        <item x="324"/>
        <item x="325"/>
        <item x="326"/>
        <item x="327"/>
        <item x="34"/>
        <item x="35"/>
        <item x="340"/>
        <item x="341"/>
        <item x="342"/>
        <item x="343"/>
        <item x="344"/>
        <item x="345"/>
        <item x="346"/>
        <item x="347"/>
        <item x="348"/>
        <item x="349"/>
        <item x="350"/>
        <item x="351"/>
        <item x="352"/>
        <item x="353"/>
        <item x="354"/>
        <item x="355"/>
        <item x="356"/>
        <item x="357"/>
        <item x="358"/>
        <item x="359"/>
        <item x="36"/>
        <item x="360"/>
        <item x="361"/>
        <item x="362"/>
        <item x="363"/>
        <item x="364"/>
        <item x="365"/>
        <item x="366"/>
        <item x="367"/>
        <item x="368"/>
        <item x="369"/>
        <item x="370"/>
        <item x="371"/>
        <item x="372"/>
        <item x="373"/>
        <item x="38"/>
        <item x="383"/>
        <item x="384"/>
        <item x="385"/>
        <item x="386"/>
        <item x="387"/>
        <item x="388"/>
        <item x="389"/>
        <item x="390"/>
        <item x="391"/>
        <item x="392"/>
        <item x="393"/>
        <item x="394"/>
        <item x="395"/>
        <item x="396"/>
        <item x="404"/>
        <item x="40"/>
        <item x="41"/>
        <item x="408"/>
        <item x="42"/>
        <item x="422"/>
        <item x="1300"/>
        <item x="1728"/>
        <item x="1839"/>
        <item x="1408"/>
        <item x="1519"/>
        <item x="1630"/>
        <item x="1662"/>
        <item x="1673"/>
        <item x="1684"/>
        <item x="1695"/>
        <item x="1706"/>
        <item x="1717"/>
        <item x="1729"/>
        <item x="1740"/>
        <item x="1751"/>
        <item x="1762"/>
        <item x="1773"/>
        <item x="1784"/>
        <item x="1795"/>
        <item x="1806"/>
        <item x="1817"/>
        <item x="1828"/>
        <item x="1840"/>
        <item x="1851"/>
        <item x="1862"/>
        <item x="1873"/>
        <item x="1331"/>
        <item x="1342"/>
        <item x="1353"/>
        <item x="1364"/>
        <item x="1375"/>
        <item x="1386"/>
        <item x="1397"/>
        <item x="1409"/>
        <item x="1420"/>
        <item x="1431"/>
        <item x="1442"/>
        <item x="1453"/>
        <item x="1464"/>
        <item x="1475"/>
        <item x="1486"/>
        <item x="1497"/>
        <item x="1508"/>
        <item x="1520"/>
        <item x="1531"/>
        <item x="1542"/>
        <item x="1553"/>
        <item x="1564"/>
        <item x="1575"/>
        <item x="1586"/>
        <item x="1597"/>
        <item x="1608"/>
        <item x="1619"/>
        <item x="1631"/>
        <item x="1642"/>
        <item x="1653"/>
        <item x="1655"/>
        <item x="1656"/>
        <item x="1657"/>
        <item x="1658"/>
        <item x="1659"/>
        <item x="1660"/>
        <item x="1661"/>
        <item x="1663"/>
        <item x="1664"/>
        <item x="1665"/>
        <item x="1666"/>
        <item x="1667"/>
        <item x="1668"/>
        <item x="1669"/>
        <item x="1670"/>
        <item x="1671"/>
        <item x="1672"/>
        <item x="1674"/>
        <item x="1675"/>
        <item x="1676"/>
        <item x="1677"/>
        <item x="1678"/>
        <item x="1679"/>
        <item x="1680"/>
        <item x="1681"/>
        <item x="1682"/>
        <item x="1683"/>
        <item x="1685"/>
        <item x="1686"/>
        <item x="1687"/>
        <item x="1688"/>
        <item x="1689"/>
        <item x="1690"/>
        <item x="1691"/>
        <item x="1692"/>
        <item x="1693"/>
        <item x="1694"/>
        <item x="1696"/>
        <item x="1697"/>
        <item x="1698"/>
        <item x="1699"/>
        <item x="1700"/>
        <item x="1701"/>
        <item x="1702"/>
        <item x="1703"/>
        <item x="1704"/>
        <item x="1705"/>
        <item x="1707"/>
        <item x="1708"/>
        <item x="1709"/>
        <item x="1710"/>
        <item x="1711"/>
        <item x="1712"/>
        <item x="1713"/>
        <item x="1714"/>
        <item x="1715"/>
        <item x="1716"/>
        <item x="1718"/>
        <item x="1719"/>
        <item x="1720"/>
        <item x="1721"/>
        <item x="1722"/>
        <item x="1723"/>
        <item x="1724"/>
        <item x="1725"/>
        <item x="1726"/>
        <item x="1727"/>
        <item x="1730"/>
        <item x="1731"/>
        <item x="1732"/>
        <item x="1733"/>
        <item x="1734"/>
        <item x="1735"/>
        <item x="1736"/>
        <item x="1737"/>
        <item x="1738"/>
        <item x="1739"/>
        <item x="1741"/>
        <item x="1742"/>
        <item x="1743"/>
        <item x="1744"/>
        <item x="1745"/>
        <item x="1746"/>
        <item x="1747"/>
        <item x="1748"/>
        <item x="1749"/>
        <item x="1750"/>
        <item x="1752"/>
        <item x="1753"/>
        <item x="1754"/>
        <item x="1755"/>
        <item x="1756"/>
        <item x="1757"/>
        <item x="1758"/>
        <item x="1759"/>
        <item x="1760"/>
        <item x="1761"/>
        <item x="1763"/>
        <item x="1764"/>
        <item x="1765"/>
        <item x="1766"/>
        <item x="1767"/>
        <item x="1768"/>
        <item x="1769"/>
        <item x="1770"/>
        <item x="1771"/>
        <item x="1772"/>
        <item x="1774"/>
        <item x="1775"/>
        <item x="1776"/>
        <item x="1777"/>
        <item x="1778"/>
        <item x="1779"/>
        <item x="1780"/>
        <item x="1781"/>
        <item x="1782"/>
        <item x="1783"/>
        <item x="1785"/>
        <item x="1786"/>
        <item x="1787"/>
        <item x="1788"/>
        <item x="1789"/>
        <item x="1790"/>
        <item x="1791"/>
        <item x="1792"/>
        <item x="1793"/>
        <item x="1794"/>
        <item x="1796"/>
        <item x="1797"/>
        <item x="1798"/>
        <item x="1799"/>
        <item x="1800"/>
        <item x="1801"/>
        <item x="1802"/>
        <item x="1803"/>
        <item x="1804"/>
        <item x="1805"/>
        <item x="1807"/>
        <item x="1808"/>
        <item x="1809"/>
        <item x="1810"/>
        <item x="1811"/>
        <item x="1812"/>
        <item x="1813"/>
        <item x="1814"/>
        <item x="1815"/>
        <item x="1816"/>
        <item x="1818"/>
        <item x="1819"/>
        <item x="1820"/>
        <item x="1821"/>
        <item x="1822"/>
        <item x="1823"/>
        <item x="1824"/>
        <item x="1825"/>
        <item x="1826"/>
        <item x="1827"/>
        <item x="1829"/>
        <item x="1830"/>
        <item x="1831"/>
        <item x="1832"/>
        <item x="1833"/>
        <item x="1834"/>
        <item x="1835"/>
        <item x="1836"/>
        <item x="1837"/>
        <item x="1838"/>
        <item x="1841"/>
        <item x="1842"/>
        <item x="1843"/>
        <item x="1844"/>
        <item x="1845"/>
        <item x="1846"/>
        <item x="1847"/>
        <item x="1848"/>
        <item x="1849"/>
        <item x="1850"/>
        <item x="1852"/>
        <item x="1853"/>
        <item x="1854"/>
        <item x="1855"/>
        <item x="1856"/>
        <item x="1857"/>
        <item x="1858"/>
        <item x="1859"/>
        <item x="1860"/>
        <item x="1861"/>
        <item x="1863"/>
        <item x="1864"/>
        <item x="1865"/>
        <item x="1866"/>
        <item x="1867"/>
        <item x="1868"/>
        <item x="1869"/>
        <item x="1870"/>
        <item x="1871"/>
        <item x="1872"/>
        <item x="1874"/>
        <item x="1875"/>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2"/>
        <item x="1333"/>
        <item x="1334"/>
        <item x="1335"/>
        <item x="1336"/>
        <item x="1337"/>
        <item x="1338"/>
        <item x="1339"/>
        <item x="1340"/>
        <item x="1341"/>
        <item x="1343"/>
        <item x="1344"/>
        <item x="1345"/>
        <item x="1346"/>
        <item x="1347"/>
        <item x="1348"/>
        <item x="1349"/>
        <item x="1350"/>
        <item x="1351"/>
        <item x="1352"/>
        <item x="1354"/>
        <item x="1355"/>
        <item x="1356"/>
        <item x="1357"/>
        <item x="1358"/>
        <item x="1359"/>
        <item x="1360"/>
        <item x="1361"/>
        <item x="1362"/>
        <item x="1363"/>
        <item x="1365"/>
        <item x="1366"/>
        <item x="1367"/>
        <item x="1368"/>
        <item x="1369"/>
        <item x="1370"/>
        <item x="1371"/>
        <item x="1372"/>
        <item x="1373"/>
        <item x="1374"/>
        <item x="1376"/>
        <item x="1377"/>
        <item x="1378"/>
        <item x="1379"/>
        <item x="1380"/>
        <item x="1381"/>
        <item x="1382"/>
        <item x="1383"/>
        <item x="1384"/>
        <item x="1385"/>
        <item x="1387"/>
        <item x="1388"/>
        <item x="1389"/>
        <item x="1390"/>
        <item x="1391"/>
        <item x="1392"/>
        <item x="1393"/>
        <item x="1394"/>
        <item x="1395"/>
        <item x="1396"/>
        <item x="1398"/>
        <item x="1399"/>
        <item x="1400"/>
        <item x="1401"/>
        <item x="1402"/>
        <item x="1403"/>
        <item x="1404"/>
        <item x="1405"/>
        <item x="1406"/>
        <item x="1407"/>
        <item x="1410"/>
        <item x="1411"/>
        <item x="1412"/>
        <item x="1413"/>
        <item x="1414"/>
        <item x="1415"/>
        <item x="1416"/>
        <item x="1417"/>
        <item x="1418"/>
        <item x="1419"/>
        <item x="1421"/>
        <item x="1422"/>
        <item x="1423"/>
        <item x="1424"/>
        <item x="1425"/>
        <item x="1426"/>
        <item x="1427"/>
        <item x="1428"/>
        <item x="1429"/>
        <item x="1430"/>
        <item x="1432"/>
        <item x="1433"/>
        <item x="1434"/>
        <item x="1435"/>
        <item x="1436"/>
        <item x="1437"/>
        <item x="1438"/>
        <item x="1439"/>
        <item x="1440"/>
        <item x="1441"/>
        <item x="1443"/>
        <item x="1444"/>
        <item x="1445"/>
        <item x="1446"/>
        <item x="1447"/>
        <item x="1448"/>
        <item x="1449"/>
        <item x="1450"/>
        <item x="1451"/>
        <item x="1452"/>
        <item x="1454"/>
        <item x="1455"/>
        <item x="1456"/>
        <item x="1457"/>
        <item x="1458"/>
        <item x="1459"/>
        <item x="1460"/>
        <item x="1461"/>
        <item x="1462"/>
        <item x="1463"/>
        <item x="1465"/>
        <item x="1466"/>
        <item x="1467"/>
        <item x="1468"/>
        <item x="1469"/>
        <item x="1470"/>
        <item x="1471"/>
        <item x="1472"/>
        <item x="1473"/>
        <item x="1474"/>
        <item x="1476"/>
        <item x="1477"/>
        <item x="1478"/>
        <item x="1479"/>
        <item x="1480"/>
        <item x="1481"/>
        <item x="1482"/>
        <item x="1483"/>
        <item x="1484"/>
        <item x="1485"/>
        <item x="1487"/>
        <item x="1488"/>
        <item x="1489"/>
        <item x="1490"/>
        <item x="1491"/>
        <item x="1492"/>
        <item x="1493"/>
        <item x="1494"/>
        <item x="1495"/>
        <item x="1496"/>
        <item x="1498"/>
        <item x="1499"/>
        <item x="1500"/>
        <item x="1501"/>
        <item x="1502"/>
        <item x="1503"/>
        <item x="1504"/>
        <item x="1505"/>
        <item x="1506"/>
        <item x="1507"/>
        <item x="1509"/>
        <item x="1510"/>
        <item x="1511"/>
        <item x="1512"/>
        <item x="1513"/>
        <item x="1514"/>
        <item x="1515"/>
        <item x="1516"/>
        <item x="1517"/>
        <item x="1518"/>
        <item x="1521"/>
        <item x="1522"/>
        <item x="1523"/>
        <item x="1524"/>
        <item x="1525"/>
        <item x="1526"/>
        <item x="1527"/>
        <item x="1528"/>
        <item x="1529"/>
        <item x="1530"/>
        <item x="1532"/>
        <item x="1533"/>
        <item x="1534"/>
        <item x="1535"/>
        <item x="1536"/>
        <item x="1537"/>
        <item x="1538"/>
        <item x="1539"/>
        <item x="1540"/>
        <item x="1541"/>
        <item x="1543"/>
        <item x="1544"/>
        <item x="1545"/>
        <item x="1546"/>
        <item x="1547"/>
        <item x="1548"/>
        <item x="1549"/>
        <item x="1550"/>
        <item x="1551"/>
        <item x="1552"/>
        <item x="1554"/>
        <item x="1555"/>
        <item x="1556"/>
        <item x="1557"/>
        <item x="1558"/>
        <item x="1559"/>
        <item x="1560"/>
        <item x="1561"/>
        <item x="1562"/>
        <item x="1563"/>
        <item x="1565"/>
        <item x="1566"/>
        <item x="1567"/>
        <item x="1568"/>
        <item x="1569"/>
        <item x="1570"/>
        <item x="1571"/>
        <item x="1572"/>
        <item x="1573"/>
        <item x="1574"/>
        <item x="1576"/>
        <item x="1577"/>
        <item x="1578"/>
        <item x="1579"/>
        <item x="1580"/>
        <item x="1581"/>
        <item x="1582"/>
        <item x="1583"/>
        <item x="1584"/>
        <item x="1585"/>
        <item x="1587"/>
        <item x="1588"/>
        <item x="1589"/>
        <item x="1590"/>
        <item x="1591"/>
        <item x="1592"/>
        <item x="1593"/>
        <item x="1594"/>
        <item x="1595"/>
        <item x="1596"/>
        <item x="1598"/>
        <item x="1599"/>
        <item x="1600"/>
        <item x="1601"/>
        <item x="1602"/>
        <item x="1603"/>
        <item x="1604"/>
        <item x="1605"/>
        <item x="1606"/>
        <item x="1607"/>
        <item x="1609"/>
        <item x="1610"/>
        <item x="1611"/>
        <item x="1612"/>
        <item x="1613"/>
        <item x="1614"/>
        <item x="1615"/>
        <item x="1616"/>
        <item x="1617"/>
        <item x="1618"/>
        <item x="1620"/>
        <item x="1621"/>
        <item x="1622"/>
        <item x="1623"/>
        <item x="1624"/>
        <item x="1625"/>
        <item x="1626"/>
        <item x="1627"/>
        <item x="1628"/>
        <item x="1629"/>
        <item x="1632"/>
        <item x="1633"/>
        <item x="1634"/>
        <item x="1635"/>
        <item x="1636"/>
        <item x="1637"/>
        <item x="1638"/>
        <item x="1639"/>
        <item x="1640"/>
        <item x="1641"/>
        <item x="1643"/>
        <item x="1644"/>
        <item x="1645"/>
        <item x="1646"/>
        <item x="1647"/>
        <item x="1648"/>
        <item x="1649"/>
        <item x="1650"/>
        <item x="1651"/>
        <item x="1652"/>
        <item x="1654"/>
        <item t="default"/>
      </items>
    </pivotField>
    <pivotField numFmtId="165" showAll="0"/>
    <pivotField dataField="1" showAll="0"/>
    <pivotField dataField="1" numFmtId="2" showAll="0"/>
    <pivotField showAll="0"/>
    <pivotField numFmtId="164" showAll="0"/>
    <pivotField showAll="0"/>
    <pivotField showAll="0"/>
    <pivotField numFmtId="2" showAll="0"/>
    <pivotField numFmtId="2" showAll="0"/>
    <pivotField showAll="0"/>
    <pivotField numFmtId="2" showAll="0"/>
    <pivotField numFmtId="2" showAll="0"/>
    <pivotField showAll="0"/>
    <pivotField showAll="0"/>
    <pivotField numFmtId="2" showAll="0"/>
    <pivotField showAll="0"/>
    <pivotField showAll="0"/>
    <pivotField showAll="0"/>
    <pivotField showAll="0"/>
    <pivotField showAll="0"/>
    <pivotField axis="axisRow">
      <items count="15">
        <item x="0"/>
        <item x="1"/>
        <item x="2"/>
        <item x="3"/>
        <item x="4"/>
        <item x="5"/>
        <item x="6"/>
        <item x="7"/>
        <item x="8"/>
        <item x="9"/>
        <item x="10"/>
        <item x="11"/>
        <item x="12"/>
        <item x="13"/>
        <item t="default"/>
      </items>
    </pivotField>
    <pivotField axis="axisRow">
      <items count="5">
        <item x="0"/>
        <item x="1"/>
        <item x="2"/>
        <item x="3"/>
        <item t="default"/>
      </items>
    </pivotField>
    <pivotField dragToRow="0" dragToCol="0" dragToPage="0" showAll="0" defaultSubtotal="0"/>
  </pivotFields>
  <rowFields count="2">
    <field x="27"/>
    <field x="26"/>
  </rowFields>
  <rowItems count="31">
    <i>
      <x/>
    </i>
    <i r="1">
      <x/>
    </i>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3"/>
    </i>
    <i t="grand">
      <x/>
    </i>
  </rowItems>
  <colFields count="1">
    <field x="-2"/>
  </colFields>
  <colItems count="3">
    <i>
      <x/>
    </i>
    <i i="1">
      <x v="1"/>
    </i>
    <i i="2">
      <x v="2"/>
    </i>
  </colItems>
  <dataFields count="3">
    <dataField name="Average Charging Duration" fld="8" subtotal="average" baseField="3" baseItem="0" numFmtId="2"/>
    <dataField name="Average Energy Consumed" fld="7" subtotal="average" baseField="0" baseItem="0" numFmtId="2"/>
    <dataField name="Count of user" fld="0" subtotal="count" baseField="0" baseItem="0" numFmtId="1"/>
  </dataFields>
  <formats count="13">
    <format dxfId="30">
      <pivotArea outline="0" collapsedLevelsAreSubtotals="1" fieldPosition="0">
        <references count="1">
          <reference field="4294967294" count="2" selected="0">
            <x v="0"/>
            <x v="1"/>
          </reference>
        </references>
      </pivotArea>
    </format>
    <format dxfId="29">
      <pivotArea type="all" dataOnly="0" outline="0" fieldPosition="0"/>
    </format>
    <format dxfId="28">
      <pivotArea outline="0" collapsedLevelsAreSubtotals="1" fieldPosition="0">
        <references count="1">
          <reference field="4294967294" count="1" selected="0">
            <x v="2"/>
          </reference>
        </references>
      </pivotArea>
    </format>
    <format dxfId="27">
      <pivotArea type="all" dataOnly="0" outline="0" fieldPosition="0"/>
    </format>
    <format dxfId="26">
      <pivotArea outline="0" collapsedLevelsAreSubtotals="1" fieldPosition="0"/>
    </format>
    <format dxfId="25">
      <pivotArea field="27" type="button" dataOnly="0" labelOnly="1" outline="0" axis="axisRow" fieldPosition="0"/>
    </format>
    <format dxfId="24">
      <pivotArea dataOnly="0" labelOnly="1" fieldPosition="0">
        <references count="1">
          <reference field="27" count="0"/>
        </references>
      </pivotArea>
    </format>
    <format dxfId="23">
      <pivotArea dataOnly="0" labelOnly="1" grandRow="1" outline="0" fieldPosition="0"/>
    </format>
    <format dxfId="22">
      <pivotArea dataOnly="0" labelOnly="1" fieldPosition="0">
        <references count="2">
          <reference field="26" count="1">
            <x v="0"/>
          </reference>
          <reference field="27" count="1" selected="0">
            <x v="0"/>
          </reference>
        </references>
      </pivotArea>
    </format>
    <format dxfId="21">
      <pivotArea dataOnly="0" labelOnly="1" fieldPosition="0">
        <references count="2">
          <reference field="26" count="12">
            <x v="1"/>
            <x v="2"/>
            <x v="3"/>
            <x v="4"/>
            <x v="5"/>
            <x v="6"/>
            <x v="7"/>
            <x v="8"/>
            <x v="9"/>
            <x v="10"/>
            <x v="11"/>
            <x v="12"/>
          </reference>
          <reference field="27" count="1" selected="0">
            <x v="1"/>
          </reference>
        </references>
      </pivotArea>
    </format>
    <format dxfId="20">
      <pivotArea dataOnly="0" labelOnly="1" fieldPosition="0">
        <references count="2">
          <reference field="26" count="12">
            <x v="1"/>
            <x v="2"/>
            <x v="3"/>
            <x v="4"/>
            <x v="5"/>
            <x v="6"/>
            <x v="7"/>
            <x v="8"/>
            <x v="9"/>
            <x v="10"/>
            <x v="11"/>
            <x v="12"/>
          </reference>
          <reference field="27" count="1" selected="0">
            <x v="2"/>
          </reference>
        </references>
      </pivotArea>
    </format>
    <format dxfId="19">
      <pivotArea dataOnly="0" labelOnly="1" fieldPosition="0">
        <references count="2">
          <reference field="26" count="1">
            <x v="13"/>
          </reference>
          <reference field="27" count="1" selected="0">
            <x v="3"/>
          </reference>
        </references>
      </pivotArea>
    </format>
    <format dxfId="18">
      <pivotArea dataOnly="0" labelOnly="1" outline="0" fieldPosition="0">
        <references count="1">
          <reference field="4294967294" count="3">
            <x v="0"/>
            <x v="1"/>
            <x v="2"/>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21" format="0"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1"/>
          </reference>
        </references>
      </pivotArea>
    </chartFormat>
    <chartFormat chart="21"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2F2AA94-4930-4FB0-86DD-E8B3EA489FEA}" name="Top10BusyStations" cacheId="0" applyNumberFormats="0" applyBorderFormats="0" applyFontFormats="0" applyPatternFormats="0" applyAlignmentFormats="0" applyWidthHeightFormats="1" dataCaption="Values" missingCaption="0" updatedVersion="8" minRefreshableVersion="3" useAutoFormatting="1" itemPrintTitles="1" createdVersion="8" indent="0" outline="1" outlineData="1" chartFormat="62" rowHeaderCaption="Station Id" colHeaderCaption="Time slot of the day">
  <location ref="P8:U32" firstHeaderRow="1" firstDataRow="2" firstDataCol="1" rowPageCount="1" colPageCount="1"/>
  <pivotFields count="29">
    <pivotField dataField="1" showAll="0"/>
    <pivotField showAll="0"/>
    <pivotField numFmtId="2" showAll="0"/>
    <pivotField axis="axisRow" showAll="0" measureFilter="1" sortType="descending">
      <items count="464">
        <item x="78"/>
        <item x="16"/>
        <item x="248"/>
        <item x="126"/>
        <item x="84"/>
        <item x="353"/>
        <item x="77"/>
        <item x="274"/>
        <item x="173"/>
        <item x="4"/>
        <item x="46"/>
        <item x="265"/>
        <item x="322"/>
        <item x="300"/>
        <item x="114"/>
        <item x="94"/>
        <item x="399"/>
        <item x="129"/>
        <item x="203"/>
        <item x="58"/>
        <item x="253"/>
        <item x="135"/>
        <item x="220"/>
        <item x="277"/>
        <item x="254"/>
        <item x="297"/>
        <item x="18"/>
        <item x="90"/>
        <item x="112"/>
        <item x="425"/>
        <item x="27"/>
        <item x="116"/>
        <item x="53"/>
        <item x="186"/>
        <item x="168"/>
        <item x="448"/>
        <item x="215"/>
        <item x="263"/>
        <item x="144"/>
        <item x="452"/>
        <item x="296"/>
        <item x="164"/>
        <item x="21"/>
        <item x="428"/>
        <item x="266"/>
        <item x="212"/>
        <item x="136"/>
        <item x="391"/>
        <item x="14"/>
        <item x="216"/>
        <item x="153"/>
        <item x="103"/>
        <item x="23"/>
        <item x="69"/>
        <item x="155"/>
        <item x="439"/>
        <item x="62"/>
        <item x="105"/>
        <item x="357"/>
        <item x="166"/>
        <item x="87"/>
        <item x="372"/>
        <item x="12"/>
        <item x="219"/>
        <item x="6"/>
        <item x="340"/>
        <item x="415"/>
        <item x="130"/>
        <item x="308"/>
        <item x="151"/>
        <item x="68"/>
        <item x="162"/>
        <item x="97"/>
        <item x="384"/>
        <item x="336"/>
        <item x="183"/>
        <item x="329"/>
        <item x="127"/>
        <item x="193"/>
        <item x="362"/>
        <item x="426"/>
        <item x="252"/>
        <item x="81"/>
        <item x="2"/>
        <item x="350"/>
        <item x="154"/>
        <item x="194"/>
        <item x="50"/>
        <item x="339"/>
        <item x="109"/>
        <item x="360"/>
        <item x="208"/>
        <item x="178"/>
        <item x="95"/>
        <item x="48"/>
        <item x="427"/>
        <item x="338"/>
        <item x="409"/>
        <item x="413"/>
        <item x="288"/>
        <item x="31"/>
        <item x="115"/>
        <item x="15"/>
        <item x="309"/>
        <item x="199"/>
        <item x="440"/>
        <item x="124"/>
        <item x="100"/>
        <item x="175"/>
        <item x="10"/>
        <item x="397"/>
        <item x="59"/>
        <item x="92"/>
        <item x="431"/>
        <item x="343"/>
        <item x="32"/>
        <item x="161"/>
        <item x="327"/>
        <item x="287"/>
        <item x="119"/>
        <item x="137"/>
        <item x="182"/>
        <item x="229"/>
        <item x="49"/>
        <item x="460"/>
        <item x="319"/>
        <item x="369"/>
        <item x="256"/>
        <item x="167"/>
        <item x="82"/>
        <item x="86"/>
        <item x="437"/>
        <item x="88"/>
        <item x="138"/>
        <item x="38"/>
        <item x="421"/>
        <item x="324"/>
        <item x="217"/>
        <item x="238"/>
        <item x="447"/>
        <item x="233"/>
        <item x="370"/>
        <item x="251"/>
        <item x="29"/>
        <item x="455"/>
        <item x="304"/>
        <item x="458"/>
        <item x="305"/>
        <item x="320"/>
        <item x="255"/>
        <item x="177"/>
        <item x="313"/>
        <item x="419"/>
        <item x="125"/>
        <item x="295"/>
        <item x="345"/>
        <item x="443"/>
        <item x="225"/>
        <item x="240"/>
        <item x="355"/>
        <item x="376"/>
        <item x="280"/>
        <item x="328"/>
        <item x="352"/>
        <item x="181"/>
        <item x="394"/>
        <item x="386"/>
        <item x="260"/>
        <item x="204"/>
        <item x="174"/>
        <item x="210"/>
        <item x="272"/>
        <item x="245"/>
        <item x="230"/>
        <item x="42"/>
        <item x="80"/>
        <item x="117"/>
        <item x="249"/>
        <item x="147"/>
        <item x="158"/>
        <item x="189"/>
        <item x="243"/>
        <item x="435"/>
        <item x="120"/>
        <item x="37"/>
        <item x="398"/>
        <item x="347"/>
        <item x="389"/>
        <item x="43"/>
        <item x="321"/>
        <item x="106"/>
        <item x="351"/>
        <item x="228"/>
        <item x="74"/>
        <item x="24"/>
        <item x="317"/>
        <item x="330"/>
        <item x="113"/>
        <item x="267"/>
        <item x="57"/>
        <item x="246"/>
        <item x="420"/>
        <item x="188"/>
        <item x="218"/>
        <item x="71"/>
        <item x="335"/>
        <item x="374"/>
        <item x="221"/>
        <item x="7"/>
        <item x="235"/>
        <item x="411"/>
        <item x="148"/>
        <item x="98"/>
        <item x="200"/>
        <item x="298"/>
        <item x="209"/>
        <item x="412"/>
        <item x="379"/>
        <item x="139"/>
        <item x="72"/>
        <item x="441"/>
        <item x="52"/>
        <item x="142"/>
        <item x="195"/>
        <item x="73"/>
        <item x="107"/>
        <item x="346"/>
        <item x="247"/>
        <item x="438"/>
        <item x="145"/>
        <item x="378"/>
        <item x="22"/>
        <item x="3"/>
        <item x="271"/>
        <item x="293"/>
        <item x="383"/>
        <item x="289"/>
        <item x="323"/>
        <item x="451"/>
        <item x="361"/>
        <item x="60"/>
        <item x="5"/>
        <item x="55"/>
        <item x="146"/>
        <item x="169"/>
        <item x="250"/>
        <item x="67"/>
        <item x="26"/>
        <item x="152"/>
        <item x="306"/>
        <item x="66"/>
        <item x="132"/>
        <item x="179"/>
        <item x="400"/>
        <item x="214"/>
        <item x="395"/>
        <item x="63"/>
        <item x="344"/>
        <item x="388"/>
        <item x="140"/>
        <item x="377"/>
        <item x="285"/>
        <item x="198"/>
        <item x="201"/>
        <item x="262"/>
        <item x="423"/>
        <item x="281"/>
        <item x="45"/>
        <item x="25"/>
        <item x="302"/>
        <item x="196"/>
        <item x="276"/>
        <item x="156"/>
        <item x="134"/>
        <item x="406"/>
        <item x="149"/>
        <item x="410"/>
        <item x="416"/>
        <item x="332"/>
        <item x="279"/>
        <item x="433"/>
        <item x="202"/>
        <item x="461"/>
        <item x="312"/>
        <item x="171"/>
        <item x="141"/>
        <item x="54"/>
        <item x="354"/>
        <item x="445"/>
        <item x="241"/>
        <item x="275"/>
        <item x="231"/>
        <item x="292"/>
        <item x="436"/>
        <item x="430"/>
        <item x="356"/>
        <item x="244"/>
        <item x="366"/>
        <item x="446"/>
        <item x="316"/>
        <item x="34"/>
        <item x="0"/>
        <item x="290"/>
        <item x="310"/>
        <item x="337"/>
        <item x="375"/>
        <item x="284"/>
        <item x="227"/>
        <item x="385"/>
        <item x="282"/>
        <item x="363"/>
        <item x="206"/>
        <item x="157"/>
        <item x="33"/>
        <item x="342"/>
        <item x="170"/>
        <item x="89"/>
        <item x="402"/>
        <item x="207"/>
        <item x="373"/>
        <item x="102"/>
        <item x="39"/>
        <item x="234"/>
        <item x="61"/>
        <item x="349"/>
        <item x="405"/>
        <item x="364"/>
        <item x="191"/>
        <item x="450"/>
        <item x="392"/>
        <item x="159"/>
        <item x="390"/>
        <item x="368"/>
        <item x="273"/>
        <item x="401"/>
        <item x="133"/>
        <item x="396"/>
        <item x="283"/>
        <item x="128"/>
        <item x="1"/>
        <item x="131"/>
        <item x="76"/>
        <item x="444"/>
        <item x="341"/>
        <item x="165"/>
        <item x="17"/>
        <item x="331"/>
        <item x="180"/>
        <item x="414"/>
        <item x="28"/>
        <item x="407"/>
        <item x="41"/>
        <item x="318"/>
        <item x="291"/>
        <item x="111"/>
        <item x="264"/>
        <item x="91"/>
        <item x="367"/>
        <item x="278"/>
        <item x="121"/>
        <item x="99"/>
        <item x="35"/>
        <item x="187"/>
        <item x="223"/>
        <item x="9"/>
        <item x="422"/>
        <item x="270"/>
        <item x="326"/>
        <item x="239"/>
        <item x="454"/>
        <item x="226"/>
        <item x="205"/>
        <item x="303"/>
        <item x="40"/>
        <item x="393"/>
        <item x="44"/>
        <item x="211"/>
        <item x="442"/>
        <item x="417"/>
        <item x="299"/>
        <item x="172"/>
        <item x="359"/>
        <item x="432"/>
        <item x="143"/>
        <item x="457"/>
        <item x="122"/>
        <item x="424"/>
        <item x="176"/>
        <item x="301"/>
        <item x="307"/>
        <item x="404"/>
        <item x="259"/>
        <item x="185"/>
        <item x="123"/>
        <item x="381"/>
        <item x="456"/>
        <item x="236"/>
        <item x="20"/>
        <item x="434"/>
        <item x="213"/>
        <item x="258"/>
        <item x="459"/>
        <item x="197"/>
        <item x="190"/>
        <item x="8"/>
        <item x="108"/>
        <item x="96"/>
        <item x="160"/>
        <item x="371"/>
        <item x="110"/>
        <item x="449"/>
        <item x="348"/>
        <item x="257"/>
        <item x="453"/>
        <item x="261"/>
        <item x="47"/>
        <item x="101"/>
        <item x="315"/>
        <item x="30"/>
        <item x="403"/>
        <item x="83"/>
        <item x="79"/>
        <item x="104"/>
        <item x="222"/>
        <item x="325"/>
        <item x="365"/>
        <item x="237"/>
        <item x="65"/>
        <item x="224"/>
        <item x="51"/>
        <item x="418"/>
        <item x="314"/>
        <item x="70"/>
        <item x="334"/>
        <item x="163"/>
        <item x="93"/>
        <item x="382"/>
        <item x="192"/>
        <item x="358"/>
        <item x="11"/>
        <item x="64"/>
        <item x="294"/>
        <item x="408"/>
        <item x="19"/>
        <item x="75"/>
        <item x="387"/>
        <item x="242"/>
        <item x="286"/>
        <item x="311"/>
        <item x="56"/>
        <item x="333"/>
        <item x="118"/>
        <item x="268"/>
        <item x="85"/>
        <item x="184"/>
        <item x="269"/>
        <item x="150"/>
        <item x="429"/>
        <item x="13"/>
        <item x="36"/>
        <item x="232"/>
        <item x="380"/>
        <item m="1" x="462"/>
        <item t="default"/>
      </items>
      <autoSortScope>
        <pivotArea dataOnly="0" outline="0" fieldPosition="0">
          <references count="1">
            <reference field="4294967294" count="1" selected="0">
              <x v="0"/>
            </reference>
          </references>
        </pivotArea>
      </autoSortScope>
    </pivotField>
    <pivotField showAll="0"/>
    <pivotField numFmtId="165" showAll="0">
      <items count="1877">
        <item x="0"/>
        <item x="1"/>
        <item x="2"/>
        <item x="3"/>
        <item x="4"/>
        <item x="5"/>
        <item x="6"/>
        <item x="7"/>
        <item x="8"/>
        <item x="9"/>
        <item x="10"/>
        <item x="11"/>
        <item x="12"/>
        <item x="13"/>
        <item x="14"/>
        <item x="15"/>
        <item x="16"/>
        <item x="17"/>
        <item x="18"/>
        <item x="19"/>
        <item x="20"/>
        <item x="21"/>
        <item x="22"/>
        <item x="23"/>
        <item x="24"/>
        <item x="25"/>
        <item x="26"/>
        <item x="27"/>
        <item x="28"/>
        <item x="29"/>
        <item x="30"/>
        <item x="32"/>
        <item x="33"/>
        <item x="37"/>
        <item x="39"/>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28"/>
        <item x="329"/>
        <item x="330"/>
        <item x="331"/>
        <item x="332"/>
        <item x="333"/>
        <item x="334"/>
        <item x="335"/>
        <item x="336"/>
        <item x="337"/>
        <item x="338"/>
        <item x="339"/>
        <item x="374"/>
        <item x="375"/>
        <item x="376"/>
        <item x="377"/>
        <item x="378"/>
        <item x="379"/>
        <item x="380"/>
        <item x="381"/>
        <item x="382"/>
        <item x="397"/>
        <item x="398"/>
        <item x="399"/>
        <item x="400"/>
        <item x="401"/>
        <item x="402"/>
        <item x="403"/>
        <item x="405"/>
        <item x="406"/>
        <item x="407"/>
        <item x="409"/>
        <item x="410"/>
        <item x="411"/>
        <item x="412"/>
        <item x="413"/>
        <item x="414"/>
        <item x="415"/>
        <item x="416"/>
        <item x="417"/>
        <item x="418"/>
        <item x="419"/>
        <item x="420"/>
        <item x="421"/>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31"/>
        <item x="309"/>
        <item x="310"/>
        <item x="311"/>
        <item x="312"/>
        <item x="313"/>
        <item x="314"/>
        <item x="315"/>
        <item x="316"/>
        <item x="317"/>
        <item x="318"/>
        <item x="319"/>
        <item x="320"/>
        <item x="321"/>
        <item x="322"/>
        <item x="323"/>
        <item x="324"/>
        <item x="325"/>
        <item x="326"/>
        <item x="327"/>
        <item x="34"/>
        <item x="35"/>
        <item x="340"/>
        <item x="341"/>
        <item x="342"/>
        <item x="343"/>
        <item x="344"/>
        <item x="345"/>
        <item x="346"/>
        <item x="347"/>
        <item x="348"/>
        <item x="349"/>
        <item x="350"/>
        <item x="351"/>
        <item x="352"/>
        <item x="353"/>
        <item x="354"/>
        <item x="355"/>
        <item x="356"/>
        <item x="357"/>
        <item x="358"/>
        <item x="359"/>
        <item x="36"/>
        <item x="360"/>
        <item x="361"/>
        <item x="362"/>
        <item x="363"/>
        <item x="364"/>
        <item x="365"/>
        <item x="366"/>
        <item x="367"/>
        <item x="368"/>
        <item x="369"/>
        <item x="370"/>
        <item x="371"/>
        <item x="372"/>
        <item x="373"/>
        <item x="38"/>
        <item x="383"/>
        <item x="384"/>
        <item x="385"/>
        <item x="386"/>
        <item x="387"/>
        <item x="388"/>
        <item x="389"/>
        <item x="390"/>
        <item x="391"/>
        <item x="392"/>
        <item x="393"/>
        <item x="394"/>
        <item x="395"/>
        <item x="396"/>
        <item x="404"/>
        <item x="40"/>
        <item x="41"/>
        <item x="408"/>
        <item x="42"/>
        <item x="422"/>
        <item x="1300"/>
        <item x="1728"/>
        <item x="1839"/>
        <item x="1408"/>
        <item x="1519"/>
        <item x="1630"/>
        <item x="1662"/>
        <item x="1673"/>
        <item x="1684"/>
        <item x="1695"/>
        <item x="1706"/>
        <item x="1717"/>
        <item x="1729"/>
        <item x="1740"/>
        <item x="1751"/>
        <item x="1762"/>
        <item x="1773"/>
        <item x="1784"/>
        <item x="1795"/>
        <item x="1806"/>
        <item x="1817"/>
        <item x="1828"/>
        <item x="1840"/>
        <item x="1851"/>
        <item x="1862"/>
        <item x="1873"/>
        <item x="1331"/>
        <item x="1342"/>
        <item x="1353"/>
        <item x="1364"/>
        <item x="1375"/>
        <item x="1386"/>
        <item x="1397"/>
        <item x="1409"/>
        <item x="1420"/>
        <item x="1431"/>
        <item x="1442"/>
        <item x="1453"/>
        <item x="1464"/>
        <item x="1475"/>
        <item x="1486"/>
        <item x="1497"/>
        <item x="1508"/>
        <item x="1520"/>
        <item x="1531"/>
        <item x="1542"/>
        <item x="1553"/>
        <item x="1564"/>
        <item x="1575"/>
        <item x="1586"/>
        <item x="1597"/>
        <item x="1608"/>
        <item x="1619"/>
        <item x="1631"/>
        <item x="1642"/>
        <item x="1653"/>
        <item x="1655"/>
        <item x="1656"/>
        <item x="1657"/>
        <item x="1658"/>
        <item x="1659"/>
        <item x="1660"/>
        <item x="1661"/>
        <item x="1663"/>
        <item x="1664"/>
        <item x="1665"/>
        <item x="1666"/>
        <item x="1667"/>
        <item x="1668"/>
        <item x="1669"/>
        <item x="1670"/>
        <item x="1671"/>
        <item x="1672"/>
        <item x="1674"/>
        <item x="1675"/>
        <item x="1676"/>
        <item x="1677"/>
        <item x="1678"/>
        <item x="1679"/>
        <item x="1680"/>
        <item x="1681"/>
        <item x="1682"/>
        <item x="1683"/>
        <item x="1685"/>
        <item x="1686"/>
        <item x="1687"/>
        <item x="1688"/>
        <item x="1689"/>
        <item x="1690"/>
        <item x="1691"/>
        <item x="1692"/>
        <item x="1693"/>
        <item x="1694"/>
        <item x="1696"/>
        <item x="1697"/>
        <item x="1698"/>
        <item x="1699"/>
        <item x="1700"/>
        <item x="1701"/>
        <item x="1702"/>
        <item x="1703"/>
        <item x="1704"/>
        <item x="1705"/>
        <item x="1707"/>
        <item x="1708"/>
        <item x="1709"/>
        <item x="1710"/>
        <item x="1711"/>
        <item x="1712"/>
        <item x="1713"/>
        <item x="1714"/>
        <item x="1715"/>
        <item x="1716"/>
        <item x="1718"/>
        <item x="1719"/>
        <item x="1720"/>
        <item x="1721"/>
        <item x="1722"/>
        <item x="1723"/>
        <item x="1724"/>
        <item x="1725"/>
        <item x="1726"/>
        <item x="1727"/>
        <item x="1730"/>
        <item x="1731"/>
        <item x="1732"/>
        <item x="1733"/>
        <item x="1734"/>
        <item x="1735"/>
        <item x="1736"/>
        <item x="1737"/>
        <item x="1738"/>
        <item x="1739"/>
        <item x="1741"/>
        <item x="1742"/>
        <item x="1743"/>
        <item x="1744"/>
        <item x="1745"/>
        <item x="1746"/>
        <item x="1747"/>
        <item x="1748"/>
        <item x="1749"/>
        <item x="1750"/>
        <item x="1752"/>
        <item x="1753"/>
        <item x="1754"/>
        <item x="1755"/>
        <item x="1756"/>
        <item x="1757"/>
        <item x="1758"/>
        <item x="1759"/>
        <item x="1760"/>
        <item x="1761"/>
        <item x="1763"/>
        <item x="1764"/>
        <item x="1765"/>
        <item x="1766"/>
        <item x="1767"/>
        <item x="1768"/>
        <item x="1769"/>
        <item x="1770"/>
        <item x="1771"/>
        <item x="1772"/>
        <item x="1774"/>
        <item x="1775"/>
        <item x="1776"/>
        <item x="1777"/>
        <item x="1778"/>
        <item x="1779"/>
        <item x="1780"/>
        <item x="1781"/>
        <item x="1782"/>
        <item x="1783"/>
        <item x="1785"/>
        <item x="1786"/>
        <item x="1787"/>
        <item x="1788"/>
        <item x="1789"/>
        <item x="1790"/>
        <item x="1791"/>
        <item x="1792"/>
        <item x="1793"/>
        <item x="1794"/>
        <item x="1796"/>
        <item x="1797"/>
        <item x="1798"/>
        <item x="1799"/>
        <item x="1800"/>
        <item x="1801"/>
        <item x="1802"/>
        <item x="1803"/>
        <item x="1804"/>
        <item x="1805"/>
        <item x="1807"/>
        <item x="1808"/>
        <item x="1809"/>
        <item x="1810"/>
        <item x="1811"/>
        <item x="1812"/>
        <item x="1813"/>
        <item x="1814"/>
        <item x="1815"/>
        <item x="1816"/>
        <item x="1818"/>
        <item x="1819"/>
        <item x="1820"/>
        <item x="1821"/>
        <item x="1822"/>
        <item x="1823"/>
        <item x="1824"/>
        <item x="1825"/>
        <item x="1826"/>
        <item x="1827"/>
        <item x="1829"/>
        <item x="1830"/>
        <item x="1831"/>
        <item x="1832"/>
        <item x="1833"/>
        <item x="1834"/>
        <item x="1835"/>
        <item x="1836"/>
        <item x="1837"/>
        <item x="1838"/>
        <item x="1841"/>
        <item x="1842"/>
        <item x="1843"/>
        <item x="1844"/>
        <item x="1845"/>
        <item x="1846"/>
        <item x="1847"/>
        <item x="1848"/>
        <item x="1849"/>
        <item x="1850"/>
        <item x="1852"/>
        <item x="1853"/>
        <item x="1854"/>
        <item x="1855"/>
        <item x="1856"/>
        <item x="1857"/>
        <item x="1858"/>
        <item x="1859"/>
        <item x="1860"/>
        <item x="1861"/>
        <item x="1863"/>
        <item x="1864"/>
        <item x="1865"/>
        <item x="1866"/>
        <item x="1867"/>
        <item x="1868"/>
        <item x="1869"/>
        <item x="1870"/>
        <item x="1871"/>
        <item x="1872"/>
        <item x="1874"/>
        <item x="1875"/>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2"/>
        <item x="1333"/>
        <item x="1334"/>
        <item x="1335"/>
        <item x="1336"/>
        <item x="1337"/>
        <item x="1338"/>
        <item x="1339"/>
        <item x="1340"/>
        <item x="1341"/>
        <item x="1343"/>
        <item x="1344"/>
        <item x="1345"/>
        <item x="1346"/>
        <item x="1347"/>
        <item x="1348"/>
        <item x="1349"/>
        <item x="1350"/>
        <item x="1351"/>
        <item x="1352"/>
        <item x="1354"/>
        <item x="1355"/>
        <item x="1356"/>
        <item x="1357"/>
        <item x="1358"/>
        <item x="1359"/>
        <item x="1360"/>
        <item x="1361"/>
        <item x="1362"/>
        <item x="1363"/>
        <item x="1365"/>
        <item x="1366"/>
        <item x="1367"/>
        <item x="1368"/>
        <item x="1369"/>
        <item x="1370"/>
        <item x="1371"/>
        <item x="1372"/>
        <item x="1373"/>
        <item x="1374"/>
        <item x="1376"/>
        <item x="1377"/>
        <item x="1378"/>
        <item x="1379"/>
        <item x="1380"/>
        <item x="1381"/>
        <item x="1382"/>
        <item x="1383"/>
        <item x="1384"/>
        <item x="1385"/>
        <item x="1387"/>
        <item x="1388"/>
        <item x="1389"/>
        <item x="1390"/>
        <item x="1391"/>
        <item x="1392"/>
        <item x="1393"/>
        <item x="1394"/>
        <item x="1395"/>
        <item x="1396"/>
        <item x="1398"/>
        <item x="1399"/>
        <item x="1400"/>
        <item x="1401"/>
        <item x="1402"/>
        <item x="1403"/>
        <item x="1404"/>
        <item x="1405"/>
        <item x="1406"/>
        <item x="1407"/>
        <item x="1410"/>
        <item x="1411"/>
        <item x="1412"/>
        <item x="1413"/>
        <item x="1414"/>
        <item x="1415"/>
        <item x="1416"/>
        <item x="1417"/>
        <item x="1418"/>
        <item x="1419"/>
        <item x="1421"/>
        <item x="1422"/>
        <item x="1423"/>
        <item x="1424"/>
        <item x="1425"/>
        <item x="1426"/>
        <item x="1427"/>
        <item x="1428"/>
        <item x="1429"/>
        <item x="1430"/>
        <item x="1432"/>
        <item x="1433"/>
        <item x="1434"/>
        <item x="1435"/>
        <item x="1436"/>
        <item x="1437"/>
        <item x="1438"/>
        <item x="1439"/>
        <item x="1440"/>
        <item x="1441"/>
        <item x="1443"/>
        <item x="1444"/>
        <item x="1445"/>
        <item x="1446"/>
        <item x="1447"/>
        <item x="1448"/>
        <item x="1449"/>
        <item x="1450"/>
        <item x="1451"/>
        <item x="1452"/>
        <item x="1454"/>
        <item x="1455"/>
        <item x="1456"/>
        <item x="1457"/>
        <item x="1458"/>
        <item x="1459"/>
        <item x="1460"/>
        <item x="1461"/>
        <item x="1462"/>
        <item x="1463"/>
        <item x="1465"/>
        <item x="1466"/>
        <item x="1467"/>
        <item x="1468"/>
        <item x="1469"/>
        <item x="1470"/>
        <item x="1471"/>
        <item x="1472"/>
        <item x="1473"/>
        <item x="1474"/>
        <item x="1476"/>
        <item x="1477"/>
        <item x="1478"/>
        <item x="1479"/>
        <item x="1480"/>
        <item x="1481"/>
        <item x="1482"/>
        <item x="1483"/>
        <item x="1484"/>
        <item x="1485"/>
        <item x="1487"/>
        <item x="1488"/>
        <item x="1489"/>
        <item x="1490"/>
        <item x="1491"/>
        <item x="1492"/>
        <item x="1493"/>
        <item x="1494"/>
        <item x="1495"/>
        <item x="1496"/>
        <item x="1498"/>
        <item x="1499"/>
        <item x="1500"/>
        <item x="1501"/>
        <item x="1502"/>
        <item x="1503"/>
        <item x="1504"/>
        <item x="1505"/>
        <item x="1506"/>
        <item x="1507"/>
        <item x="1509"/>
        <item x="1510"/>
        <item x="1511"/>
        <item x="1512"/>
        <item x="1513"/>
        <item x="1514"/>
        <item x="1515"/>
        <item x="1516"/>
        <item x="1517"/>
        <item x="1518"/>
        <item x="1521"/>
        <item x="1522"/>
        <item x="1523"/>
        <item x="1524"/>
        <item x="1525"/>
        <item x="1526"/>
        <item x="1527"/>
        <item x="1528"/>
        <item x="1529"/>
        <item x="1530"/>
        <item x="1532"/>
        <item x="1533"/>
        <item x="1534"/>
        <item x="1535"/>
        <item x="1536"/>
        <item x="1537"/>
        <item x="1538"/>
        <item x="1539"/>
        <item x="1540"/>
        <item x="1541"/>
        <item x="1543"/>
        <item x="1544"/>
        <item x="1545"/>
        <item x="1546"/>
        <item x="1547"/>
        <item x="1548"/>
        <item x="1549"/>
        <item x="1550"/>
        <item x="1551"/>
        <item x="1552"/>
        <item x="1554"/>
        <item x="1555"/>
        <item x="1556"/>
        <item x="1557"/>
        <item x="1558"/>
        <item x="1559"/>
        <item x="1560"/>
        <item x="1561"/>
        <item x="1562"/>
        <item x="1563"/>
        <item x="1565"/>
        <item x="1566"/>
        <item x="1567"/>
        <item x="1568"/>
        <item x="1569"/>
        <item x="1570"/>
        <item x="1571"/>
        <item x="1572"/>
        <item x="1573"/>
        <item x="1574"/>
        <item x="1576"/>
        <item x="1577"/>
        <item x="1578"/>
        <item x="1579"/>
        <item x="1580"/>
        <item x="1581"/>
        <item x="1582"/>
        <item x="1583"/>
        <item x="1584"/>
        <item x="1585"/>
        <item x="1587"/>
        <item x="1588"/>
        <item x="1589"/>
        <item x="1590"/>
        <item x="1591"/>
        <item x="1592"/>
        <item x="1593"/>
        <item x="1594"/>
        <item x="1595"/>
        <item x="1596"/>
        <item x="1598"/>
        <item x="1599"/>
        <item x="1600"/>
        <item x="1601"/>
        <item x="1602"/>
        <item x="1603"/>
        <item x="1604"/>
        <item x="1605"/>
        <item x="1606"/>
        <item x="1607"/>
        <item x="1609"/>
        <item x="1610"/>
        <item x="1611"/>
        <item x="1612"/>
        <item x="1613"/>
        <item x="1614"/>
        <item x="1615"/>
        <item x="1616"/>
        <item x="1617"/>
        <item x="1618"/>
        <item x="1620"/>
        <item x="1621"/>
        <item x="1622"/>
        <item x="1623"/>
        <item x="1624"/>
        <item x="1625"/>
        <item x="1626"/>
        <item x="1627"/>
        <item x="1628"/>
        <item x="1629"/>
        <item x="1632"/>
        <item x="1633"/>
        <item x="1634"/>
        <item x="1635"/>
        <item x="1636"/>
        <item x="1637"/>
        <item x="1638"/>
        <item x="1639"/>
        <item x="1640"/>
        <item x="1641"/>
        <item x="1643"/>
        <item x="1644"/>
        <item x="1645"/>
        <item x="1646"/>
        <item x="1647"/>
        <item x="1648"/>
        <item x="1649"/>
        <item x="1650"/>
        <item x="1651"/>
        <item x="1652"/>
        <item x="1654"/>
        <item t="default"/>
      </items>
    </pivotField>
    <pivotField numFmtId="165" showAll="0"/>
    <pivotField showAll="0"/>
    <pivotField numFmtId="2" showAll="0"/>
    <pivotField showAll="0"/>
    <pivotField numFmtId="164" showAll="0"/>
    <pivotField showAll="0"/>
    <pivotField axis="axisPage" showAll="0">
      <items count="9">
        <item x="6"/>
        <item x="1"/>
        <item x="0"/>
        <item x="5"/>
        <item x="2"/>
        <item x="4"/>
        <item x="3"/>
        <item m="1" x="7"/>
        <item t="default"/>
      </items>
    </pivotField>
    <pivotField numFmtId="2" showAll="0"/>
    <pivotField numFmtId="2" showAll="0"/>
    <pivotField showAll="0"/>
    <pivotField numFmtId="2" showAll="0"/>
    <pivotField numFmtId="2" showAll="0"/>
    <pivotField showAll="0"/>
    <pivotField showAll="0"/>
    <pivotField numFmtId="2" showAll="0"/>
    <pivotField axis="axisCol" showAll="0" sortType="descending">
      <items count="6">
        <item m="1" x="4"/>
        <item x="1"/>
        <item x="3"/>
        <item x="0"/>
        <item x="2"/>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 dragToRow="0" dragToCol="0" dragToPage="0" showAll="0" defaultSubtotal="0"/>
  </pivotFields>
  <rowFields count="1">
    <field x="3"/>
  </rowFields>
  <rowItems count="23">
    <i>
      <x v="9"/>
    </i>
    <i>
      <x v="71"/>
    </i>
    <i>
      <x v="435"/>
    </i>
    <i>
      <x v="115"/>
    </i>
    <i>
      <x v="354"/>
    </i>
    <i>
      <x v="344"/>
    </i>
    <i>
      <x v="56"/>
    </i>
    <i>
      <x v="120"/>
    </i>
    <i>
      <x v="176"/>
    </i>
    <i>
      <x v="373"/>
    </i>
    <i>
      <x v="439"/>
    </i>
    <i>
      <x v="402"/>
    </i>
    <i>
      <x v="459"/>
    </i>
    <i>
      <x v="30"/>
    </i>
    <i>
      <x v="229"/>
    </i>
    <i>
      <x v="398"/>
    </i>
    <i>
      <x v="330"/>
    </i>
    <i>
      <x v="42"/>
    </i>
    <i>
      <x v="83"/>
    </i>
    <i>
      <x v="351"/>
    </i>
    <i>
      <x v="1"/>
    </i>
    <i>
      <x v="184"/>
    </i>
    <i t="grand">
      <x/>
    </i>
  </rowItems>
  <colFields count="1">
    <field x="21"/>
  </colFields>
  <colItems count="5">
    <i>
      <x v="1"/>
    </i>
    <i>
      <x v="2"/>
    </i>
    <i>
      <x v="3"/>
    </i>
    <i>
      <x v="4"/>
    </i>
    <i t="grand">
      <x/>
    </i>
  </colItems>
  <pageFields count="1">
    <pageField fld="12" hier="-1"/>
  </pageFields>
  <dataFields count="1">
    <dataField name="No. of users" fld="0" subtotal="count" baseField="3" baseItem="5"/>
  </dataFields>
  <formats count="10">
    <format dxfId="40">
      <pivotArea type="all" dataOnly="0" outline="0" fieldPosition="0"/>
    </format>
    <format dxfId="39">
      <pivotArea outline="0" collapsedLevelsAreSubtotals="1" fieldPosition="0"/>
    </format>
    <format dxfId="38">
      <pivotArea type="origin" dataOnly="0" labelOnly="1" outline="0" fieldPosition="0"/>
    </format>
    <format dxfId="37">
      <pivotArea field="21" type="button" dataOnly="0" labelOnly="1" outline="0" axis="axisCol" fieldPosition="0"/>
    </format>
    <format dxfId="36">
      <pivotArea type="topRight" dataOnly="0" labelOnly="1" outline="0" fieldPosition="0"/>
    </format>
    <format dxfId="35">
      <pivotArea field="3" type="button" dataOnly="0" labelOnly="1" outline="0" axis="axisRow" fieldPosition="0"/>
    </format>
    <format dxfId="34">
      <pivotArea dataOnly="0" labelOnly="1" fieldPosition="0">
        <references count="1">
          <reference field="3" count="22">
            <x v="1"/>
            <x v="9"/>
            <x v="30"/>
            <x v="42"/>
            <x v="56"/>
            <x v="71"/>
            <x v="83"/>
            <x v="115"/>
            <x v="120"/>
            <x v="176"/>
            <x v="184"/>
            <x v="229"/>
            <x v="330"/>
            <x v="344"/>
            <x v="351"/>
            <x v="354"/>
            <x v="373"/>
            <x v="398"/>
            <x v="402"/>
            <x v="435"/>
            <x v="439"/>
            <x v="459"/>
          </reference>
        </references>
      </pivotArea>
    </format>
    <format dxfId="33">
      <pivotArea dataOnly="0" labelOnly="1" grandRow="1" outline="0" fieldPosition="0"/>
    </format>
    <format dxfId="32">
      <pivotArea dataOnly="0" labelOnly="1" fieldPosition="0">
        <references count="1">
          <reference field="21" count="0"/>
        </references>
      </pivotArea>
    </format>
    <format dxfId="31">
      <pivotArea dataOnly="0" labelOnly="1" grandCol="1" outline="0" fieldPosition="0"/>
    </format>
  </formats>
  <chartFormats count="10">
    <chartFormat chart="20" format="72" series="1">
      <pivotArea type="data" outline="0" fieldPosition="0">
        <references count="1">
          <reference field="21" count="1" selected="0">
            <x v="4"/>
          </reference>
        </references>
      </pivotArea>
    </chartFormat>
    <chartFormat chart="20" format="73" series="1">
      <pivotArea type="data" outline="0" fieldPosition="0">
        <references count="1">
          <reference field="21" count="1" selected="0">
            <x v="3"/>
          </reference>
        </references>
      </pivotArea>
    </chartFormat>
    <chartFormat chart="20" format="74" series="1">
      <pivotArea type="data" outline="0" fieldPosition="0">
        <references count="1">
          <reference field="21" count="1" selected="0">
            <x v="2"/>
          </reference>
        </references>
      </pivotArea>
    </chartFormat>
    <chartFormat chart="20" format="75" series="1">
      <pivotArea type="data" outline="0" fieldPosition="0">
        <references count="1">
          <reference field="21" count="1" selected="0">
            <x v="1"/>
          </reference>
        </references>
      </pivotArea>
    </chartFormat>
    <chartFormat chart="20" format="76" series="1">
      <pivotArea type="data" outline="0" fieldPosition="0">
        <references count="2">
          <reference field="4294967294" count="1" selected="0">
            <x v="0"/>
          </reference>
          <reference field="21" count="1" selected="0">
            <x v="4"/>
          </reference>
        </references>
      </pivotArea>
    </chartFormat>
    <chartFormat chart="20" format="77" series="1">
      <pivotArea type="data" outline="0" fieldPosition="0">
        <references count="2">
          <reference field="4294967294" count="1" selected="0">
            <x v="0"/>
          </reference>
          <reference field="21" count="1" selected="0">
            <x v="3"/>
          </reference>
        </references>
      </pivotArea>
    </chartFormat>
    <chartFormat chart="20" format="78" series="1">
      <pivotArea type="data" outline="0" fieldPosition="0">
        <references count="2">
          <reference field="4294967294" count="1" selected="0">
            <x v="0"/>
          </reference>
          <reference field="21" count="1" selected="0">
            <x v="2"/>
          </reference>
        </references>
      </pivotArea>
    </chartFormat>
    <chartFormat chart="20" format="79" series="1">
      <pivotArea type="data" outline="0" fieldPosition="0">
        <references count="2">
          <reference field="4294967294" count="1" selected="0">
            <x v="0"/>
          </reference>
          <reference field="21" count="1" selected="0">
            <x v="1"/>
          </reference>
        </references>
      </pivotArea>
    </chartFormat>
    <chartFormat chart="20" format="80" series="1">
      <pivotArea type="data" outline="0" fieldPosition="0">
        <references count="2">
          <reference field="4294967294" count="1" selected="0">
            <x v="0"/>
          </reference>
          <reference field="21" count="1" selected="0">
            <x v="0"/>
          </reference>
        </references>
      </pivotArea>
    </chartFormat>
    <chartFormat chart="20" format="8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5"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543979D-AB76-487C-92C6-3D4F626E6402}"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rowHeaderCaption="Charging Time (Hour of the day)" colHeaderCaption="Day of the week">
  <location ref="P77:X87" firstHeaderRow="1" firstDataRow="2" firstDataCol="1"/>
  <pivotFields count="29">
    <pivotField dataField="1" showAll="0"/>
    <pivotField showAll="0"/>
    <pivotField numFmtId="2" showAll="0"/>
    <pivotField showAll="0"/>
    <pivotField showAll="0"/>
    <pivotField numFmtId="165" showAll="0">
      <items count="1877">
        <item x="0"/>
        <item x="1"/>
        <item x="2"/>
        <item x="3"/>
        <item x="4"/>
        <item x="5"/>
        <item x="6"/>
        <item x="7"/>
        <item x="8"/>
        <item x="9"/>
        <item x="10"/>
        <item x="11"/>
        <item x="12"/>
        <item x="13"/>
        <item x="14"/>
        <item x="15"/>
        <item x="16"/>
        <item x="17"/>
        <item x="18"/>
        <item x="19"/>
        <item x="20"/>
        <item x="21"/>
        <item x="22"/>
        <item x="23"/>
        <item x="24"/>
        <item x="25"/>
        <item x="26"/>
        <item x="27"/>
        <item x="28"/>
        <item x="29"/>
        <item x="30"/>
        <item x="32"/>
        <item x="33"/>
        <item x="37"/>
        <item x="39"/>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28"/>
        <item x="329"/>
        <item x="330"/>
        <item x="331"/>
        <item x="332"/>
        <item x="333"/>
        <item x="334"/>
        <item x="335"/>
        <item x="336"/>
        <item x="337"/>
        <item x="338"/>
        <item x="339"/>
        <item x="374"/>
        <item x="375"/>
        <item x="376"/>
        <item x="377"/>
        <item x="378"/>
        <item x="379"/>
        <item x="380"/>
        <item x="381"/>
        <item x="382"/>
        <item x="397"/>
        <item x="398"/>
        <item x="399"/>
        <item x="400"/>
        <item x="401"/>
        <item x="402"/>
        <item x="403"/>
        <item x="405"/>
        <item x="406"/>
        <item x="407"/>
        <item x="409"/>
        <item x="410"/>
        <item x="411"/>
        <item x="412"/>
        <item x="413"/>
        <item x="414"/>
        <item x="415"/>
        <item x="416"/>
        <item x="417"/>
        <item x="418"/>
        <item x="419"/>
        <item x="420"/>
        <item x="421"/>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31"/>
        <item x="309"/>
        <item x="310"/>
        <item x="311"/>
        <item x="312"/>
        <item x="313"/>
        <item x="314"/>
        <item x="315"/>
        <item x="316"/>
        <item x="317"/>
        <item x="318"/>
        <item x="319"/>
        <item x="320"/>
        <item x="321"/>
        <item x="322"/>
        <item x="323"/>
        <item x="324"/>
        <item x="325"/>
        <item x="326"/>
        <item x="327"/>
        <item x="34"/>
        <item x="35"/>
        <item x="340"/>
        <item x="341"/>
        <item x="342"/>
        <item x="343"/>
        <item x="344"/>
        <item x="345"/>
        <item x="346"/>
        <item x="347"/>
        <item x="348"/>
        <item x="349"/>
        <item x="350"/>
        <item x="351"/>
        <item x="352"/>
        <item x="353"/>
        <item x="354"/>
        <item x="355"/>
        <item x="356"/>
        <item x="357"/>
        <item x="358"/>
        <item x="359"/>
        <item x="36"/>
        <item x="360"/>
        <item x="361"/>
        <item x="362"/>
        <item x="363"/>
        <item x="364"/>
        <item x="365"/>
        <item x="366"/>
        <item x="367"/>
        <item x="368"/>
        <item x="369"/>
        <item x="370"/>
        <item x="371"/>
        <item x="372"/>
        <item x="373"/>
        <item x="38"/>
        <item x="383"/>
        <item x="384"/>
        <item x="385"/>
        <item x="386"/>
        <item x="387"/>
        <item x="388"/>
        <item x="389"/>
        <item x="390"/>
        <item x="391"/>
        <item x="392"/>
        <item x="393"/>
        <item x="394"/>
        <item x="395"/>
        <item x="396"/>
        <item x="404"/>
        <item x="40"/>
        <item x="41"/>
        <item x="408"/>
        <item x="42"/>
        <item x="422"/>
        <item x="1300"/>
        <item x="1728"/>
        <item x="1839"/>
        <item x="1408"/>
        <item x="1519"/>
        <item x="1630"/>
        <item x="1662"/>
        <item x="1673"/>
        <item x="1684"/>
        <item x="1695"/>
        <item x="1706"/>
        <item x="1717"/>
        <item x="1729"/>
        <item x="1740"/>
        <item x="1751"/>
        <item x="1762"/>
        <item x="1773"/>
        <item x="1784"/>
        <item x="1795"/>
        <item x="1806"/>
        <item x="1817"/>
        <item x="1828"/>
        <item x="1840"/>
        <item x="1851"/>
        <item x="1862"/>
        <item x="1873"/>
        <item x="1331"/>
        <item x="1342"/>
        <item x="1353"/>
        <item x="1364"/>
        <item x="1375"/>
        <item x="1386"/>
        <item x="1397"/>
        <item x="1409"/>
        <item x="1420"/>
        <item x="1431"/>
        <item x="1442"/>
        <item x="1453"/>
        <item x="1464"/>
        <item x="1475"/>
        <item x="1486"/>
        <item x="1497"/>
        <item x="1508"/>
        <item x="1520"/>
        <item x="1531"/>
        <item x="1542"/>
        <item x="1553"/>
        <item x="1564"/>
        <item x="1575"/>
        <item x="1586"/>
        <item x="1597"/>
        <item x="1608"/>
        <item x="1619"/>
        <item x="1631"/>
        <item x="1642"/>
        <item x="1653"/>
        <item x="1655"/>
        <item x="1656"/>
        <item x="1657"/>
        <item x="1658"/>
        <item x="1659"/>
        <item x="1660"/>
        <item x="1661"/>
        <item x="1663"/>
        <item x="1664"/>
        <item x="1665"/>
        <item x="1666"/>
        <item x="1667"/>
        <item x="1668"/>
        <item x="1669"/>
        <item x="1670"/>
        <item x="1671"/>
        <item x="1672"/>
        <item x="1674"/>
        <item x="1675"/>
        <item x="1676"/>
        <item x="1677"/>
        <item x="1678"/>
        <item x="1679"/>
        <item x="1680"/>
        <item x="1681"/>
        <item x="1682"/>
        <item x="1683"/>
        <item x="1685"/>
        <item x="1686"/>
        <item x="1687"/>
        <item x="1688"/>
        <item x="1689"/>
        <item x="1690"/>
        <item x="1691"/>
        <item x="1692"/>
        <item x="1693"/>
        <item x="1694"/>
        <item x="1696"/>
        <item x="1697"/>
        <item x="1698"/>
        <item x="1699"/>
        <item x="1700"/>
        <item x="1701"/>
        <item x="1702"/>
        <item x="1703"/>
        <item x="1704"/>
        <item x="1705"/>
        <item x="1707"/>
        <item x="1708"/>
        <item x="1709"/>
        <item x="1710"/>
        <item x="1711"/>
        <item x="1712"/>
        <item x="1713"/>
        <item x="1714"/>
        <item x="1715"/>
        <item x="1716"/>
        <item x="1718"/>
        <item x="1719"/>
        <item x="1720"/>
        <item x="1721"/>
        <item x="1722"/>
        <item x="1723"/>
        <item x="1724"/>
        <item x="1725"/>
        <item x="1726"/>
        <item x="1727"/>
        <item x="1730"/>
        <item x="1731"/>
        <item x="1732"/>
        <item x="1733"/>
        <item x="1734"/>
        <item x="1735"/>
        <item x="1736"/>
        <item x="1737"/>
        <item x="1738"/>
        <item x="1739"/>
        <item x="1741"/>
        <item x="1742"/>
        <item x="1743"/>
        <item x="1744"/>
        <item x="1745"/>
        <item x="1746"/>
        <item x="1747"/>
        <item x="1748"/>
        <item x="1749"/>
        <item x="1750"/>
        <item x="1752"/>
        <item x="1753"/>
        <item x="1754"/>
        <item x="1755"/>
        <item x="1756"/>
        <item x="1757"/>
        <item x="1758"/>
        <item x="1759"/>
        <item x="1760"/>
        <item x="1761"/>
        <item x="1763"/>
        <item x="1764"/>
        <item x="1765"/>
        <item x="1766"/>
        <item x="1767"/>
        <item x="1768"/>
        <item x="1769"/>
        <item x="1770"/>
        <item x="1771"/>
        <item x="1772"/>
        <item x="1774"/>
        <item x="1775"/>
        <item x="1776"/>
        <item x="1777"/>
        <item x="1778"/>
        <item x="1779"/>
        <item x="1780"/>
        <item x="1781"/>
        <item x="1782"/>
        <item x="1783"/>
        <item x="1785"/>
        <item x="1786"/>
        <item x="1787"/>
        <item x="1788"/>
        <item x="1789"/>
        <item x="1790"/>
        <item x="1791"/>
        <item x="1792"/>
        <item x="1793"/>
        <item x="1794"/>
        <item x="1796"/>
        <item x="1797"/>
        <item x="1798"/>
        <item x="1799"/>
        <item x="1800"/>
        <item x="1801"/>
        <item x="1802"/>
        <item x="1803"/>
        <item x="1804"/>
        <item x="1805"/>
        <item x="1807"/>
        <item x="1808"/>
        <item x="1809"/>
        <item x="1810"/>
        <item x="1811"/>
        <item x="1812"/>
        <item x="1813"/>
        <item x="1814"/>
        <item x="1815"/>
        <item x="1816"/>
        <item x="1818"/>
        <item x="1819"/>
        <item x="1820"/>
        <item x="1821"/>
        <item x="1822"/>
        <item x="1823"/>
        <item x="1824"/>
        <item x="1825"/>
        <item x="1826"/>
        <item x="1827"/>
        <item x="1829"/>
        <item x="1830"/>
        <item x="1831"/>
        <item x="1832"/>
        <item x="1833"/>
        <item x="1834"/>
        <item x="1835"/>
        <item x="1836"/>
        <item x="1837"/>
        <item x="1838"/>
        <item x="1841"/>
        <item x="1842"/>
        <item x="1843"/>
        <item x="1844"/>
        <item x="1845"/>
        <item x="1846"/>
        <item x="1847"/>
        <item x="1848"/>
        <item x="1849"/>
        <item x="1850"/>
        <item x="1852"/>
        <item x="1853"/>
        <item x="1854"/>
        <item x="1855"/>
        <item x="1856"/>
        <item x="1857"/>
        <item x="1858"/>
        <item x="1859"/>
        <item x="1860"/>
        <item x="1861"/>
        <item x="1863"/>
        <item x="1864"/>
        <item x="1865"/>
        <item x="1866"/>
        <item x="1867"/>
        <item x="1868"/>
        <item x="1869"/>
        <item x="1870"/>
        <item x="1871"/>
        <item x="1872"/>
        <item x="1874"/>
        <item x="1875"/>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2"/>
        <item x="1333"/>
        <item x="1334"/>
        <item x="1335"/>
        <item x="1336"/>
        <item x="1337"/>
        <item x="1338"/>
        <item x="1339"/>
        <item x="1340"/>
        <item x="1341"/>
        <item x="1343"/>
        <item x="1344"/>
        <item x="1345"/>
        <item x="1346"/>
        <item x="1347"/>
        <item x="1348"/>
        <item x="1349"/>
        <item x="1350"/>
        <item x="1351"/>
        <item x="1352"/>
        <item x="1354"/>
        <item x="1355"/>
        <item x="1356"/>
        <item x="1357"/>
        <item x="1358"/>
        <item x="1359"/>
        <item x="1360"/>
        <item x="1361"/>
        <item x="1362"/>
        <item x="1363"/>
        <item x="1365"/>
        <item x="1366"/>
        <item x="1367"/>
        <item x="1368"/>
        <item x="1369"/>
        <item x="1370"/>
        <item x="1371"/>
        <item x="1372"/>
        <item x="1373"/>
        <item x="1374"/>
        <item x="1376"/>
        <item x="1377"/>
        <item x="1378"/>
        <item x="1379"/>
        <item x="1380"/>
        <item x="1381"/>
        <item x="1382"/>
        <item x="1383"/>
        <item x="1384"/>
        <item x="1385"/>
        <item x="1387"/>
        <item x="1388"/>
        <item x="1389"/>
        <item x="1390"/>
        <item x="1391"/>
        <item x="1392"/>
        <item x="1393"/>
        <item x="1394"/>
        <item x="1395"/>
        <item x="1396"/>
        <item x="1398"/>
        <item x="1399"/>
        <item x="1400"/>
        <item x="1401"/>
        <item x="1402"/>
        <item x="1403"/>
        <item x="1404"/>
        <item x="1405"/>
        <item x="1406"/>
        <item x="1407"/>
        <item x="1410"/>
        <item x="1411"/>
        <item x="1412"/>
        <item x="1413"/>
        <item x="1414"/>
        <item x="1415"/>
        <item x="1416"/>
        <item x="1417"/>
        <item x="1418"/>
        <item x="1419"/>
        <item x="1421"/>
        <item x="1422"/>
        <item x="1423"/>
        <item x="1424"/>
        <item x="1425"/>
        <item x="1426"/>
        <item x="1427"/>
        <item x="1428"/>
        <item x="1429"/>
        <item x="1430"/>
        <item x="1432"/>
        <item x="1433"/>
        <item x="1434"/>
        <item x="1435"/>
        <item x="1436"/>
        <item x="1437"/>
        <item x="1438"/>
        <item x="1439"/>
        <item x="1440"/>
        <item x="1441"/>
        <item x="1443"/>
        <item x="1444"/>
        <item x="1445"/>
        <item x="1446"/>
        <item x="1447"/>
        <item x="1448"/>
        <item x="1449"/>
        <item x="1450"/>
        <item x="1451"/>
        <item x="1452"/>
        <item x="1454"/>
        <item x="1455"/>
        <item x="1456"/>
        <item x="1457"/>
        <item x="1458"/>
        <item x="1459"/>
        <item x="1460"/>
        <item x="1461"/>
        <item x="1462"/>
        <item x="1463"/>
        <item x="1465"/>
        <item x="1466"/>
        <item x="1467"/>
        <item x="1468"/>
        <item x="1469"/>
        <item x="1470"/>
        <item x="1471"/>
        <item x="1472"/>
        <item x="1473"/>
        <item x="1474"/>
        <item x="1476"/>
        <item x="1477"/>
        <item x="1478"/>
        <item x="1479"/>
        <item x="1480"/>
        <item x="1481"/>
        <item x="1482"/>
        <item x="1483"/>
        <item x="1484"/>
        <item x="1485"/>
        <item x="1487"/>
        <item x="1488"/>
        <item x="1489"/>
        <item x="1490"/>
        <item x="1491"/>
        <item x="1492"/>
        <item x="1493"/>
        <item x="1494"/>
        <item x="1495"/>
        <item x="1496"/>
        <item x="1498"/>
        <item x="1499"/>
        <item x="1500"/>
        <item x="1501"/>
        <item x="1502"/>
        <item x="1503"/>
        <item x="1504"/>
        <item x="1505"/>
        <item x="1506"/>
        <item x="1507"/>
        <item x="1509"/>
        <item x="1510"/>
        <item x="1511"/>
        <item x="1512"/>
        <item x="1513"/>
        <item x="1514"/>
        <item x="1515"/>
        <item x="1516"/>
        <item x="1517"/>
        <item x="1518"/>
        <item x="1521"/>
        <item x="1522"/>
        <item x="1523"/>
        <item x="1524"/>
        <item x="1525"/>
        <item x="1526"/>
        <item x="1527"/>
        <item x="1528"/>
        <item x="1529"/>
        <item x="1530"/>
        <item x="1532"/>
        <item x="1533"/>
        <item x="1534"/>
        <item x="1535"/>
        <item x="1536"/>
        <item x="1537"/>
        <item x="1538"/>
        <item x="1539"/>
        <item x="1540"/>
        <item x="1541"/>
        <item x="1543"/>
        <item x="1544"/>
        <item x="1545"/>
        <item x="1546"/>
        <item x="1547"/>
        <item x="1548"/>
        <item x="1549"/>
        <item x="1550"/>
        <item x="1551"/>
        <item x="1552"/>
        <item x="1554"/>
        <item x="1555"/>
        <item x="1556"/>
        <item x="1557"/>
        <item x="1558"/>
        <item x="1559"/>
        <item x="1560"/>
        <item x="1561"/>
        <item x="1562"/>
        <item x="1563"/>
        <item x="1565"/>
        <item x="1566"/>
        <item x="1567"/>
        <item x="1568"/>
        <item x="1569"/>
        <item x="1570"/>
        <item x="1571"/>
        <item x="1572"/>
        <item x="1573"/>
        <item x="1574"/>
        <item x="1576"/>
        <item x="1577"/>
        <item x="1578"/>
        <item x="1579"/>
        <item x="1580"/>
        <item x="1581"/>
        <item x="1582"/>
        <item x="1583"/>
        <item x="1584"/>
        <item x="1585"/>
        <item x="1587"/>
        <item x="1588"/>
        <item x="1589"/>
        <item x="1590"/>
        <item x="1591"/>
        <item x="1592"/>
        <item x="1593"/>
        <item x="1594"/>
        <item x="1595"/>
        <item x="1596"/>
        <item x="1598"/>
        <item x="1599"/>
        <item x="1600"/>
        <item x="1601"/>
        <item x="1602"/>
        <item x="1603"/>
        <item x="1604"/>
        <item x="1605"/>
        <item x="1606"/>
        <item x="1607"/>
        <item x="1609"/>
        <item x="1610"/>
        <item x="1611"/>
        <item x="1612"/>
        <item x="1613"/>
        <item x="1614"/>
        <item x="1615"/>
        <item x="1616"/>
        <item x="1617"/>
        <item x="1618"/>
        <item x="1620"/>
        <item x="1621"/>
        <item x="1622"/>
        <item x="1623"/>
        <item x="1624"/>
        <item x="1625"/>
        <item x="1626"/>
        <item x="1627"/>
        <item x="1628"/>
        <item x="1629"/>
        <item x="1632"/>
        <item x="1633"/>
        <item x="1634"/>
        <item x="1635"/>
        <item x="1636"/>
        <item x="1637"/>
        <item x="1638"/>
        <item x="1639"/>
        <item x="1640"/>
        <item x="1641"/>
        <item x="1643"/>
        <item x="1644"/>
        <item x="1645"/>
        <item x="1646"/>
        <item x="1647"/>
        <item x="1648"/>
        <item x="1649"/>
        <item x="1650"/>
        <item x="1651"/>
        <item x="1652"/>
        <item x="1654"/>
        <item t="default"/>
      </items>
    </pivotField>
    <pivotField numFmtId="165" showAll="0"/>
    <pivotField showAll="0"/>
    <pivotField numFmtId="2" showAll="0"/>
    <pivotField showAll="0"/>
    <pivotField numFmtId="164" showAll="0"/>
    <pivotField showAll="0"/>
    <pivotField axis="axisCol" showAll="0">
      <items count="9">
        <item x="6"/>
        <item x="1"/>
        <item x="0"/>
        <item x="5"/>
        <item x="2"/>
        <item x="4"/>
        <item x="3"/>
        <item m="1" x="7"/>
        <item t="default"/>
      </items>
    </pivotField>
    <pivotField numFmtId="2" showAll="0"/>
    <pivotField numFmtId="2" showAll="0"/>
    <pivotField showAll="0"/>
    <pivotField numFmtId="2" showAll="0"/>
    <pivotField numFmtId="2" showAll="0"/>
    <pivotField showAll="0"/>
    <pivotField showAll="0"/>
    <pivotField axis="axisRow" numFmtId="2" showAll="0">
      <items count="11">
        <item x="0"/>
        <item x="1"/>
        <item x="2"/>
        <item x="3"/>
        <item x="4"/>
        <item x="5"/>
        <item x="6"/>
        <item x="7"/>
        <item x="8"/>
        <item x="9"/>
        <item t="default"/>
      </items>
    </pivotField>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 dragToRow="0" dragToCol="0" dragToPage="0" showAll="0" defaultSubtotal="0"/>
  </pivotFields>
  <rowFields count="1">
    <field x="20"/>
  </rowFields>
  <rowItems count="9">
    <i>
      <x v="1"/>
    </i>
    <i>
      <x v="2"/>
    </i>
    <i>
      <x v="3"/>
    </i>
    <i>
      <x v="4"/>
    </i>
    <i>
      <x v="5"/>
    </i>
    <i>
      <x v="6"/>
    </i>
    <i>
      <x v="7"/>
    </i>
    <i>
      <x v="8"/>
    </i>
    <i t="grand">
      <x/>
    </i>
  </rowItems>
  <colFields count="1">
    <field x="12"/>
  </colFields>
  <colItems count="8">
    <i>
      <x/>
    </i>
    <i>
      <x v="1"/>
    </i>
    <i>
      <x v="2"/>
    </i>
    <i>
      <x v="3"/>
    </i>
    <i>
      <x v="4"/>
    </i>
    <i>
      <x v="5"/>
    </i>
    <i>
      <x v="6"/>
    </i>
    <i t="grand">
      <x/>
    </i>
  </colItems>
  <dataFields count="1">
    <dataField name="Count of User_ID" fld="0" subtotal="count" baseField="0" baseItem="0"/>
  </dataFields>
  <formats count="10">
    <format dxfId="50">
      <pivotArea type="all" dataOnly="0" outline="0" fieldPosition="0"/>
    </format>
    <format dxfId="49">
      <pivotArea outline="0" collapsedLevelsAreSubtotals="1" fieldPosition="0"/>
    </format>
    <format dxfId="48">
      <pivotArea type="origin" dataOnly="0" labelOnly="1" outline="0" fieldPosition="0"/>
    </format>
    <format dxfId="47">
      <pivotArea field="12" type="button" dataOnly="0" labelOnly="1" outline="0" axis="axisCol" fieldPosition="0"/>
    </format>
    <format dxfId="46">
      <pivotArea type="topRight" dataOnly="0" labelOnly="1" outline="0" fieldPosition="0"/>
    </format>
    <format dxfId="45">
      <pivotArea field="20" type="button" dataOnly="0" labelOnly="1" outline="0" axis="axisRow" fieldPosition="0"/>
    </format>
    <format dxfId="44">
      <pivotArea dataOnly="0" labelOnly="1" fieldPosition="0">
        <references count="1">
          <reference field="20" count="8">
            <x v="1"/>
            <x v="2"/>
            <x v="3"/>
            <x v="4"/>
            <x v="5"/>
            <x v="6"/>
            <x v="7"/>
            <x v="8"/>
          </reference>
        </references>
      </pivotArea>
    </format>
    <format dxfId="43">
      <pivotArea dataOnly="0" labelOnly="1" grandRow="1" outline="0" fieldPosition="0"/>
    </format>
    <format dxfId="42">
      <pivotArea dataOnly="0" labelOnly="1" fieldPosition="0">
        <references count="1">
          <reference field="12" count="0"/>
        </references>
      </pivotArea>
    </format>
    <format dxfId="41">
      <pivotArea dataOnly="0" labelOnly="1" grandCol="1" outline="0" fieldPosition="0"/>
    </format>
  </formats>
  <conditionalFormats count="1">
    <conditionalFormat priority="1">
      <pivotAreas count="1">
        <pivotArea type="data" collapsedLevelsAreSubtotals="1" fieldPosition="0">
          <references count="3">
            <reference field="4294967294" count="1" selected="0">
              <x v="0"/>
            </reference>
            <reference field="12" count="7" selected="0">
              <x v="0"/>
              <x v="1"/>
              <x v="2"/>
              <x v="3"/>
              <x v="4"/>
              <x v="5"/>
              <x v="6"/>
            </reference>
            <reference field="20" count="8">
              <x v="1"/>
              <x v="2"/>
              <x v="3"/>
              <x v="4"/>
              <x v="5"/>
              <x v="6"/>
              <x v="7"/>
              <x v="8"/>
            </reference>
          </references>
        </pivotArea>
      </pivotAreas>
    </conditionalFormat>
  </conditionalFormats>
  <chartFormats count="7">
    <chartFormat chart="8" format="29" series="1">
      <pivotArea type="data" outline="0" fieldPosition="0">
        <references count="2">
          <reference field="4294967294" count="1" selected="0">
            <x v="0"/>
          </reference>
          <reference field="12" count="1" selected="0">
            <x v="0"/>
          </reference>
        </references>
      </pivotArea>
    </chartFormat>
    <chartFormat chart="8" format="30" series="1">
      <pivotArea type="data" outline="0" fieldPosition="0">
        <references count="2">
          <reference field="4294967294" count="1" selected="0">
            <x v="0"/>
          </reference>
          <reference field="12" count="1" selected="0">
            <x v="1"/>
          </reference>
        </references>
      </pivotArea>
    </chartFormat>
    <chartFormat chart="8" format="31" series="1">
      <pivotArea type="data" outline="0" fieldPosition="0">
        <references count="2">
          <reference field="4294967294" count="1" selected="0">
            <x v="0"/>
          </reference>
          <reference field="12" count="1" selected="0">
            <x v="2"/>
          </reference>
        </references>
      </pivotArea>
    </chartFormat>
    <chartFormat chart="8" format="32" series="1">
      <pivotArea type="data" outline="0" fieldPosition="0">
        <references count="2">
          <reference field="4294967294" count="1" selected="0">
            <x v="0"/>
          </reference>
          <reference field="12" count="1" selected="0">
            <x v="3"/>
          </reference>
        </references>
      </pivotArea>
    </chartFormat>
    <chartFormat chart="8" format="33" series="1">
      <pivotArea type="data" outline="0" fieldPosition="0">
        <references count="2">
          <reference field="4294967294" count="1" selected="0">
            <x v="0"/>
          </reference>
          <reference field="12" count="1" selected="0">
            <x v="4"/>
          </reference>
        </references>
      </pivotArea>
    </chartFormat>
    <chartFormat chart="8" format="34" series="1">
      <pivotArea type="data" outline="0" fieldPosition="0">
        <references count="2">
          <reference field="4294967294" count="1" selected="0">
            <x v="0"/>
          </reference>
          <reference field="12" count="1" selected="0">
            <x v="5"/>
          </reference>
        </references>
      </pivotArea>
    </chartFormat>
    <chartFormat chart="8" format="35" series="1">
      <pivotArea type="data" outline="0" fieldPosition="0">
        <references count="2">
          <reference field="4294967294" count="1" selected="0">
            <x v="0"/>
          </reference>
          <reference field="1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D713879-1049-49F8-B15E-585C23F1764A}" name="PivotTable4" cacheId="0" applyNumberFormats="0" applyBorderFormats="0" applyFontFormats="0" applyPatternFormats="0" applyAlignmentFormats="0" applyWidthHeightFormats="1" dataCaption="Values" missingCaption="0" updatedVersion="8" minRefreshableVersion="3" useAutoFormatting="1" itemPrintTitles="1" createdVersion="8" indent="0" outline="1" outlineData="1" multipleFieldFilters="0" chartFormat="14">
  <location ref="Z9:AC22" firstHeaderRow="0" firstDataRow="1" firstDataCol="1"/>
  <pivotFields count="29">
    <pivotField dataField="1" showAll="0"/>
    <pivotField showAll="0"/>
    <pivotField numFmtId="2" showAll="0"/>
    <pivotField showAll="0"/>
    <pivotField showAll="0"/>
    <pivotField numFmtId="165" showAll="0">
      <items count="1877">
        <item x="0"/>
        <item x="1"/>
        <item x="2"/>
        <item x="3"/>
        <item x="4"/>
        <item x="5"/>
        <item x="6"/>
        <item x="7"/>
        <item x="8"/>
        <item x="9"/>
        <item x="10"/>
        <item x="11"/>
        <item x="12"/>
        <item x="13"/>
        <item x="14"/>
        <item x="15"/>
        <item x="16"/>
        <item x="17"/>
        <item x="18"/>
        <item x="19"/>
        <item x="20"/>
        <item x="21"/>
        <item x="22"/>
        <item x="23"/>
        <item x="24"/>
        <item x="25"/>
        <item x="26"/>
        <item x="27"/>
        <item x="28"/>
        <item x="29"/>
        <item x="30"/>
        <item x="32"/>
        <item x="33"/>
        <item x="37"/>
        <item x="39"/>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28"/>
        <item x="329"/>
        <item x="330"/>
        <item x="331"/>
        <item x="332"/>
        <item x="333"/>
        <item x="334"/>
        <item x="335"/>
        <item x="336"/>
        <item x="337"/>
        <item x="338"/>
        <item x="339"/>
        <item x="374"/>
        <item x="375"/>
        <item x="376"/>
        <item x="377"/>
        <item x="378"/>
        <item x="379"/>
        <item x="380"/>
        <item x="381"/>
        <item x="382"/>
        <item x="397"/>
        <item x="398"/>
        <item x="399"/>
        <item x="400"/>
        <item x="401"/>
        <item x="402"/>
        <item x="403"/>
        <item x="405"/>
        <item x="406"/>
        <item x="407"/>
        <item x="409"/>
        <item x="410"/>
        <item x="411"/>
        <item x="412"/>
        <item x="413"/>
        <item x="414"/>
        <item x="415"/>
        <item x="416"/>
        <item x="417"/>
        <item x="418"/>
        <item x="419"/>
        <item x="420"/>
        <item x="421"/>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31"/>
        <item x="309"/>
        <item x="310"/>
        <item x="311"/>
        <item x="312"/>
        <item x="313"/>
        <item x="314"/>
        <item x="315"/>
        <item x="316"/>
        <item x="317"/>
        <item x="318"/>
        <item x="319"/>
        <item x="320"/>
        <item x="321"/>
        <item x="322"/>
        <item x="323"/>
        <item x="324"/>
        <item x="325"/>
        <item x="326"/>
        <item x="327"/>
        <item x="34"/>
        <item x="35"/>
        <item x="340"/>
        <item x="341"/>
        <item x="342"/>
        <item x="343"/>
        <item x="344"/>
        <item x="345"/>
        <item x="346"/>
        <item x="347"/>
        <item x="348"/>
        <item x="349"/>
        <item x="350"/>
        <item x="351"/>
        <item x="352"/>
        <item x="353"/>
        <item x="354"/>
        <item x="355"/>
        <item x="356"/>
        <item x="357"/>
        <item x="358"/>
        <item x="359"/>
        <item x="36"/>
        <item x="360"/>
        <item x="361"/>
        <item x="362"/>
        <item x="363"/>
        <item x="364"/>
        <item x="365"/>
        <item x="366"/>
        <item x="367"/>
        <item x="368"/>
        <item x="369"/>
        <item x="370"/>
        <item x="371"/>
        <item x="372"/>
        <item x="373"/>
        <item x="38"/>
        <item x="383"/>
        <item x="384"/>
        <item x="385"/>
        <item x="386"/>
        <item x="387"/>
        <item x="388"/>
        <item x="389"/>
        <item x="390"/>
        <item x="391"/>
        <item x="392"/>
        <item x="393"/>
        <item x="394"/>
        <item x="395"/>
        <item x="396"/>
        <item x="404"/>
        <item x="40"/>
        <item x="41"/>
        <item x="408"/>
        <item x="42"/>
        <item x="422"/>
        <item x="1300"/>
        <item x="1728"/>
        <item x="1839"/>
        <item x="1408"/>
        <item x="1519"/>
        <item x="1630"/>
        <item x="1662"/>
        <item x="1673"/>
        <item x="1684"/>
        <item x="1695"/>
        <item x="1706"/>
        <item x="1717"/>
        <item x="1729"/>
        <item x="1740"/>
        <item x="1751"/>
        <item x="1762"/>
        <item x="1773"/>
        <item x="1784"/>
        <item x="1795"/>
        <item x="1806"/>
        <item x="1817"/>
        <item x="1828"/>
        <item x="1840"/>
        <item x="1851"/>
        <item x="1862"/>
        <item x="1873"/>
        <item x="1331"/>
        <item x="1342"/>
        <item x="1353"/>
        <item x="1364"/>
        <item x="1375"/>
        <item x="1386"/>
        <item x="1397"/>
        <item x="1409"/>
        <item x="1420"/>
        <item x="1431"/>
        <item x="1442"/>
        <item x="1453"/>
        <item x="1464"/>
        <item x="1475"/>
        <item x="1486"/>
        <item x="1497"/>
        <item x="1508"/>
        <item x="1520"/>
        <item x="1531"/>
        <item x="1542"/>
        <item x="1553"/>
        <item x="1564"/>
        <item x="1575"/>
        <item x="1586"/>
        <item x="1597"/>
        <item x="1608"/>
        <item x="1619"/>
        <item x="1631"/>
        <item x="1642"/>
        <item x="1653"/>
        <item x="1655"/>
        <item x="1656"/>
        <item x="1657"/>
        <item x="1658"/>
        <item x="1659"/>
        <item x="1660"/>
        <item x="1661"/>
        <item x="1663"/>
        <item x="1664"/>
        <item x="1665"/>
        <item x="1666"/>
        <item x="1667"/>
        <item x="1668"/>
        <item x="1669"/>
        <item x="1670"/>
        <item x="1671"/>
        <item x="1672"/>
        <item x="1674"/>
        <item x="1675"/>
        <item x="1676"/>
        <item x="1677"/>
        <item x="1678"/>
        <item x="1679"/>
        <item x="1680"/>
        <item x="1681"/>
        <item x="1682"/>
        <item x="1683"/>
        <item x="1685"/>
        <item x="1686"/>
        <item x="1687"/>
        <item x="1688"/>
        <item x="1689"/>
        <item x="1690"/>
        <item x="1691"/>
        <item x="1692"/>
        <item x="1693"/>
        <item x="1694"/>
        <item x="1696"/>
        <item x="1697"/>
        <item x="1698"/>
        <item x="1699"/>
        <item x="1700"/>
        <item x="1701"/>
        <item x="1702"/>
        <item x="1703"/>
        <item x="1704"/>
        <item x="1705"/>
        <item x="1707"/>
        <item x="1708"/>
        <item x="1709"/>
        <item x="1710"/>
        <item x="1711"/>
        <item x="1712"/>
        <item x="1713"/>
        <item x="1714"/>
        <item x="1715"/>
        <item x="1716"/>
        <item x="1718"/>
        <item x="1719"/>
        <item x="1720"/>
        <item x="1721"/>
        <item x="1722"/>
        <item x="1723"/>
        <item x="1724"/>
        <item x="1725"/>
        <item x="1726"/>
        <item x="1727"/>
        <item x="1730"/>
        <item x="1731"/>
        <item x="1732"/>
        <item x="1733"/>
        <item x="1734"/>
        <item x="1735"/>
        <item x="1736"/>
        <item x="1737"/>
        <item x="1738"/>
        <item x="1739"/>
        <item x="1741"/>
        <item x="1742"/>
        <item x="1743"/>
        <item x="1744"/>
        <item x="1745"/>
        <item x="1746"/>
        <item x="1747"/>
        <item x="1748"/>
        <item x="1749"/>
        <item x="1750"/>
        <item x="1752"/>
        <item x="1753"/>
        <item x="1754"/>
        <item x="1755"/>
        <item x="1756"/>
        <item x="1757"/>
        <item x="1758"/>
        <item x="1759"/>
        <item x="1760"/>
        <item x="1761"/>
        <item x="1763"/>
        <item x="1764"/>
        <item x="1765"/>
        <item x="1766"/>
        <item x="1767"/>
        <item x="1768"/>
        <item x="1769"/>
        <item x="1770"/>
        <item x="1771"/>
        <item x="1772"/>
        <item x="1774"/>
        <item x="1775"/>
        <item x="1776"/>
        <item x="1777"/>
        <item x="1778"/>
        <item x="1779"/>
        <item x="1780"/>
        <item x="1781"/>
        <item x="1782"/>
        <item x="1783"/>
        <item x="1785"/>
        <item x="1786"/>
        <item x="1787"/>
        <item x="1788"/>
        <item x="1789"/>
        <item x="1790"/>
        <item x="1791"/>
        <item x="1792"/>
        <item x="1793"/>
        <item x="1794"/>
        <item x="1796"/>
        <item x="1797"/>
        <item x="1798"/>
        <item x="1799"/>
        <item x="1800"/>
        <item x="1801"/>
        <item x="1802"/>
        <item x="1803"/>
        <item x="1804"/>
        <item x="1805"/>
        <item x="1807"/>
        <item x="1808"/>
        <item x="1809"/>
        <item x="1810"/>
        <item x="1811"/>
        <item x="1812"/>
        <item x="1813"/>
        <item x="1814"/>
        <item x="1815"/>
        <item x="1816"/>
        <item x="1818"/>
        <item x="1819"/>
        <item x="1820"/>
        <item x="1821"/>
        <item x="1822"/>
        <item x="1823"/>
        <item x="1824"/>
        <item x="1825"/>
        <item x="1826"/>
        <item x="1827"/>
        <item x="1829"/>
        <item x="1830"/>
        <item x="1831"/>
        <item x="1832"/>
        <item x="1833"/>
        <item x="1834"/>
        <item x="1835"/>
        <item x="1836"/>
        <item x="1837"/>
        <item x="1838"/>
        <item x="1841"/>
        <item x="1842"/>
        <item x="1843"/>
        <item x="1844"/>
        <item x="1845"/>
        <item x="1846"/>
        <item x="1847"/>
        <item x="1848"/>
        <item x="1849"/>
        <item x="1850"/>
        <item x="1852"/>
        <item x="1853"/>
        <item x="1854"/>
        <item x="1855"/>
        <item x="1856"/>
        <item x="1857"/>
        <item x="1858"/>
        <item x="1859"/>
        <item x="1860"/>
        <item x="1861"/>
        <item x="1863"/>
        <item x="1864"/>
        <item x="1865"/>
        <item x="1866"/>
        <item x="1867"/>
        <item x="1868"/>
        <item x="1869"/>
        <item x="1870"/>
        <item x="1871"/>
        <item x="1872"/>
        <item x="1874"/>
        <item x="1875"/>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2"/>
        <item x="1333"/>
        <item x="1334"/>
        <item x="1335"/>
        <item x="1336"/>
        <item x="1337"/>
        <item x="1338"/>
        <item x="1339"/>
        <item x="1340"/>
        <item x="1341"/>
        <item x="1343"/>
        <item x="1344"/>
        <item x="1345"/>
        <item x="1346"/>
        <item x="1347"/>
        <item x="1348"/>
        <item x="1349"/>
        <item x="1350"/>
        <item x="1351"/>
        <item x="1352"/>
        <item x="1354"/>
        <item x="1355"/>
        <item x="1356"/>
        <item x="1357"/>
        <item x="1358"/>
        <item x="1359"/>
        <item x="1360"/>
        <item x="1361"/>
        <item x="1362"/>
        <item x="1363"/>
        <item x="1365"/>
        <item x="1366"/>
        <item x="1367"/>
        <item x="1368"/>
        <item x="1369"/>
        <item x="1370"/>
        <item x="1371"/>
        <item x="1372"/>
        <item x="1373"/>
        <item x="1374"/>
        <item x="1376"/>
        <item x="1377"/>
        <item x="1378"/>
        <item x="1379"/>
        <item x="1380"/>
        <item x="1381"/>
        <item x="1382"/>
        <item x="1383"/>
        <item x="1384"/>
        <item x="1385"/>
        <item x="1387"/>
        <item x="1388"/>
        <item x="1389"/>
        <item x="1390"/>
        <item x="1391"/>
        <item x="1392"/>
        <item x="1393"/>
        <item x="1394"/>
        <item x="1395"/>
        <item x="1396"/>
        <item x="1398"/>
        <item x="1399"/>
        <item x="1400"/>
        <item x="1401"/>
        <item x="1402"/>
        <item x="1403"/>
        <item x="1404"/>
        <item x="1405"/>
        <item x="1406"/>
        <item x="1407"/>
        <item x="1410"/>
        <item x="1411"/>
        <item x="1412"/>
        <item x="1413"/>
        <item x="1414"/>
        <item x="1415"/>
        <item x="1416"/>
        <item x="1417"/>
        <item x="1418"/>
        <item x="1419"/>
        <item x="1421"/>
        <item x="1422"/>
        <item x="1423"/>
        <item x="1424"/>
        <item x="1425"/>
        <item x="1426"/>
        <item x="1427"/>
        <item x="1428"/>
        <item x="1429"/>
        <item x="1430"/>
        <item x="1432"/>
        <item x="1433"/>
        <item x="1434"/>
        <item x="1435"/>
        <item x="1436"/>
        <item x="1437"/>
        <item x="1438"/>
        <item x="1439"/>
        <item x="1440"/>
        <item x="1441"/>
        <item x="1443"/>
        <item x="1444"/>
        <item x="1445"/>
        <item x="1446"/>
        <item x="1447"/>
        <item x="1448"/>
        <item x="1449"/>
        <item x="1450"/>
        <item x="1451"/>
        <item x="1452"/>
        <item x="1454"/>
        <item x="1455"/>
        <item x="1456"/>
        <item x="1457"/>
        <item x="1458"/>
        <item x="1459"/>
        <item x="1460"/>
        <item x="1461"/>
        <item x="1462"/>
        <item x="1463"/>
        <item x="1465"/>
        <item x="1466"/>
        <item x="1467"/>
        <item x="1468"/>
        <item x="1469"/>
        <item x="1470"/>
        <item x="1471"/>
        <item x="1472"/>
        <item x="1473"/>
        <item x="1474"/>
        <item x="1476"/>
        <item x="1477"/>
        <item x="1478"/>
        <item x="1479"/>
        <item x="1480"/>
        <item x="1481"/>
        <item x="1482"/>
        <item x="1483"/>
        <item x="1484"/>
        <item x="1485"/>
        <item x="1487"/>
        <item x="1488"/>
        <item x="1489"/>
        <item x="1490"/>
        <item x="1491"/>
        <item x="1492"/>
        <item x="1493"/>
        <item x="1494"/>
        <item x="1495"/>
        <item x="1496"/>
        <item x="1498"/>
        <item x="1499"/>
        <item x="1500"/>
        <item x="1501"/>
        <item x="1502"/>
        <item x="1503"/>
        <item x="1504"/>
        <item x="1505"/>
        <item x="1506"/>
        <item x="1507"/>
        <item x="1509"/>
        <item x="1510"/>
        <item x="1511"/>
        <item x="1512"/>
        <item x="1513"/>
        <item x="1514"/>
        <item x="1515"/>
        <item x="1516"/>
        <item x="1517"/>
        <item x="1518"/>
        <item x="1521"/>
        <item x="1522"/>
        <item x="1523"/>
        <item x="1524"/>
        <item x="1525"/>
        <item x="1526"/>
        <item x="1527"/>
        <item x="1528"/>
        <item x="1529"/>
        <item x="1530"/>
        <item x="1532"/>
        <item x="1533"/>
        <item x="1534"/>
        <item x="1535"/>
        <item x="1536"/>
        <item x="1537"/>
        <item x="1538"/>
        <item x="1539"/>
        <item x="1540"/>
        <item x="1541"/>
        <item x="1543"/>
        <item x="1544"/>
        <item x="1545"/>
        <item x="1546"/>
        <item x="1547"/>
        <item x="1548"/>
        <item x="1549"/>
        <item x="1550"/>
        <item x="1551"/>
        <item x="1552"/>
        <item x="1554"/>
        <item x="1555"/>
        <item x="1556"/>
        <item x="1557"/>
        <item x="1558"/>
        <item x="1559"/>
        <item x="1560"/>
        <item x="1561"/>
        <item x="1562"/>
        <item x="1563"/>
        <item x="1565"/>
        <item x="1566"/>
        <item x="1567"/>
        <item x="1568"/>
        <item x="1569"/>
        <item x="1570"/>
        <item x="1571"/>
        <item x="1572"/>
        <item x="1573"/>
        <item x="1574"/>
        <item x="1576"/>
        <item x="1577"/>
        <item x="1578"/>
        <item x="1579"/>
        <item x="1580"/>
        <item x="1581"/>
        <item x="1582"/>
        <item x="1583"/>
        <item x="1584"/>
        <item x="1585"/>
        <item x="1587"/>
        <item x="1588"/>
        <item x="1589"/>
        <item x="1590"/>
        <item x="1591"/>
        <item x="1592"/>
        <item x="1593"/>
        <item x="1594"/>
        <item x="1595"/>
        <item x="1596"/>
        <item x="1598"/>
        <item x="1599"/>
        <item x="1600"/>
        <item x="1601"/>
        <item x="1602"/>
        <item x="1603"/>
        <item x="1604"/>
        <item x="1605"/>
        <item x="1606"/>
        <item x="1607"/>
        <item x="1609"/>
        <item x="1610"/>
        <item x="1611"/>
        <item x="1612"/>
        <item x="1613"/>
        <item x="1614"/>
        <item x="1615"/>
        <item x="1616"/>
        <item x="1617"/>
        <item x="1618"/>
        <item x="1620"/>
        <item x="1621"/>
        <item x="1622"/>
        <item x="1623"/>
        <item x="1624"/>
        <item x="1625"/>
        <item x="1626"/>
        <item x="1627"/>
        <item x="1628"/>
        <item x="1629"/>
        <item x="1632"/>
        <item x="1633"/>
        <item x="1634"/>
        <item x="1635"/>
        <item x="1636"/>
        <item x="1637"/>
        <item x="1638"/>
        <item x="1639"/>
        <item x="1640"/>
        <item x="1641"/>
        <item x="1643"/>
        <item x="1644"/>
        <item x="1645"/>
        <item x="1646"/>
        <item x="1647"/>
        <item x="1648"/>
        <item x="1649"/>
        <item x="1650"/>
        <item x="1651"/>
        <item x="1652"/>
        <item x="1654"/>
        <item t="default"/>
      </items>
    </pivotField>
    <pivotField numFmtId="165" showAll="0"/>
    <pivotField showAll="0"/>
    <pivotField dataField="1" numFmtId="2" showAll="0"/>
    <pivotField axis="axisRow">
      <items count="13">
        <item x="0"/>
        <item x="1"/>
        <item x="2"/>
        <item x="3"/>
        <item x="4"/>
        <item x="5"/>
        <item x="6"/>
        <item x="7"/>
        <item x="8"/>
        <item x="9"/>
        <item x="10"/>
        <item x="11"/>
        <item t="default"/>
      </items>
    </pivotField>
    <pivotField dataField="1" numFmtId="164" showAll="0"/>
    <pivotField showAll="0"/>
    <pivotField showAll="0"/>
    <pivotField numFmtId="2" showAll="0"/>
    <pivotField numFmtId="2" showAll="0"/>
    <pivotField showAll="0"/>
    <pivotField numFmtId="2" showAll="0"/>
    <pivotField numFmtId="2" showAll="0"/>
    <pivotField showAll="0"/>
    <pivotField showAll="0"/>
    <pivotField numFmtId="1"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 dragToRow="0" dragToCol="0" dragToPage="0" showAll="0" defaultSubtotal="0"/>
  </pivotFields>
  <rowFields count="1">
    <field x="9"/>
  </rowFields>
  <rowItems count="13">
    <i>
      <x/>
    </i>
    <i>
      <x v="1"/>
    </i>
    <i>
      <x v="2"/>
    </i>
    <i>
      <x v="3"/>
    </i>
    <i>
      <x v="4"/>
    </i>
    <i>
      <x v="5"/>
    </i>
    <i>
      <x v="6"/>
    </i>
    <i>
      <x v="7"/>
    </i>
    <i>
      <x v="8"/>
    </i>
    <i>
      <x v="9"/>
    </i>
    <i>
      <x v="10"/>
    </i>
    <i>
      <x v="11"/>
    </i>
    <i t="grand">
      <x/>
    </i>
  </rowItems>
  <colFields count="1">
    <field x="-2"/>
  </colFields>
  <colItems count="3">
    <i>
      <x/>
    </i>
    <i i="1">
      <x v="1"/>
    </i>
    <i i="2">
      <x v="2"/>
    </i>
  </colItems>
  <dataFields count="3">
    <dataField name="No. of users" fld="0" subtotal="count" baseField="9" baseItem="2"/>
    <dataField name="Average Charging Duration" fld="8" subtotal="average" baseField="9" baseItem="2" numFmtId="2"/>
    <dataField name="Average Charging Cost_USD" fld="10" subtotal="average" baseField="9" baseItem="2" numFmtId="164"/>
  </dataFields>
  <formats count="1">
    <format dxfId="17">
      <pivotArea dataOnly="0" labelOnly="1" grandRow="1" outline="0" fieldPosition="0"/>
    </format>
  </formats>
  <chartFormats count="3">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1">
          <reference field="4294967294" count="1" selected="0">
            <x v="1"/>
          </reference>
        </references>
      </pivotArea>
    </chartFormat>
    <chartFormat chart="0" format="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60C32D7-6483-4654-A742-EED5A7D6411D}"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Z28:AC38" firstHeaderRow="0" firstDataRow="1" firstDataCol="1"/>
  <pivotFields count="29">
    <pivotField dataField="1" showAll="0"/>
    <pivotField showAll="0"/>
    <pivotField numFmtId="2" showAll="0"/>
    <pivotField showAll="0"/>
    <pivotField showAll="0"/>
    <pivotField numFmtId="165" showAll="0">
      <items count="1877">
        <item x="0"/>
        <item x="1"/>
        <item x="2"/>
        <item x="3"/>
        <item x="4"/>
        <item x="5"/>
        <item x="6"/>
        <item x="7"/>
        <item x="8"/>
        <item x="9"/>
        <item x="10"/>
        <item x="11"/>
        <item x="12"/>
        <item x="13"/>
        <item x="14"/>
        <item x="15"/>
        <item x="16"/>
        <item x="17"/>
        <item x="18"/>
        <item x="19"/>
        <item x="20"/>
        <item x="21"/>
        <item x="22"/>
        <item x="23"/>
        <item x="24"/>
        <item x="25"/>
        <item x="26"/>
        <item x="27"/>
        <item x="28"/>
        <item x="29"/>
        <item x="30"/>
        <item x="32"/>
        <item x="33"/>
        <item x="37"/>
        <item x="39"/>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28"/>
        <item x="329"/>
        <item x="330"/>
        <item x="331"/>
        <item x="332"/>
        <item x="333"/>
        <item x="334"/>
        <item x="335"/>
        <item x="336"/>
        <item x="337"/>
        <item x="338"/>
        <item x="339"/>
        <item x="374"/>
        <item x="375"/>
        <item x="376"/>
        <item x="377"/>
        <item x="378"/>
        <item x="379"/>
        <item x="380"/>
        <item x="381"/>
        <item x="382"/>
        <item x="397"/>
        <item x="398"/>
        <item x="399"/>
        <item x="400"/>
        <item x="401"/>
        <item x="402"/>
        <item x="403"/>
        <item x="405"/>
        <item x="406"/>
        <item x="407"/>
        <item x="409"/>
        <item x="410"/>
        <item x="411"/>
        <item x="412"/>
        <item x="413"/>
        <item x="414"/>
        <item x="415"/>
        <item x="416"/>
        <item x="417"/>
        <item x="418"/>
        <item x="419"/>
        <item x="420"/>
        <item x="421"/>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31"/>
        <item x="309"/>
        <item x="310"/>
        <item x="311"/>
        <item x="312"/>
        <item x="313"/>
        <item x="314"/>
        <item x="315"/>
        <item x="316"/>
        <item x="317"/>
        <item x="318"/>
        <item x="319"/>
        <item x="320"/>
        <item x="321"/>
        <item x="322"/>
        <item x="323"/>
        <item x="324"/>
        <item x="325"/>
        <item x="326"/>
        <item x="327"/>
        <item x="34"/>
        <item x="35"/>
        <item x="340"/>
        <item x="341"/>
        <item x="342"/>
        <item x="343"/>
        <item x="344"/>
        <item x="345"/>
        <item x="346"/>
        <item x="347"/>
        <item x="348"/>
        <item x="349"/>
        <item x="350"/>
        <item x="351"/>
        <item x="352"/>
        <item x="353"/>
        <item x="354"/>
        <item x="355"/>
        <item x="356"/>
        <item x="357"/>
        <item x="358"/>
        <item x="359"/>
        <item x="36"/>
        <item x="360"/>
        <item x="361"/>
        <item x="362"/>
        <item x="363"/>
        <item x="364"/>
        <item x="365"/>
        <item x="366"/>
        <item x="367"/>
        <item x="368"/>
        <item x="369"/>
        <item x="370"/>
        <item x="371"/>
        <item x="372"/>
        <item x="373"/>
        <item x="38"/>
        <item x="383"/>
        <item x="384"/>
        <item x="385"/>
        <item x="386"/>
        <item x="387"/>
        <item x="388"/>
        <item x="389"/>
        <item x="390"/>
        <item x="391"/>
        <item x="392"/>
        <item x="393"/>
        <item x="394"/>
        <item x="395"/>
        <item x="396"/>
        <item x="404"/>
        <item x="40"/>
        <item x="41"/>
        <item x="408"/>
        <item x="42"/>
        <item x="422"/>
        <item x="1300"/>
        <item x="1728"/>
        <item x="1839"/>
        <item x="1408"/>
        <item x="1519"/>
        <item x="1630"/>
        <item x="1662"/>
        <item x="1673"/>
        <item x="1684"/>
        <item x="1695"/>
        <item x="1706"/>
        <item x="1717"/>
        <item x="1729"/>
        <item x="1740"/>
        <item x="1751"/>
        <item x="1762"/>
        <item x="1773"/>
        <item x="1784"/>
        <item x="1795"/>
        <item x="1806"/>
        <item x="1817"/>
        <item x="1828"/>
        <item x="1840"/>
        <item x="1851"/>
        <item x="1862"/>
        <item x="1873"/>
        <item x="1331"/>
        <item x="1342"/>
        <item x="1353"/>
        <item x="1364"/>
        <item x="1375"/>
        <item x="1386"/>
        <item x="1397"/>
        <item x="1409"/>
        <item x="1420"/>
        <item x="1431"/>
        <item x="1442"/>
        <item x="1453"/>
        <item x="1464"/>
        <item x="1475"/>
        <item x="1486"/>
        <item x="1497"/>
        <item x="1508"/>
        <item x="1520"/>
        <item x="1531"/>
        <item x="1542"/>
        <item x="1553"/>
        <item x="1564"/>
        <item x="1575"/>
        <item x="1586"/>
        <item x="1597"/>
        <item x="1608"/>
        <item x="1619"/>
        <item x="1631"/>
        <item x="1642"/>
        <item x="1653"/>
        <item x="1655"/>
        <item x="1656"/>
        <item x="1657"/>
        <item x="1658"/>
        <item x="1659"/>
        <item x="1660"/>
        <item x="1661"/>
        <item x="1663"/>
        <item x="1664"/>
        <item x="1665"/>
        <item x="1666"/>
        <item x="1667"/>
        <item x="1668"/>
        <item x="1669"/>
        <item x="1670"/>
        <item x="1671"/>
        <item x="1672"/>
        <item x="1674"/>
        <item x="1675"/>
        <item x="1676"/>
        <item x="1677"/>
        <item x="1678"/>
        <item x="1679"/>
        <item x="1680"/>
        <item x="1681"/>
        <item x="1682"/>
        <item x="1683"/>
        <item x="1685"/>
        <item x="1686"/>
        <item x="1687"/>
        <item x="1688"/>
        <item x="1689"/>
        <item x="1690"/>
        <item x="1691"/>
        <item x="1692"/>
        <item x="1693"/>
        <item x="1694"/>
        <item x="1696"/>
        <item x="1697"/>
        <item x="1698"/>
        <item x="1699"/>
        <item x="1700"/>
        <item x="1701"/>
        <item x="1702"/>
        <item x="1703"/>
        <item x="1704"/>
        <item x="1705"/>
        <item x="1707"/>
        <item x="1708"/>
        <item x="1709"/>
        <item x="1710"/>
        <item x="1711"/>
        <item x="1712"/>
        <item x="1713"/>
        <item x="1714"/>
        <item x="1715"/>
        <item x="1716"/>
        <item x="1718"/>
        <item x="1719"/>
        <item x="1720"/>
        <item x="1721"/>
        <item x="1722"/>
        <item x="1723"/>
        <item x="1724"/>
        <item x="1725"/>
        <item x="1726"/>
        <item x="1727"/>
        <item x="1730"/>
        <item x="1731"/>
        <item x="1732"/>
        <item x="1733"/>
        <item x="1734"/>
        <item x="1735"/>
        <item x="1736"/>
        <item x="1737"/>
        <item x="1738"/>
        <item x="1739"/>
        <item x="1741"/>
        <item x="1742"/>
        <item x="1743"/>
        <item x="1744"/>
        <item x="1745"/>
        <item x="1746"/>
        <item x="1747"/>
        <item x="1748"/>
        <item x="1749"/>
        <item x="1750"/>
        <item x="1752"/>
        <item x="1753"/>
        <item x="1754"/>
        <item x="1755"/>
        <item x="1756"/>
        <item x="1757"/>
        <item x="1758"/>
        <item x="1759"/>
        <item x="1760"/>
        <item x="1761"/>
        <item x="1763"/>
        <item x="1764"/>
        <item x="1765"/>
        <item x="1766"/>
        <item x="1767"/>
        <item x="1768"/>
        <item x="1769"/>
        <item x="1770"/>
        <item x="1771"/>
        <item x="1772"/>
        <item x="1774"/>
        <item x="1775"/>
        <item x="1776"/>
        <item x="1777"/>
        <item x="1778"/>
        <item x="1779"/>
        <item x="1780"/>
        <item x="1781"/>
        <item x="1782"/>
        <item x="1783"/>
        <item x="1785"/>
        <item x="1786"/>
        <item x="1787"/>
        <item x="1788"/>
        <item x="1789"/>
        <item x="1790"/>
        <item x="1791"/>
        <item x="1792"/>
        <item x="1793"/>
        <item x="1794"/>
        <item x="1796"/>
        <item x="1797"/>
        <item x="1798"/>
        <item x="1799"/>
        <item x="1800"/>
        <item x="1801"/>
        <item x="1802"/>
        <item x="1803"/>
        <item x="1804"/>
        <item x="1805"/>
        <item x="1807"/>
        <item x="1808"/>
        <item x="1809"/>
        <item x="1810"/>
        <item x="1811"/>
        <item x="1812"/>
        <item x="1813"/>
        <item x="1814"/>
        <item x="1815"/>
        <item x="1816"/>
        <item x="1818"/>
        <item x="1819"/>
        <item x="1820"/>
        <item x="1821"/>
        <item x="1822"/>
        <item x="1823"/>
        <item x="1824"/>
        <item x="1825"/>
        <item x="1826"/>
        <item x="1827"/>
        <item x="1829"/>
        <item x="1830"/>
        <item x="1831"/>
        <item x="1832"/>
        <item x="1833"/>
        <item x="1834"/>
        <item x="1835"/>
        <item x="1836"/>
        <item x="1837"/>
        <item x="1838"/>
        <item x="1841"/>
        <item x="1842"/>
        <item x="1843"/>
        <item x="1844"/>
        <item x="1845"/>
        <item x="1846"/>
        <item x="1847"/>
        <item x="1848"/>
        <item x="1849"/>
        <item x="1850"/>
        <item x="1852"/>
        <item x="1853"/>
        <item x="1854"/>
        <item x="1855"/>
        <item x="1856"/>
        <item x="1857"/>
        <item x="1858"/>
        <item x="1859"/>
        <item x="1860"/>
        <item x="1861"/>
        <item x="1863"/>
        <item x="1864"/>
        <item x="1865"/>
        <item x="1866"/>
        <item x="1867"/>
        <item x="1868"/>
        <item x="1869"/>
        <item x="1870"/>
        <item x="1871"/>
        <item x="1872"/>
        <item x="1874"/>
        <item x="1875"/>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2"/>
        <item x="1333"/>
        <item x="1334"/>
        <item x="1335"/>
        <item x="1336"/>
        <item x="1337"/>
        <item x="1338"/>
        <item x="1339"/>
        <item x="1340"/>
        <item x="1341"/>
        <item x="1343"/>
        <item x="1344"/>
        <item x="1345"/>
        <item x="1346"/>
        <item x="1347"/>
        <item x="1348"/>
        <item x="1349"/>
        <item x="1350"/>
        <item x="1351"/>
        <item x="1352"/>
        <item x="1354"/>
        <item x="1355"/>
        <item x="1356"/>
        <item x="1357"/>
        <item x="1358"/>
        <item x="1359"/>
        <item x="1360"/>
        <item x="1361"/>
        <item x="1362"/>
        <item x="1363"/>
        <item x="1365"/>
        <item x="1366"/>
        <item x="1367"/>
        <item x="1368"/>
        <item x="1369"/>
        <item x="1370"/>
        <item x="1371"/>
        <item x="1372"/>
        <item x="1373"/>
        <item x="1374"/>
        <item x="1376"/>
        <item x="1377"/>
        <item x="1378"/>
        <item x="1379"/>
        <item x="1380"/>
        <item x="1381"/>
        <item x="1382"/>
        <item x="1383"/>
        <item x="1384"/>
        <item x="1385"/>
        <item x="1387"/>
        <item x="1388"/>
        <item x="1389"/>
        <item x="1390"/>
        <item x="1391"/>
        <item x="1392"/>
        <item x="1393"/>
        <item x="1394"/>
        <item x="1395"/>
        <item x="1396"/>
        <item x="1398"/>
        <item x="1399"/>
        <item x="1400"/>
        <item x="1401"/>
        <item x="1402"/>
        <item x="1403"/>
        <item x="1404"/>
        <item x="1405"/>
        <item x="1406"/>
        <item x="1407"/>
        <item x="1410"/>
        <item x="1411"/>
        <item x="1412"/>
        <item x="1413"/>
        <item x="1414"/>
        <item x="1415"/>
        <item x="1416"/>
        <item x="1417"/>
        <item x="1418"/>
        <item x="1419"/>
        <item x="1421"/>
        <item x="1422"/>
        <item x="1423"/>
        <item x="1424"/>
        <item x="1425"/>
        <item x="1426"/>
        <item x="1427"/>
        <item x="1428"/>
        <item x="1429"/>
        <item x="1430"/>
        <item x="1432"/>
        <item x="1433"/>
        <item x="1434"/>
        <item x="1435"/>
        <item x="1436"/>
        <item x="1437"/>
        <item x="1438"/>
        <item x="1439"/>
        <item x="1440"/>
        <item x="1441"/>
        <item x="1443"/>
        <item x="1444"/>
        <item x="1445"/>
        <item x="1446"/>
        <item x="1447"/>
        <item x="1448"/>
        <item x="1449"/>
        <item x="1450"/>
        <item x="1451"/>
        <item x="1452"/>
        <item x="1454"/>
        <item x="1455"/>
        <item x="1456"/>
        <item x="1457"/>
        <item x="1458"/>
        <item x="1459"/>
        <item x="1460"/>
        <item x="1461"/>
        <item x="1462"/>
        <item x="1463"/>
        <item x="1465"/>
        <item x="1466"/>
        <item x="1467"/>
        <item x="1468"/>
        <item x="1469"/>
        <item x="1470"/>
        <item x="1471"/>
        <item x="1472"/>
        <item x="1473"/>
        <item x="1474"/>
        <item x="1476"/>
        <item x="1477"/>
        <item x="1478"/>
        <item x="1479"/>
        <item x="1480"/>
        <item x="1481"/>
        <item x="1482"/>
        <item x="1483"/>
        <item x="1484"/>
        <item x="1485"/>
        <item x="1487"/>
        <item x="1488"/>
        <item x="1489"/>
        <item x="1490"/>
        <item x="1491"/>
        <item x="1492"/>
        <item x="1493"/>
        <item x="1494"/>
        <item x="1495"/>
        <item x="1496"/>
        <item x="1498"/>
        <item x="1499"/>
        <item x="1500"/>
        <item x="1501"/>
        <item x="1502"/>
        <item x="1503"/>
        <item x="1504"/>
        <item x="1505"/>
        <item x="1506"/>
        <item x="1507"/>
        <item x="1509"/>
        <item x="1510"/>
        <item x="1511"/>
        <item x="1512"/>
        <item x="1513"/>
        <item x="1514"/>
        <item x="1515"/>
        <item x="1516"/>
        <item x="1517"/>
        <item x="1518"/>
        <item x="1521"/>
        <item x="1522"/>
        <item x="1523"/>
        <item x="1524"/>
        <item x="1525"/>
        <item x="1526"/>
        <item x="1527"/>
        <item x="1528"/>
        <item x="1529"/>
        <item x="1530"/>
        <item x="1532"/>
        <item x="1533"/>
        <item x="1534"/>
        <item x="1535"/>
        <item x="1536"/>
        <item x="1537"/>
        <item x="1538"/>
        <item x="1539"/>
        <item x="1540"/>
        <item x="1541"/>
        <item x="1543"/>
        <item x="1544"/>
        <item x="1545"/>
        <item x="1546"/>
        <item x="1547"/>
        <item x="1548"/>
        <item x="1549"/>
        <item x="1550"/>
        <item x="1551"/>
        <item x="1552"/>
        <item x="1554"/>
        <item x="1555"/>
        <item x="1556"/>
        <item x="1557"/>
        <item x="1558"/>
        <item x="1559"/>
        <item x="1560"/>
        <item x="1561"/>
        <item x="1562"/>
        <item x="1563"/>
        <item x="1565"/>
        <item x="1566"/>
        <item x="1567"/>
        <item x="1568"/>
        <item x="1569"/>
        <item x="1570"/>
        <item x="1571"/>
        <item x="1572"/>
        <item x="1573"/>
        <item x="1574"/>
        <item x="1576"/>
        <item x="1577"/>
        <item x="1578"/>
        <item x="1579"/>
        <item x="1580"/>
        <item x="1581"/>
        <item x="1582"/>
        <item x="1583"/>
        <item x="1584"/>
        <item x="1585"/>
        <item x="1587"/>
        <item x="1588"/>
        <item x="1589"/>
        <item x="1590"/>
        <item x="1591"/>
        <item x="1592"/>
        <item x="1593"/>
        <item x="1594"/>
        <item x="1595"/>
        <item x="1596"/>
        <item x="1598"/>
        <item x="1599"/>
        <item x="1600"/>
        <item x="1601"/>
        <item x="1602"/>
        <item x="1603"/>
        <item x="1604"/>
        <item x="1605"/>
        <item x="1606"/>
        <item x="1607"/>
        <item x="1609"/>
        <item x="1610"/>
        <item x="1611"/>
        <item x="1612"/>
        <item x="1613"/>
        <item x="1614"/>
        <item x="1615"/>
        <item x="1616"/>
        <item x="1617"/>
        <item x="1618"/>
        <item x="1620"/>
        <item x="1621"/>
        <item x="1622"/>
        <item x="1623"/>
        <item x="1624"/>
        <item x="1625"/>
        <item x="1626"/>
        <item x="1627"/>
        <item x="1628"/>
        <item x="1629"/>
        <item x="1632"/>
        <item x="1633"/>
        <item x="1634"/>
        <item x="1635"/>
        <item x="1636"/>
        <item x="1637"/>
        <item x="1638"/>
        <item x="1639"/>
        <item x="1640"/>
        <item x="1641"/>
        <item x="1643"/>
        <item x="1644"/>
        <item x="1645"/>
        <item x="1646"/>
        <item x="1647"/>
        <item x="1648"/>
        <item x="1649"/>
        <item x="1650"/>
        <item x="1651"/>
        <item x="1652"/>
        <item x="1654"/>
        <item t="default"/>
      </items>
    </pivotField>
    <pivotField numFmtId="165" showAll="0"/>
    <pivotField showAll="0"/>
    <pivotField dataField="1" numFmtId="2" showAll="0"/>
    <pivotField showAll="0"/>
    <pivotField dataField="1" numFmtId="164" showAll="0"/>
    <pivotField showAll="0"/>
    <pivotField showAll="0"/>
    <pivotField numFmtId="2" showAll="0"/>
    <pivotField numFmtId="2" showAll="0"/>
    <pivotField showAll="0"/>
    <pivotField axis="axisRow" numFmtId="2" showAll="0">
      <items count="11">
        <item x="0"/>
        <item x="1"/>
        <item x="2"/>
        <item x="3"/>
        <item x="4"/>
        <item x="5"/>
        <item x="6"/>
        <item x="7"/>
        <item x="8"/>
        <item x="9"/>
        <item t="default"/>
      </items>
    </pivotField>
    <pivotField numFmtId="2" showAll="0"/>
    <pivotField showAll="0"/>
    <pivotField showAll="0"/>
    <pivotField numFmtId="1"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 dragToRow="0" dragToCol="0" dragToPage="0" showAll="0" defaultSubtotal="0"/>
  </pivotFields>
  <rowFields count="1">
    <field x="16"/>
  </rowFields>
  <rowItems count="10">
    <i>
      <x/>
    </i>
    <i>
      <x v="1"/>
    </i>
    <i>
      <x v="2"/>
    </i>
    <i>
      <x v="3"/>
    </i>
    <i>
      <x v="4"/>
    </i>
    <i>
      <x v="5"/>
    </i>
    <i>
      <x v="6"/>
    </i>
    <i>
      <x v="7"/>
    </i>
    <i>
      <x v="8"/>
    </i>
    <i t="grand">
      <x/>
    </i>
  </rowItems>
  <colFields count="1">
    <field x="-2"/>
  </colFields>
  <colItems count="3">
    <i>
      <x/>
    </i>
    <i i="1">
      <x v="1"/>
    </i>
    <i i="2">
      <x v="2"/>
    </i>
  </colItems>
  <dataFields count="3">
    <dataField name="No. of users" fld="0" subtotal="count" baseField="0" baseItem="0"/>
    <dataField name="Average Charging Duration" fld="8" subtotal="average" baseField="16" baseItem="0" numFmtId="2"/>
    <dataField name="Average Charging Cost_USD" fld="10" subtotal="average" baseField="16" baseItem="0" numFmtId="164"/>
  </dataFields>
  <chartFormats count="3">
    <chartFormat chart="10" format="9" series="1">
      <pivotArea type="data" outline="0" fieldPosition="0">
        <references count="1">
          <reference field="4294967294" count="1" selected="0">
            <x v="0"/>
          </reference>
        </references>
      </pivotArea>
    </chartFormat>
    <chartFormat chart="10" format="10" series="1">
      <pivotArea type="data" outline="0" fieldPosition="0">
        <references count="1">
          <reference field="4294967294" count="1" selected="0">
            <x v="2"/>
          </reference>
        </references>
      </pivotArea>
    </chartFormat>
    <chartFormat chart="10" format="1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DCEBD77-AF0A-45A1-9EA0-F7825D99FEA2}" name="PivotTable6" cacheId="0" applyNumberFormats="0" applyBorderFormats="0" applyFontFormats="0" applyPatternFormats="0" applyAlignmentFormats="0" applyWidthHeightFormats="1" dataCaption="Values" missingCaption="0" updatedVersion="8" minRefreshableVersion="3" useAutoFormatting="1" itemPrintTitles="1" createdVersion="8" indent="0" outline="1" outlineData="1" multipleFieldFilters="0" chartFormat="34">
  <location ref="K12:N16" firstHeaderRow="0" firstDataRow="1" firstDataCol="1"/>
  <pivotFields count="29">
    <pivotField dataField="1" showAll="0"/>
    <pivotField showAll="0"/>
    <pivotField numFmtId="2" showAll="0"/>
    <pivotField showAll="0"/>
    <pivotField showAll="0"/>
    <pivotField numFmtId="165" showAll="0">
      <items count="1877">
        <item x="0"/>
        <item x="1"/>
        <item x="2"/>
        <item x="3"/>
        <item x="4"/>
        <item x="5"/>
        <item x="6"/>
        <item x="7"/>
        <item x="8"/>
        <item x="9"/>
        <item x="10"/>
        <item x="11"/>
        <item x="12"/>
        <item x="13"/>
        <item x="14"/>
        <item x="15"/>
        <item x="16"/>
        <item x="17"/>
        <item x="18"/>
        <item x="19"/>
        <item x="20"/>
        <item x="21"/>
        <item x="22"/>
        <item x="23"/>
        <item x="24"/>
        <item x="25"/>
        <item x="26"/>
        <item x="27"/>
        <item x="28"/>
        <item x="29"/>
        <item x="30"/>
        <item x="32"/>
        <item x="33"/>
        <item x="37"/>
        <item x="39"/>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28"/>
        <item x="329"/>
        <item x="330"/>
        <item x="331"/>
        <item x="332"/>
        <item x="333"/>
        <item x="334"/>
        <item x="335"/>
        <item x="336"/>
        <item x="337"/>
        <item x="338"/>
        <item x="339"/>
        <item x="374"/>
        <item x="375"/>
        <item x="376"/>
        <item x="377"/>
        <item x="378"/>
        <item x="379"/>
        <item x="380"/>
        <item x="381"/>
        <item x="382"/>
        <item x="397"/>
        <item x="398"/>
        <item x="399"/>
        <item x="400"/>
        <item x="401"/>
        <item x="402"/>
        <item x="403"/>
        <item x="405"/>
        <item x="406"/>
        <item x="407"/>
        <item x="409"/>
        <item x="410"/>
        <item x="411"/>
        <item x="412"/>
        <item x="413"/>
        <item x="414"/>
        <item x="415"/>
        <item x="416"/>
        <item x="417"/>
        <item x="418"/>
        <item x="419"/>
        <item x="420"/>
        <item x="421"/>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31"/>
        <item x="309"/>
        <item x="310"/>
        <item x="311"/>
        <item x="312"/>
        <item x="313"/>
        <item x="314"/>
        <item x="315"/>
        <item x="316"/>
        <item x="317"/>
        <item x="318"/>
        <item x="319"/>
        <item x="320"/>
        <item x="321"/>
        <item x="322"/>
        <item x="323"/>
        <item x="324"/>
        <item x="325"/>
        <item x="326"/>
        <item x="327"/>
        <item x="34"/>
        <item x="35"/>
        <item x="340"/>
        <item x="341"/>
        <item x="342"/>
        <item x="343"/>
        <item x="344"/>
        <item x="345"/>
        <item x="346"/>
        <item x="347"/>
        <item x="348"/>
        <item x="349"/>
        <item x="350"/>
        <item x="351"/>
        <item x="352"/>
        <item x="353"/>
        <item x="354"/>
        <item x="355"/>
        <item x="356"/>
        <item x="357"/>
        <item x="358"/>
        <item x="359"/>
        <item x="36"/>
        <item x="360"/>
        <item x="361"/>
        <item x="362"/>
        <item x="363"/>
        <item x="364"/>
        <item x="365"/>
        <item x="366"/>
        <item x="367"/>
        <item x="368"/>
        <item x="369"/>
        <item x="370"/>
        <item x="371"/>
        <item x="372"/>
        <item x="373"/>
        <item x="38"/>
        <item x="383"/>
        <item x="384"/>
        <item x="385"/>
        <item x="386"/>
        <item x="387"/>
        <item x="388"/>
        <item x="389"/>
        <item x="390"/>
        <item x="391"/>
        <item x="392"/>
        <item x="393"/>
        <item x="394"/>
        <item x="395"/>
        <item x="396"/>
        <item x="404"/>
        <item x="40"/>
        <item x="41"/>
        <item x="408"/>
        <item x="42"/>
        <item x="422"/>
        <item x="1300"/>
        <item x="1728"/>
        <item x="1839"/>
        <item x="1408"/>
        <item x="1519"/>
        <item x="1630"/>
        <item x="1662"/>
        <item x="1673"/>
        <item x="1684"/>
        <item x="1695"/>
        <item x="1706"/>
        <item x="1717"/>
        <item x="1729"/>
        <item x="1740"/>
        <item x="1751"/>
        <item x="1762"/>
        <item x="1773"/>
        <item x="1784"/>
        <item x="1795"/>
        <item x="1806"/>
        <item x="1817"/>
        <item x="1828"/>
        <item x="1840"/>
        <item x="1851"/>
        <item x="1862"/>
        <item x="1873"/>
        <item x="1331"/>
        <item x="1342"/>
        <item x="1353"/>
        <item x="1364"/>
        <item x="1375"/>
        <item x="1386"/>
        <item x="1397"/>
        <item x="1409"/>
        <item x="1420"/>
        <item x="1431"/>
        <item x="1442"/>
        <item x="1453"/>
        <item x="1464"/>
        <item x="1475"/>
        <item x="1486"/>
        <item x="1497"/>
        <item x="1508"/>
        <item x="1520"/>
        <item x="1531"/>
        <item x="1542"/>
        <item x="1553"/>
        <item x="1564"/>
        <item x="1575"/>
        <item x="1586"/>
        <item x="1597"/>
        <item x="1608"/>
        <item x="1619"/>
        <item x="1631"/>
        <item x="1642"/>
        <item x="1653"/>
        <item x="1655"/>
        <item x="1656"/>
        <item x="1657"/>
        <item x="1658"/>
        <item x="1659"/>
        <item x="1660"/>
        <item x="1661"/>
        <item x="1663"/>
        <item x="1664"/>
        <item x="1665"/>
        <item x="1666"/>
        <item x="1667"/>
        <item x="1668"/>
        <item x="1669"/>
        <item x="1670"/>
        <item x="1671"/>
        <item x="1672"/>
        <item x="1674"/>
        <item x="1675"/>
        <item x="1676"/>
        <item x="1677"/>
        <item x="1678"/>
        <item x="1679"/>
        <item x="1680"/>
        <item x="1681"/>
        <item x="1682"/>
        <item x="1683"/>
        <item x="1685"/>
        <item x="1686"/>
        <item x="1687"/>
        <item x="1688"/>
        <item x="1689"/>
        <item x="1690"/>
        <item x="1691"/>
        <item x="1692"/>
        <item x="1693"/>
        <item x="1694"/>
        <item x="1696"/>
        <item x="1697"/>
        <item x="1698"/>
        <item x="1699"/>
        <item x="1700"/>
        <item x="1701"/>
        <item x="1702"/>
        <item x="1703"/>
        <item x="1704"/>
        <item x="1705"/>
        <item x="1707"/>
        <item x="1708"/>
        <item x="1709"/>
        <item x="1710"/>
        <item x="1711"/>
        <item x="1712"/>
        <item x="1713"/>
        <item x="1714"/>
        <item x="1715"/>
        <item x="1716"/>
        <item x="1718"/>
        <item x="1719"/>
        <item x="1720"/>
        <item x="1721"/>
        <item x="1722"/>
        <item x="1723"/>
        <item x="1724"/>
        <item x="1725"/>
        <item x="1726"/>
        <item x="1727"/>
        <item x="1730"/>
        <item x="1731"/>
        <item x="1732"/>
        <item x="1733"/>
        <item x="1734"/>
        <item x="1735"/>
        <item x="1736"/>
        <item x="1737"/>
        <item x="1738"/>
        <item x="1739"/>
        <item x="1741"/>
        <item x="1742"/>
        <item x="1743"/>
        <item x="1744"/>
        <item x="1745"/>
        <item x="1746"/>
        <item x="1747"/>
        <item x="1748"/>
        <item x="1749"/>
        <item x="1750"/>
        <item x="1752"/>
        <item x="1753"/>
        <item x="1754"/>
        <item x="1755"/>
        <item x="1756"/>
        <item x="1757"/>
        <item x="1758"/>
        <item x="1759"/>
        <item x="1760"/>
        <item x="1761"/>
        <item x="1763"/>
        <item x="1764"/>
        <item x="1765"/>
        <item x="1766"/>
        <item x="1767"/>
        <item x="1768"/>
        <item x="1769"/>
        <item x="1770"/>
        <item x="1771"/>
        <item x="1772"/>
        <item x="1774"/>
        <item x="1775"/>
        <item x="1776"/>
        <item x="1777"/>
        <item x="1778"/>
        <item x="1779"/>
        <item x="1780"/>
        <item x="1781"/>
        <item x="1782"/>
        <item x="1783"/>
        <item x="1785"/>
        <item x="1786"/>
        <item x="1787"/>
        <item x="1788"/>
        <item x="1789"/>
        <item x="1790"/>
        <item x="1791"/>
        <item x="1792"/>
        <item x="1793"/>
        <item x="1794"/>
        <item x="1796"/>
        <item x="1797"/>
        <item x="1798"/>
        <item x="1799"/>
        <item x="1800"/>
        <item x="1801"/>
        <item x="1802"/>
        <item x="1803"/>
        <item x="1804"/>
        <item x="1805"/>
        <item x="1807"/>
        <item x="1808"/>
        <item x="1809"/>
        <item x="1810"/>
        <item x="1811"/>
        <item x="1812"/>
        <item x="1813"/>
        <item x="1814"/>
        <item x="1815"/>
        <item x="1816"/>
        <item x="1818"/>
        <item x="1819"/>
        <item x="1820"/>
        <item x="1821"/>
        <item x="1822"/>
        <item x="1823"/>
        <item x="1824"/>
        <item x="1825"/>
        <item x="1826"/>
        <item x="1827"/>
        <item x="1829"/>
        <item x="1830"/>
        <item x="1831"/>
        <item x="1832"/>
        <item x="1833"/>
        <item x="1834"/>
        <item x="1835"/>
        <item x="1836"/>
        <item x="1837"/>
        <item x="1838"/>
        <item x="1841"/>
        <item x="1842"/>
        <item x="1843"/>
        <item x="1844"/>
        <item x="1845"/>
        <item x="1846"/>
        <item x="1847"/>
        <item x="1848"/>
        <item x="1849"/>
        <item x="1850"/>
        <item x="1852"/>
        <item x="1853"/>
        <item x="1854"/>
        <item x="1855"/>
        <item x="1856"/>
        <item x="1857"/>
        <item x="1858"/>
        <item x="1859"/>
        <item x="1860"/>
        <item x="1861"/>
        <item x="1863"/>
        <item x="1864"/>
        <item x="1865"/>
        <item x="1866"/>
        <item x="1867"/>
        <item x="1868"/>
        <item x="1869"/>
        <item x="1870"/>
        <item x="1871"/>
        <item x="1872"/>
        <item x="1874"/>
        <item x="1875"/>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2"/>
        <item x="1333"/>
        <item x="1334"/>
        <item x="1335"/>
        <item x="1336"/>
        <item x="1337"/>
        <item x="1338"/>
        <item x="1339"/>
        <item x="1340"/>
        <item x="1341"/>
        <item x="1343"/>
        <item x="1344"/>
        <item x="1345"/>
        <item x="1346"/>
        <item x="1347"/>
        <item x="1348"/>
        <item x="1349"/>
        <item x="1350"/>
        <item x="1351"/>
        <item x="1352"/>
        <item x="1354"/>
        <item x="1355"/>
        <item x="1356"/>
        <item x="1357"/>
        <item x="1358"/>
        <item x="1359"/>
        <item x="1360"/>
        <item x="1361"/>
        <item x="1362"/>
        <item x="1363"/>
        <item x="1365"/>
        <item x="1366"/>
        <item x="1367"/>
        <item x="1368"/>
        <item x="1369"/>
        <item x="1370"/>
        <item x="1371"/>
        <item x="1372"/>
        <item x="1373"/>
        <item x="1374"/>
        <item x="1376"/>
        <item x="1377"/>
        <item x="1378"/>
        <item x="1379"/>
        <item x="1380"/>
        <item x="1381"/>
        <item x="1382"/>
        <item x="1383"/>
        <item x="1384"/>
        <item x="1385"/>
        <item x="1387"/>
        <item x="1388"/>
        <item x="1389"/>
        <item x="1390"/>
        <item x="1391"/>
        <item x="1392"/>
        <item x="1393"/>
        <item x="1394"/>
        <item x="1395"/>
        <item x="1396"/>
        <item x="1398"/>
        <item x="1399"/>
        <item x="1400"/>
        <item x="1401"/>
        <item x="1402"/>
        <item x="1403"/>
        <item x="1404"/>
        <item x="1405"/>
        <item x="1406"/>
        <item x="1407"/>
        <item x="1410"/>
        <item x="1411"/>
        <item x="1412"/>
        <item x="1413"/>
        <item x="1414"/>
        <item x="1415"/>
        <item x="1416"/>
        <item x="1417"/>
        <item x="1418"/>
        <item x="1419"/>
        <item x="1421"/>
        <item x="1422"/>
        <item x="1423"/>
        <item x="1424"/>
        <item x="1425"/>
        <item x="1426"/>
        <item x="1427"/>
        <item x="1428"/>
        <item x="1429"/>
        <item x="1430"/>
        <item x="1432"/>
        <item x="1433"/>
        <item x="1434"/>
        <item x="1435"/>
        <item x="1436"/>
        <item x="1437"/>
        <item x="1438"/>
        <item x="1439"/>
        <item x="1440"/>
        <item x="1441"/>
        <item x="1443"/>
        <item x="1444"/>
        <item x="1445"/>
        <item x="1446"/>
        <item x="1447"/>
        <item x="1448"/>
        <item x="1449"/>
        <item x="1450"/>
        <item x="1451"/>
        <item x="1452"/>
        <item x="1454"/>
        <item x="1455"/>
        <item x="1456"/>
        <item x="1457"/>
        <item x="1458"/>
        <item x="1459"/>
        <item x="1460"/>
        <item x="1461"/>
        <item x="1462"/>
        <item x="1463"/>
        <item x="1465"/>
        <item x="1466"/>
        <item x="1467"/>
        <item x="1468"/>
        <item x="1469"/>
        <item x="1470"/>
        <item x="1471"/>
        <item x="1472"/>
        <item x="1473"/>
        <item x="1474"/>
        <item x="1476"/>
        <item x="1477"/>
        <item x="1478"/>
        <item x="1479"/>
        <item x="1480"/>
        <item x="1481"/>
        <item x="1482"/>
        <item x="1483"/>
        <item x="1484"/>
        <item x="1485"/>
        <item x="1487"/>
        <item x="1488"/>
        <item x="1489"/>
        <item x="1490"/>
        <item x="1491"/>
        <item x="1492"/>
        <item x="1493"/>
        <item x="1494"/>
        <item x="1495"/>
        <item x="1496"/>
        <item x="1498"/>
        <item x="1499"/>
        <item x="1500"/>
        <item x="1501"/>
        <item x="1502"/>
        <item x="1503"/>
        <item x="1504"/>
        <item x="1505"/>
        <item x="1506"/>
        <item x="1507"/>
        <item x="1509"/>
        <item x="1510"/>
        <item x="1511"/>
        <item x="1512"/>
        <item x="1513"/>
        <item x="1514"/>
        <item x="1515"/>
        <item x="1516"/>
        <item x="1517"/>
        <item x="1518"/>
        <item x="1521"/>
        <item x="1522"/>
        <item x="1523"/>
        <item x="1524"/>
        <item x="1525"/>
        <item x="1526"/>
        <item x="1527"/>
        <item x="1528"/>
        <item x="1529"/>
        <item x="1530"/>
        <item x="1532"/>
        <item x="1533"/>
        <item x="1534"/>
        <item x="1535"/>
        <item x="1536"/>
        <item x="1537"/>
        <item x="1538"/>
        <item x="1539"/>
        <item x="1540"/>
        <item x="1541"/>
        <item x="1543"/>
        <item x="1544"/>
        <item x="1545"/>
        <item x="1546"/>
        <item x="1547"/>
        <item x="1548"/>
        <item x="1549"/>
        <item x="1550"/>
        <item x="1551"/>
        <item x="1552"/>
        <item x="1554"/>
        <item x="1555"/>
        <item x="1556"/>
        <item x="1557"/>
        <item x="1558"/>
        <item x="1559"/>
        <item x="1560"/>
        <item x="1561"/>
        <item x="1562"/>
        <item x="1563"/>
        <item x="1565"/>
        <item x="1566"/>
        <item x="1567"/>
        <item x="1568"/>
        <item x="1569"/>
        <item x="1570"/>
        <item x="1571"/>
        <item x="1572"/>
        <item x="1573"/>
        <item x="1574"/>
        <item x="1576"/>
        <item x="1577"/>
        <item x="1578"/>
        <item x="1579"/>
        <item x="1580"/>
        <item x="1581"/>
        <item x="1582"/>
        <item x="1583"/>
        <item x="1584"/>
        <item x="1585"/>
        <item x="1587"/>
        <item x="1588"/>
        <item x="1589"/>
        <item x="1590"/>
        <item x="1591"/>
        <item x="1592"/>
        <item x="1593"/>
        <item x="1594"/>
        <item x="1595"/>
        <item x="1596"/>
        <item x="1598"/>
        <item x="1599"/>
        <item x="1600"/>
        <item x="1601"/>
        <item x="1602"/>
        <item x="1603"/>
        <item x="1604"/>
        <item x="1605"/>
        <item x="1606"/>
        <item x="1607"/>
        <item x="1609"/>
        <item x="1610"/>
        <item x="1611"/>
        <item x="1612"/>
        <item x="1613"/>
        <item x="1614"/>
        <item x="1615"/>
        <item x="1616"/>
        <item x="1617"/>
        <item x="1618"/>
        <item x="1620"/>
        <item x="1621"/>
        <item x="1622"/>
        <item x="1623"/>
        <item x="1624"/>
        <item x="1625"/>
        <item x="1626"/>
        <item x="1627"/>
        <item x="1628"/>
        <item x="1629"/>
        <item x="1632"/>
        <item x="1633"/>
        <item x="1634"/>
        <item x="1635"/>
        <item x="1636"/>
        <item x="1637"/>
        <item x="1638"/>
        <item x="1639"/>
        <item x="1640"/>
        <item x="1641"/>
        <item x="1643"/>
        <item x="1644"/>
        <item x="1645"/>
        <item x="1646"/>
        <item x="1647"/>
        <item x="1648"/>
        <item x="1649"/>
        <item x="1650"/>
        <item x="1651"/>
        <item x="1652"/>
        <item x="1654"/>
        <item t="default"/>
      </items>
    </pivotField>
    <pivotField numFmtId="165" showAll="0"/>
    <pivotField showAll="0"/>
    <pivotField dataField="1" numFmtId="2" showAll="0"/>
    <pivotField showAll="0"/>
    <pivotField dataField="1" numFmtId="164" showAll="0"/>
    <pivotField showAll="0"/>
    <pivotField showAll="0"/>
    <pivotField numFmtId="2" showAll="0"/>
    <pivotField numFmtId="2" showAll="0"/>
    <pivotField showAll="0"/>
    <pivotField numFmtId="2" showAll="0"/>
    <pivotField numFmtId="2" showAll="0"/>
    <pivotField showAll="0"/>
    <pivotField axis="axisRow" showAll="0">
      <items count="4">
        <item x="1"/>
        <item x="0"/>
        <item x="2"/>
        <item t="default"/>
      </items>
    </pivotField>
    <pivotField numFmtId="1"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 dragToRow="0" dragToCol="0" dragToPage="0" showAll="0" defaultSubtotal="0"/>
  </pivotFields>
  <rowFields count="1">
    <field x="19"/>
  </rowFields>
  <rowItems count="4">
    <i>
      <x/>
    </i>
    <i>
      <x v="1"/>
    </i>
    <i>
      <x v="2"/>
    </i>
    <i t="grand">
      <x/>
    </i>
  </rowItems>
  <colFields count="1">
    <field x="-2"/>
  </colFields>
  <colItems count="3">
    <i>
      <x/>
    </i>
    <i i="1">
      <x v="1"/>
    </i>
    <i i="2">
      <x v="2"/>
    </i>
  </colItems>
  <dataFields count="3">
    <dataField name="No. of users" fld="0" subtotal="count" baseField="0" baseItem="0"/>
    <dataField name="Average Charging duration" fld="8" subtotal="average" baseField="19" baseItem="0" numFmtId="2"/>
    <dataField name="Average Charging cost" fld="10" subtotal="average" baseField="19" baseItem="0"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BAE3F54-1F76-4855-9429-2614CD9D1F06}" name="PivotTable8" cacheId="0" applyNumberFormats="0" applyBorderFormats="0" applyFontFormats="0" applyPatternFormats="0" applyAlignmentFormats="0" applyWidthHeightFormats="1" dataCaption="Values" missingCaption="0" updatedVersion="8" minRefreshableVersion="3" useAutoFormatting="1" itemPrintTitles="1" createdVersion="8" indent="0" outline="1" outlineData="1" multipleFieldFilters="0" rowHeaderCaption="Automotive brand">
  <location ref="B60:F62" firstHeaderRow="1" firstDataRow="2" firstDataCol="1"/>
  <pivotFields count="29">
    <pivotField dataField="1" showAll="0"/>
    <pivotField showAll="0"/>
    <pivotField numFmtId="2" showAll="0"/>
    <pivotField showAll="0"/>
    <pivotField showAll="0"/>
    <pivotField numFmtId="165" showAll="0">
      <items count="1877">
        <item x="0"/>
        <item x="1"/>
        <item x="2"/>
        <item x="3"/>
        <item x="4"/>
        <item x="5"/>
        <item x="6"/>
        <item x="7"/>
        <item x="8"/>
        <item x="9"/>
        <item x="10"/>
        <item x="11"/>
        <item x="12"/>
        <item x="13"/>
        <item x="14"/>
        <item x="15"/>
        <item x="16"/>
        <item x="17"/>
        <item x="18"/>
        <item x="19"/>
        <item x="20"/>
        <item x="21"/>
        <item x="22"/>
        <item x="23"/>
        <item x="24"/>
        <item x="25"/>
        <item x="26"/>
        <item x="27"/>
        <item x="28"/>
        <item x="29"/>
        <item x="30"/>
        <item x="32"/>
        <item x="33"/>
        <item x="37"/>
        <item x="39"/>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28"/>
        <item x="329"/>
        <item x="330"/>
        <item x="331"/>
        <item x="332"/>
        <item x="333"/>
        <item x="334"/>
        <item x="335"/>
        <item x="336"/>
        <item x="337"/>
        <item x="338"/>
        <item x="339"/>
        <item x="374"/>
        <item x="375"/>
        <item x="376"/>
        <item x="377"/>
        <item x="378"/>
        <item x="379"/>
        <item x="380"/>
        <item x="381"/>
        <item x="382"/>
        <item x="397"/>
        <item x="398"/>
        <item x="399"/>
        <item x="400"/>
        <item x="401"/>
        <item x="402"/>
        <item x="403"/>
        <item x="405"/>
        <item x="406"/>
        <item x="407"/>
        <item x="409"/>
        <item x="410"/>
        <item x="411"/>
        <item x="412"/>
        <item x="413"/>
        <item x="414"/>
        <item x="415"/>
        <item x="416"/>
        <item x="417"/>
        <item x="418"/>
        <item x="419"/>
        <item x="420"/>
        <item x="421"/>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31"/>
        <item x="309"/>
        <item x="310"/>
        <item x="311"/>
        <item x="312"/>
        <item x="313"/>
        <item x="314"/>
        <item x="315"/>
        <item x="316"/>
        <item x="317"/>
        <item x="318"/>
        <item x="319"/>
        <item x="320"/>
        <item x="321"/>
        <item x="322"/>
        <item x="323"/>
        <item x="324"/>
        <item x="325"/>
        <item x="326"/>
        <item x="327"/>
        <item x="34"/>
        <item x="35"/>
        <item x="340"/>
        <item x="341"/>
        <item x="342"/>
        <item x="343"/>
        <item x="344"/>
        <item x="345"/>
        <item x="346"/>
        <item x="347"/>
        <item x="348"/>
        <item x="349"/>
        <item x="350"/>
        <item x="351"/>
        <item x="352"/>
        <item x="353"/>
        <item x="354"/>
        <item x="355"/>
        <item x="356"/>
        <item x="357"/>
        <item x="358"/>
        <item x="359"/>
        <item x="36"/>
        <item x="360"/>
        <item x="361"/>
        <item x="362"/>
        <item x="363"/>
        <item x="364"/>
        <item x="365"/>
        <item x="366"/>
        <item x="367"/>
        <item x="368"/>
        <item x="369"/>
        <item x="370"/>
        <item x="371"/>
        <item x="372"/>
        <item x="373"/>
        <item x="38"/>
        <item x="383"/>
        <item x="384"/>
        <item x="385"/>
        <item x="386"/>
        <item x="387"/>
        <item x="388"/>
        <item x="389"/>
        <item x="390"/>
        <item x="391"/>
        <item x="392"/>
        <item x="393"/>
        <item x="394"/>
        <item x="395"/>
        <item x="396"/>
        <item x="404"/>
        <item x="40"/>
        <item x="41"/>
        <item x="408"/>
        <item x="42"/>
        <item x="422"/>
        <item x="1300"/>
        <item x="1728"/>
        <item x="1839"/>
        <item x="1408"/>
        <item x="1519"/>
        <item x="1630"/>
        <item x="1662"/>
        <item x="1673"/>
        <item x="1684"/>
        <item x="1695"/>
        <item x="1706"/>
        <item x="1717"/>
        <item x="1729"/>
        <item x="1740"/>
        <item x="1751"/>
        <item x="1762"/>
        <item x="1773"/>
        <item x="1784"/>
        <item x="1795"/>
        <item x="1806"/>
        <item x="1817"/>
        <item x="1828"/>
        <item x="1840"/>
        <item x="1851"/>
        <item x="1862"/>
        <item x="1873"/>
        <item x="1331"/>
        <item x="1342"/>
        <item x="1353"/>
        <item x="1364"/>
        <item x="1375"/>
        <item x="1386"/>
        <item x="1397"/>
        <item x="1409"/>
        <item x="1420"/>
        <item x="1431"/>
        <item x="1442"/>
        <item x="1453"/>
        <item x="1464"/>
        <item x="1475"/>
        <item x="1486"/>
        <item x="1497"/>
        <item x="1508"/>
        <item x="1520"/>
        <item x="1531"/>
        <item x="1542"/>
        <item x="1553"/>
        <item x="1564"/>
        <item x="1575"/>
        <item x="1586"/>
        <item x="1597"/>
        <item x="1608"/>
        <item x="1619"/>
        <item x="1631"/>
        <item x="1642"/>
        <item x="1653"/>
        <item x="1655"/>
        <item x="1656"/>
        <item x="1657"/>
        <item x="1658"/>
        <item x="1659"/>
        <item x="1660"/>
        <item x="1661"/>
        <item x="1663"/>
        <item x="1664"/>
        <item x="1665"/>
        <item x="1666"/>
        <item x="1667"/>
        <item x="1668"/>
        <item x="1669"/>
        <item x="1670"/>
        <item x="1671"/>
        <item x="1672"/>
        <item x="1674"/>
        <item x="1675"/>
        <item x="1676"/>
        <item x="1677"/>
        <item x="1678"/>
        <item x="1679"/>
        <item x="1680"/>
        <item x="1681"/>
        <item x="1682"/>
        <item x="1683"/>
        <item x="1685"/>
        <item x="1686"/>
        <item x="1687"/>
        <item x="1688"/>
        <item x="1689"/>
        <item x="1690"/>
        <item x="1691"/>
        <item x="1692"/>
        <item x="1693"/>
        <item x="1694"/>
        <item x="1696"/>
        <item x="1697"/>
        <item x="1698"/>
        <item x="1699"/>
        <item x="1700"/>
        <item x="1701"/>
        <item x="1702"/>
        <item x="1703"/>
        <item x="1704"/>
        <item x="1705"/>
        <item x="1707"/>
        <item x="1708"/>
        <item x="1709"/>
        <item x="1710"/>
        <item x="1711"/>
        <item x="1712"/>
        <item x="1713"/>
        <item x="1714"/>
        <item x="1715"/>
        <item x="1716"/>
        <item x="1718"/>
        <item x="1719"/>
        <item x="1720"/>
        <item x="1721"/>
        <item x="1722"/>
        <item x="1723"/>
        <item x="1724"/>
        <item x="1725"/>
        <item x="1726"/>
        <item x="1727"/>
        <item x="1730"/>
        <item x="1731"/>
        <item x="1732"/>
        <item x="1733"/>
        <item x="1734"/>
        <item x="1735"/>
        <item x="1736"/>
        <item x="1737"/>
        <item x="1738"/>
        <item x="1739"/>
        <item x="1741"/>
        <item x="1742"/>
        <item x="1743"/>
        <item x="1744"/>
        <item x="1745"/>
        <item x="1746"/>
        <item x="1747"/>
        <item x="1748"/>
        <item x="1749"/>
        <item x="1750"/>
        <item x="1752"/>
        <item x="1753"/>
        <item x="1754"/>
        <item x="1755"/>
        <item x="1756"/>
        <item x="1757"/>
        <item x="1758"/>
        <item x="1759"/>
        <item x="1760"/>
        <item x="1761"/>
        <item x="1763"/>
        <item x="1764"/>
        <item x="1765"/>
        <item x="1766"/>
        <item x="1767"/>
        <item x="1768"/>
        <item x="1769"/>
        <item x="1770"/>
        <item x="1771"/>
        <item x="1772"/>
        <item x="1774"/>
        <item x="1775"/>
        <item x="1776"/>
        <item x="1777"/>
        <item x="1778"/>
        <item x="1779"/>
        <item x="1780"/>
        <item x="1781"/>
        <item x="1782"/>
        <item x="1783"/>
        <item x="1785"/>
        <item x="1786"/>
        <item x="1787"/>
        <item x="1788"/>
        <item x="1789"/>
        <item x="1790"/>
        <item x="1791"/>
        <item x="1792"/>
        <item x="1793"/>
        <item x="1794"/>
        <item x="1796"/>
        <item x="1797"/>
        <item x="1798"/>
        <item x="1799"/>
        <item x="1800"/>
        <item x="1801"/>
        <item x="1802"/>
        <item x="1803"/>
        <item x="1804"/>
        <item x="1805"/>
        <item x="1807"/>
        <item x="1808"/>
        <item x="1809"/>
        <item x="1810"/>
        <item x="1811"/>
        <item x="1812"/>
        <item x="1813"/>
        <item x="1814"/>
        <item x="1815"/>
        <item x="1816"/>
        <item x="1818"/>
        <item x="1819"/>
        <item x="1820"/>
        <item x="1821"/>
        <item x="1822"/>
        <item x="1823"/>
        <item x="1824"/>
        <item x="1825"/>
        <item x="1826"/>
        <item x="1827"/>
        <item x="1829"/>
        <item x="1830"/>
        <item x="1831"/>
        <item x="1832"/>
        <item x="1833"/>
        <item x="1834"/>
        <item x="1835"/>
        <item x="1836"/>
        <item x="1837"/>
        <item x="1838"/>
        <item x="1841"/>
        <item x="1842"/>
        <item x="1843"/>
        <item x="1844"/>
        <item x="1845"/>
        <item x="1846"/>
        <item x="1847"/>
        <item x="1848"/>
        <item x="1849"/>
        <item x="1850"/>
        <item x="1852"/>
        <item x="1853"/>
        <item x="1854"/>
        <item x="1855"/>
        <item x="1856"/>
        <item x="1857"/>
        <item x="1858"/>
        <item x="1859"/>
        <item x="1860"/>
        <item x="1861"/>
        <item x="1863"/>
        <item x="1864"/>
        <item x="1865"/>
        <item x="1866"/>
        <item x="1867"/>
        <item x="1868"/>
        <item x="1869"/>
        <item x="1870"/>
        <item x="1871"/>
        <item x="1872"/>
        <item x="1874"/>
        <item x="1875"/>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2"/>
        <item x="1333"/>
        <item x="1334"/>
        <item x="1335"/>
        <item x="1336"/>
        <item x="1337"/>
        <item x="1338"/>
        <item x="1339"/>
        <item x="1340"/>
        <item x="1341"/>
        <item x="1343"/>
        <item x="1344"/>
        <item x="1345"/>
        <item x="1346"/>
        <item x="1347"/>
        <item x="1348"/>
        <item x="1349"/>
        <item x="1350"/>
        <item x="1351"/>
        <item x="1352"/>
        <item x="1354"/>
        <item x="1355"/>
        <item x="1356"/>
        <item x="1357"/>
        <item x="1358"/>
        <item x="1359"/>
        <item x="1360"/>
        <item x="1361"/>
        <item x="1362"/>
        <item x="1363"/>
        <item x="1365"/>
        <item x="1366"/>
        <item x="1367"/>
        <item x="1368"/>
        <item x="1369"/>
        <item x="1370"/>
        <item x="1371"/>
        <item x="1372"/>
        <item x="1373"/>
        <item x="1374"/>
        <item x="1376"/>
        <item x="1377"/>
        <item x="1378"/>
        <item x="1379"/>
        <item x="1380"/>
        <item x="1381"/>
        <item x="1382"/>
        <item x="1383"/>
        <item x="1384"/>
        <item x="1385"/>
        <item x="1387"/>
        <item x="1388"/>
        <item x="1389"/>
        <item x="1390"/>
        <item x="1391"/>
        <item x="1392"/>
        <item x="1393"/>
        <item x="1394"/>
        <item x="1395"/>
        <item x="1396"/>
        <item x="1398"/>
        <item x="1399"/>
        <item x="1400"/>
        <item x="1401"/>
        <item x="1402"/>
        <item x="1403"/>
        <item x="1404"/>
        <item x="1405"/>
        <item x="1406"/>
        <item x="1407"/>
        <item x="1410"/>
        <item x="1411"/>
        <item x="1412"/>
        <item x="1413"/>
        <item x="1414"/>
        <item x="1415"/>
        <item x="1416"/>
        <item x="1417"/>
        <item x="1418"/>
        <item x="1419"/>
        <item x="1421"/>
        <item x="1422"/>
        <item x="1423"/>
        <item x="1424"/>
        <item x="1425"/>
        <item x="1426"/>
        <item x="1427"/>
        <item x="1428"/>
        <item x="1429"/>
        <item x="1430"/>
        <item x="1432"/>
        <item x="1433"/>
        <item x="1434"/>
        <item x="1435"/>
        <item x="1436"/>
        <item x="1437"/>
        <item x="1438"/>
        <item x="1439"/>
        <item x="1440"/>
        <item x="1441"/>
        <item x="1443"/>
        <item x="1444"/>
        <item x="1445"/>
        <item x="1446"/>
        <item x="1447"/>
        <item x="1448"/>
        <item x="1449"/>
        <item x="1450"/>
        <item x="1451"/>
        <item x="1452"/>
        <item x="1454"/>
        <item x="1455"/>
        <item x="1456"/>
        <item x="1457"/>
        <item x="1458"/>
        <item x="1459"/>
        <item x="1460"/>
        <item x="1461"/>
        <item x="1462"/>
        <item x="1463"/>
        <item x="1465"/>
        <item x="1466"/>
        <item x="1467"/>
        <item x="1468"/>
        <item x="1469"/>
        <item x="1470"/>
        <item x="1471"/>
        <item x="1472"/>
        <item x="1473"/>
        <item x="1474"/>
        <item x="1476"/>
        <item x="1477"/>
        <item x="1478"/>
        <item x="1479"/>
        <item x="1480"/>
        <item x="1481"/>
        <item x="1482"/>
        <item x="1483"/>
        <item x="1484"/>
        <item x="1485"/>
        <item x="1487"/>
        <item x="1488"/>
        <item x="1489"/>
        <item x="1490"/>
        <item x="1491"/>
        <item x="1492"/>
        <item x="1493"/>
        <item x="1494"/>
        <item x="1495"/>
        <item x="1496"/>
        <item x="1498"/>
        <item x="1499"/>
        <item x="1500"/>
        <item x="1501"/>
        <item x="1502"/>
        <item x="1503"/>
        <item x="1504"/>
        <item x="1505"/>
        <item x="1506"/>
        <item x="1507"/>
        <item x="1509"/>
        <item x="1510"/>
        <item x="1511"/>
        <item x="1512"/>
        <item x="1513"/>
        <item x="1514"/>
        <item x="1515"/>
        <item x="1516"/>
        <item x="1517"/>
        <item x="1518"/>
        <item x="1521"/>
        <item x="1522"/>
        <item x="1523"/>
        <item x="1524"/>
        <item x="1525"/>
        <item x="1526"/>
        <item x="1527"/>
        <item x="1528"/>
        <item x="1529"/>
        <item x="1530"/>
        <item x="1532"/>
        <item x="1533"/>
        <item x="1534"/>
        <item x="1535"/>
        <item x="1536"/>
        <item x="1537"/>
        <item x="1538"/>
        <item x="1539"/>
        <item x="1540"/>
        <item x="1541"/>
        <item x="1543"/>
        <item x="1544"/>
        <item x="1545"/>
        <item x="1546"/>
        <item x="1547"/>
        <item x="1548"/>
        <item x="1549"/>
        <item x="1550"/>
        <item x="1551"/>
        <item x="1552"/>
        <item x="1554"/>
        <item x="1555"/>
        <item x="1556"/>
        <item x="1557"/>
        <item x="1558"/>
        <item x="1559"/>
        <item x="1560"/>
        <item x="1561"/>
        <item x="1562"/>
        <item x="1563"/>
        <item x="1565"/>
        <item x="1566"/>
        <item x="1567"/>
        <item x="1568"/>
        <item x="1569"/>
        <item x="1570"/>
        <item x="1571"/>
        <item x="1572"/>
        <item x="1573"/>
        <item x="1574"/>
        <item x="1576"/>
        <item x="1577"/>
        <item x="1578"/>
        <item x="1579"/>
        <item x="1580"/>
        <item x="1581"/>
        <item x="1582"/>
        <item x="1583"/>
        <item x="1584"/>
        <item x="1585"/>
        <item x="1587"/>
        <item x="1588"/>
        <item x="1589"/>
        <item x="1590"/>
        <item x="1591"/>
        <item x="1592"/>
        <item x="1593"/>
        <item x="1594"/>
        <item x="1595"/>
        <item x="1596"/>
        <item x="1598"/>
        <item x="1599"/>
        <item x="1600"/>
        <item x="1601"/>
        <item x="1602"/>
        <item x="1603"/>
        <item x="1604"/>
        <item x="1605"/>
        <item x="1606"/>
        <item x="1607"/>
        <item x="1609"/>
        <item x="1610"/>
        <item x="1611"/>
        <item x="1612"/>
        <item x="1613"/>
        <item x="1614"/>
        <item x="1615"/>
        <item x="1616"/>
        <item x="1617"/>
        <item x="1618"/>
        <item x="1620"/>
        <item x="1621"/>
        <item x="1622"/>
        <item x="1623"/>
        <item x="1624"/>
        <item x="1625"/>
        <item x="1626"/>
        <item x="1627"/>
        <item x="1628"/>
        <item x="1629"/>
        <item x="1632"/>
        <item x="1633"/>
        <item x="1634"/>
        <item x="1635"/>
        <item x="1636"/>
        <item x="1637"/>
        <item x="1638"/>
        <item x="1639"/>
        <item x="1640"/>
        <item x="1641"/>
        <item x="1643"/>
        <item x="1644"/>
        <item x="1645"/>
        <item x="1646"/>
        <item x="1647"/>
        <item x="1648"/>
        <item x="1649"/>
        <item x="1650"/>
        <item x="1651"/>
        <item x="1652"/>
        <item x="1654"/>
        <item t="default"/>
      </items>
    </pivotField>
    <pivotField numFmtId="165" showAll="0"/>
    <pivotField showAll="0"/>
    <pivotField numFmtId="2" showAll="0"/>
    <pivotField showAll="0"/>
    <pivotField numFmtId="164" showAll="0"/>
    <pivotField showAll="0"/>
    <pivotField showAll="0"/>
    <pivotField numFmtId="2" showAll="0"/>
    <pivotField numFmtId="2" showAll="0"/>
    <pivotField showAll="0"/>
    <pivotField numFmtId="2" showAll="0"/>
    <pivotField numFmtId="2" showAll="0"/>
    <pivotField showAll="0"/>
    <pivotField axis="axisCol" showAll="0">
      <items count="4">
        <item x="1"/>
        <item x="0"/>
        <item x="2"/>
        <item t="default"/>
      </items>
    </pivotField>
    <pivotField numFmtId="1"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 dragToRow="0" dragToCol="0" dragToPage="0" showAll="0" defaultSubtotal="0"/>
  </pivotFields>
  <rowItems count="1">
    <i/>
  </rowItems>
  <colFields count="1">
    <field x="19"/>
  </colFields>
  <colItems count="4">
    <i>
      <x/>
    </i>
    <i>
      <x v="1"/>
    </i>
    <i>
      <x v="2"/>
    </i>
    <i t="grand">
      <x/>
    </i>
  </colItems>
  <dataFields count="1">
    <dataField name="No.of users" fld="0" subtotal="count" baseField="22" baseItem="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446F09F-782C-485A-9F88-523C120A5CC7}"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0">
  <location ref="K25:N49" firstHeaderRow="0" firstDataRow="1" firstDataCol="1" rowPageCount="1" colPageCount="1"/>
  <pivotFields count="29">
    <pivotField showAll="0"/>
    <pivotField showAll="0"/>
    <pivotField dataField="1" numFmtId="2" showAll="0"/>
    <pivotField showAll="0"/>
    <pivotField showAll="0"/>
    <pivotField numFmtId="165" showAll="0">
      <items count="1877">
        <item x="0"/>
        <item x="1"/>
        <item x="2"/>
        <item x="3"/>
        <item x="4"/>
        <item x="5"/>
        <item x="6"/>
        <item x="7"/>
        <item x="8"/>
        <item x="9"/>
        <item x="10"/>
        <item x="11"/>
        <item x="12"/>
        <item x="13"/>
        <item x="14"/>
        <item x="15"/>
        <item x="16"/>
        <item x="17"/>
        <item x="18"/>
        <item x="19"/>
        <item x="20"/>
        <item x="21"/>
        <item x="22"/>
        <item x="23"/>
        <item x="24"/>
        <item x="25"/>
        <item x="26"/>
        <item x="27"/>
        <item x="28"/>
        <item x="29"/>
        <item x="30"/>
        <item x="32"/>
        <item x="33"/>
        <item x="37"/>
        <item x="39"/>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28"/>
        <item x="329"/>
        <item x="330"/>
        <item x="331"/>
        <item x="332"/>
        <item x="333"/>
        <item x="334"/>
        <item x="335"/>
        <item x="336"/>
        <item x="337"/>
        <item x="338"/>
        <item x="339"/>
        <item x="374"/>
        <item x="375"/>
        <item x="376"/>
        <item x="377"/>
        <item x="378"/>
        <item x="379"/>
        <item x="380"/>
        <item x="381"/>
        <item x="382"/>
        <item x="397"/>
        <item x="398"/>
        <item x="399"/>
        <item x="400"/>
        <item x="401"/>
        <item x="402"/>
        <item x="403"/>
        <item x="405"/>
        <item x="406"/>
        <item x="407"/>
        <item x="409"/>
        <item x="410"/>
        <item x="411"/>
        <item x="412"/>
        <item x="413"/>
        <item x="414"/>
        <item x="415"/>
        <item x="416"/>
        <item x="417"/>
        <item x="418"/>
        <item x="419"/>
        <item x="420"/>
        <item x="421"/>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31"/>
        <item x="309"/>
        <item x="310"/>
        <item x="311"/>
        <item x="312"/>
        <item x="313"/>
        <item x="314"/>
        <item x="315"/>
        <item x="316"/>
        <item x="317"/>
        <item x="318"/>
        <item x="319"/>
        <item x="320"/>
        <item x="321"/>
        <item x="322"/>
        <item x="323"/>
        <item x="324"/>
        <item x="325"/>
        <item x="326"/>
        <item x="327"/>
        <item x="34"/>
        <item x="35"/>
        <item x="340"/>
        <item x="341"/>
        <item x="342"/>
        <item x="343"/>
        <item x="344"/>
        <item x="345"/>
        <item x="346"/>
        <item x="347"/>
        <item x="348"/>
        <item x="349"/>
        <item x="350"/>
        <item x="351"/>
        <item x="352"/>
        <item x="353"/>
        <item x="354"/>
        <item x="355"/>
        <item x="356"/>
        <item x="357"/>
        <item x="358"/>
        <item x="359"/>
        <item x="36"/>
        <item x="360"/>
        <item x="361"/>
        <item x="362"/>
        <item x="363"/>
        <item x="364"/>
        <item x="365"/>
        <item x="366"/>
        <item x="367"/>
        <item x="368"/>
        <item x="369"/>
        <item x="370"/>
        <item x="371"/>
        <item x="372"/>
        <item x="373"/>
        <item x="38"/>
        <item x="383"/>
        <item x="384"/>
        <item x="385"/>
        <item x="386"/>
        <item x="387"/>
        <item x="388"/>
        <item x="389"/>
        <item x="390"/>
        <item x="391"/>
        <item x="392"/>
        <item x="393"/>
        <item x="394"/>
        <item x="395"/>
        <item x="396"/>
        <item x="404"/>
        <item x="40"/>
        <item x="41"/>
        <item x="408"/>
        <item x="42"/>
        <item x="422"/>
        <item x="1300"/>
        <item x="1728"/>
        <item x="1839"/>
        <item x="1408"/>
        <item x="1519"/>
        <item x="1630"/>
        <item x="1662"/>
        <item x="1673"/>
        <item x="1684"/>
        <item x="1695"/>
        <item x="1706"/>
        <item x="1717"/>
        <item x="1729"/>
        <item x="1740"/>
        <item x="1751"/>
        <item x="1762"/>
        <item x="1773"/>
        <item x="1784"/>
        <item x="1795"/>
        <item x="1806"/>
        <item x="1817"/>
        <item x="1828"/>
        <item x="1840"/>
        <item x="1851"/>
        <item x="1862"/>
        <item x="1873"/>
        <item x="1331"/>
        <item x="1342"/>
        <item x="1353"/>
        <item x="1364"/>
        <item x="1375"/>
        <item x="1386"/>
        <item x="1397"/>
        <item x="1409"/>
        <item x="1420"/>
        <item x="1431"/>
        <item x="1442"/>
        <item x="1453"/>
        <item x="1464"/>
        <item x="1475"/>
        <item x="1486"/>
        <item x="1497"/>
        <item x="1508"/>
        <item x="1520"/>
        <item x="1531"/>
        <item x="1542"/>
        <item x="1553"/>
        <item x="1564"/>
        <item x="1575"/>
        <item x="1586"/>
        <item x="1597"/>
        <item x="1608"/>
        <item x="1619"/>
        <item x="1631"/>
        <item x="1642"/>
        <item x="1653"/>
        <item x="1655"/>
        <item x="1656"/>
        <item x="1657"/>
        <item x="1658"/>
        <item x="1659"/>
        <item x="1660"/>
        <item x="1661"/>
        <item x="1663"/>
        <item x="1664"/>
        <item x="1665"/>
        <item x="1666"/>
        <item x="1667"/>
        <item x="1668"/>
        <item x="1669"/>
        <item x="1670"/>
        <item x="1671"/>
        <item x="1672"/>
        <item x="1674"/>
        <item x="1675"/>
        <item x="1676"/>
        <item x="1677"/>
        <item x="1678"/>
        <item x="1679"/>
        <item x="1680"/>
        <item x="1681"/>
        <item x="1682"/>
        <item x="1683"/>
        <item x="1685"/>
        <item x="1686"/>
        <item x="1687"/>
        <item x="1688"/>
        <item x="1689"/>
        <item x="1690"/>
        <item x="1691"/>
        <item x="1692"/>
        <item x="1693"/>
        <item x="1694"/>
        <item x="1696"/>
        <item x="1697"/>
        <item x="1698"/>
        <item x="1699"/>
        <item x="1700"/>
        <item x="1701"/>
        <item x="1702"/>
        <item x="1703"/>
        <item x="1704"/>
        <item x="1705"/>
        <item x="1707"/>
        <item x="1708"/>
        <item x="1709"/>
        <item x="1710"/>
        <item x="1711"/>
        <item x="1712"/>
        <item x="1713"/>
        <item x="1714"/>
        <item x="1715"/>
        <item x="1716"/>
        <item x="1718"/>
        <item x="1719"/>
        <item x="1720"/>
        <item x="1721"/>
        <item x="1722"/>
        <item x="1723"/>
        <item x="1724"/>
        <item x="1725"/>
        <item x="1726"/>
        <item x="1727"/>
        <item x="1730"/>
        <item x="1731"/>
        <item x="1732"/>
        <item x="1733"/>
        <item x="1734"/>
        <item x="1735"/>
        <item x="1736"/>
        <item x="1737"/>
        <item x="1738"/>
        <item x="1739"/>
        <item x="1741"/>
        <item x="1742"/>
        <item x="1743"/>
        <item x="1744"/>
        <item x="1745"/>
        <item x="1746"/>
        <item x="1747"/>
        <item x="1748"/>
        <item x="1749"/>
        <item x="1750"/>
        <item x="1752"/>
        <item x="1753"/>
        <item x="1754"/>
        <item x="1755"/>
        <item x="1756"/>
        <item x="1757"/>
        <item x="1758"/>
        <item x="1759"/>
        <item x="1760"/>
        <item x="1761"/>
        <item x="1763"/>
        <item x="1764"/>
        <item x="1765"/>
        <item x="1766"/>
        <item x="1767"/>
        <item x="1768"/>
        <item x="1769"/>
        <item x="1770"/>
        <item x="1771"/>
        <item x="1772"/>
        <item x="1774"/>
        <item x="1775"/>
        <item x="1776"/>
        <item x="1777"/>
        <item x="1778"/>
        <item x="1779"/>
        <item x="1780"/>
        <item x="1781"/>
        <item x="1782"/>
        <item x="1783"/>
        <item x="1785"/>
        <item x="1786"/>
        <item x="1787"/>
        <item x="1788"/>
        <item x="1789"/>
        <item x="1790"/>
        <item x="1791"/>
        <item x="1792"/>
        <item x="1793"/>
        <item x="1794"/>
        <item x="1796"/>
        <item x="1797"/>
        <item x="1798"/>
        <item x="1799"/>
        <item x="1800"/>
        <item x="1801"/>
        <item x="1802"/>
        <item x="1803"/>
        <item x="1804"/>
        <item x="1805"/>
        <item x="1807"/>
        <item x="1808"/>
        <item x="1809"/>
        <item x="1810"/>
        <item x="1811"/>
        <item x="1812"/>
        <item x="1813"/>
        <item x="1814"/>
        <item x="1815"/>
        <item x="1816"/>
        <item x="1818"/>
        <item x="1819"/>
        <item x="1820"/>
        <item x="1821"/>
        <item x="1822"/>
        <item x="1823"/>
        <item x="1824"/>
        <item x="1825"/>
        <item x="1826"/>
        <item x="1827"/>
        <item x="1829"/>
        <item x="1830"/>
        <item x="1831"/>
        <item x="1832"/>
        <item x="1833"/>
        <item x="1834"/>
        <item x="1835"/>
        <item x="1836"/>
        <item x="1837"/>
        <item x="1838"/>
        <item x="1841"/>
        <item x="1842"/>
        <item x="1843"/>
        <item x="1844"/>
        <item x="1845"/>
        <item x="1846"/>
        <item x="1847"/>
        <item x="1848"/>
        <item x="1849"/>
        <item x="1850"/>
        <item x="1852"/>
        <item x="1853"/>
        <item x="1854"/>
        <item x="1855"/>
        <item x="1856"/>
        <item x="1857"/>
        <item x="1858"/>
        <item x="1859"/>
        <item x="1860"/>
        <item x="1861"/>
        <item x="1863"/>
        <item x="1864"/>
        <item x="1865"/>
        <item x="1866"/>
        <item x="1867"/>
        <item x="1868"/>
        <item x="1869"/>
        <item x="1870"/>
        <item x="1871"/>
        <item x="1872"/>
        <item x="1874"/>
        <item x="1875"/>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2"/>
        <item x="1333"/>
        <item x="1334"/>
        <item x="1335"/>
        <item x="1336"/>
        <item x="1337"/>
        <item x="1338"/>
        <item x="1339"/>
        <item x="1340"/>
        <item x="1341"/>
        <item x="1343"/>
        <item x="1344"/>
        <item x="1345"/>
        <item x="1346"/>
        <item x="1347"/>
        <item x="1348"/>
        <item x="1349"/>
        <item x="1350"/>
        <item x="1351"/>
        <item x="1352"/>
        <item x="1354"/>
        <item x="1355"/>
        <item x="1356"/>
        <item x="1357"/>
        <item x="1358"/>
        <item x="1359"/>
        <item x="1360"/>
        <item x="1361"/>
        <item x="1362"/>
        <item x="1363"/>
        <item x="1365"/>
        <item x="1366"/>
        <item x="1367"/>
        <item x="1368"/>
        <item x="1369"/>
        <item x="1370"/>
        <item x="1371"/>
        <item x="1372"/>
        <item x="1373"/>
        <item x="1374"/>
        <item x="1376"/>
        <item x="1377"/>
        <item x="1378"/>
        <item x="1379"/>
        <item x="1380"/>
        <item x="1381"/>
        <item x="1382"/>
        <item x="1383"/>
        <item x="1384"/>
        <item x="1385"/>
        <item x="1387"/>
        <item x="1388"/>
        <item x="1389"/>
        <item x="1390"/>
        <item x="1391"/>
        <item x="1392"/>
        <item x="1393"/>
        <item x="1394"/>
        <item x="1395"/>
        <item x="1396"/>
        <item x="1398"/>
        <item x="1399"/>
        <item x="1400"/>
        <item x="1401"/>
        <item x="1402"/>
        <item x="1403"/>
        <item x="1404"/>
        <item x="1405"/>
        <item x="1406"/>
        <item x="1407"/>
        <item x="1410"/>
        <item x="1411"/>
        <item x="1412"/>
        <item x="1413"/>
        <item x="1414"/>
        <item x="1415"/>
        <item x="1416"/>
        <item x="1417"/>
        <item x="1418"/>
        <item x="1419"/>
        <item x="1421"/>
        <item x="1422"/>
        <item x="1423"/>
        <item x="1424"/>
        <item x="1425"/>
        <item x="1426"/>
        <item x="1427"/>
        <item x="1428"/>
        <item x="1429"/>
        <item x="1430"/>
        <item x="1432"/>
        <item x="1433"/>
        <item x="1434"/>
        <item x="1435"/>
        <item x="1436"/>
        <item x="1437"/>
        <item x="1438"/>
        <item x="1439"/>
        <item x="1440"/>
        <item x="1441"/>
        <item x="1443"/>
        <item x="1444"/>
        <item x="1445"/>
        <item x="1446"/>
        <item x="1447"/>
        <item x="1448"/>
        <item x="1449"/>
        <item x="1450"/>
        <item x="1451"/>
        <item x="1452"/>
        <item x="1454"/>
        <item x="1455"/>
        <item x="1456"/>
        <item x="1457"/>
        <item x="1458"/>
        <item x="1459"/>
        <item x="1460"/>
        <item x="1461"/>
        <item x="1462"/>
        <item x="1463"/>
        <item x="1465"/>
        <item x="1466"/>
        <item x="1467"/>
        <item x="1468"/>
        <item x="1469"/>
        <item x="1470"/>
        <item x="1471"/>
        <item x="1472"/>
        <item x="1473"/>
        <item x="1474"/>
        <item x="1476"/>
        <item x="1477"/>
        <item x="1478"/>
        <item x="1479"/>
        <item x="1480"/>
        <item x="1481"/>
        <item x="1482"/>
        <item x="1483"/>
        <item x="1484"/>
        <item x="1485"/>
        <item x="1487"/>
        <item x="1488"/>
        <item x="1489"/>
        <item x="1490"/>
        <item x="1491"/>
        <item x="1492"/>
        <item x="1493"/>
        <item x="1494"/>
        <item x="1495"/>
        <item x="1496"/>
        <item x="1498"/>
        <item x="1499"/>
        <item x="1500"/>
        <item x="1501"/>
        <item x="1502"/>
        <item x="1503"/>
        <item x="1504"/>
        <item x="1505"/>
        <item x="1506"/>
        <item x="1507"/>
        <item x="1509"/>
        <item x="1510"/>
        <item x="1511"/>
        <item x="1512"/>
        <item x="1513"/>
        <item x="1514"/>
        <item x="1515"/>
        <item x="1516"/>
        <item x="1517"/>
        <item x="1518"/>
        <item x="1521"/>
        <item x="1522"/>
        <item x="1523"/>
        <item x="1524"/>
        <item x="1525"/>
        <item x="1526"/>
        <item x="1527"/>
        <item x="1528"/>
        <item x="1529"/>
        <item x="1530"/>
        <item x="1532"/>
        <item x="1533"/>
        <item x="1534"/>
        <item x="1535"/>
        <item x="1536"/>
        <item x="1537"/>
        <item x="1538"/>
        <item x="1539"/>
        <item x="1540"/>
        <item x="1541"/>
        <item x="1543"/>
        <item x="1544"/>
        <item x="1545"/>
        <item x="1546"/>
        <item x="1547"/>
        <item x="1548"/>
        <item x="1549"/>
        <item x="1550"/>
        <item x="1551"/>
        <item x="1552"/>
        <item x="1554"/>
        <item x="1555"/>
        <item x="1556"/>
        <item x="1557"/>
        <item x="1558"/>
        <item x="1559"/>
        <item x="1560"/>
        <item x="1561"/>
        <item x="1562"/>
        <item x="1563"/>
        <item x="1565"/>
        <item x="1566"/>
        <item x="1567"/>
        <item x="1568"/>
        <item x="1569"/>
        <item x="1570"/>
        <item x="1571"/>
        <item x="1572"/>
        <item x="1573"/>
        <item x="1574"/>
        <item x="1576"/>
        <item x="1577"/>
        <item x="1578"/>
        <item x="1579"/>
        <item x="1580"/>
        <item x="1581"/>
        <item x="1582"/>
        <item x="1583"/>
        <item x="1584"/>
        <item x="1585"/>
        <item x="1587"/>
        <item x="1588"/>
        <item x="1589"/>
        <item x="1590"/>
        <item x="1591"/>
        <item x="1592"/>
        <item x="1593"/>
        <item x="1594"/>
        <item x="1595"/>
        <item x="1596"/>
        <item x="1598"/>
        <item x="1599"/>
        <item x="1600"/>
        <item x="1601"/>
        <item x="1602"/>
        <item x="1603"/>
        <item x="1604"/>
        <item x="1605"/>
        <item x="1606"/>
        <item x="1607"/>
        <item x="1609"/>
        <item x="1610"/>
        <item x="1611"/>
        <item x="1612"/>
        <item x="1613"/>
        <item x="1614"/>
        <item x="1615"/>
        <item x="1616"/>
        <item x="1617"/>
        <item x="1618"/>
        <item x="1620"/>
        <item x="1621"/>
        <item x="1622"/>
        <item x="1623"/>
        <item x="1624"/>
        <item x="1625"/>
        <item x="1626"/>
        <item x="1627"/>
        <item x="1628"/>
        <item x="1629"/>
        <item x="1632"/>
        <item x="1633"/>
        <item x="1634"/>
        <item x="1635"/>
        <item x="1636"/>
        <item x="1637"/>
        <item x="1638"/>
        <item x="1639"/>
        <item x="1640"/>
        <item x="1641"/>
        <item x="1643"/>
        <item x="1644"/>
        <item x="1645"/>
        <item x="1646"/>
        <item x="1647"/>
        <item x="1648"/>
        <item x="1649"/>
        <item x="1650"/>
        <item x="1651"/>
        <item x="1652"/>
        <item x="1654"/>
        <item t="default"/>
      </items>
    </pivotField>
    <pivotField numFmtId="165" showAll="0"/>
    <pivotField dataField="1" showAll="0"/>
    <pivotField dataField="1" numFmtId="2" showAll="0"/>
    <pivotField showAll="0"/>
    <pivotField numFmtId="164" showAll="0"/>
    <pivotField showAll="0"/>
    <pivotField showAll="0"/>
    <pivotField numFmtId="2" showAll="0"/>
    <pivotField numFmtId="2" showAll="0"/>
    <pivotField showAll="0"/>
    <pivotField numFmtId="2" showAll="0"/>
    <pivotField numFmtId="2" showAll="0"/>
    <pivotField axis="axisPage" showAll="0">
      <items count="4">
        <item x="0"/>
        <item x="1"/>
        <item x="2"/>
        <item t="default"/>
      </items>
    </pivotField>
    <pivotField showAll="0"/>
    <pivotField numFmtId="1" showAll="0"/>
    <pivotField showAll="0"/>
    <pivotField axis="axisRow" showAll="0">
      <items count="24">
        <item x="8"/>
        <item x="0"/>
        <item x="2"/>
        <item x="20"/>
        <item x="6"/>
        <item x="19"/>
        <item x="18"/>
        <item x="1"/>
        <item x="22"/>
        <item x="5"/>
        <item x="13"/>
        <item x="21"/>
        <item x="9"/>
        <item x="15"/>
        <item x="3"/>
        <item x="14"/>
        <item x="10"/>
        <item x="12"/>
        <item x="17"/>
        <item x="4"/>
        <item x="16"/>
        <item x="7"/>
        <item x="11"/>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 dragToRow="0" dragToCol="0" dragToPage="0" showAll="0" defaultSubtotal="0"/>
  </pivotFields>
  <rowFields count="1">
    <field x="22"/>
  </rowFields>
  <rowItems count="24">
    <i>
      <x/>
    </i>
    <i>
      <x v="1"/>
    </i>
    <i>
      <x v="2"/>
    </i>
    <i>
      <x v="3"/>
    </i>
    <i>
      <x v="4"/>
    </i>
    <i>
      <x v="5"/>
    </i>
    <i>
      <x v="6"/>
    </i>
    <i>
      <x v="7"/>
    </i>
    <i>
      <x v="8"/>
    </i>
    <i>
      <x v="9"/>
    </i>
    <i>
      <x v="10"/>
    </i>
    <i>
      <x v="11"/>
    </i>
    <i>
      <x v="12"/>
    </i>
    <i>
      <x v="13"/>
    </i>
    <i>
      <x v="14"/>
    </i>
    <i>
      <x v="15"/>
    </i>
    <i>
      <x v="16"/>
    </i>
    <i>
      <x v="17"/>
    </i>
    <i>
      <x v="18"/>
    </i>
    <i>
      <x v="19"/>
    </i>
    <i>
      <x v="20"/>
    </i>
    <i>
      <x v="21"/>
    </i>
    <i>
      <x v="22"/>
    </i>
    <i t="grand">
      <x/>
    </i>
  </rowItems>
  <colFields count="1">
    <field x="-2"/>
  </colFields>
  <colItems count="3">
    <i>
      <x/>
    </i>
    <i i="1">
      <x v="1"/>
    </i>
    <i i="2">
      <x v="2"/>
    </i>
  </colItems>
  <pageFields count="1">
    <pageField fld="18" hier="-1"/>
  </pageFields>
  <dataFields count="3">
    <dataField name="Average of Battery_Capacity_kWh" fld="2" subtotal="average" baseField="22" baseItem="4" numFmtId="2"/>
    <dataField name="Average of Energy_Consumed_kWh" fld="7" subtotal="average" baseField="22" baseItem="4"/>
    <dataField name="Average of Charging_Duration_hours" fld="8" subtotal="average" baseField="22" baseItem="4" numFmtId="2"/>
  </dataFields>
  <formats count="1">
    <format dxfId="16">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63BB90A-E868-4CDC-9E2A-DADE65F54AC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X6:Z11" firstHeaderRow="0" firstDataRow="1" firstDataCol="1"/>
  <pivotFields count="29">
    <pivotField dataField="1" showAll="0"/>
    <pivotField showAll="0"/>
    <pivotField numFmtId="2" showAll="0"/>
    <pivotField showAll="0"/>
    <pivotField showAll="0"/>
    <pivotField numFmtId="165" showAll="0">
      <items count="1877">
        <item x="0"/>
        <item x="1"/>
        <item x="2"/>
        <item x="3"/>
        <item x="4"/>
        <item x="5"/>
        <item x="6"/>
        <item x="7"/>
        <item x="8"/>
        <item x="9"/>
        <item x="10"/>
        <item x="11"/>
        <item x="12"/>
        <item x="13"/>
        <item x="14"/>
        <item x="15"/>
        <item x="16"/>
        <item x="17"/>
        <item x="18"/>
        <item x="19"/>
        <item x="20"/>
        <item x="21"/>
        <item x="22"/>
        <item x="23"/>
        <item x="24"/>
        <item x="25"/>
        <item x="26"/>
        <item x="27"/>
        <item x="28"/>
        <item x="29"/>
        <item x="30"/>
        <item x="32"/>
        <item x="33"/>
        <item x="37"/>
        <item x="39"/>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28"/>
        <item x="329"/>
        <item x="330"/>
        <item x="331"/>
        <item x="332"/>
        <item x="333"/>
        <item x="334"/>
        <item x="335"/>
        <item x="336"/>
        <item x="337"/>
        <item x="338"/>
        <item x="339"/>
        <item x="374"/>
        <item x="375"/>
        <item x="376"/>
        <item x="377"/>
        <item x="378"/>
        <item x="379"/>
        <item x="380"/>
        <item x="381"/>
        <item x="382"/>
        <item x="397"/>
        <item x="398"/>
        <item x="399"/>
        <item x="400"/>
        <item x="401"/>
        <item x="402"/>
        <item x="403"/>
        <item x="405"/>
        <item x="406"/>
        <item x="407"/>
        <item x="409"/>
        <item x="410"/>
        <item x="411"/>
        <item x="412"/>
        <item x="413"/>
        <item x="414"/>
        <item x="415"/>
        <item x="416"/>
        <item x="417"/>
        <item x="418"/>
        <item x="419"/>
        <item x="420"/>
        <item x="421"/>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31"/>
        <item x="309"/>
        <item x="310"/>
        <item x="311"/>
        <item x="312"/>
        <item x="313"/>
        <item x="314"/>
        <item x="315"/>
        <item x="316"/>
        <item x="317"/>
        <item x="318"/>
        <item x="319"/>
        <item x="320"/>
        <item x="321"/>
        <item x="322"/>
        <item x="323"/>
        <item x="324"/>
        <item x="325"/>
        <item x="326"/>
        <item x="327"/>
        <item x="34"/>
        <item x="35"/>
        <item x="340"/>
        <item x="341"/>
        <item x="342"/>
        <item x="343"/>
        <item x="344"/>
        <item x="345"/>
        <item x="346"/>
        <item x="347"/>
        <item x="348"/>
        <item x="349"/>
        <item x="350"/>
        <item x="351"/>
        <item x="352"/>
        <item x="353"/>
        <item x="354"/>
        <item x="355"/>
        <item x="356"/>
        <item x="357"/>
        <item x="358"/>
        <item x="359"/>
        <item x="36"/>
        <item x="360"/>
        <item x="361"/>
        <item x="362"/>
        <item x="363"/>
        <item x="364"/>
        <item x="365"/>
        <item x="366"/>
        <item x="367"/>
        <item x="368"/>
        <item x="369"/>
        <item x="370"/>
        <item x="371"/>
        <item x="372"/>
        <item x="373"/>
        <item x="38"/>
        <item x="383"/>
        <item x="384"/>
        <item x="385"/>
        <item x="386"/>
        <item x="387"/>
        <item x="388"/>
        <item x="389"/>
        <item x="390"/>
        <item x="391"/>
        <item x="392"/>
        <item x="393"/>
        <item x="394"/>
        <item x="395"/>
        <item x="396"/>
        <item x="404"/>
        <item x="40"/>
        <item x="41"/>
        <item x="408"/>
        <item x="42"/>
        <item x="422"/>
        <item x="1300"/>
        <item x="1728"/>
        <item x="1839"/>
        <item x="1408"/>
        <item x="1519"/>
        <item x="1630"/>
        <item x="1662"/>
        <item x="1673"/>
        <item x="1684"/>
        <item x="1695"/>
        <item x="1706"/>
        <item x="1717"/>
        <item x="1729"/>
        <item x="1740"/>
        <item x="1751"/>
        <item x="1762"/>
        <item x="1773"/>
        <item x="1784"/>
        <item x="1795"/>
        <item x="1806"/>
        <item x="1817"/>
        <item x="1828"/>
        <item x="1840"/>
        <item x="1851"/>
        <item x="1862"/>
        <item x="1873"/>
        <item x="1331"/>
        <item x="1342"/>
        <item x="1353"/>
        <item x="1364"/>
        <item x="1375"/>
        <item x="1386"/>
        <item x="1397"/>
        <item x="1409"/>
        <item x="1420"/>
        <item x="1431"/>
        <item x="1442"/>
        <item x="1453"/>
        <item x="1464"/>
        <item x="1475"/>
        <item x="1486"/>
        <item x="1497"/>
        <item x="1508"/>
        <item x="1520"/>
        <item x="1531"/>
        <item x="1542"/>
        <item x="1553"/>
        <item x="1564"/>
        <item x="1575"/>
        <item x="1586"/>
        <item x="1597"/>
        <item x="1608"/>
        <item x="1619"/>
        <item x="1631"/>
        <item x="1642"/>
        <item x="1653"/>
        <item x="1655"/>
        <item x="1656"/>
        <item x="1657"/>
        <item x="1658"/>
        <item x="1659"/>
        <item x="1660"/>
        <item x="1661"/>
        <item x="1663"/>
        <item x="1664"/>
        <item x="1665"/>
        <item x="1666"/>
        <item x="1667"/>
        <item x="1668"/>
        <item x="1669"/>
        <item x="1670"/>
        <item x="1671"/>
        <item x="1672"/>
        <item x="1674"/>
        <item x="1675"/>
        <item x="1676"/>
        <item x="1677"/>
        <item x="1678"/>
        <item x="1679"/>
        <item x="1680"/>
        <item x="1681"/>
        <item x="1682"/>
        <item x="1683"/>
        <item x="1685"/>
        <item x="1686"/>
        <item x="1687"/>
        <item x="1688"/>
        <item x="1689"/>
        <item x="1690"/>
        <item x="1691"/>
        <item x="1692"/>
        <item x="1693"/>
        <item x="1694"/>
        <item x="1696"/>
        <item x="1697"/>
        <item x="1698"/>
        <item x="1699"/>
        <item x="1700"/>
        <item x="1701"/>
        <item x="1702"/>
        <item x="1703"/>
        <item x="1704"/>
        <item x="1705"/>
        <item x="1707"/>
        <item x="1708"/>
        <item x="1709"/>
        <item x="1710"/>
        <item x="1711"/>
        <item x="1712"/>
        <item x="1713"/>
        <item x="1714"/>
        <item x="1715"/>
        <item x="1716"/>
        <item x="1718"/>
        <item x="1719"/>
        <item x="1720"/>
        <item x="1721"/>
        <item x="1722"/>
        <item x="1723"/>
        <item x="1724"/>
        <item x="1725"/>
        <item x="1726"/>
        <item x="1727"/>
        <item x="1730"/>
        <item x="1731"/>
        <item x="1732"/>
        <item x="1733"/>
        <item x="1734"/>
        <item x="1735"/>
        <item x="1736"/>
        <item x="1737"/>
        <item x="1738"/>
        <item x="1739"/>
        <item x="1741"/>
        <item x="1742"/>
        <item x="1743"/>
        <item x="1744"/>
        <item x="1745"/>
        <item x="1746"/>
        <item x="1747"/>
        <item x="1748"/>
        <item x="1749"/>
        <item x="1750"/>
        <item x="1752"/>
        <item x="1753"/>
        <item x="1754"/>
        <item x="1755"/>
        <item x="1756"/>
        <item x="1757"/>
        <item x="1758"/>
        <item x="1759"/>
        <item x="1760"/>
        <item x="1761"/>
        <item x="1763"/>
        <item x="1764"/>
        <item x="1765"/>
        <item x="1766"/>
        <item x="1767"/>
        <item x="1768"/>
        <item x="1769"/>
        <item x="1770"/>
        <item x="1771"/>
        <item x="1772"/>
        <item x="1774"/>
        <item x="1775"/>
        <item x="1776"/>
        <item x="1777"/>
        <item x="1778"/>
        <item x="1779"/>
        <item x="1780"/>
        <item x="1781"/>
        <item x="1782"/>
        <item x="1783"/>
        <item x="1785"/>
        <item x="1786"/>
        <item x="1787"/>
        <item x="1788"/>
        <item x="1789"/>
        <item x="1790"/>
        <item x="1791"/>
        <item x="1792"/>
        <item x="1793"/>
        <item x="1794"/>
        <item x="1796"/>
        <item x="1797"/>
        <item x="1798"/>
        <item x="1799"/>
        <item x="1800"/>
        <item x="1801"/>
        <item x="1802"/>
        <item x="1803"/>
        <item x="1804"/>
        <item x="1805"/>
        <item x="1807"/>
        <item x="1808"/>
        <item x="1809"/>
        <item x="1810"/>
        <item x="1811"/>
        <item x="1812"/>
        <item x="1813"/>
        <item x="1814"/>
        <item x="1815"/>
        <item x="1816"/>
        <item x="1818"/>
        <item x="1819"/>
        <item x="1820"/>
        <item x="1821"/>
        <item x="1822"/>
        <item x="1823"/>
        <item x="1824"/>
        <item x="1825"/>
        <item x="1826"/>
        <item x="1827"/>
        <item x="1829"/>
        <item x="1830"/>
        <item x="1831"/>
        <item x="1832"/>
        <item x="1833"/>
        <item x="1834"/>
        <item x="1835"/>
        <item x="1836"/>
        <item x="1837"/>
        <item x="1838"/>
        <item x="1841"/>
        <item x="1842"/>
        <item x="1843"/>
        <item x="1844"/>
        <item x="1845"/>
        <item x="1846"/>
        <item x="1847"/>
        <item x="1848"/>
        <item x="1849"/>
        <item x="1850"/>
        <item x="1852"/>
        <item x="1853"/>
        <item x="1854"/>
        <item x="1855"/>
        <item x="1856"/>
        <item x="1857"/>
        <item x="1858"/>
        <item x="1859"/>
        <item x="1860"/>
        <item x="1861"/>
        <item x="1863"/>
        <item x="1864"/>
        <item x="1865"/>
        <item x="1866"/>
        <item x="1867"/>
        <item x="1868"/>
        <item x="1869"/>
        <item x="1870"/>
        <item x="1871"/>
        <item x="1872"/>
        <item x="1874"/>
        <item x="1875"/>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2"/>
        <item x="1333"/>
        <item x="1334"/>
        <item x="1335"/>
        <item x="1336"/>
        <item x="1337"/>
        <item x="1338"/>
        <item x="1339"/>
        <item x="1340"/>
        <item x="1341"/>
        <item x="1343"/>
        <item x="1344"/>
        <item x="1345"/>
        <item x="1346"/>
        <item x="1347"/>
        <item x="1348"/>
        <item x="1349"/>
        <item x="1350"/>
        <item x="1351"/>
        <item x="1352"/>
        <item x="1354"/>
        <item x="1355"/>
        <item x="1356"/>
        <item x="1357"/>
        <item x="1358"/>
        <item x="1359"/>
        <item x="1360"/>
        <item x="1361"/>
        <item x="1362"/>
        <item x="1363"/>
        <item x="1365"/>
        <item x="1366"/>
        <item x="1367"/>
        <item x="1368"/>
        <item x="1369"/>
        <item x="1370"/>
        <item x="1371"/>
        <item x="1372"/>
        <item x="1373"/>
        <item x="1374"/>
        <item x="1376"/>
        <item x="1377"/>
        <item x="1378"/>
        <item x="1379"/>
        <item x="1380"/>
        <item x="1381"/>
        <item x="1382"/>
        <item x="1383"/>
        <item x="1384"/>
        <item x="1385"/>
        <item x="1387"/>
        <item x="1388"/>
        <item x="1389"/>
        <item x="1390"/>
        <item x="1391"/>
        <item x="1392"/>
        <item x="1393"/>
        <item x="1394"/>
        <item x="1395"/>
        <item x="1396"/>
        <item x="1398"/>
        <item x="1399"/>
        <item x="1400"/>
        <item x="1401"/>
        <item x="1402"/>
        <item x="1403"/>
        <item x="1404"/>
        <item x="1405"/>
        <item x="1406"/>
        <item x="1407"/>
        <item x="1410"/>
        <item x="1411"/>
        <item x="1412"/>
        <item x="1413"/>
        <item x="1414"/>
        <item x="1415"/>
        <item x="1416"/>
        <item x="1417"/>
        <item x="1418"/>
        <item x="1419"/>
        <item x="1421"/>
        <item x="1422"/>
        <item x="1423"/>
        <item x="1424"/>
        <item x="1425"/>
        <item x="1426"/>
        <item x="1427"/>
        <item x="1428"/>
        <item x="1429"/>
        <item x="1430"/>
        <item x="1432"/>
        <item x="1433"/>
        <item x="1434"/>
        <item x="1435"/>
        <item x="1436"/>
        <item x="1437"/>
        <item x="1438"/>
        <item x="1439"/>
        <item x="1440"/>
        <item x="1441"/>
        <item x="1443"/>
        <item x="1444"/>
        <item x="1445"/>
        <item x="1446"/>
        <item x="1447"/>
        <item x="1448"/>
        <item x="1449"/>
        <item x="1450"/>
        <item x="1451"/>
        <item x="1452"/>
        <item x="1454"/>
        <item x="1455"/>
        <item x="1456"/>
        <item x="1457"/>
        <item x="1458"/>
        <item x="1459"/>
        <item x="1460"/>
        <item x="1461"/>
        <item x="1462"/>
        <item x="1463"/>
        <item x="1465"/>
        <item x="1466"/>
        <item x="1467"/>
        <item x="1468"/>
        <item x="1469"/>
        <item x="1470"/>
        <item x="1471"/>
        <item x="1472"/>
        <item x="1473"/>
        <item x="1474"/>
        <item x="1476"/>
        <item x="1477"/>
        <item x="1478"/>
        <item x="1479"/>
        <item x="1480"/>
        <item x="1481"/>
        <item x="1482"/>
        <item x="1483"/>
        <item x="1484"/>
        <item x="1485"/>
        <item x="1487"/>
        <item x="1488"/>
        <item x="1489"/>
        <item x="1490"/>
        <item x="1491"/>
        <item x="1492"/>
        <item x="1493"/>
        <item x="1494"/>
        <item x="1495"/>
        <item x="1496"/>
        <item x="1498"/>
        <item x="1499"/>
        <item x="1500"/>
        <item x="1501"/>
        <item x="1502"/>
        <item x="1503"/>
        <item x="1504"/>
        <item x="1505"/>
        <item x="1506"/>
        <item x="1507"/>
        <item x="1509"/>
        <item x="1510"/>
        <item x="1511"/>
        <item x="1512"/>
        <item x="1513"/>
        <item x="1514"/>
        <item x="1515"/>
        <item x="1516"/>
        <item x="1517"/>
        <item x="1518"/>
        <item x="1521"/>
        <item x="1522"/>
        <item x="1523"/>
        <item x="1524"/>
        <item x="1525"/>
        <item x="1526"/>
        <item x="1527"/>
        <item x="1528"/>
        <item x="1529"/>
        <item x="1530"/>
        <item x="1532"/>
        <item x="1533"/>
        <item x="1534"/>
        <item x="1535"/>
        <item x="1536"/>
        <item x="1537"/>
        <item x="1538"/>
        <item x="1539"/>
        <item x="1540"/>
        <item x="1541"/>
        <item x="1543"/>
        <item x="1544"/>
        <item x="1545"/>
        <item x="1546"/>
        <item x="1547"/>
        <item x="1548"/>
        <item x="1549"/>
        <item x="1550"/>
        <item x="1551"/>
        <item x="1552"/>
        <item x="1554"/>
        <item x="1555"/>
        <item x="1556"/>
        <item x="1557"/>
        <item x="1558"/>
        <item x="1559"/>
        <item x="1560"/>
        <item x="1561"/>
        <item x="1562"/>
        <item x="1563"/>
        <item x="1565"/>
        <item x="1566"/>
        <item x="1567"/>
        <item x="1568"/>
        <item x="1569"/>
        <item x="1570"/>
        <item x="1571"/>
        <item x="1572"/>
        <item x="1573"/>
        <item x="1574"/>
        <item x="1576"/>
        <item x="1577"/>
        <item x="1578"/>
        <item x="1579"/>
        <item x="1580"/>
        <item x="1581"/>
        <item x="1582"/>
        <item x="1583"/>
        <item x="1584"/>
        <item x="1585"/>
        <item x="1587"/>
        <item x="1588"/>
        <item x="1589"/>
        <item x="1590"/>
        <item x="1591"/>
        <item x="1592"/>
        <item x="1593"/>
        <item x="1594"/>
        <item x="1595"/>
        <item x="1596"/>
        <item x="1598"/>
        <item x="1599"/>
        <item x="1600"/>
        <item x="1601"/>
        <item x="1602"/>
        <item x="1603"/>
        <item x="1604"/>
        <item x="1605"/>
        <item x="1606"/>
        <item x="1607"/>
        <item x="1609"/>
        <item x="1610"/>
        <item x="1611"/>
        <item x="1612"/>
        <item x="1613"/>
        <item x="1614"/>
        <item x="1615"/>
        <item x="1616"/>
        <item x="1617"/>
        <item x="1618"/>
        <item x="1620"/>
        <item x="1621"/>
        <item x="1622"/>
        <item x="1623"/>
        <item x="1624"/>
        <item x="1625"/>
        <item x="1626"/>
        <item x="1627"/>
        <item x="1628"/>
        <item x="1629"/>
        <item x="1632"/>
        <item x="1633"/>
        <item x="1634"/>
        <item x="1635"/>
        <item x="1636"/>
        <item x="1637"/>
        <item x="1638"/>
        <item x="1639"/>
        <item x="1640"/>
        <item x="1641"/>
        <item x="1643"/>
        <item x="1644"/>
        <item x="1645"/>
        <item x="1646"/>
        <item x="1647"/>
        <item x="1648"/>
        <item x="1649"/>
        <item x="1650"/>
        <item x="1651"/>
        <item x="1652"/>
        <item x="1654"/>
        <item t="default"/>
      </items>
    </pivotField>
    <pivotField numFmtId="165" showAll="0"/>
    <pivotField dataField="1" showAll="0"/>
    <pivotField numFmtId="2" showAll="0"/>
    <pivotField showAll="0"/>
    <pivotField numFmtId="164" showAll="0"/>
    <pivotField showAll="0"/>
    <pivotField showAll="0"/>
    <pivotField numFmtId="2" showAll="0"/>
    <pivotField numFmtId="2" showAll="0"/>
    <pivotField showAll="0"/>
    <pivotField numFmtId="2" showAll="0"/>
    <pivotField numFmtId="2" showAll="0"/>
    <pivotField showAll="0"/>
    <pivotField showAll="0"/>
    <pivotField numFmtId="1" showAll="0"/>
    <pivotField showAll="0"/>
    <pivotField showAll="0"/>
    <pivotField showAll="0"/>
    <pivotField showAll="0"/>
    <pivotField axis="axisRow" showAll="0">
      <items count="6">
        <item x="1"/>
        <item x="2"/>
        <item x="3"/>
        <item x="0"/>
        <item m="1" x="4"/>
        <item t="default"/>
      </items>
    </pivotField>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 dragToRow="0" dragToCol="0" dragToPage="0" showAll="0" defaultSubtotal="0"/>
  </pivotFields>
  <rowFields count="1">
    <field x="25"/>
  </rowFields>
  <rowItems count="5">
    <i>
      <x/>
    </i>
    <i>
      <x v="1"/>
    </i>
    <i>
      <x v="2"/>
    </i>
    <i>
      <x v="3"/>
    </i>
    <i t="grand">
      <x/>
    </i>
  </rowItems>
  <colFields count="1">
    <field x="-2"/>
  </colFields>
  <colItems count="2">
    <i>
      <x/>
    </i>
    <i i="1">
      <x v="1"/>
    </i>
  </colItems>
  <dataFields count="2">
    <dataField name="No. of users" fld="0" subtotal="count" baseField="25" baseItem="1" numFmtId="1"/>
    <dataField name="Average of Energy_Consumed_kWh" fld="7" subtotal="average" baseField="25" baseItem="1"/>
  </dataFields>
  <formats count="14">
    <format dxfId="15">
      <pivotArea outline="0" collapsedLevelsAreSubtotals="1" fieldPosition="0"/>
    </format>
    <format dxfId="14">
      <pivotArea outline="0" collapsedLevelsAreSubtotals="1" fieldPosition="0">
        <references count="1">
          <reference field="4294967294" count="1" selected="0">
            <x v="0"/>
          </reference>
        </references>
      </pivotArea>
    </format>
    <format dxfId="13">
      <pivotArea type="all" dataOnly="0" outline="0" fieldPosition="0"/>
    </format>
    <format dxfId="12">
      <pivotArea outline="0" collapsedLevelsAreSubtotals="1" fieldPosition="0"/>
    </format>
    <format dxfId="11">
      <pivotArea field="25" type="button" dataOnly="0" labelOnly="1" outline="0" axis="axisRow" fieldPosition="0"/>
    </format>
    <format dxfId="10">
      <pivotArea dataOnly="0" labelOnly="1" fieldPosition="0">
        <references count="1">
          <reference field="25" count="0"/>
        </references>
      </pivotArea>
    </format>
    <format dxfId="9">
      <pivotArea dataOnly="0" labelOnly="1" grandRow="1" outline="0" fieldPosition="0"/>
    </format>
    <format dxfId="8">
      <pivotArea dataOnly="0" labelOnly="1" outline="0" fieldPosition="0">
        <references count="1">
          <reference field="4294967294" count="2">
            <x v="0"/>
            <x v="1"/>
          </reference>
        </references>
      </pivotArea>
    </format>
    <format dxfId="7">
      <pivotArea type="all" dataOnly="0" outline="0" fieldPosition="0"/>
    </format>
    <format dxfId="6">
      <pivotArea outline="0" collapsedLevelsAreSubtotals="1" fieldPosition="0"/>
    </format>
    <format dxfId="5">
      <pivotArea field="25" type="button" dataOnly="0" labelOnly="1" outline="0" axis="axisRow" fieldPosition="0"/>
    </format>
    <format dxfId="4">
      <pivotArea dataOnly="0" labelOnly="1" fieldPosition="0">
        <references count="1">
          <reference field="25" count="0"/>
        </references>
      </pivotArea>
    </format>
    <format dxfId="3">
      <pivotArea dataOnly="0" labelOnly="1" grandRow="1" outline="0" fieldPosition="0"/>
    </format>
    <format dxfId="2">
      <pivotArea dataOnly="0" labelOnly="1" outline="0" fieldPosition="0">
        <references count="1">
          <reference field="4294967294" count="2">
            <x v="0"/>
            <x v="1"/>
          </reference>
        </references>
      </pivotArea>
    </format>
  </formats>
  <chartFormats count="2">
    <chartFormat chart="6" format="21" series="1">
      <pivotArea type="data" outline="0" fieldPosition="0">
        <references count="1">
          <reference field="4294967294" count="1" selected="0">
            <x v="1"/>
          </reference>
        </references>
      </pivotArea>
    </chartFormat>
    <chartFormat chart="6" format="3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0" xr16:uid="{8339FA1B-3F39-4DBE-90DE-4CA859690679}" autoFormatId="0" applyNumberFormats="0" applyBorderFormats="0" applyFontFormats="1" applyPatternFormats="1" applyAlignmentFormats="0" applyWidthHeightFormats="0">
  <queryTableRefresh nextId="27" unboundColumnsRight="6">
    <queryTableFields count="26">
      <queryTableField id="1" name="User ID" tableColumnId="21"/>
      <queryTableField id="2" name="Vehicle Model" tableColumnId="22"/>
      <queryTableField id="3" name="Battery Capacity (kWh)" tableColumnId="23"/>
      <queryTableField id="4" name="Charging Station ID" tableColumnId="24"/>
      <queryTableField id="5" name="Charging Station Location" tableColumnId="25"/>
      <queryTableField id="6" name="Charging Start Time" tableColumnId="26"/>
      <queryTableField id="7" name="Charging End Time" tableColumnId="27"/>
      <queryTableField id="8" name="Energy Consumed (kWh)" tableColumnId="28"/>
      <queryTableField id="9" name="Charging Duration (hours)" tableColumnId="29"/>
      <queryTableField id="10" name="Charging Rate (kW)" tableColumnId="30"/>
      <queryTableField id="11" name="Charging Cost (USD)" tableColumnId="31"/>
      <queryTableField id="12" name="Time of Day" tableColumnId="32"/>
      <queryTableField id="13" name="Day of Week" tableColumnId="33"/>
      <queryTableField id="14" name="State of Charge (Start %)" tableColumnId="34"/>
      <queryTableField id="15" name="State of Charge (End %)" tableColumnId="35"/>
      <queryTableField id="16" name="Distance Driven (since last charge) (km)" tableColumnId="36"/>
      <queryTableField id="17" name="Temperature (°C)" tableColumnId="37"/>
      <queryTableField id="18" name="Vehicle Age (years)" tableColumnId="38"/>
      <queryTableField id="19" name="Charger Type" tableColumnId="39"/>
      <queryTableField id="20" name="User Type" tableColumnId="40"/>
      <queryTableField id="21" dataBound="0" tableColumnId="41"/>
      <queryTableField id="22" dataBound="0" tableColumnId="42"/>
      <queryTableField id="23" dataBound="0" tableColumnId="43"/>
      <queryTableField id="24" dataBound="0" tableColumnId="44"/>
      <queryTableField id="25" dataBound="0" tableColumnId="45"/>
      <queryTableField id="26" dataBound="0" tableColumnId="4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A6A8BDE-E40C-4754-BE7A-5E17BAE73B3A}" name="EVData" displayName="EVData" ref="A1:Z1901" tableType="queryTable" totalsRowShown="0">
  <autoFilter ref="A1:Z1901" xr:uid="{3A6A8BDE-E40C-4754-BE7A-5E17BAE73B3A}"/>
  <tableColumns count="26">
    <tableColumn id="21" xr3:uid="{F9D26E8E-8E88-4B66-939E-C1D7719C55A1}" uniqueName="21" name="User_ID" queryTableFieldId="1" dataDxfId="76"/>
    <tableColumn id="22" xr3:uid="{AA8EF4EB-85C0-43B3-8EEB-D4AC73AF73EA}" uniqueName="22" name="Vehicle_Model" queryTableFieldId="2" dataDxfId="75"/>
    <tableColumn id="23" xr3:uid="{A8902FF2-1E1F-4F17-98D7-F5346D7107AC}" uniqueName="23" name="Battery_Capacity_kWh" queryTableFieldId="3" dataDxfId="74"/>
    <tableColumn id="24" xr3:uid="{10F8DD97-5F91-4899-B26E-25872B82F079}" uniqueName="24" name="Charging_Station_ID" queryTableFieldId="4" dataDxfId="73"/>
    <tableColumn id="25" xr3:uid="{26DBCCC7-6ED7-47AE-B785-A33192D5E7F6}" uniqueName="25" name="Charging_Station_Location" queryTableFieldId="5" dataDxfId="72"/>
    <tableColumn id="26" xr3:uid="{704C7B13-A3FE-4D9C-B16B-96274FCAD426}" uniqueName="26" name="Charging_Start_Time" queryTableFieldId="6" dataDxfId="71"/>
    <tableColumn id="27" xr3:uid="{705794E4-483B-4E18-9795-B6C3C931D528}" uniqueName="27" name="Charging_End_Time" queryTableFieldId="7" dataDxfId="70"/>
    <tableColumn id="28" xr3:uid="{A634AC4A-5CC0-4382-AA6A-6E5BCABAE920}" uniqueName="28" name="Energy_Consumed_kWh" queryTableFieldId="8" dataDxfId="69"/>
    <tableColumn id="29" xr3:uid="{E0A31E26-027D-49A1-A783-D904190C819C}" uniqueName="29" name="Charging_Duration_hours" queryTableFieldId="9" dataDxfId="68"/>
    <tableColumn id="30" xr3:uid="{D4C83869-FFE8-4067-93A6-1B36057879E5}" uniqueName="30" name="Charging_Rate_kW" queryTableFieldId="10" dataDxfId="67"/>
    <tableColumn id="31" xr3:uid="{2F885D1E-F51E-4C5D-9A88-CE2CD4F65C8D}" uniqueName="31" name="Charging_Cost_USD" queryTableFieldId="11" dataDxfId="66"/>
    <tableColumn id="32" xr3:uid="{581FFBB2-D179-4282-A3F7-CBD1ADB03697}" uniqueName="32" name="Time_of_Day" queryTableFieldId="12" dataDxfId="65"/>
    <tableColumn id="33" xr3:uid="{D271D6C4-689C-43BB-92D8-884FD144430A}" uniqueName="33" name="Day_of_Week" queryTableFieldId="13" dataDxfId="64"/>
    <tableColumn id="34" xr3:uid="{BC6F380C-252E-4374-B35E-C084949F2A93}" uniqueName="34" name="State_of_Charge_Start_Percent" queryTableFieldId="14" dataDxfId="63"/>
    <tableColumn id="35" xr3:uid="{D60E92F7-C9E4-464C-9145-0A8BE2D8402D}" uniqueName="35" name="State_of_Charge_End_Percent" queryTableFieldId="15" dataDxfId="62"/>
    <tableColumn id="36" xr3:uid="{EB0E1FA7-9BAD-4530-B4F5-C22AB8371A00}" uniqueName="36" name="Distance_Driven_since_last_charge_km" queryTableFieldId="16" dataDxfId="61"/>
    <tableColumn id="37" xr3:uid="{FE4182B8-25E4-4D6C-9C22-1016CA924CC7}" uniqueName="37" name="Temperature_C" queryTableFieldId="17" dataDxfId="60"/>
    <tableColumn id="38" xr3:uid="{75ECAB83-2143-4333-9AB5-47C4222C20E0}" uniqueName="38" name="Vehicle_Age_years" queryTableFieldId="18" dataDxfId="59"/>
    <tableColumn id="39" xr3:uid="{223FC804-8FF0-43AE-85C3-C87C6A9FFA8A}" uniqueName="39" name="Charger_Type" queryTableFieldId="19" dataDxfId="58"/>
    <tableColumn id="40" xr3:uid="{F88C7F52-4773-4FFC-95EE-98D6A36AF575}" uniqueName="40" name="User_Type" queryTableFieldId="20" dataDxfId="57"/>
    <tableColumn id="41" xr3:uid="{6930790C-6E20-49BC-98DC-E8371177384D}" uniqueName="41" name="Hour_of_Day" queryTableFieldId="21" dataDxfId="56"/>
    <tableColumn id="42" xr3:uid="{D23894DF-F505-4305-9400-1FEF6DBC3018}" uniqueName="42" name="Time_Slot_of_Day" queryTableFieldId="22" dataDxfId="55"/>
    <tableColumn id="43" xr3:uid="{E0881A92-5771-451D-8ECB-65FAF12778D4}" uniqueName="43" name="Automotive_Brand" queryTableFieldId="23" dataDxfId="54"/>
    <tableColumn id="44" xr3:uid="{637D0FF8-460D-417F-A9F7-CCC30F1C6353}" uniqueName="44" name="Month_of_Charging" queryTableFieldId="24" dataDxfId="53"/>
    <tableColumn id="45" xr3:uid="{5DF2F264-28F2-42B8-8D1B-1B6D9A882FC2}" uniqueName="45" name="Year_of_Charging" queryTableFieldId="25" dataDxfId="52"/>
    <tableColumn id="46" xr3:uid="{DB61808A-991A-4E5D-A88B-037C21F5BEF4}" uniqueName="46" name="Season" queryTableFieldId="26" dataDxfId="5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18" Type="http://schemas.openxmlformats.org/officeDocument/2006/relationships/image" Target="../media/image8.emf"/><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17" Type="http://schemas.openxmlformats.org/officeDocument/2006/relationships/control" Target="../activeX/activeX8.xml"/><Relationship Id="rId2" Type="http://schemas.openxmlformats.org/officeDocument/2006/relationships/vmlDrawing" Target="../drawings/vmlDrawing1.vml"/><Relationship Id="rId16" Type="http://schemas.openxmlformats.org/officeDocument/2006/relationships/image" Target="../media/image7.emf"/><Relationship Id="rId1" Type="http://schemas.openxmlformats.org/officeDocument/2006/relationships/drawing" Target="../drawings/drawing1.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5" Type="http://schemas.openxmlformats.org/officeDocument/2006/relationships/control" Target="../activeX/activeX7.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2.emf"/><Relationship Id="rId3" Type="http://schemas.openxmlformats.org/officeDocument/2006/relationships/pivotTable" Target="../pivotTables/pivotTable3.xml"/><Relationship Id="rId7" Type="http://schemas.openxmlformats.org/officeDocument/2006/relationships/control" Target="../activeX/activeX9.xml"/><Relationship Id="rId12" Type="http://schemas.openxmlformats.org/officeDocument/2006/relationships/control" Target="../activeX/activeX1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2.vml"/><Relationship Id="rId11" Type="http://schemas.openxmlformats.org/officeDocument/2006/relationships/control" Target="../activeX/activeX12.xml"/><Relationship Id="rId5" Type="http://schemas.openxmlformats.org/officeDocument/2006/relationships/drawing" Target="../drawings/drawing2.xml"/><Relationship Id="rId10" Type="http://schemas.openxmlformats.org/officeDocument/2006/relationships/control" Target="../activeX/activeX11.xml"/><Relationship Id="rId4" Type="http://schemas.openxmlformats.org/officeDocument/2006/relationships/pivotTable" Target="../pivotTables/pivotTable4.xml"/><Relationship Id="rId9" Type="http://schemas.openxmlformats.org/officeDocument/2006/relationships/control" Target="../activeX/activeX10.xml"/></Relationships>
</file>

<file path=xl/worksheets/_rels/sheet6.x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drawing" Target="../drawings/drawing3.xml"/><Relationship Id="rId7" Type="http://schemas.openxmlformats.org/officeDocument/2006/relationships/control" Target="../activeX/activeX15.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image" Target="../media/image13.emf"/><Relationship Id="rId5" Type="http://schemas.openxmlformats.org/officeDocument/2006/relationships/control" Target="../activeX/activeX14.xml"/><Relationship Id="rId10" Type="http://schemas.openxmlformats.org/officeDocument/2006/relationships/image" Target="../media/image14.emf"/><Relationship Id="rId4" Type="http://schemas.openxmlformats.org/officeDocument/2006/relationships/vmlDrawing" Target="../drawings/vmlDrawing3.vml"/><Relationship Id="rId9" Type="http://schemas.openxmlformats.org/officeDocument/2006/relationships/control" Target="../activeX/activeX16.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8.xml"/><Relationship Id="rId3" Type="http://schemas.openxmlformats.org/officeDocument/2006/relationships/pivotTable" Target="../pivotTables/pivotTable9.xml"/><Relationship Id="rId7" Type="http://schemas.openxmlformats.org/officeDocument/2006/relationships/image" Target="../media/image11.emf"/><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control" Target="../activeX/activeX17.xml"/><Relationship Id="rId11" Type="http://schemas.openxmlformats.org/officeDocument/2006/relationships/image" Target="../media/image16.emf"/><Relationship Id="rId5" Type="http://schemas.openxmlformats.org/officeDocument/2006/relationships/vmlDrawing" Target="../drawings/vmlDrawing4.vml"/><Relationship Id="rId10" Type="http://schemas.openxmlformats.org/officeDocument/2006/relationships/control" Target="../activeX/activeX19.xml"/><Relationship Id="rId4" Type="http://schemas.openxmlformats.org/officeDocument/2006/relationships/drawing" Target="../drawings/drawing4.xml"/><Relationship Id="rId9" Type="http://schemas.openxmlformats.org/officeDocument/2006/relationships/image" Target="../media/image15.emf"/></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12.emf"/><Relationship Id="rId2" Type="http://schemas.openxmlformats.org/officeDocument/2006/relationships/drawing" Target="../drawings/drawing5.xml"/><Relationship Id="rId1" Type="http://schemas.openxmlformats.org/officeDocument/2006/relationships/pivotTable" Target="../pivotTables/pivotTable10.xml"/><Relationship Id="rId6" Type="http://schemas.openxmlformats.org/officeDocument/2006/relationships/control" Target="../activeX/activeX21.xml"/><Relationship Id="rId5" Type="http://schemas.openxmlformats.org/officeDocument/2006/relationships/image" Target="../media/image11.emf"/><Relationship Id="rId4" Type="http://schemas.openxmlformats.org/officeDocument/2006/relationships/control" Target="../activeX/activeX2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2.xml"/><Relationship Id="rId2" Type="http://schemas.openxmlformats.org/officeDocument/2006/relationships/drawing" Target="../drawings/drawing6.xml"/><Relationship Id="rId1" Type="http://schemas.openxmlformats.org/officeDocument/2006/relationships/printerSettings" Target="../printerSettings/printerSettings2.bin"/><Relationship Id="rId6" Type="http://schemas.openxmlformats.org/officeDocument/2006/relationships/ctrlProp" Target="../ctrlProps/ctrlProp1.xml"/><Relationship Id="rId5" Type="http://schemas.openxmlformats.org/officeDocument/2006/relationships/image" Target="../media/image16.emf"/><Relationship Id="rId4" Type="http://schemas.openxmlformats.org/officeDocument/2006/relationships/control" Target="../activeX/activeX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7.emf"/><Relationship Id="rId4" Type="http://schemas.openxmlformats.org/officeDocument/2006/relationships/control" Target="../activeX/activeX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C0044-342E-4DD6-9283-E7D809AFC7B5}">
  <dimension ref="A1:X12"/>
  <sheetViews>
    <sheetView workbookViewId="0"/>
  </sheetViews>
  <sheetFormatPr defaultColWidth="25.77734375" defaultRowHeight="14.4"/>
  <sheetData>
    <row r="1" spans="1:24">
      <c r="A1" t="s">
        <v>2606</v>
      </c>
      <c r="B1" t="s">
        <v>2607</v>
      </c>
    </row>
    <row r="2" spans="1:24">
      <c r="A2" t="s">
        <v>2608</v>
      </c>
      <c r="B2">
        <v>4</v>
      </c>
    </row>
    <row r="3" spans="1:24">
      <c r="A3" t="s">
        <v>2609</v>
      </c>
      <c r="B3">
        <v>0</v>
      </c>
    </row>
    <row r="5" spans="1:24">
      <c r="A5" t="s">
        <v>2618</v>
      </c>
      <c r="B5" t="s">
        <v>2619</v>
      </c>
      <c r="C5" t="s">
        <v>2620</v>
      </c>
      <c r="D5" t="s">
        <v>2621</v>
      </c>
      <c r="E5" t="s">
        <v>2622</v>
      </c>
      <c r="F5" t="s">
        <v>2623</v>
      </c>
      <c r="J5" t="s">
        <v>2624</v>
      </c>
      <c r="K5" t="s">
        <v>2625</v>
      </c>
      <c r="L5" t="s">
        <v>2626</v>
      </c>
      <c r="N5" t="s">
        <v>2627</v>
      </c>
      <c r="O5" t="s">
        <v>2628</v>
      </c>
      <c r="P5" t="s">
        <v>2629</v>
      </c>
      <c r="R5" t="s">
        <v>2630</v>
      </c>
      <c r="S5" t="s">
        <v>2631</v>
      </c>
      <c r="T5" t="s">
        <v>2632</v>
      </c>
      <c r="V5" t="s">
        <v>2633</v>
      </c>
      <c r="W5" t="s">
        <v>2634</v>
      </c>
      <c r="X5" t="s">
        <v>2635</v>
      </c>
    </row>
    <row r="6" spans="1:24">
      <c r="A6" t="e">
        <f ca="1">ModelRef(Simulation!$F$24,1,0,2)</f>
        <v>#NAME?</v>
      </c>
      <c r="B6">
        <v>0</v>
      </c>
      <c r="C6">
        <v>3</v>
      </c>
      <c r="F6">
        <v>0</v>
      </c>
      <c r="J6" t="b">
        <v>1</v>
      </c>
      <c r="K6" t="s">
        <v>2636</v>
      </c>
      <c r="L6" t="e">
        <f ca="1">ModelRef(Simulation!$F$24,1,0,2)</f>
        <v>#NAME?</v>
      </c>
    </row>
    <row r="7" spans="1:24">
      <c r="A7" t="e">
        <f ca="1">ModelRef(Simulation!$F$24,1,0,1)</f>
        <v>#NAME?</v>
      </c>
      <c r="B7">
        <v>0</v>
      </c>
      <c r="C7">
        <v>3</v>
      </c>
      <c r="F7">
        <v>0</v>
      </c>
      <c r="J7" t="b">
        <v>1</v>
      </c>
      <c r="K7" t="s">
        <v>2637</v>
      </c>
      <c r="L7" t="e">
        <f ca="1">ModelRef(Simulation!$F$24,1,0,1)</f>
        <v>#NAME?</v>
      </c>
    </row>
    <row r="8" spans="1:24">
      <c r="A8" t="e">
        <f ca="1">ModelRef(Simulation!$F$24,1,0,4)</f>
        <v>#NAME?</v>
      </c>
      <c r="B8">
        <v>0</v>
      </c>
      <c r="C8">
        <v>3</v>
      </c>
      <c r="F8">
        <v>0</v>
      </c>
      <c r="J8" t="b">
        <v>1</v>
      </c>
      <c r="K8" t="s">
        <v>2638</v>
      </c>
      <c r="L8" t="e">
        <f ca="1">ModelRef(Simulation!$F$24,1,0,4)</f>
        <v>#NAME?</v>
      </c>
    </row>
    <row r="9" spans="1:24">
      <c r="A9" t="e">
        <f ca="1">ModelRef(Simulation!$F$24,1,0,3)</f>
        <v>#NAME?</v>
      </c>
      <c r="B9">
        <v>0</v>
      </c>
      <c r="C9">
        <v>3</v>
      </c>
      <c r="F9">
        <v>0</v>
      </c>
      <c r="J9" t="b">
        <v>1</v>
      </c>
      <c r="K9" t="s">
        <v>2639</v>
      </c>
      <c r="L9" t="e">
        <f ca="1">ModelRef(Simulation!$F$24,1,0,3)</f>
        <v>#NAME?</v>
      </c>
    </row>
    <row r="11" spans="1:24">
      <c r="A11" t="s">
        <v>2610</v>
      </c>
      <c r="C11" t="s">
        <v>2611</v>
      </c>
      <c r="D11" t="s">
        <v>2612</v>
      </c>
      <c r="E11" t="s">
        <v>2544</v>
      </c>
    </row>
    <row r="12" spans="1:24">
      <c r="A12" s="7" t="e">
        <f ca="1">Simulation!$C$24</f>
        <v>#NAME?</v>
      </c>
      <c r="D12">
        <v>1</v>
      </c>
      <c r="E12" t="s">
        <v>2613</v>
      </c>
      <c r="F12">
        <v>0</v>
      </c>
      <c r="G12" t="s">
        <v>2614</v>
      </c>
      <c r="H12" t="s">
        <v>2611</v>
      </c>
      <c r="I12">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62736-8CB0-427A-8378-7C2D729D1157}">
  <dimension ref="A1:G1"/>
  <sheetViews>
    <sheetView workbookViewId="0"/>
  </sheetViews>
  <sheetFormatPr defaultRowHeight="14.4"/>
  <sheetData>
    <row r="1" spans="1:7">
      <c r="A1" s="5" t="s">
        <v>2656</v>
      </c>
      <c r="B1" s="5" t="s">
        <v>2654</v>
      </c>
      <c r="C1" s="5" t="s">
        <v>2640</v>
      </c>
      <c r="D1" s="5" t="s">
        <v>2641</v>
      </c>
      <c r="E1" s="5" t="s">
        <v>2642</v>
      </c>
      <c r="F1" s="5" t="s">
        <v>2653</v>
      </c>
      <c r="G1" s="5" t="s">
        <v>2655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DFA5C-5005-4D60-AE09-A1E0708A2881}">
  <sheetPr codeName="Sheet3"/>
  <dimension ref="D1:R27"/>
  <sheetViews>
    <sheetView tabSelected="1" workbookViewId="0">
      <selection activeCell="R7" sqref="R7"/>
    </sheetView>
  </sheetViews>
  <sheetFormatPr defaultRowHeight="14.4"/>
  <cols>
    <col min="4" max="4" width="8.88671875" customWidth="1"/>
    <col min="10" max="10" width="15.44140625" customWidth="1"/>
  </cols>
  <sheetData>
    <row r="1" spans="4:18" ht="15" thickBot="1"/>
    <row r="2" spans="4:18">
      <c r="D2" s="16"/>
      <c r="F2" s="111"/>
      <c r="G2" s="112"/>
      <c r="H2" s="112"/>
      <c r="I2" s="112"/>
      <c r="J2" s="112"/>
      <c r="K2" s="112"/>
      <c r="L2" s="112"/>
      <c r="M2" s="112"/>
      <c r="N2" s="112"/>
      <c r="O2" s="112"/>
      <c r="P2" s="113"/>
      <c r="R2" s="16"/>
    </row>
    <row r="3" spans="4:18">
      <c r="D3" s="16"/>
      <c r="F3" s="114"/>
      <c r="G3" s="21"/>
      <c r="H3" s="21"/>
      <c r="I3" s="21"/>
      <c r="J3" s="21"/>
      <c r="K3" s="21"/>
      <c r="L3" s="21"/>
      <c r="M3" s="21"/>
      <c r="N3" s="21"/>
      <c r="O3" s="21"/>
      <c r="P3" s="115"/>
      <c r="R3" s="16"/>
    </row>
    <row r="4" spans="4:18" s="38" customFormat="1" ht="13.2" customHeight="1">
      <c r="D4" s="122"/>
      <c r="E4" s="123"/>
      <c r="F4" s="124"/>
      <c r="H4" s="119"/>
      <c r="I4" s="119"/>
      <c r="J4" s="119"/>
      <c r="K4" s="119"/>
      <c r="L4" s="119"/>
      <c r="M4" s="119"/>
      <c r="N4" s="119"/>
      <c r="O4" s="123"/>
      <c r="P4" s="125"/>
      <c r="Q4" s="123"/>
      <c r="R4" s="122"/>
    </row>
    <row r="5" spans="4:18" ht="22.8" customHeight="1">
      <c r="D5" s="20"/>
      <c r="F5" s="132" t="s">
        <v>2644</v>
      </c>
      <c r="G5" s="133"/>
      <c r="H5" s="133"/>
      <c r="I5" s="133"/>
      <c r="J5" s="133"/>
      <c r="K5" s="133"/>
      <c r="L5" s="133"/>
      <c r="M5" s="133"/>
      <c r="N5" s="133"/>
      <c r="O5" s="133"/>
      <c r="P5" s="134"/>
      <c r="Q5" s="32"/>
      <c r="R5" s="20"/>
    </row>
    <row r="6" spans="4:18" ht="21">
      <c r="D6" s="16"/>
      <c r="F6" s="132" t="s">
        <v>2645</v>
      </c>
      <c r="G6" s="133"/>
      <c r="H6" s="133"/>
      <c r="I6" s="133"/>
      <c r="J6" s="133"/>
      <c r="K6" s="133"/>
      <c r="L6" s="133"/>
      <c r="M6" s="133"/>
      <c r="N6" s="133"/>
      <c r="O6" s="133"/>
      <c r="P6" s="134"/>
      <c r="Q6" s="32"/>
      <c r="R6" s="16"/>
    </row>
    <row r="7" spans="4:18">
      <c r="D7" s="16"/>
      <c r="F7" s="120"/>
      <c r="G7" s="38"/>
      <c r="H7" s="38"/>
      <c r="I7" s="38"/>
      <c r="J7" s="38"/>
      <c r="K7" s="38"/>
      <c r="L7" s="38"/>
      <c r="M7" s="38"/>
      <c r="N7" s="38"/>
      <c r="O7" s="38"/>
      <c r="P7" s="121"/>
      <c r="R7" s="16"/>
    </row>
    <row r="8" spans="4:18">
      <c r="D8" s="16"/>
      <c r="F8" s="114"/>
      <c r="G8" s="21"/>
      <c r="H8" s="21"/>
      <c r="I8" s="21"/>
      <c r="J8" s="21"/>
      <c r="K8" s="21"/>
      <c r="L8" s="21"/>
      <c r="M8" s="21"/>
      <c r="N8" s="21"/>
      <c r="O8" s="21"/>
      <c r="P8" s="115"/>
      <c r="R8" s="16"/>
    </row>
    <row r="9" spans="4:18">
      <c r="D9" s="16"/>
      <c r="F9" s="114"/>
      <c r="G9" s="21"/>
      <c r="H9" s="21"/>
      <c r="I9" s="21"/>
      <c r="J9" s="21"/>
      <c r="K9" s="21"/>
      <c r="L9" s="21"/>
      <c r="M9" s="21"/>
      <c r="N9" s="21"/>
      <c r="O9" s="21"/>
      <c r="P9" s="115"/>
      <c r="R9" s="16"/>
    </row>
    <row r="10" spans="4:18">
      <c r="D10" s="16"/>
      <c r="F10" s="114"/>
      <c r="G10" s="21"/>
      <c r="H10" s="21"/>
      <c r="I10" s="21"/>
      <c r="J10" s="21"/>
      <c r="K10" s="21"/>
      <c r="L10" s="21"/>
      <c r="M10" s="21"/>
      <c r="N10" s="21"/>
      <c r="O10" s="21"/>
      <c r="P10" s="115"/>
      <c r="R10" s="16"/>
    </row>
    <row r="11" spans="4:18">
      <c r="D11" s="16"/>
      <c r="F11" s="114"/>
      <c r="G11" s="21"/>
      <c r="H11" s="21"/>
      <c r="I11" s="21"/>
      <c r="J11" s="21"/>
      <c r="K11" s="21"/>
      <c r="L11" s="21"/>
      <c r="M11" s="21"/>
      <c r="N11" s="21"/>
      <c r="O11" s="21"/>
      <c r="P11" s="115"/>
      <c r="R11" s="16"/>
    </row>
    <row r="12" spans="4:18">
      <c r="D12" s="16"/>
      <c r="F12" s="114"/>
      <c r="G12" s="21"/>
      <c r="H12" s="21"/>
      <c r="I12" s="21"/>
      <c r="J12" s="21"/>
      <c r="K12" s="21"/>
      <c r="L12" s="21"/>
      <c r="M12" s="21"/>
      <c r="N12" s="21"/>
      <c r="O12" s="21"/>
      <c r="P12" s="115"/>
      <c r="R12" s="16"/>
    </row>
    <row r="13" spans="4:18">
      <c r="D13" s="16"/>
      <c r="F13" s="114"/>
      <c r="G13" s="21"/>
      <c r="H13" s="21"/>
      <c r="I13" s="21"/>
      <c r="J13" s="21"/>
      <c r="K13" s="21"/>
      <c r="L13" s="21"/>
      <c r="M13" s="21"/>
      <c r="N13" s="21"/>
      <c r="O13" s="21"/>
      <c r="P13" s="115"/>
      <c r="R13" s="16"/>
    </row>
    <row r="14" spans="4:18">
      <c r="D14" s="16"/>
      <c r="F14" s="114"/>
      <c r="G14" s="21"/>
      <c r="H14" s="21"/>
      <c r="I14" s="21"/>
      <c r="J14" s="21"/>
      <c r="K14" s="21"/>
      <c r="L14" s="21"/>
      <c r="M14" s="21"/>
      <c r="N14" s="21"/>
      <c r="O14" s="21"/>
      <c r="P14" s="115"/>
      <c r="R14" s="16"/>
    </row>
    <row r="15" spans="4:18">
      <c r="D15" s="16"/>
      <c r="F15" s="114"/>
      <c r="G15" s="21"/>
      <c r="H15" s="21"/>
      <c r="I15" s="21"/>
      <c r="J15" s="21"/>
      <c r="K15" s="21"/>
      <c r="L15" s="21"/>
      <c r="M15" s="21"/>
      <c r="N15" s="21"/>
      <c r="O15" s="21"/>
      <c r="P15" s="115"/>
      <c r="R15" s="16"/>
    </row>
    <row r="16" spans="4:18">
      <c r="D16" s="16"/>
      <c r="F16" s="114"/>
      <c r="G16" s="21"/>
      <c r="H16" s="21"/>
      <c r="I16" s="21"/>
      <c r="J16" s="21"/>
      <c r="K16" s="21"/>
      <c r="L16" s="21"/>
      <c r="M16" s="21"/>
      <c r="N16" s="21"/>
      <c r="O16" s="21"/>
      <c r="P16" s="115"/>
      <c r="R16" s="16"/>
    </row>
    <row r="17" spans="4:18">
      <c r="D17" s="16"/>
      <c r="F17" s="114"/>
      <c r="G17" s="21"/>
      <c r="H17" s="21"/>
      <c r="I17" s="21"/>
      <c r="J17" s="21"/>
      <c r="K17" s="21"/>
      <c r="L17" s="21"/>
      <c r="M17" s="21"/>
      <c r="N17" s="21"/>
      <c r="O17" s="21"/>
      <c r="P17" s="115"/>
      <c r="R17" s="16"/>
    </row>
    <row r="18" spans="4:18">
      <c r="D18" s="16"/>
      <c r="F18" s="114"/>
      <c r="G18" s="21"/>
      <c r="H18" s="21"/>
      <c r="I18" s="21"/>
      <c r="J18" s="21"/>
      <c r="K18" s="21"/>
      <c r="L18" s="21"/>
      <c r="M18" s="21"/>
      <c r="N18" s="21"/>
      <c r="O18" s="21"/>
      <c r="P18" s="115"/>
      <c r="R18" s="16"/>
    </row>
    <row r="19" spans="4:18">
      <c r="D19" s="16"/>
      <c r="F19" s="114"/>
      <c r="G19" s="21"/>
      <c r="H19" s="21"/>
      <c r="I19" s="21"/>
      <c r="J19" s="21"/>
      <c r="K19" s="21"/>
      <c r="L19" s="21"/>
      <c r="M19" s="21"/>
      <c r="N19" s="21"/>
      <c r="O19" s="21"/>
      <c r="P19" s="115"/>
      <c r="R19" s="16"/>
    </row>
    <row r="20" spans="4:18">
      <c r="D20" s="16"/>
      <c r="F20" s="114"/>
      <c r="G20" s="21"/>
      <c r="H20" s="21"/>
      <c r="I20" s="21"/>
      <c r="J20" s="21"/>
      <c r="K20" s="21"/>
      <c r="L20" s="21"/>
      <c r="M20" s="21"/>
      <c r="N20" s="21"/>
      <c r="O20" s="21"/>
      <c r="P20" s="115"/>
      <c r="R20" s="16"/>
    </row>
    <row r="21" spans="4:18">
      <c r="D21" s="16"/>
      <c r="F21" s="114"/>
      <c r="G21" s="21"/>
      <c r="H21" s="21"/>
      <c r="I21" s="21"/>
      <c r="J21" s="21"/>
      <c r="K21" s="21"/>
      <c r="L21" s="21"/>
      <c r="M21" s="21"/>
      <c r="N21" s="21"/>
      <c r="O21" s="21"/>
      <c r="P21" s="115"/>
      <c r="R21" s="16"/>
    </row>
    <row r="22" spans="4:18">
      <c r="D22" s="16"/>
      <c r="F22" s="114"/>
      <c r="G22" s="21"/>
      <c r="H22" s="21"/>
      <c r="I22" s="21"/>
      <c r="J22" s="21"/>
      <c r="K22" s="21"/>
      <c r="L22" s="21"/>
      <c r="M22" s="21"/>
      <c r="N22" s="21"/>
      <c r="O22" s="21"/>
      <c r="P22" s="115"/>
      <c r="R22" s="16"/>
    </row>
    <row r="23" spans="4:18">
      <c r="D23" s="16"/>
      <c r="F23" s="114"/>
      <c r="G23" s="21"/>
      <c r="H23" s="21"/>
      <c r="I23" s="21"/>
      <c r="J23" s="21"/>
      <c r="K23" s="21"/>
      <c r="L23" s="21"/>
      <c r="M23" s="21"/>
      <c r="N23" s="21"/>
      <c r="O23" s="21"/>
      <c r="P23" s="115"/>
      <c r="R23" s="16"/>
    </row>
    <row r="24" spans="4:18" ht="15" thickBot="1">
      <c r="D24" s="16"/>
      <c r="F24" s="116"/>
      <c r="G24" s="117"/>
      <c r="H24" s="117"/>
      <c r="I24" s="117"/>
      <c r="J24" s="117"/>
      <c r="K24" s="117"/>
      <c r="L24" s="117"/>
      <c r="M24" s="117"/>
      <c r="N24" s="117"/>
      <c r="O24" s="117"/>
      <c r="P24" s="118"/>
      <c r="R24" s="16"/>
    </row>
    <row r="25" spans="4:18">
      <c r="D25" s="16"/>
      <c r="E25" s="16"/>
      <c r="F25" s="16"/>
      <c r="G25" s="16"/>
      <c r="H25" s="16"/>
      <c r="I25" s="16"/>
      <c r="J25" s="16"/>
      <c r="K25" s="16"/>
      <c r="L25" s="16"/>
      <c r="M25" s="16"/>
      <c r="N25" s="16"/>
      <c r="O25" s="16"/>
      <c r="P25" s="16"/>
      <c r="Q25" s="16"/>
      <c r="R25" s="16"/>
    </row>
    <row r="26" spans="4:18">
      <c r="D26" s="16"/>
      <c r="E26" s="16"/>
      <c r="F26" s="16"/>
      <c r="G26" s="16"/>
      <c r="H26" s="16"/>
      <c r="I26" s="16"/>
      <c r="J26" s="16"/>
      <c r="K26" s="16"/>
      <c r="L26" s="16"/>
      <c r="M26" s="16"/>
      <c r="N26" s="16"/>
      <c r="O26" s="16"/>
      <c r="P26" s="16"/>
      <c r="Q26" s="16"/>
      <c r="R26" s="16"/>
    </row>
    <row r="27" spans="4:18">
      <c r="D27" s="16"/>
      <c r="E27" s="16"/>
      <c r="F27" s="16"/>
      <c r="G27" s="16"/>
      <c r="H27" s="16"/>
      <c r="I27" s="16"/>
      <c r="J27" s="16"/>
      <c r="K27" s="16"/>
      <c r="L27" s="16"/>
      <c r="M27" s="16"/>
      <c r="N27" s="16"/>
      <c r="O27" s="16"/>
      <c r="P27" s="16"/>
      <c r="Q27" s="16"/>
      <c r="R27" s="16"/>
    </row>
  </sheetData>
  <mergeCells count="2">
    <mergeCell ref="F5:P5"/>
    <mergeCell ref="F6:P6"/>
  </mergeCells>
  <pageMargins left="0.7" right="0.7" top="0.75" bottom="0.75" header="0.3" footer="0.3"/>
  <drawing r:id="rId1"/>
  <legacyDrawing r:id="rId2"/>
  <controls>
    <mc:AlternateContent xmlns:mc="http://schemas.openxmlformats.org/markup-compatibility/2006">
      <mc:Choice Requires="x14">
        <control shapeId="22557" r:id="rId3" name="riskOptBtn">
          <controlPr defaultSize="0" autoLine="0" r:id="rId4">
            <anchor moveWithCells="1">
              <from>
                <xdr:col>13</xdr:col>
                <xdr:colOff>106680</xdr:colOff>
                <xdr:row>9</xdr:row>
                <xdr:rowOff>45720</xdr:rowOff>
              </from>
              <to>
                <xdr:col>15</xdr:col>
                <xdr:colOff>175260</xdr:colOff>
                <xdr:row>11</xdr:row>
                <xdr:rowOff>114300</xdr:rowOff>
              </to>
            </anchor>
          </controlPr>
        </control>
      </mc:Choice>
      <mc:Fallback>
        <control shapeId="22557" r:id="rId3" name="riskOptBtn"/>
      </mc:Fallback>
    </mc:AlternateContent>
    <mc:AlternateContent xmlns:mc="http://schemas.openxmlformats.org/markup-compatibility/2006">
      <mc:Choice Requires="x14">
        <control shapeId="22556" r:id="rId5" name="breakEvenBtn">
          <controlPr defaultSize="0" autoLine="0" r:id="rId6">
            <anchor moveWithCells="1">
              <from>
                <xdr:col>10</xdr:col>
                <xdr:colOff>297180</xdr:colOff>
                <xdr:row>9</xdr:row>
                <xdr:rowOff>60960</xdr:rowOff>
              </from>
              <to>
                <xdr:col>12</xdr:col>
                <xdr:colOff>365760</xdr:colOff>
                <xdr:row>11</xdr:row>
                <xdr:rowOff>129540</xdr:rowOff>
              </to>
            </anchor>
          </controlPr>
        </control>
      </mc:Choice>
      <mc:Fallback>
        <control shapeId="22556" r:id="rId5" name="breakEvenBtn"/>
      </mc:Fallback>
    </mc:AlternateContent>
    <mc:AlternateContent xmlns:mc="http://schemas.openxmlformats.org/markup-compatibility/2006">
      <mc:Choice Requires="x14">
        <control shapeId="22555" r:id="rId7" name="seasonalBtn">
          <controlPr defaultSize="0" autoLine="0" r:id="rId8">
            <anchor moveWithCells="1">
              <from>
                <xdr:col>11</xdr:col>
                <xdr:colOff>68580</xdr:colOff>
                <xdr:row>17</xdr:row>
                <xdr:rowOff>121920</xdr:rowOff>
              </from>
              <to>
                <xdr:col>14</xdr:col>
                <xdr:colOff>586740</xdr:colOff>
                <xdr:row>20</xdr:row>
                <xdr:rowOff>167640</xdr:rowOff>
              </to>
            </anchor>
          </controlPr>
        </control>
      </mc:Choice>
      <mc:Fallback>
        <control shapeId="22555" r:id="rId7" name="seasonalBtn"/>
      </mc:Fallback>
    </mc:AlternateContent>
    <mc:AlternateContent xmlns:mc="http://schemas.openxmlformats.org/markup-compatibility/2006">
      <mc:Choice Requires="x14">
        <control shapeId="22554" r:id="rId9" name="driverBehaviorBtn">
          <controlPr defaultSize="0" autoLine="0" r:id="rId10">
            <anchor moveWithCells="1">
              <from>
                <xdr:col>7</xdr:col>
                <xdr:colOff>160020</xdr:colOff>
                <xdr:row>17</xdr:row>
                <xdr:rowOff>144780</xdr:rowOff>
              </from>
              <to>
                <xdr:col>9</xdr:col>
                <xdr:colOff>662940</xdr:colOff>
                <xdr:row>21</xdr:row>
                <xdr:rowOff>7620</xdr:rowOff>
              </to>
            </anchor>
          </controlPr>
        </control>
      </mc:Choice>
      <mc:Fallback>
        <control shapeId="22554" r:id="rId9" name="driverBehaviorBtn"/>
      </mc:Fallback>
    </mc:AlternateContent>
    <mc:AlternateContent xmlns:mc="http://schemas.openxmlformats.org/markup-compatibility/2006">
      <mc:Choice Requires="x14">
        <control shapeId="22553" r:id="rId11" name="costSentivityBtn">
          <controlPr defaultSize="0" autoLine="0" r:id="rId12">
            <anchor moveWithCells="1">
              <from>
                <xdr:col>11</xdr:col>
                <xdr:colOff>45720</xdr:colOff>
                <xdr:row>15</xdr:row>
                <xdr:rowOff>7620</xdr:rowOff>
              </from>
              <to>
                <xdr:col>13</xdr:col>
                <xdr:colOff>548640</xdr:colOff>
                <xdr:row>18</xdr:row>
                <xdr:rowOff>53340</xdr:rowOff>
              </to>
            </anchor>
          </controlPr>
        </control>
      </mc:Choice>
      <mc:Fallback>
        <control shapeId="22553" r:id="rId11" name="costSentivityBtn"/>
      </mc:Fallback>
    </mc:AlternateContent>
    <mc:AlternateContent xmlns:mc="http://schemas.openxmlformats.org/markup-compatibility/2006">
      <mc:Choice Requires="x14">
        <control shapeId="22552" r:id="rId13" name="chargingStationBtn">
          <controlPr defaultSize="0" autoLine="0" r:id="rId14">
            <anchor moveWithCells="1">
              <from>
                <xdr:col>7</xdr:col>
                <xdr:colOff>167640</xdr:colOff>
                <xdr:row>15</xdr:row>
                <xdr:rowOff>15240</xdr:rowOff>
              </from>
              <to>
                <xdr:col>9</xdr:col>
                <xdr:colOff>1005840</xdr:colOff>
                <xdr:row>18</xdr:row>
                <xdr:rowOff>60960</xdr:rowOff>
              </to>
            </anchor>
          </controlPr>
        </control>
      </mc:Choice>
      <mc:Fallback>
        <control shapeId="22552" r:id="rId13" name="chargingStationBtn"/>
      </mc:Fallback>
    </mc:AlternateContent>
    <mc:AlternateContent xmlns:mc="http://schemas.openxmlformats.org/markup-compatibility/2006">
      <mc:Choice Requires="x14">
        <control shapeId="22538" r:id="rId15" name="loadDataBtn">
          <controlPr defaultSize="0" autoLine="0" r:id="rId16">
            <anchor moveWithCells="1">
              <from>
                <xdr:col>5</xdr:col>
                <xdr:colOff>533400</xdr:colOff>
                <xdr:row>9</xdr:row>
                <xdr:rowOff>45720</xdr:rowOff>
              </from>
              <to>
                <xdr:col>7</xdr:col>
                <xdr:colOff>601980</xdr:colOff>
                <xdr:row>11</xdr:row>
                <xdr:rowOff>114300</xdr:rowOff>
              </to>
            </anchor>
          </controlPr>
        </control>
      </mc:Choice>
      <mc:Fallback>
        <control shapeId="22538" r:id="rId15" name="loadDataBtn"/>
      </mc:Fallback>
    </mc:AlternateContent>
    <mc:AlternateContent xmlns:mc="http://schemas.openxmlformats.org/markup-compatibility/2006">
      <mc:Choice Requires="x14">
        <control shapeId="22539" r:id="rId17" name="analyzeBtn">
          <controlPr defaultSize="0" autoLine="0" r:id="rId18">
            <anchor moveWithCells="1">
              <from>
                <xdr:col>8</xdr:col>
                <xdr:colOff>335280</xdr:colOff>
                <xdr:row>9</xdr:row>
                <xdr:rowOff>53340</xdr:rowOff>
              </from>
              <to>
                <xdr:col>9</xdr:col>
                <xdr:colOff>1013460</xdr:colOff>
                <xdr:row>11</xdr:row>
                <xdr:rowOff>121920</xdr:rowOff>
              </to>
            </anchor>
          </controlPr>
        </control>
      </mc:Choice>
      <mc:Fallback>
        <control shapeId="22539" r:id="rId17" name="analyzeBt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2D64C-5E0C-4D9D-8B27-555AD8C31195}">
  <sheetPr codeName="Sheet13"/>
  <dimension ref="A1:Z1901"/>
  <sheetViews>
    <sheetView zoomScaleNormal="100" workbookViewId="0">
      <selection activeCell="U1" sqref="U1:Z1048576"/>
    </sheetView>
  </sheetViews>
  <sheetFormatPr defaultRowHeight="14.4"/>
  <cols>
    <col min="1" max="1" width="9.77734375" bestFit="1" customWidth="1"/>
    <col min="2" max="2" width="19" bestFit="1" customWidth="1"/>
    <col min="3" max="3" width="22.88671875" bestFit="1" customWidth="1"/>
    <col min="4" max="4" width="19.5546875" bestFit="1" customWidth="1"/>
    <col min="5" max="5" width="25.109375" bestFit="1" customWidth="1"/>
    <col min="6" max="6" width="19.88671875" bestFit="1" customWidth="1"/>
    <col min="7" max="7" width="19" bestFit="1" customWidth="1"/>
    <col min="8" max="8" width="24.44140625" bestFit="1" customWidth="1"/>
    <col min="9" max="9" width="25.33203125" bestFit="1" customWidth="1"/>
    <col min="10" max="10" width="19.6640625" bestFit="1" customWidth="1"/>
    <col min="11" max="11" width="20.33203125" bestFit="1" customWidth="1"/>
    <col min="12" max="12" width="13.21875" bestFit="1" customWidth="1"/>
    <col min="13" max="13" width="13.88671875" bestFit="1" customWidth="1"/>
    <col min="14" max="14" width="24.109375" bestFit="1" customWidth="1"/>
    <col min="15" max="15" width="23.21875" bestFit="1" customWidth="1"/>
    <col min="16" max="16" width="36.77734375" bestFit="1" customWidth="1"/>
    <col min="17" max="17" width="17.77734375" bestFit="1" customWidth="1"/>
    <col min="18" max="18" width="19.44140625" bestFit="1" customWidth="1"/>
    <col min="19" max="19" width="14.33203125" bestFit="1" customWidth="1"/>
    <col min="20" max="20" width="19.88671875" bestFit="1" customWidth="1"/>
    <col min="21" max="21" width="14.33203125" bestFit="1" customWidth="1"/>
    <col min="22" max="22" width="18.6640625" bestFit="1" customWidth="1"/>
    <col min="23" max="23" width="19.44140625" bestFit="1" customWidth="1"/>
    <col min="24" max="24" width="20.44140625" bestFit="1" customWidth="1"/>
    <col min="25" max="25" width="18.21875" bestFit="1" customWidth="1"/>
    <col min="26" max="26" width="9.21875" bestFit="1" customWidth="1"/>
  </cols>
  <sheetData>
    <row r="1" spans="1:26">
      <c r="A1" t="s">
        <v>1855</v>
      </c>
      <c r="B1" t="s">
        <v>1856</v>
      </c>
      <c r="C1" t="s">
        <v>1857</v>
      </c>
      <c r="D1" t="s">
        <v>1858</v>
      </c>
      <c r="E1" t="s">
        <v>1859</v>
      </c>
      <c r="F1" t="s">
        <v>1860</v>
      </c>
      <c r="G1" t="s">
        <v>1861</v>
      </c>
      <c r="H1" t="s">
        <v>1862</v>
      </c>
      <c r="I1" t="s">
        <v>1863</v>
      </c>
      <c r="J1" t="s">
        <v>1864</v>
      </c>
      <c r="K1" t="s">
        <v>1865</v>
      </c>
      <c r="L1" t="s">
        <v>1866</v>
      </c>
      <c r="M1" t="s">
        <v>1810</v>
      </c>
      <c r="N1" t="s">
        <v>1867</v>
      </c>
      <c r="O1" t="s">
        <v>1868</v>
      </c>
      <c r="P1" t="s">
        <v>1869</v>
      </c>
      <c r="Q1" t="s">
        <v>1870</v>
      </c>
      <c r="R1" t="s">
        <v>1871</v>
      </c>
      <c r="S1" t="s">
        <v>1811</v>
      </c>
      <c r="T1" t="s">
        <v>1812</v>
      </c>
      <c r="U1" t="s">
        <v>1813</v>
      </c>
      <c r="V1" t="s">
        <v>1815</v>
      </c>
      <c r="W1" t="s">
        <v>1841</v>
      </c>
      <c r="X1" t="s">
        <v>1847</v>
      </c>
      <c r="Y1" t="s">
        <v>1848</v>
      </c>
      <c r="Z1" t="s">
        <v>1849</v>
      </c>
    </row>
    <row r="2" spans="1:26">
      <c r="A2" s="4" t="s">
        <v>0</v>
      </c>
      <c r="B2" s="4" t="s">
        <v>1</v>
      </c>
      <c r="C2" s="1">
        <v>108.46</v>
      </c>
      <c r="D2" s="4" t="s">
        <v>2</v>
      </c>
      <c r="E2" s="4" t="s">
        <v>3</v>
      </c>
      <c r="F2" s="3">
        <v>45292</v>
      </c>
      <c r="G2" s="3">
        <v>45292.027083333334</v>
      </c>
      <c r="H2" s="1">
        <v>60.71</v>
      </c>
      <c r="I2" s="1">
        <v>0.59</v>
      </c>
      <c r="J2" s="1">
        <v>36.39</v>
      </c>
      <c r="K2" s="2">
        <v>13.09</v>
      </c>
      <c r="L2" s="4" t="s">
        <v>4</v>
      </c>
      <c r="M2" s="4" t="s">
        <v>5</v>
      </c>
      <c r="N2" s="1">
        <v>29.37</v>
      </c>
      <c r="O2" s="1">
        <v>86.12</v>
      </c>
      <c r="P2" s="1">
        <v>293.60000000000002</v>
      </c>
      <c r="Q2" s="1">
        <v>27.95</v>
      </c>
      <c r="R2" s="1">
        <v>2</v>
      </c>
      <c r="S2" s="4" t="s">
        <v>6</v>
      </c>
      <c r="T2" s="4" t="s">
        <v>7</v>
      </c>
      <c r="U2" s="7">
        <v>0</v>
      </c>
      <c r="V2" s="4" t="s">
        <v>1816</v>
      </c>
      <c r="W2" s="4" t="s">
        <v>2566</v>
      </c>
      <c r="X2" s="7">
        <v>1</v>
      </c>
      <c r="Y2" s="7">
        <v>2024</v>
      </c>
      <c r="Z2" s="4" t="s">
        <v>1853</v>
      </c>
    </row>
    <row r="3" spans="1:26">
      <c r="A3" s="4" t="s">
        <v>8</v>
      </c>
      <c r="B3" s="4" t="s">
        <v>9</v>
      </c>
      <c r="C3" s="1">
        <v>100</v>
      </c>
      <c r="D3" s="4" t="s">
        <v>10</v>
      </c>
      <c r="E3" s="4" t="s">
        <v>11</v>
      </c>
      <c r="F3" s="3">
        <v>45292.041666666664</v>
      </c>
      <c r="G3" s="3">
        <v>45292.125694444447</v>
      </c>
      <c r="H3" s="1">
        <v>12.34</v>
      </c>
      <c r="I3" s="1">
        <v>3.13</v>
      </c>
      <c r="J3" s="1">
        <v>30.68</v>
      </c>
      <c r="K3" s="2">
        <v>21.13</v>
      </c>
      <c r="L3" s="4" t="s">
        <v>12</v>
      </c>
      <c r="M3" s="4" t="s">
        <v>13</v>
      </c>
      <c r="N3" s="1">
        <v>10.119999999999999</v>
      </c>
      <c r="O3" s="1">
        <v>84.66</v>
      </c>
      <c r="P3" s="1">
        <v>112.11</v>
      </c>
      <c r="Q3" s="1">
        <v>14.31</v>
      </c>
      <c r="R3" s="1">
        <v>3</v>
      </c>
      <c r="S3" s="4" t="s">
        <v>14</v>
      </c>
      <c r="T3" s="4" t="s">
        <v>15</v>
      </c>
      <c r="U3" s="7">
        <v>1</v>
      </c>
      <c r="V3" s="4" t="s">
        <v>1816</v>
      </c>
      <c r="W3" s="4" t="s">
        <v>2572</v>
      </c>
      <c r="X3" s="7">
        <v>1</v>
      </c>
      <c r="Y3" s="7">
        <v>2024</v>
      </c>
      <c r="Z3" s="4" t="s">
        <v>1853</v>
      </c>
    </row>
    <row r="4" spans="1:26">
      <c r="A4" s="4" t="s">
        <v>16</v>
      </c>
      <c r="B4" s="4" t="s">
        <v>17</v>
      </c>
      <c r="C4" s="1">
        <v>75</v>
      </c>
      <c r="D4" s="4" t="s">
        <v>18</v>
      </c>
      <c r="E4" s="4" t="s">
        <v>11</v>
      </c>
      <c r="F4" s="3">
        <v>45292.083333333336</v>
      </c>
      <c r="G4" s="3">
        <v>45292.2</v>
      </c>
      <c r="H4" s="1">
        <v>19.13</v>
      </c>
      <c r="I4" s="1">
        <v>2.4500000000000002</v>
      </c>
      <c r="J4" s="1">
        <v>27.51</v>
      </c>
      <c r="K4" s="2">
        <v>35.67</v>
      </c>
      <c r="L4" s="4" t="s">
        <v>12</v>
      </c>
      <c r="M4" s="4" t="s">
        <v>19</v>
      </c>
      <c r="N4" s="1">
        <v>6.85</v>
      </c>
      <c r="O4" s="1">
        <v>69.92</v>
      </c>
      <c r="P4" s="1">
        <v>71.8</v>
      </c>
      <c r="Q4" s="1">
        <v>21</v>
      </c>
      <c r="R4" s="1">
        <v>2</v>
      </c>
      <c r="S4" s="4" t="s">
        <v>20</v>
      </c>
      <c r="T4" s="4" t="s">
        <v>7</v>
      </c>
      <c r="U4" s="7">
        <v>2</v>
      </c>
      <c r="V4" s="4" t="s">
        <v>1816</v>
      </c>
      <c r="W4" s="4" t="s">
        <v>2567</v>
      </c>
      <c r="X4" s="7">
        <v>1</v>
      </c>
      <c r="Y4" s="7">
        <v>2024</v>
      </c>
      <c r="Z4" s="4" t="s">
        <v>1853</v>
      </c>
    </row>
    <row r="5" spans="1:26">
      <c r="A5" s="4" t="s">
        <v>21</v>
      </c>
      <c r="B5" s="4" t="s">
        <v>9</v>
      </c>
      <c r="C5" s="1">
        <v>50</v>
      </c>
      <c r="D5" s="4" t="s">
        <v>22</v>
      </c>
      <c r="E5" s="4" t="s">
        <v>3</v>
      </c>
      <c r="F5" s="3">
        <v>45292.125</v>
      </c>
      <c r="G5" s="3">
        <v>45292.279166666667</v>
      </c>
      <c r="H5" s="1">
        <v>79.459999999999994</v>
      </c>
      <c r="I5" s="1">
        <v>1.27</v>
      </c>
      <c r="J5" s="1">
        <v>32.880000000000003</v>
      </c>
      <c r="K5" s="2">
        <v>13.04</v>
      </c>
      <c r="L5" s="4" t="s">
        <v>4</v>
      </c>
      <c r="M5" s="4" t="s">
        <v>23</v>
      </c>
      <c r="N5" s="1">
        <v>83.12</v>
      </c>
      <c r="O5" s="1">
        <v>99.62</v>
      </c>
      <c r="P5" s="1">
        <v>199.58</v>
      </c>
      <c r="Q5" s="1">
        <v>38.32</v>
      </c>
      <c r="R5" s="1">
        <v>1</v>
      </c>
      <c r="S5" s="4" t="s">
        <v>14</v>
      </c>
      <c r="T5" s="4" t="s">
        <v>24</v>
      </c>
      <c r="U5" s="7">
        <v>3</v>
      </c>
      <c r="V5" s="4" t="s">
        <v>1816</v>
      </c>
      <c r="W5" s="4" t="s">
        <v>2572</v>
      </c>
      <c r="X5" s="7">
        <v>1</v>
      </c>
      <c r="Y5" s="7">
        <v>2024</v>
      </c>
      <c r="Z5" s="4" t="s">
        <v>1853</v>
      </c>
    </row>
    <row r="6" spans="1:26">
      <c r="A6" s="4" t="s">
        <v>25</v>
      </c>
      <c r="B6" s="4" t="s">
        <v>9</v>
      </c>
      <c r="C6" s="1">
        <v>50</v>
      </c>
      <c r="D6" s="4" t="s">
        <v>26</v>
      </c>
      <c r="E6" s="4" t="s">
        <v>27</v>
      </c>
      <c r="F6" s="3">
        <v>45292.166666666664</v>
      </c>
      <c r="G6" s="3">
        <v>45292.240277777775</v>
      </c>
      <c r="H6" s="1">
        <v>19.63</v>
      </c>
      <c r="I6" s="1">
        <v>2.02</v>
      </c>
      <c r="J6" s="1">
        <v>10.220000000000001</v>
      </c>
      <c r="K6" s="2">
        <v>10.16</v>
      </c>
      <c r="L6" s="4" t="s">
        <v>12</v>
      </c>
      <c r="M6" s="4" t="s">
        <v>23</v>
      </c>
      <c r="N6" s="1">
        <v>54.26</v>
      </c>
      <c r="O6" s="1">
        <v>63.74</v>
      </c>
      <c r="P6" s="1">
        <v>203.66</v>
      </c>
      <c r="Q6" s="1">
        <v>-7.83</v>
      </c>
      <c r="R6" s="1">
        <v>1</v>
      </c>
      <c r="S6" s="4" t="s">
        <v>14</v>
      </c>
      <c r="T6" s="4" t="s">
        <v>24</v>
      </c>
      <c r="U6" s="7">
        <v>4</v>
      </c>
      <c r="V6" s="4" t="s">
        <v>1816</v>
      </c>
      <c r="W6" s="4" t="s">
        <v>2572</v>
      </c>
      <c r="X6" s="7">
        <v>1</v>
      </c>
      <c r="Y6" s="7">
        <v>2024</v>
      </c>
      <c r="Z6" s="4" t="s">
        <v>1853</v>
      </c>
    </row>
    <row r="7" spans="1:26">
      <c r="A7" s="4" t="s">
        <v>28</v>
      </c>
      <c r="B7" s="4" t="s">
        <v>29</v>
      </c>
      <c r="C7" s="1">
        <v>50</v>
      </c>
      <c r="D7" s="4" t="s">
        <v>30</v>
      </c>
      <c r="E7" s="4" t="s">
        <v>11</v>
      </c>
      <c r="F7" s="3">
        <v>45292.208333333336</v>
      </c>
      <c r="G7" s="3">
        <v>45292.298611111109</v>
      </c>
      <c r="H7" s="1">
        <v>43.18</v>
      </c>
      <c r="I7" s="1">
        <v>1.17</v>
      </c>
      <c r="J7" s="1">
        <v>14.33</v>
      </c>
      <c r="K7" s="2">
        <v>36.9</v>
      </c>
      <c r="L7" s="4" t="s">
        <v>4</v>
      </c>
      <c r="M7" s="4" t="s">
        <v>23</v>
      </c>
      <c r="N7" s="1">
        <v>75.22</v>
      </c>
      <c r="O7" s="1">
        <v>71.98</v>
      </c>
      <c r="P7" s="1">
        <v>143.68</v>
      </c>
      <c r="Q7" s="1">
        <v>-5.27</v>
      </c>
      <c r="R7" s="1">
        <v>0</v>
      </c>
      <c r="S7" s="4" t="s">
        <v>6</v>
      </c>
      <c r="T7" s="4" t="s">
        <v>24</v>
      </c>
      <c r="U7" s="7">
        <v>5</v>
      </c>
      <c r="V7" s="4" t="s">
        <v>1816</v>
      </c>
      <c r="W7" s="4" t="s">
        <v>2579</v>
      </c>
      <c r="X7" s="7">
        <v>1</v>
      </c>
      <c r="Y7" s="7">
        <v>2024</v>
      </c>
      <c r="Z7" s="4" t="s">
        <v>1853</v>
      </c>
    </row>
    <row r="8" spans="1:26">
      <c r="A8" s="4" t="s">
        <v>31</v>
      </c>
      <c r="B8" s="4" t="s">
        <v>17</v>
      </c>
      <c r="C8" s="1">
        <v>85</v>
      </c>
      <c r="D8" s="4" t="s">
        <v>32</v>
      </c>
      <c r="E8" s="4" t="s">
        <v>3</v>
      </c>
      <c r="F8" s="3">
        <v>45292.25</v>
      </c>
      <c r="G8" s="3">
        <v>45292.328472222223</v>
      </c>
      <c r="H8" s="1">
        <v>36.86</v>
      </c>
      <c r="I8" s="1">
        <v>3.54</v>
      </c>
      <c r="J8" s="1">
        <v>26.19</v>
      </c>
      <c r="K8" s="2">
        <v>22.21</v>
      </c>
      <c r="L8" s="4" t="s">
        <v>4</v>
      </c>
      <c r="M8" s="4" t="s">
        <v>33</v>
      </c>
      <c r="N8" s="1">
        <v>60.75</v>
      </c>
      <c r="O8" s="1">
        <v>70.8</v>
      </c>
      <c r="P8" s="1">
        <v>81.34</v>
      </c>
      <c r="Q8" s="1">
        <v>27.55</v>
      </c>
      <c r="R8" s="1">
        <v>4</v>
      </c>
      <c r="S8" s="4" t="s">
        <v>20</v>
      </c>
      <c r="T8" s="4" t="s">
        <v>7</v>
      </c>
      <c r="U8" s="7">
        <v>6</v>
      </c>
      <c r="V8" s="4" t="s">
        <v>12</v>
      </c>
      <c r="W8" s="4" t="s">
        <v>2567</v>
      </c>
      <c r="X8" s="7">
        <v>1</v>
      </c>
      <c r="Y8" s="7">
        <v>2024</v>
      </c>
      <c r="Z8" s="4" t="s">
        <v>1853</v>
      </c>
    </row>
    <row r="9" spans="1:26">
      <c r="A9" s="4" t="s">
        <v>34</v>
      </c>
      <c r="B9" s="4" t="s">
        <v>17</v>
      </c>
      <c r="C9" s="1">
        <v>75</v>
      </c>
      <c r="D9" s="4" t="s">
        <v>35</v>
      </c>
      <c r="E9" s="4" t="s">
        <v>27</v>
      </c>
      <c r="F9" s="3">
        <v>45292.291666666664</v>
      </c>
      <c r="G9" s="3">
        <v>45292.445833333331</v>
      </c>
      <c r="H9" s="1">
        <v>51.47</v>
      </c>
      <c r="I9" s="1">
        <v>2.66</v>
      </c>
      <c r="J9" s="1">
        <v>26.7</v>
      </c>
      <c r="K9" s="2">
        <v>9.8000000000000007</v>
      </c>
      <c r="L9" s="4" t="s">
        <v>36</v>
      </c>
      <c r="M9" s="4" t="s">
        <v>13</v>
      </c>
      <c r="N9" s="1">
        <v>56.2</v>
      </c>
      <c r="O9" s="1">
        <v>63.79</v>
      </c>
      <c r="P9" s="1">
        <v>116.54</v>
      </c>
      <c r="Q9" s="1">
        <v>-4.42</v>
      </c>
      <c r="R9" s="1">
        <v>0</v>
      </c>
      <c r="S9" s="4" t="s">
        <v>20</v>
      </c>
      <c r="T9" s="4" t="s">
        <v>24</v>
      </c>
      <c r="U9" s="7">
        <v>7</v>
      </c>
      <c r="V9" s="4" t="s">
        <v>12</v>
      </c>
      <c r="W9" s="4" t="s">
        <v>2567</v>
      </c>
      <c r="X9" s="7">
        <v>1</v>
      </c>
      <c r="Y9" s="7">
        <v>2024</v>
      </c>
      <c r="Z9" s="4" t="s">
        <v>1853</v>
      </c>
    </row>
    <row r="10" spans="1:26">
      <c r="A10" s="4" t="s">
        <v>37</v>
      </c>
      <c r="B10" s="4" t="s">
        <v>17</v>
      </c>
      <c r="C10" s="1">
        <v>62</v>
      </c>
      <c r="D10" s="4" t="s">
        <v>38</v>
      </c>
      <c r="E10" s="4" t="s">
        <v>27</v>
      </c>
      <c r="F10" s="3">
        <v>45292.333333333336</v>
      </c>
      <c r="G10" s="3">
        <v>45292.38958333333</v>
      </c>
      <c r="H10" s="1">
        <v>43.59</v>
      </c>
      <c r="I10" s="1">
        <v>1.72</v>
      </c>
      <c r="J10" s="1">
        <v>14.29</v>
      </c>
      <c r="K10" s="2">
        <v>32.47</v>
      </c>
      <c r="L10" s="4" t="s">
        <v>4</v>
      </c>
      <c r="M10" s="4" t="s">
        <v>39</v>
      </c>
      <c r="N10" s="1">
        <v>33.47</v>
      </c>
      <c r="O10" s="1">
        <v>92.96</v>
      </c>
      <c r="P10" s="1">
        <v>208.26</v>
      </c>
      <c r="Q10" s="1">
        <v>22.52</v>
      </c>
      <c r="R10" s="1">
        <v>4</v>
      </c>
      <c r="S10" s="4" t="s">
        <v>14</v>
      </c>
      <c r="T10" s="4" t="s">
        <v>7</v>
      </c>
      <c r="U10" s="7">
        <v>8</v>
      </c>
      <c r="V10" s="4" t="s">
        <v>12</v>
      </c>
      <c r="W10" s="4" t="s">
        <v>2567</v>
      </c>
      <c r="X10" s="7">
        <v>1</v>
      </c>
      <c r="Y10" s="7">
        <v>2024</v>
      </c>
      <c r="Z10" s="4" t="s">
        <v>1853</v>
      </c>
    </row>
    <row r="11" spans="1:26">
      <c r="A11" s="4" t="s">
        <v>40</v>
      </c>
      <c r="B11" s="4" t="s">
        <v>9</v>
      </c>
      <c r="C11" s="1">
        <v>50</v>
      </c>
      <c r="D11" s="4" t="s">
        <v>41</v>
      </c>
      <c r="E11" s="4" t="s">
        <v>42</v>
      </c>
      <c r="F11" s="3">
        <v>45292.375</v>
      </c>
      <c r="G11" s="3">
        <v>45292.530555555553</v>
      </c>
      <c r="H11" s="1">
        <v>78.87</v>
      </c>
      <c r="I11" s="1">
        <v>2.0299999999999998</v>
      </c>
      <c r="J11" s="1">
        <v>11.76</v>
      </c>
      <c r="K11" s="2">
        <v>21.31</v>
      </c>
      <c r="L11" s="4" t="s">
        <v>12</v>
      </c>
      <c r="M11" s="4" t="s">
        <v>39</v>
      </c>
      <c r="N11" s="1">
        <v>27.4</v>
      </c>
      <c r="O11" s="1">
        <v>70.05</v>
      </c>
      <c r="P11" s="1">
        <v>54.01</v>
      </c>
      <c r="Q11" s="1">
        <v>27.51</v>
      </c>
      <c r="R11" s="1">
        <v>2.83</v>
      </c>
      <c r="S11" s="4" t="s">
        <v>6</v>
      </c>
      <c r="T11" s="4" t="s">
        <v>7</v>
      </c>
      <c r="U11" s="7">
        <v>9</v>
      </c>
      <c r="V11" s="4" t="s">
        <v>12</v>
      </c>
      <c r="W11" s="4" t="s">
        <v>2572</v>
      </c>
      <c r="X11" s="7">
        <v>1</v>
      </c>
      <c r="Y11" s="7">
        <v>2024</v>
      </c>
      <c r="Z11" s="4" t="s">
        <v>1853</v>
      </c>
    </row>
    <row r="12" spans="1:26">
      <c r="A12" s="4" t="s">
        <v>43</v>
      </c>
      <c r="B12" s="4" t="s">
        <v>1</v>
      </c>
      <c r="C12" s="1">
        <v>50</v>
      </c>
      <c r="D12" s="4" t="s">
        <v>44</v>
      </c>
      <c r="E12" s="4" t="s">
        <v>27</v>
      </c>
      <c r="F12" s="3">
        <v>45292.416666666664</v>
      </c>
      <c r="G12" s="3">
        <v>45292.582638888889</v>
      </c>
      <c r="H12" s="1">
        <v>18.21</v>
      </c>
      <c r="I12" s="1">
        <v>2.65</v>
      </c>
      <c r="J12" s="1">
        <v>10.31</v>
      </c>
      <c r="K12" s="2">
        <v>38.22</v>
      </c>
      <c r="L12" s="4" t="s">
        <v>45</v>
      </c>
      <c r="M12" s="4" t="s">
        <v>19</v>
      </c>
      <c r="N12" s="1">
        <v>76.09</v>
      </c>
      <c r="O12" s="1">
        <v>82.27</v>
      </c>
      <c r="P12" s="1">
        <v>64.63</v>
      </c>
      <c r="Q12" s="1">
        <v>0.5</v>
      </c>
      <c r="R12" s="1">
        <v>3</v>
      </c>
      <c r="S12" s="4" t="s">
        <v>6</v>
      </c>
      <c r="T12" s="4" t="s">
        <v>15</v>
      </c>
      <c r="U12" s="7">
        <v>10</v>
      </c>
      <c r="V12" s="4" t="s">
        <v>12</v>
      </c>
      <c r="W12" s="4" t="s">
        <v>2566</v>
      </c>
      <c r="X12" s="7">
        <v>1</v>
      </c>
      <c r="Y12" s="7">
        <v>2024</v>
      </c>
      <c r="Z12" s="4" t="s">
        <v>1853</v>
      </c>
    </row>
    <row r="13" spans="1:26">
      <c r="A13" s="4" t="s">
        <v>46</v>
      </c>
      <c r="B13" s="4" t="s">
        <v>17</v>
      </c>
      <c r="C13" s="1">
        <v>85</v>
      </c>
      <c r="D13" s="4" t="s">
        <v>47</v>
      </c>
      <c r="E13" s="4" t="s">
        <v>11</v>
      </c>
      <c r="F13" s="3">
        <v>45292.458333333336</v>
      </c>
      <c r="G13" s="3">
        <v>45292.621527777781</v>
      </c>
      <c r="H13" s="1">
        <v>22.56</v>
      </c>
      <c r="I13" s="1">
        <v>2.06</v>
      </c>
      <c r="J13" s="1">
        <v>4.46</v>
      </c>
      <c r="K13" s="2">
        <v>14.05</v>
      </c>
      <c r="L13" s="4" t="s">
        <v>4</v>
      </c>
      <c r="M13" s="4" t="s">
        <v>48</v>
      </c>
      <c r="N13" s="1">
        <v>14.62</v>
      </c>
      <c r="O13" s="1">
        <v>85.86</v>
      </c>
      <c r="P13" s="1">
        <v>194.76</v>
      </c>
      <c r="Q13" s="1">
        <v>34.26</v>
      </c>
      <c r="R13" s="1">
        <v>0</v>
      </c>
      <c r="S13" s="4" t="s">
        <v>6</v>
      </c>
      <c r="T13" s="4" t="s">
        <v>24</v>
      </c>
      <c r="U13" s="7">
        <v>11</v>
      </c>
      <c r="V13" s="4" t="s">
        <v>12</v>
      </c>
      <c r="W13" s="4" t="s">
        <v>2567</v>
      </c>
      <c r="X13" s="7">
        <v>1</v>
      </c>
      <c r="Y13" s="7">
        <v>2024</v>
      </c>
      <c r="Z13" s="4" t="s">
        <v>1853</v>
      </c>
    </row>
    <row r="14" spans="1:26">
      <c r="A14" s="4" t="s">
        <v>49</v>
      </c>
      <c r="B14" s="4" t="s">
        <v>9</v>
      </c>
      <c r="C14" s="1">
        <v>100</v>
      </c>
      <c r="D14" s="4" t="s">
        <v>50</v>
      </c>
      <c r="E14" s="4" t="s">
        <v>11</v>
      </c>
      <c r="F14" s="3">
        <v>45292.5</v>
      </c>
      <c r="G14" s="3">
        <v>45292.541666666664</v>
      </c>
      <c r="H14" s="1">
        <v>34.26</v>
      </c>
      <c r="I14" s="1">
        <v>3.07</v>
      </c>
      <c r="J14" s="1">
        <v>5.52</v>
      </c>
      <c r="K14" s="2">
        <v>10.97</v>
      </c>
      <c r="L14" s="4" t="s">
        <v>36</v>
      </c>
      <c r="M14" s="4" t="s">
        <v>13</v>
      </c>
      <c r="N14" s="1">
        <v>19.21</v>
      </c>
      <c r="O14" s="1">
        <v>51.63</v>
      </c>
      <c r="P14" s="1">
        <v>249.13</v>
      </c>
      <c r="Q14" s="1">
        <v>23.66</v>
      </c>
      <c r="R14" s="1">
        <v>0</v>
      </c>
      <c r="S14" s="4" t="s">
        <v>20</v>
      </c>
      <c r="T14" s="4" t="s">
        <v>15</v>
      </c>
      <c r="U14" s="7">
        <v>12</v>
      </c>
      <c r="V14" s="4" t="s">
        <v>36</v>
      </c>
      <c r="W14" s="4" t="s">
        <v>2572</v>
      </c>
      <c r="X14" s="7">
        <v>1</v>
      </c>
      <c r="Y14" s="7">
        <v>2024</v>
      </c>
      <c r="Z14" s="4" t="s">
        <v>1853</v>
      </c>
    </row>
    <row r="15" spans="1:26">
      <c r="A15" s="4" t="s">
        <v>51</v>
      </c>
      <c r="B15" s="4" t="s">
        <v>29</v>
      </c>
      <c r="C15" s="1">
        <v>75</v>
      </c>
      <c r="D15" s="4" t="s">
        <v>22</v>
      </c>
      <c r="E15" s="4" t="s">
        <v>3</v>
      </c>
      <c r="F15" s="3">
        <v>45292.541666666664</v>
      </c>
      <c r="G15" s="3">
        <v>45292.662499999999</v>
      </c>
      <c r="H15" s="1">
        <v>16.559999999999999</v>
      </c>
      <c r="I15" s="1">
        <v>3.59</v>
      </c>
      <c r="J15" s="1">
        <v>19.77</v>
      </c>
      <c r="K15" s="2">
        <v>37.44</v>
      </c>
      <c r="L15" s="4" t="s">
        <v>12</v>
      </c>
      <c r="M15" s="4" t="s">
        <v>33</v>
      </c>
      <c r="N15" s="1">
        <v>25.78</v>
      </c>
      <c r="O15" s="1">
        <v>69.2</v>
      </c>
      <c r="P15" s="1">
        <v>159.22999999999999</v>
      </c>
      <c r="Q15" s="1">
        <v>34.11</v>
      </c>
      <c r="R15" s="1">
        <v>7</v>
      </c>
      <c r="S15" s="4" t="s">
        <v>20</v>
      </c>
      <c r="T15" s="4" t="s">
        <v>7</v>
      </c>
      <c r="U15" s="7">
        <v>13</v>
      </c>
      <c r="V15" s="4" t="s">
        <v>36</v>
      </c>
      <c r="W15" s="4" t="s">
        <v>2579</v>
      </c>
      <c r="X15" s="7">
        <v>1</v>
      </c>
      <c r="Y15" s="7">
        <v>2024</v>
      </c>
      <c r="Z15" s="4" t="s">
        <v>1853</v>
      </c>
    </row>
    <row r="16" spans="1:26">
      <c r="A16" s="4" t="s">
        <v>52</v>
      </c>
      <c r="B16" s="4" t="s">
        <v>1</v>
      </c>
      <c r="C16" s="1">
        <v>85</v>
      </c>
      <c r="D16" s="4" t="s">
        <v>53</v>
      </c>
      <c r="E16" s="4" t="s">
        <v>3</v>
      </c>
      <c r="F16" s="3">
        <v>45292.583333333336</v>
      </c>
      <c r="G16" s="3">
        <v>45292.730555555558</v>
      </c>
      <c r="H16" s="1">
        <v>12.93</v>
      </c>
      <c r="I16" s="1">
        <v>3.42</v>
      </c>
      <c r="J16" s="1">
        <v>24.21</v>
      </c>
      <c r="K16" s="2">
        <v>18.55</v>
      </c>
      <c r="L16" s="4" t="s">
        <v>36</v>
      </c>
      <c r="M16" s="4" t="s">
        <v>13</v>
      </c>
      <c r="N16" s="1">
        <v>71.680000000000007</v>
      </c>
      <c r="O16" s="1">
        <v>63.71</v>
      </c>
      <c r="P16" s="1">
        <v>155.36000000000001</v>
      </c>
      <c r="Q16" s="1">
        <v>39.51</v>
      </c>
      <c r="R16" s="1">
        <v>4</v>
      </c>
      <c r="S16" s="4" t="s">
        <v>14</v>
      </c>
      <c r="T16" s="4" t="s">
        <v>15</v>
      </c>
      <c r="U16" s="7">
        <v>14</v>
      </c>
      <c r="V16" s="4" t="s">
        <v>36</v>
      </c>
      <c r="W16" s="4" t="s">
        <v>2566</v>
      </c>
      <c r="X16" s="7">
        <v>1</v>
      </c>
      <c r="Y16" s="7">
        <v>2024</v>
      </c>
      <c r="Z16" s="4" t="s">
        <v>1853</v>
      </c>
    </row>
    <row r="17" spans="1:26">
      <c r="A17" s="4" t="s">
        <v>54</v>
      </c>
      <c r="B17" s="4" t="s">
        <v>29</v>
      </c>
      <c r="C17" s="1">
        <v>100</v>
      </c>
      <c r="D17" s="4" t="s">
        <v>55</v>
      </c>
      <c r="E17" s="4" t="s">
        <v>27</v>
      </c>
      <c r="F17" s="3">
        <v>45292.625</v>
      </c>
      <c r="G17" s="3">
        <v>45292.72152777778</v>
      </c>
      <c r="H17" s="1">
        <v>27.35</v>
      </c>
      <c r="I17" s="1">
        <v>2.7</v>
      </c>
      <c r="J17" s="1">
        <v>11.11</v>
      </c>
      <c r="K17" s="2">
        <v>33.090000000000003</v>
      </c>
      <c r="L17" s="4" t="s">
        <v>4</v>
      </c>
      <c r="M17" s="4" t="s">
        <v>13</v>
      </c>
      <c r="N17" s="1">
        <v>10.68</v>
      </c>
      <c r="O17" s="1">
        <v>72.400000000000006</v>
      </c>
      <c r="P17" s="1">
        <v>247.66</v>
      </c>
      <c r="Q17" s="1">
        <v>-8.3000000000000007</v>
      </c>
      <c r="R17" s="1">
        <v>1.54</v>
      </c>
      <c r="S17" s="4" t="s">
        <v>6</v>
      </c>
      <c r="T17" s="4" t="s">
        <v>24</v>
      </c>
      <c r="U17" s="7">
        <v>15</v>
      </c>
      <c r="V17" s="4" t="s">
        <v>36</v>
      </c>
      <c r="W17" s="4" t="s">
        <v>2579</v>
      </c>
      <c r="X17" s="7">
        <v>1</v>
      </c>
      <c r="Y17" s="7">
        <v>2024</v>
      </c>
      <c r="Z17" s="4" t="s">
        <v>1853</v>
      </c>
    </row>
    <row r="18" spans="1:26">
      <c r="A18" s="4" t="s">
        <v>56</v>
      </c>
      <c r="B18" s="4" t="s">
        <v>1</v>
      </c>
      <c r="C18" s="1">
        <v>97.68</v>
      </c>
      <c r="D18" s="4" t="s">
        <v>57</v>
      </c>
      <c r="E18" s="4" t="s">
        <v>58</v>
      </c>
      <c r="F18" s="3">
        <v>45292.666666666664</v>
      </c>
      <c r="G18" s="3">
        <v>45292.751388888886</v>
      </c>
      <c r="H18" s="1">
        <v>24.73</v>
      </c>
      <c r="I18" s="1">
        <v>3.46</v>
      </c>
      <c r="J18" s="1">
        <v>49.4</v>
      </c>
      <c r="K18" s="2">
        <v>17.489999999999998</v>
      </c>
      <c r="L18" s="4" t="s">
        <v>4</v>
      </c>
      <c r="M18" s="4" t="s">
        <v>19</v>
      </c>
      <c r="N18" s="1">
        <v>67.59</v>
      </c>
      <c r="O18" s="1">
        <v>89.94</v>
      </c>
      <c r="P18" s="1">
        <v>237.31</v>
      </c>
      <c r="Q18" s="1">
        <v>4.42</v>
      </c>
      <c r="R18" s="1">
        <v>7</v>
      </c>
      <c r="S18" s="4" t="s">
        <v>6</v>
      </c>
      <c r="T18" s="4" t="s">
        <v>7</v>
      </c>
      <c r="U18" s="7">
        <v>16</v>
      </c>
      <c r="V18" s="4" t="s">
        <v>36</v>
      </c>
      <c r="W18" s="4" t="s">
        <v>2566</v>
      </c>
      <c r="X18" s="7">
        <v>1</v>
      </c>
      <c r="Y18" s="7">
        <v>2024</v>
      </c>
      <c r="Z18" s="4" t="s">
        <v>1853</v>
      </c>
    </row>
    <row r="19" spans="1:26">
      <c r="A19" s="4" t="s">
        <v>59</v>
      </c>
      <c r="B19" s="4" t="s">
        <v>9</v>
      </c>
      <c r="C19" s="1">
        <v>50</v>
      </c>
      <c r="D19" s="4" t="s">
        <v>60</v>
      </c>
      <c r="E19" s="4" t="s">
        <v>42</v>
      </c>
      <c r="F19" s="3">
        <v>45292.708333333336</v>
      </c>
      <c r="G19" s="3">
        <v>45292.842361111114</v>
      </c>
      <c r="H19" s="1">
        <v>23.82</v>
      </c>
      <c r="I19" s="1">
        <v>0.85</v>
      </c>
      <c r="J19" s="1">
        <v>6.61</v>
      </c>
      <c r="K19" s="2">
        <v>6.43</v>
      </c>
      <c r="L19" s="4" t="s">
        <v>4</v>
      </c>
      <c r="M19" s="4" t="s">
        <v>33</v>
      </c>
      <c r="N19" s="1">
        <v>57.6</v>
      </c>
      <c r="O19" s="1">
        <v>74.959999999999994</v>
      </c>
      <c r="P19" s="1">
        <v>22.01</v>
      </c>
      <c r="Q19" s="1">
        <v>18.41</v>
      </c>
      <c r="R19" s="1">
        <v>6</v>
      </c>
      <c r="S19" s="4" t="s">
        <v>20</v>
      </c>
      <c r="T19" s="4" t="s">
        <v>15</v>
      </c>
      <c r="U19" s="7">
        <v>17</v>
      </c>
      <c r="V19" s="4" t="s">
        <v>36</v>
      </c>
      <c r="W19" s="4" t="s">
        <v>2572</v>
      </c>
      <c r="X19" s="7">
        <v>1</v>
      </c>
      <c r="Y19" s="7">
        <v>2024</v>
      </c>
      <c r="Z19" s="4" t="s">
        <v>1853</v>
      </c>
    </row>
    <row r="20" spans="1:26">
      <c r="A20" s="4" t="s">
        <v>61</v>
      </c>
      <c r="B20" s="4" t="s">
        <v>62</v>
      </c>
      <c r="C20" s="1">
        <v>100</v>
      </c>
      <c r="D20" s="4" t="s">
        <v>63</v>
      </c>
      <c r="E20" s="4" t="s">
        <v>58</v>
      </c>
      <c r="F20" s="3">
        <v>45292.75</v>
      </c>
      <c r="G20" s="3">
        <v>45292.877083333333</v>
      </c>
      <c r="H20" s="1">
        <v>42.64</v>
      </c>
      <c r="I20" s="1">
        <v>0.81</v>
      </c>
      <c r="J20" s="1">
        <v>20.49</v>
      </c>
      <c r="K20" s="2">
        <v>25.08</v>
      </c>
      <c r="L20" s="4" t="s">
        <v>4</v>
      </c>
      <c r="M20" s="4" t="s">
        <v>23</v>
      </c>
      <c r="N20" s="1">
        <v>55.52</v>
      </c>
      <c r="O20" s="1">
        <v>52.71</v>
      </c>
      <c r="P20" s="1">
        <v>280.86</v>
      </c>
      <c r="Q20" s="1">
        <v>37.43</v>
      </c>
      <c r="R20" s="1">
        <v>0</v>
      </c>
      <c r="S20" s="4" t="s">
        <v>14</v>
      </c>
      <c r="T20" s="4" t="s">
        <v>24</v>
      </c>
      <c r="U20" s="7">
        <v>18</v>
      </c>
      <c r="V20" s="4" t="s">
        <v>4</v>
      </c>
      <c r="W20" s="4" t="s">
        <v>2584</v>
      </c>
      <c r="X20" s="7">
        <v>1</v>
      </c>
      <c r="Y20" s="7">
        <v>2024</v>
      </c>
      <c r="Z20" s="4" t="s">
        <v>1853</v>
      </c>
    </row>
    <row r="21" spans="1:26">
      <c r="A21" s="4" t="s">
        <v>64</v>
      </c>
      <c r="B21" s="4" t="s">
        <v>1</v>
      </c>
      <c r="C21" s="1">
        <v>50</v>
      </c>
      <c r="D21" s="4" t="s">
        <v>65</v>
      </c>
      <c r="E21" s="4" t="s">
        <v>27</v>
      </c>
      <c r="F21" s="3">
        <v>45292.791666666664</v>
      </c>
      <c r="G21" s="3">
        <v>45292.848611111112</v>
      </c>
      <c r="H21" s="1">
        <v>48.48</v>
      </c>
      <c r="I21" s="1">
        <v>2.58</v>
      </c>
      <c r="J21" s="1">
        <v>45.29</v>
      </c>
      <c r="K21" s="2">
        <v>7.09</v>
      </c>
      <c r="L21" s="4" t="s">
        <v>12</v>
      </c>
      <c r="M21" s="4" t="s">
        <v>39</v>
      </c>
      <c r="N21" s="1">
        <v>12.75</v>
      </c>
      <c r="O21" s="1">
        <v>116.1</v>
      </c>
      <c r="P21" s="1">
        <v>243.26</v>
      </c>
      <c r="Q21" s="1">
        <v>9.1999999999999993</v>
      </c>
      <c r="R21" s="1">
        <v>3</v>
      </c>
      <c r="S21" s="4" t="s">
        <v>20</v>
      </c>
      <c r="T21" s="4" t="s">
        <v>24</v>
      </c>
      <c r="U21" s="7">
        <v>19</v>
      </c>
      <c r="V21" s="4" t="s">
        <v>4</v>
      </c>
      <c r="W21" s="4" t="s">
        <v>2566</v>
      </c>
      <c r="X21" s="7">
        <v>1</v>
      </c>
      <c r="Y21" s="7">
        <v>2024</v>
      </c>
      <c r="Z21" s="4" t="s">
        <v>1853</v>
      </c>
    </row>
    <row r="22" spans="1:26">
      <c r="A22" s="4" t="s">
        <v>66</v>
      </c>
      <c r="B22" s="4" t="s">
        <v>29</v>
      </c>
      <c r="C22" s="1">
        <v>50</v>
      </c>
      <c r="D22" s="4" t="s">
        <v>67</v>
      </c>
      <c r="E22" s="4" t="s">
        <v>27</v>
      </c>
      <c r="F22" s="3">
        <v>45292.833333333336</v>
      </c>
      <c r="G22" s="3">
        <v>45292.95416666667</v>
      </c>
      <c r="H22" s="1">
        <v>50.28</v>
      </c>
      <c r="I22" s="1">
        <v>3.17</v>
      </c>
      <c r="J22" s="1">
        <v>30.49</v>
      </c>
      <c r="K22" s="2">
        <v>28.87</v>
      </c>
      <c r="L22" s="4" t="s">
        <v>45</v>
      </c>
      <c r="M22" s="4" t="s">
        <v>5</v>
      </c>
      <c r="N22" s="1">
        <v>16.55</v>
      </c>
      <c r="O22" s="1">
        <v>77.94</v>
      </c>
      <c r="P22" s="1">
        <v>15.42</v>
      </c>
      <c r="Q22" s="1">
        <v>33.979999999999997</v>
      </c>
      <c r="R22" s="1">
        <v>3</v>
      </c>
      <c r="S22" s="4" t="s">
        <v>20</v>
      </c>
      <c r="T22" s="4" t="s">
        <v>15</v>
      </c>
      <c r="U22" s="7">
        <v>20</v>
      </c>
      <c r="V22" s="4" t="s">
        <v>4</v>
      </c>
      <c r="W22" s="4" t="s">
        <v>2579</v>
      </c>
      <c r="X22" s="7">
        <v>1</v>
      </c>
      <c r="Y22" s="7">
        <v>2024</v>
      </c>
      <c r="Z22" s="4" t="s">
        <v>1853</v>
      </c>
    </row>
    <row r="23" spans="1:26">
      <c r="A23" s="4" t="s">
        <v>68</v>
      </c>
      <c r="B23" s="4" t="s">
        <v>9</v>
      </c>
      <c r="C23" s="1">
        <v>62</v>
      </c>
      <c r="D23" s="4" t="s">
        <v>69</v>
      </c>
      <c r="E23" s="4" t="s">
        <v>58</v>
      </c>
      <c r="F23" s="3">
        <v>45292.875</v>
      </c>
      <c r="G23" s="3">
        <v>45292.954861111109</v>
      </c>
      <c r="H23" s="1">
        <v>59.14</v>
      </c>
      <c r="I23" s="1">
        <v>2.93</v>
      </c>
      <c r="J23" s="1"/>
      <c r="K23" s="2">
        <v>34.85</v>
      </c>
      <c r="L23" s="4" t="s">
        <v>4</v>
      </c>
      <c r="M23" s="4" t="s">
        <v>48</v>
      </c>
      <c r="N23" s="1">
        <v>71.53</v>
      </c>
      <c r="O23" s="1">
        <v>75.97</v>
      </c>
      <c r="P23" s="1">
        <v>219.63</v>
      </c>
      <c r="Q23" s="1">
        <v>-2.76</v>
      </c>
      <c r="R23" s="1">
        <v>5</v>
      </c>
      <c r="S23" s="4" t="s">
        <v>14</v>
      </c>
      <c r="T23" s="4" t="s">
        <v>7</v>
      </c>
      <c r="U23" s="7">
        <v>21</v>
      </c>
      <c r="V23" s="4" t="s">
        <v>4</v>
      </c>
      <c r="W23" s="4" t="s">
        <v>2572</v>
      </c>
      <c r="X23" s="7">
        <v>1</v>
      </c>
      <c r="Y23" s="7">
        <v>2024</v>
      </c>
      <c r="Z23" s="4" t="s">
        <v>1853</v>
      </c>
    </row>
    <row r="24" spans="1:26">
      <c r="A24" s="4" t="s">
        <v>70</v>
      </c>
      <c r="B24" s="4" t="s">
        <v>1</v>
      </c>
      <c r="C24" s="1">
        <v>75</v>
      </c>
      <c r="D24" s="4" t="s">
        <v>71</v>
      </c>
      <c r="E24" s="4" t="s">
        <v>42</v>
      </c>
      <c r="F24" s="3">
        <v>45292.916666666664</v>
      </c>
      <c r="G24" s="3">
        <v>45293.043055555558</v>
      </c>
      <c r="H24" s="1">
        <v>49.2</v>
      </c>
      <c r="I24" s="1">
        <v>2.56</v>
      </c>
      <c r="J24" s="1">
        <v>19.190000000000001</v>
      </c>
      <c r="K24" s="2">
        <v>14.86</v>
      </c>
      <c r="L24" s="4" t="s">
        <v>36</v>
      </c>
      <c r="M24" s="4" t="s">
        <v>23</v>
      </c>
      <c r="N24" s="1">
        <v>49.02</v>
      </c>
      <c r="O24" s="1">
        <v>64.48</v>
      </c>
      <c r="P24" s="1">
        <v>298.19</v>
      </c>
      <c r="Q24" s="1">
        <v>39.96</v>
      </c>
      <c r="R24" s="1">
        <v>4.26</v>
      </c>
      <c r="S24" s="4" t="s">
        <v>6</v>
      </c>
      <c r="T24" s="4" t="s">
        <v>24</v>
      </c>
      <c r="U24" s="7">
        <v>22</v>
      </c>
      <c r="V24" s="4" t="s">
        <v>4</v>
      </c>
      <c r="W24" s="4" t="s">
        <v>2566</v>
      </c>
      <c r="X24" s="7">
        <v>1</v>
      </c>
      <c r="Y24" s="7">
        <v>2024</v>
      </c>
      <c r="Z24" s="4" t="s">
        <v>1853</v>
      </c>
    </row>
    <row r="25" spans="1:26">
      <c r="A25" s="4" t="s">
        <v>72</v>
      </c>
      <c r="B25" s="4" t="s">
        <v>62</v>
      </c>
      <c r="C25" s="1">
        <v>100</v>
      </c>
      <c r="D25" s="4" t="s">
        <v>73</v>
      </c>
      <c r="E25" s="4" t="s">
        <v>58</v>
      </c>
      <c r="F25" s="3">
        <v>45292.958333333336</v>
      </c>
      <c r="G25" s="3">
        <v>45292.979861111111</v>
      </c>
      <c r="H25" s="1">
        <v>68.45</v>
      </c>
      <c r="I25" s="1">
        <v>2.0699999999999998</v>
      </c>
      <c r="J25" s="1">
        <v>49.71</v>
      </c>
      <c r="K25" s="2">
        <v>38.409999999999997</v>
      </c>
      <c r="L25" s="4" t="s">
        <v>12</v>
      </c>
      <c r="M25" s="4" t="s">
        <v>33</v>
      </c>
      <c r="N25" s="1">
        <v>19.23</v>
      </c>
      <c r="O25" s="1">
        <v>74.010000000000005</v>
      </c>
      <c r="P25" s="1">
        <v>280.92</v>
      </c>
      <c r="Q25" s="1">
        <v>3.58</v>
      </c>
      <c r="R25" s="1">
        <v>5</v>
      </c>
      <c r="S25" s="4" t="s">
        <v>6</v>
      </c>
      <c r="T25" s="4" t="s">
        <v>7</v>
      </c>
      <c r="U25" s="7">
        <v>23</v>
      </c>
      <c r="V25" s="4" t="s">
        <v>4</v>
      </c>
      <c r="W25" s="4" t="s">
        <v>2584</v>
      </c>
      <c r="X25" s="7">
        <v>1</v>
      </c>
      <c r="Y25" s="7">
        <v>2024</v>
      </c>
      <c r="Z25" s="4" t="s">
        <v>1853</v>
      </c>
    </row>
    <row r="26" spans="1:26">
      <c r="A26" s="4" t="s">
        <v>74</v>
      </c>
      <c r="B26" s="4" t="s">
        <v>62</v>
      </c>
      <c r="C26" s="1">
        <v>100</v>
      </c>
      <c r="D26" s="4" t="s">
        <v>75</v>
      </c>
      <c r="E26" s="4" t="s">
        <v>3</v>
      </c>
      <c r="F26" s="3">
        <v>45293</v>
      </c>
      <c r="G26" s="3">
        <v>45293.079861111109</v>
      </c>
      <c r="H26" s="1">
        <v>27.6</v>
      </c>
      <c r="I26" s="1">
        <v>0.96</v>
      </c>
      <c r="J26" s="1">
        <v>11.24</v>
      </c>
      <c r="K26" s="2">
        <v>24.04</v>
      </c>
      <c r="L26" s="4" t="s">
        <v>12</v>
      </c>
      <c r="M26" s="4" t="s">
        <v>39</v>
      </c>
      <c r="N26" s="1">
        <v>65.489999999999995</v>
      </c>
      <c r="O26" s="1">
        <v>65.349999999999994</v>
      </c>
      <c r="P26" s="1">
        <v>173.47</v>
      </c>
      <c r="Q26" s="1">
        <v>35.979999999999997</v>
      </c>
      <c r="R26" s="1">
        <v>4</v>
      </c>
      <c r="S26" s="4" t="s">
        <v>14</v>
      </c>
      <c r="T26" s="4" t="s">
        <v>24</v>
      </c>
      <c r="U26" s="7">
        <v>0</v>
      </c>
      <c r="V26" s="4" t="s">
        <v>1816</v>
      </c>
      <c r="W26" s="4" t="s">
        <v>2584</v>
      </c>
      <c r="X26" s="7">
        <v>1</v>
      </c>
      <c r="Y26" s="7">
        <v>2024</v>
      </c>
      <c r="Z26" s="4" t="s">
        <v>1853</v>
      </c>
    </row>
    <row r="27" spans="1:26">
      <c r="A27" s="4" t="s">
        <v>76</v>
      </c>
      <c r="B27" s="4" t="s">
        <v>17</v>
      </c>
      <c r="C27" s="1">
        <v>75</v>
      </c>
      <c r="D27" s="4" t="s">
        <v>77</v>
      </c>
      <c r="E27" s="4" t="s">
        <v>11</v>
      </c>
      <c r="F27" s="3">
        <v>45293.041666666664</v>
      </c>
      <c r="G27" s="3">
        <v>45293.154166666667</v>
      </c>
      <c r="H27" s="1">
        <v>40.18</v>
      </c>
      <c r="I27" s="1">
        <v>3.6</v>
      </c>
      <c r="J27" s="1">
        <v>12.32</v>
      </c>
      <c r="K27" s="2">
        <v>38.76</v>
      </c>
      <c r="L27" s="4" t="s">
        <v>12</v>
      </c>
      <c r="M27" s="4" t="s">
        <v>23</v>
      </c>
      <c r="N27" s="1">
        <v>80.34</v>
      </c>
      <c r="O27" s="1">
        <v>80</v>
      </c>
      <c r="P27" s="1">
        <v>82.75</v>
      </c>
      <c r="Q27" s="1">
        <v>21.54</v>
      </c>
      <c r="R27" s="1">
        <v>1</v>
      </c>
      <c r="S27" s="4" t="s">
        <v>6</v>
      </c>
      <c r="T27" s="4" t="s">
        <v>7</v>
      </c>
      <c r="U27" s="7">
        <v>1</v>
      </c>
      <c r="V27" s="4" t="s">
        <v>1816</v>
      </c>
      <c r="W27" s="4" t="s">
        <v>2567</v>
      </c>
      <c r="X27" s="7">
        <v>1</v>
      </c>
      <c r="Y27" s="7">
        <v>2024</v>
      </c>
      <c r="Z27" s="4" t="s">
        <v>1853</v>
      </c>
    </row>
    <row r="28" spans="1:26">
      <c r="A28" s="4" t="s">
        <v>78</v>
      </c>
      <c r="B28" s="4" t="s">
        <v>17</v>
      </c>
      <c r="C28" s="1">
        <v>75</v>
      </c>
      <c r="D28" s="4" t="s">
        <v>79</v>
      </c>
      <c r="E28" s="4" t="s">
        <v>3</v>
      </c>
      <c r="F28" s="3">
        <v>45293.083333333336</v>
      </c>
      <c r="G28" s="3">
        <v>45293.106249999997</v>
      </c>
      <c r="H28" s="1">
        <v>43.49</v>
      </c>
      <c r="I28" s="1">
        <v>3.65</v>
      </c>
      <c r="J28" s="1">
        <v>36.18</v>
      </c>
      <c r="K28" s="2">
        <v>27.45</v>
      </c>
      <c r="L28" s="4" t="s">
        <v>36</v>
      </c>
      <c r="M28" s="4" t="s">
        <v>19</v>
      </c>
      <c r="N28" s="1">
        <v>88.75</v>
      </c>
      <c r="O28" s="1">
        <v>87.82</v>
      </c>
      <c r="P28" s="1">
        <v>80.91</v>
      </c>
      <c r="Q28" s="1">
        <v>29.87</v>
      </c>
      <c r="R28" s="1">
        <v>0.36</v>
      </c>
      <c r="S28" s="4" t="s">
        <v>14</v>
      </c>
      <c r="T28" s="4" t="s">
        <v>7</v>
      </c>
      <c r="U28" s="7">
        <v>2</v>
      </c>
      <c r="V28" s="4" t="s">
        <v>1816</v>
      </c>
      <c r="W28" s="4" t="s">
        <v>2567</v>
      </c>
      <c r="X28" s="7">
        <v>1</v>
      </c>
      <c r="Y28" s="7">
        <v>2024</v>
      </c>
      <c r="Z28" s="4" t="s">
        <v>1853</v>
      </c>
    </row>
    <row r="29" spans="1:26">
      <c r="A29" s="4" t="s">
        <v>80</v>
      </c>
      <c r="B29" s="4" t="s">
        <v>29</v>
      </c>
      <c r="C29" s="1">
        <v>50</v>
      </c>
      <c r="D29" s="4" t="s">
        <v>81</v>
      </c>
      <c r="E29" s="4" t="s">
        <v>11</v>
      </c>
      <c r="F29" s="3">
        <v>45293.125</v>
      </c>
      <c r="G29" s="3">
        <v>45293.259027777778</v>
      </c>
      <c r="H29" s="1">
        <v>10.34</v>
      </c>
      <c r="I29" s="1">
        <v>1.55</v>
      </c>
      <c r="J29" s="1">
        <v>45.78</v>
      </c>
      <c r="K29" s="2">
        <v>9.86</v>
      </c>
      <c r="L29" s="4" t="s">
        <v>45</v>
      </c>
      <c r="M29" s="4" t="s">
        <v>48</v>
      </c>
      <c r="N29" s="1">
        <v>98.33</v>
      </c>
      <c r="O29" s="1">
        <v>94.5</v>
      </c>
      <c r="P29" s="1">
        <v>162.69</v>
      </c>
      <c r="Q29" s="1">
        <v>5.5</v>
      </c>
      <c r="R29" s="1">
        <v>0</v>
      </c>
      <c r="S29" s="4" t="s">
        <v>14</v>
      </c>
      <c r="T29" s="4" t="s">
        <v>24</v>
      </c>
      <c r="U29" s="7">
        <v>3</v>
      </c>
      <c r="V29" s="4" t="s">
        <v>1816</v>
      </c>
      <c r="W29" s="4" t="s">
        <v>2579</v>
      </c>
      <c r="X29" s="7">
        <v>1</v>
      </c>
      <c r="Y29" s="7">
        <v>2024</v>
      </c>
      <c r="Z29" s="4" t="s">
        <v>1853</v>
      </c>
    </row>
    <row r="30" spans="1:26">
      <c r="A30" s="4" t="s">
        <v>82</v>
      </c>
      <c r="B30" s="4" t="s">
        <v>1</v>
      </c>
      <c r="C30" s="1">
        <v>75</v>
      </c>
      <c r="D30" s="4" t="s">
        <v>83</v>
      </c>
      <c r="E30" s="4" t="s">
        <v>27</v>
      </c>
      <c r="F30" s="3">
        <v>45293.166666666664</v>
      </c>
      <c r="G30" s="3">
        <v>45293.190972222219</v>
      </c>
      <c r="H30" s="1">
        <v>31.68</v>
      </c>
      <c r="I30" s="1">
        <v>2.44</v>
      </c>
      <c r="J30" s="1">
        <v>48.65</v>
      </c>
      <c r="K30" s="2">
        <v>25.62</v>
      </c>
      <c r="L30" s="4" t="s">
        <v>36</v>
      </c>
      <c r="M30" s="4" t="s">
        <v>33</v>
      </c>
      <c r="N30" s="1">
        <v>34.729999999999997</v>
      </c>
      <c r="O30" s="1">
        <v>54.4</v>
      </c>
      <c r="P30" s="1"/>
      <c r="Q30" s="1">
        <v>20.38</v>
      </c>
      <c r="R30" s="1">
        <v>3</v>
      </c>
      <c r="S30" s="4" t="s">
        <v>20</v>
      </c>
      <c r="T30" s="4" t="s">
        <v>15</v>
      </c>
      <c r="U30" s="7">
        <v>4</v>
      </c>
      <c r="V30" s="4" t="s">
        <v>1816</v>
      </c>
      <c r="W30" s="4" t="s">
        <v>2566</v>
      </c>
      <c r="X30" s="7">
        <v>1</v>
      </c>
      <c r="Y30" s="7">
        <v>2024</v>
      </c>
      <c r="Z30" s="4" t="s">
        <v>1853</v>
      </c>
    </row>
    <row r="31" spans="1:26">
      <c r="A31" s="4" t="s">
        <v>84</v>
      </c>
      <c r="B31" s="4" t="s">
        <v>1</v>
      </c>
      <c r="C31" s="1">
        <v>75</v>
      </c>
      <c r="D31" s="4" t="s">
        <v>85</v>
      </c>
      <c r="E31" s="4" t="s">
        <v>42</v>
      </c>
      <c r="F31" s="3">
        <v>45293.208333333336</v>
      </c>
      <c r="G31" s="3">
        <v>45293.331944444442</v>
      </c>
      <c r="H31" s="1">
        <v>56.59</v>
      </c>
      <c r="I31" s="1">
        <v>3.15</v>
      </c>
      <c r="J31" s="1">
        <v>45.81</v>
      </c>
      <c r="K31" s="2">
        <v>33.130000000000003</v>
      </c>
      <c r="L31" s="4" t="s">
        <v>36</v>
      </c>
      <c r="M31" s="4" t="s">
        <v>33</v>
      </c>
      <c r="N31" s="1">
        <v>29.21</v>
      </c>
      <c r="O31" s="1">
        <v>85.01</v>
      </c>
      <c r="P31" s="1">
        <v>186.16</v>
      </c>
      <c r="Q31" s="1">
        <v>12.33</v>
      </c>
      <c r="R31" s="1">
        <v>0</v>
      </c>
      <c r="S31" s="4" t="s">
        <v>6</v>
      </c>
      <c r="T31" s="4" t="s">
        <v>15</v>
      </c>
      <c r="U31" s="7">
        <v>5</v>
      </c>
      <c r="V31" s="4" t="s">
        <v>1816</v>
      </c>
      <c r="W31" s="4" t="s">
        <v>2566</v>
      </c>
      <c r="X31" s="7">
        <v>1</v>
      </c>
      <c r="Y31" s="7">
        <v>2024</v>
      </c>
      <c r="Z31" s="4" t="s">
        <v>1853</v>
      </c>
    </row>
    <row r="32" spans="1:26">
      <c r="A32" s="4" t="s">
        <v>86</v>
      </c>
      <c r="B32" s="4" t="s">
        <v>17</v>
      </c>
      <c r="C32" s="1">
        <v>100</v>
      </c>
      <c r="D32" s="4" t="s">
        <v>87</v>
      </c>
      <c r="E32" s="4" t="s">
        <v>58</v>
      </c>
      <c r="F32" s="3">
        <v>45293.25</v>
      </c>
      <c r="G32" s="3">
        <v>45293.412499999999</v>
      </c>
      <c r="H32" s="1">
        <v>19.47</v>
      </c>
      <c r="I32" s="1">
        <v>1.44</v>
      </c>
      <c r="J32" s="1">
        <v>7.04</v>
      </c>
      <c r="K32" s="2">
        <v>36.950000000000003</v>
      </c>
      <c r="L32" s="4" t="s">
        <v>36</v>
      </c>
      <c r="M32" s="4" t="s">
        <v>39</v>
      </c>
      <c r="N32" s="1">
        <v>31.32</v>
      </c>
      <c r="O32" s="1">
        <v>78.06</v>
      </c>
      <c r="P32" s="1"/>
      <c r="Q32" s="1">
        <v>8.35</v>
      </c>
      <c r="R32" s="1">
        <v>2</v>
      </c>
      <c r="S32" s="4" t="s">
        <v>6</v>
      </c>
      <c r="T32" s="4" t="s">
        <v>15</v>
      </c>
      <c r="U32" s="7">
        <v>6</v>
      </c>
      <c r="V32" s="4" t="s">
        <v>12</v>
      </c>
      <c r="W32" s="4" t="s">
        <v>2567</v>
      </c>
      <c r="X32" s="7">
        <v>1</v>
      </c>
      <c r="Y32" s="7">
        <v>2024</v>
      </c>
      <c r="Z32" s="4" t="s">
        <v>1853</v>
      </c>
    </row>
    <row r="33" spans="1:26">
      <c r="A33" s="4" t="s">
        <v>88</v>
      </c>
      <c r="B33" s="4" t="s">
        <v>1</v>
      </c>
      <c r="C33" s="1">
        <v>100</v>
      </c>
      <c r="D33" s="4" t="s">
        <v>89</v>
      </c>
      <c r="E33" s="4" t="s">
        <v>42</v>
      </c>
      <c r="F33" s="3">
        <v>45353.291666666664</v>
      </c>
      <c r="G33" s="3">
        <v>45353.393750000003</v>
      </c>
      <c r="H33" s="1">
        <v>38.29</v>
      </c>
      <c r="I33" s="1">
        <v>2.0099999999999998</v>
      </c>
      <c r="J33" s="1">
        <v>12.06</v>
      </c>
      <c r="K33" s="2">
        <v>17.010000000000002</v>
      </c>
      <c r="L33" s="4" t="s">
        <v>4</v>
      </c>
      <c r="M33" s="4" t="s">
        <v>39</v>
      </c>
      <c r="N33" s="1">
        <v>75.64</v>
      </c>
      <c r="O33" s="1">
        <v>65.62</v>
      </c>
      <c r="P33" s="1">
        <v>238.91</v>
      </c>
      <c r="Q33" s="1">
        <v>2.27</v>
      </c>
      <c r="R33" s="1">
        <v>6</v>
      </c>
      <c r="S33" s="4" t="s">
        <v>14</v>
      </c>
      <c r="T33" s="4" t="s">
        <v>7</v>
      </c>
      <c r="U33" s="7">
        <v>7</v>
      </c>
      <c r="V33" s="4" t="s">
        <v>12</v>
      </c>
      <c r="W33" s="4" t="s">
        <v>2566</v>
      </c>
      <c r="X33" s="7">
        <v>3</v>
      </c>
      <c r="Y33" s="7">
        <v>2024</v>
      </c>
      <c r="Z33" s="4" t="s">
        <v>2489</v>
      </c>
    </row>
    <row r="34" spans="1:26">
      <c r="A34" s="4" t="s">
        <v>90</v>
      </c>
      <c r="B34" s="4" t="s">
        <v>1</v>
      </c>
      <c r="C34" s="1">
        <v>100</v>
      </c>
      <c r="D34" s="4" t="s">
        <v>91</v>
      </c>
      <c r="E34" s="4" t="s">
        <v>58</v>
      </c>
      <c r="F34" s="3">
        <v>45293.333333333336</v>
      </c>
      <c r="G34" s="3">
        <v>45293.415277777778</v>
      </c>
      <c r="H34" s="1">
        <v>16.14</v>
      </c>
      <c r="I34" s="1">
        <v>1.31</v>
      </c>
      <c r="J34" s="1">
        <v>21.52</v>
      </c>
      <c r="K34" s="2">
        <v>26.44</v>
      </c>
      <c r="L34" s="4" t="s">
        <v>4</v>
      </c>
      <c r="M34" s="4" t="s">
        <v>13</v>
      </c>
      <c r="N34" s="1">
        <v>23.6</v>
      </c>
      <c r="O34" s="1">
        <v>88.2</v>
      </c>
      <c r="P34" s="1">
        <v>35.5</v>
      </c>
      <c r="Q34" s="1">
        <v>39.380000000000003</v>
      </c>
      <c r="R34" s="1">
        <v>1</v>
      </c>
      <c r="S34" s="4" t="s">
        <v>20</v>
      </c>
      <c r="T34" s="4" t="s">
        <v>15</v>
      </c>
      <c r="U34" s="7">
        <v>8</v>
      </c>
      <c r="V34" s="4" t="s">
        <v>12</v>
      </c>
      <c r="W34" s="4" t="s">
        <v>2566</v>
      </c>
      <c r="X34" s="7">
        <v>1</v>
      </c>
      <c r="Y34" s="7">
        <v>2024</v>
      </c>
      <c r="Z34" s="4" t="s">
        <v>1853</v>
      </c>
    </row>
    <row r="35" spans="1:26">
      <c r="A35" s="4" t="s">
        <v>92</v>
      </c>
      <c r="B35" s="4" t="s">
        <v>62</v>
      </c>
      <c r="C35" s="1">
        <v>62</v>
      </c>
      <c r="D35" s="4" t="s">
        <v>93</v>
      </c>
      <c r="E35" s="4" t="s">
        <v>3</v>
      </c>
      <c r="F35" s="3">
        <v>45293.375</v>
      </c>
      <c r="G35" s="3">
        <v>45293.502083333333</v>
      </c>
      <c r="H35" s="1">
        <v>60.07</v>
      </c>
      <c r="I35" s="1">
        <v>1</v>
      </c>
      <c r="J35" s="1">
        <v>7.65</v>
      </c>
      <c r="K35" s="2">
        <v>18.03</v>
      </c>
      <c r="L35" s="4" t="s">
        <v>36</v>
      </c>
      <c r="M35" s="4" t="s">
        <v>13</v>
      </c>
      <c r="N35" s="1">
        <v>22.88</v>
      </c>
      <c r="O35" s="1">
        <v>51.43</v>
      </c>
      <c r="P35" s="1">
        <v>46.36</v>
      </c>
      <c r="Q35" s="1">
        <v>13.99</v>
      </c>
      <c r="R35" s="1">
        <v>1</v>
      </c>
      <c r="S35" s="4" t="s">
        <v>20</v>
      </c>
      <c r="T35" s="4" t="s">
        <v>15</v>
      </c>
      <c r="U35" s="7">
        <v>9</v>
      </c>
      <c r="V35" s="4" t="s">
        <v>12</v>
      </c>
      <c r="W35" s="4" t="s">
        <v>2584</v>
      </c>
      <c r="X35" s="7">
        <v>1</v>
      </c>
      <c r="Y35" s="7">
        <v>2024</v>
      </c>
      <c r="Z35" s="4" t="s">
        <v>1853</v>
      </c>
    </row>
    <row r="36" spans="1:26">
      <c r="A36" s="4" t="s">
        <v>94</v>
      </c>
      <c r="B36" s="4" t="s">
        <v>17</v>
      </c>
      <c r="C36" s="1">
        <v>75</v>
      </c>
      <c r="D36" s="4" t="s">
        <v>95</v>
      </c>
      <c r="E36" s="4" t="s">
        <v>3</v>
      </c>
      <c r="F36" s="3">
        <v>45384.416666666664</v>
      </c>
      <c r="G36" s="3">
        <v>45384.563888888886</v>
      </c>
      <c r="H36" s="1">
        <v>57.72</v>
      </c>
      <c r="I36" s="1">
        <v>1.87</v>
      </c>
      <c r="J36" s="1">
        <v>4.49</v>
      </c>
      <c r="K36" s="2">
        <v>35.5</v>
      </c>
      <c r="L36" s="4" t="s">
        <v>36</v>
      </c>
      <c r="M36" s="4" t="s">
        <v>33</v>
      </c>
      <c r="N36" s="1">
        <v>41.87</v>
      </c>
      <c r="O36" s="1">
        <v>79.650000000000006</v>
      </c>
      <c r="P36" s="1">
        <v>157.61000000000001</v>
      </c>
      <c r="Q36" s="1">
        <v>28.43</v>
      </c>
      <c r="R36" s="1">
        <v>1.81</v>
      </c>
      <c r="S36" s="4" t="s">
        <v>6</v>
      </c>
      <c r="T36" s="4" t="s">
        <v>24</v>
      </c>
      <c r="U36" s="7">
        <v>10</v>
      </c>
      <c r="V36" s="4" t="s">
        <v>12</v>
      </c>
      <c r="W36" s="4" t="s">
        <v>2567</v>
      </c>
      <c r="X36" s="7">
        <v>4</v>
      </c>
      <c r="Y36" s="7">
        <v>2024</v>
      </c>
      <c r="Z36" s="4" t="s">
        <v>2489</v>
      </c>
    </row>
    <row r="37" spans="1:26">
      <c r="A37" s="4" t="s">
        <v>96</v>
      </c>
      <c r="B37" s="4" t="s">
        <v>9</v>
      </c>
      <c r="C37" s="1">
        <v>75</v>
      </c>
      <c r="D37" s="4" t="s">
        <v>97</v>
      </c>
      <c r="E37" s="4" t="s">
        <v>58</v>
      </c>
      <c r="F37" s="3">
        <v>45384.458333333336</v>
      </c>
      <c r="G37" s="3">
        <v>45384.594444444447</v>
      </c>
      <c r="H37" s="1">
        <v>37.369999999999997</v>
      </c>
      <c r="I37" s="1">
        <v>2.89</v>
      </c>
      <c r="J37" s="1">
        <v>18.87</v>
      </c>
      <c r="K37" s="2">
        <v>29.87</v>
      </c>
      <c r="L37" s="4" t="s">
        <v>4</v>
      </c>
      <c r="M37" s="4" t="s">
        <v>5</v>
      </c>
      <c r="N37" s="1">
        <v>24.49</v>
      </c>
      <c r="O37" s="1">
        <v>73.38</v>
      </c>
      <c r="P37" s="1">
        <v>76.2</v>
      </c>
      <c r="Q37" s="1">
        <v>59.93</v>
      </c>
      <c r="R37" s="1">
        <v>4</v>
      </c>
      <c r="S37" s="4" t="s">
        <v>14</v>
      </c>
      <c r="T37" s="4" t="s">
        <v>7</v>
      </c>
      <c r="U37" s="7">
        <v>11</v>
      </c>
      <c r="V37" s="4" t="s">
        <v>12</v>
      </c>
      <c r="W37" s="4" t="s">
        <v>2572</v>
      </c>
      <c r="X37" s="7">
        <v>4</v>
      </c>
      <c r="Y37" s="7">
        <v>2024</v>
      </c>
      <c r="Z37" s="4" t="s">
        <v>2489</v>
      </c>
    </row>
    <row r="38" spans="1:26">
      <c r="A38" s="4" t="s">
        <v>98</v>
      </c>
      <c r="B38" s="4" t="s">
        <v>17</v>
      </c>
      <c r="C38" s="1">
        <v>75</v>
      </c>
      <c r="D38" s="4" t="s">
        <v>99</v>
      </c>
      <c r="E38" s="4" t="s">
        <v>42</v>
      </c>
      <c r="F38" s="3">
        <v>45414.5</v>
      </c>
      <c r="G38" s="3">
        <v>45414.631944444445</v>
      </c>
      <c r="H38" s="1">
        <v>39.94</v>
      </c>
      <c r="I38" s="1">
        <v>3.47</v>
      </c>
      <c r="J38" s="1">
        <v>28.63</v>
      </c>
      <c r="K38" s="2">
        <v>15.86</v>
      </c>
      <c r="L38" s="4" t="s">
        <v>4</v>
      </c>
      <c r="M38" s="4" t="s">
        <v>19</v>
      </c>
      <c r="N38" s="1">
        <v>85.86</v>
      </c>
      <c r="O38" s="1">
        <v>50.4</v>
      </c>
      <c r="P38" s="1">
        <v>102.43</v>
      </c>
      <c r="Q38" s="1">
        <v>31.46</v>
      </c>
      <c r="R38" s="1">
        <v>1</v>
      </c>
      <c r="S38" s="4" t="s">
        <v>6</v>
      </c>
      <c r="T38" s="4" t="s">
        <v>15</v>
      </c>
      <c r="U38" s="7">
        <v>12</v>
      </c>
      <c r="V38" s="4" t="s">
        <v>36</v>
      </c>
      <c r="W38" s="4" t="s">
        <v>2567</v>
      </c>
      <c r="X38" s="7">
        <v>5</v>
      </c>
      <c r="Y38" s="7">
        <v>2024</v>
      </c>
      <c r="Z38" s="4" t="s">
        <v>2489</v>
      </c>
    </row>
    <row r="39" spans="1:26">
      <c r="A39" s="4" t="s">
        <v>100</v>
      </c>
      <c r="B39" s="4" t="s">
        <v>9</v>
      </c>
      <c r="C39" s="1">
        <v>75</v>
      </c>
      <c r="D39" s="4" t="s">
        <v>101</v>
      </c>
      <c r="E39" s="4" t="s">
        <v>58</v>
      </c>
      <c r="F39" s="3">
        <v>45293.541666666664</v>
      </c>
      <c r="G39" s="3">
        <v>45293.571527777778</v>
      </c>
      <c r="H39" s="1">
        <v>73.39</v>
      </c>
      <c r="I39" s="1">
        <v>1.04</v>
      </c>
      <c r="J39" s="1">
        <v>38.450000000000003</v>
      </c>
      <c r="K39" s="2">
        <v>15.88</v>
      </c>
      <c r="L39" s="4" t="s">
        <v>45</v>
      </c>
      <c r="M39" s="4" t="s">
        <v>39</v>
      </c>
      <c r="N39" s="1">
        <v>49.28</v>
      </c>
      <c r="O39" s="1">
        <v>94.6</v>
      </c>
      <c r="P39" s="1">
        <v>42.1</v>
      </c>
      <c r="Q39" s="1">
        <v>33.93</v>
      </c>
      <c r="R39" s="1">
        <v>6</v>
      </c>
      <c r="S39" s="4" t="s">
        <v>6</v>
      </c>
      <c r="T39" s="4" t="s">
        <v>24</v>
      </c>
      <c r="U39" s="7">
        <v>13</v>
      </c>
      <c r="V39" s="4" t="s">
        <v>36</v>
      </c>
      <c r="W39" s="4" t="s">
        <v>2572</v>
      </c>
      <c r="X39" s="7">
        <v>1</v>
      </c>
      <c r="Y39" s="7">
        <v>2024</v>
      </c>
      <c r="Z39" s="4" t="s">
        <v>1853</v>
      </c>
    </row>
    <row r="40" spans="1:26">
      <c r="A40" s="4" t="s">
        <v>102</v>
      </c>
      <c r="B40" s="4" t="s">
        <v>62</v>
      </c>
      <c r="C40" s="1">
        <v>85</v>
      </c>
      <c r="D40" s="4" t="s">
        <v>103</v>
      </c>
      <c r="E40" s="4" t="s">
        <v>27</v>
      </c>
      <c r="F40" s="3">
        <v>45445.583333333336</v>
      </c>
      <c r="G40" s="3">
        <v>45445.642361111109</v>
      </c>
      <c r="H40" s="1">
        <v>61.52</v>
      </c>
      <c r="I40" s="1">
        <v>1.28</v>
      </c>
      <c r="J40" s="1">
        <v>12.51</v>
      </c>
      <c r="K40" s="2">
        <v>26.51</v>
      </c>
      <c r="L40" s="4" t="s">
        <v>36</v>
      </c>
      <c r="M40" s="4" t="s">
        <v>13</v>
      </c>
      <c r="N40" s="1">
        <v>87.98</v>
      </c>
      <c r="O40" s="1">
        <v>79.39</v>
      </c>
      <c r="P40" s="1">
        <v>141.24</v>
      </c>
      <c r="Q40" s="1">
        <v>5.76</v>
      </c>
      <c r="R40" s="1">
        <v>7</v>
      </c>
      <c r="S40" s="4" t="s">
        <v>20</v>
      </c>
      <c r="T40" s="4" t="s">
        <v>7</v>
      </c>
      <c r="U40" s="7">
        <v>14</v>
      </c>
      <c r="V40" s="4" t="s">
        <v>36</v>
      </c>
      <c r="W40" s="4" t="s">
        <v>2584</v>
      </c>
      <c r="X40" s="7">
        <v>6</v>
      </c>
      <c r="Y40" s="7">
        <v>2024</v>
      </c>
      <c r="Z40" s="4" t="s">
        <v>1854</v>
      </c>
    </row>
    <row r="41" spans="1:26">
      <c r="A41" s="4" t="s">
        <v>104</v>
      </c>
      <c r="B41" s="4" t="s">
        <v>29</v>
      </c>
      <c r="C41" s="1">
        <v>100</v>
      </c>
      <c r="D41" s="4" t="s">
        <v>105</v>
      </c>
      <c r="E41" s="4" t="s">
        <v>3</v>
      </c>
      <c r="F41" s="3">
        <v>45293.625</v>
      </c>
      <c r="G41" s="3">
        <v>45293.701388888891</v>
      </c>
      <c r="H41" s="1">
        <v>68.180000000000007</v>
      </c>
      <c r="I41" s="1">
        <v>3.24</v>
      </c>
      <c r="J41" s="1">
        <v>23.31</v>
      </c>
      <c r="K41" s="2">
        <v>8.5</v>
      </c>
      <c r="L41" s="4" t="s">
        <v>12</v>
      </c>
      <c r="M41" s="4" t="s">
        <v>19</v>
      </c>
      <c r="N41" s="1">
        <v>17.04</v>
      </c>
      <c r="O41" s="1">
        <v>56.08</v>
      </c>
      <c r="P41" s="1">
        <v>130.38</v>
      </c>
      <c r="Q41" s="1">
        <v>-3.19</v>
      </c>
      <c r="R41" s="1">
        <v>2</v>
      </c>
      <c r="S41" s="4" t="s">
        <v>20</v>
      </c>
      <c r="T41" s="4" t="s">
        <v>24</v>
      </c>
      <c r="U41" s="7">
        <v>15</v>
      </c>
      <c r="V41" s="4" t="s">
        <v>36</v>
      </c>
      <c r="W41" s="4" t="s">
        <v>2579</v>
      </c>
      <c r="X41" s="7">
        <v>1</v>
      </c>
      <c r="Y41" s="7">
        <v>2024</v>
      </c>
      <c r="Z41" s="4" t="s">
        <v>1853</v>
      </c>
    </row>
    <row r="42" spans="1:26">
      <c r="A42" s="4" t="s">
        <v>106</v>
      </c>
      <c r="B42" s="4" t="s">
        <v>1</v>
      </c>
      <c r="C42" s="1">
        <v>79.8</v>
      </c>
      <c r="D42" s="4" t="s">
        <v>107</v>
      </c>
      <c r="E42" s="4" t="s">
        <v>27</v>
      </c>
      <c r="F42" s="3">
        <v>45521.875</v>
      </c>
      <c r="G42" s="3">
        <v>45521.990972222222</v>
      </c>
      <c r="H42" s="1">
        <v>67.52</v>
      </c>
      <c r="I42" s="1">
        <v>1.96</v>
      </c>
      <c r="J42" s="1">
        <v>6.9</v>
      </c>
      <c r="K42" s="2">
        <v>29.22</v>
      </c>
      <c r="L42" s="4" t="s">
        <v>45</v>
      </c>
      <c r="M42" s="4" t="s">
        <v>48</v>
      </c>
      <c r="N42" s="1">
        <v>80.86</v>
      </c>
      <c r="O42" s="1">
        <v>62.53</v>
      </c>
      <c r="P42" s="1">
        <v>119.63</v>
      </c>
      <c r="Q42" s="1">
        <v>35.229999999999997</v>
      </c>
      <c r="R42" s="1">
        <v>1.97</v>
      </c>
      <c r="S42" s="4" t="s">
        <v>20</v>
      </c>
      <c r="T42" s="4" t="s">
        <v>15</v>
      </c>
      <c r="U42" s="7">
        <v>21</v>
      </c>
      <c r="V42" s="4" t="s">
        <v>4</v>
      </c>
      <c r="W42" s="4" t="s">
        <v>2566</v>
      </c>
      <c r="X42" s="7">
        <v>8</v>
      </c>
      <c r="Y42" s="7">
        <v>2024</v>
      </c>
      <c r="Z42" s="4" t="s">
        <v>1854</v>
      </c>
    </row>
    <row r="43" spans="1:26">
      <c r="A43" s="4" t="s">
        <v>108</v>
      </c>
      <c r="B43" s="4" t="s">
        <v>62</v>
      </c>
      <c r="C43" s="1">
        <v>100</v>
      </c>
      <c r="D43" s="4" t="s">
        <v>109</v>
      </c>
      <c r="E43" s="4" t="s">
        <v>3</v>
      </c>
      <c r="F43" s="3">
        <v>45537.708333333336</v>
      </c>
      <c r="G43" s="3">
        <v>45537.760416666664</v>
      </c>
      <c r="H43" s="1">
        <v>39.4</v>
      </c>
      <c r="I43" s="1">
        <v>2.4</v>
      </c>
      <c r="J43" s="1">
        <v>20.46</v>
      </c>
      <c r="K43" s="2">
        <v>26.62</v>
      </c>
      <c r="L43" s="4" t="s">
        <v>12</v>
      </c>
      <c r="M43" s="4" t="s">
        <v>23</v>
      </c>
      <c r="N43" s="1">
        <v>28.25</v>
      </c>
      <c r="O43" s="1">
        <v>96.29</v>
      </c>
      <c r="P43" s="1">
        <v>111.02</v>
      </c>
      <c r="Q43" s="1">
        <v>19.78</v>
      </c>
      <c r="R43" s="1">
        <v>2.94</v>
      </c>
      <c r="S43" s="4" t="s">
        <v>20</v>
      </c>
      <c r="T43" s="4" t="s">
        <v>7</v>
      </c>
      <c r="U43" s="7">
        <v>17</v>
      </c>
      <c r="V43" s="4" t="s">
        <v>36</v>
      </c>
      <c r="W43" s="4" t="s">
        <v>2584</v>
      </c>
      <c r="X43" s="7">
        <v>9</v>
      </c>
      <c r="Y43" s="7">
        <v>2024</v>
      </c>
      <c r="Z43" s="4" t="s">
        <v>2490</v>
      </c>
    </row>
    <row r="44" spans="1:26">
      <c r="A44" s="4" t="s">
        <v>110</v>
      </c>
      <c r="B44" s="4" t="s">
        <v>1</v>
      </c>
      <c r="C44" s="1">
        <v>85</v>
      </c>
      <c r="D44" s="4" t="s">
        <v>2</v>
      </c>
      <c r="E44" s="4" t="s">
        <v>3</v>
      </c>
      <c r="F44" s="3">
        <v>45614.833333333336</v>
      </c>
      <c r="G44" s="3">
        <v>45614.95416666667</v>
      </c>
      <c r="H44" s="1">
        <v>12.05</v>
      </c>
      <c r="I44" s="1">
        <v>1.37</v>
      </c>
      <c r="J44" s="1">
        <v>29.47</v>
      </c>
      <c r="K44" s="2">
        <v>32.04</v>
      </c>
      <c r="L44" s="4" t="s">
        <v>45</v>
      </c>
      <c r="M44" s="4" t="s">
        <v>23</v>
      </c>
      <c r="N44" s="1">
        <v>36.64</v>
      </c>
      <c r="O44" s="1">
        <v>66.98</v>
      </c>
      <c r="P44" s="1">
        <v>83.25</v>
      </c>
      <c r="Q44" s="1">
        <v>39.42</v>
      </c>
      <c r="R44" s="1">
        <v>4</v>
      </c>
      <c r="S44" s="4" t="s">
        <v>14</v>
      </c>
      <c r="T44" s="4" t="s">
        <v>7</v>
      </c>
      <c r="U44" s="7">
        <v>20</v>
      </c>
      <c r="V44" s="4" t="s">
        <v>4</v>
      </c>
      <c r="W44" s="4" t="s">
        <v>2566</v>
      </c>
      <c r="X44" s="7">
        <v>11</v>
      </c>
      <c r="Y44" s="7">
        <v>2024</v>
      </c>
      <c r="Z44" s="4" t="s">
        <v>2490</v>
      </c>
    </row>
    <row r="45" spans="1:26">
      <c r="A45" s="4" t="s">
        <v>111</v>
      </c>
      <c r="B45" s="4" t="s">
        <v>29</v>
      </c>
      <c r="C45" s="1">
        <v>48.8</v>
      </c>
      <c r="D45" s="4" t="s">
        <v>30</v>
      </c>
      <c r="E45" s="4" t="s">
        <v>11</v>
      </c>
      <c r="F45" s="3">
        <v>45293.791666666664</v>
      </c>
      <c r="G45" s="3">
        <v>45293.822916666664</v>
      </c>
      <c r="H45" s="1">
        <v>77.05</v>
      </c>
      <c r="I45" s="1">
        <v>3.03</v>
      </c>
      <c r="J45" s="1">
        <v>8.39</v>
      </c>
      <c r="K45" s="2">
        <v>6.36</v>
      </c>
      <c r="L45" s="4" t="s">
        <v>36</v>
      </c>
      <c r="M45" s="4" t="s">
        <v>33</v>
      </c>
      <c r="N45" s="1">
        <v>15.14</v>
      </c>
      <c r="O45" s="1">
        <v>84.34</v>
      </c>
      <c r="P45" s="1">
        <v>144.01</v>
      </c>
      <c r="Q45" s="1">
        <v>22.07</v>
      </c>
      <c r="R45" s="1">
        <v>1</v>
      </c>
      <c r="S45" s="4" t="s">
        <v>6</v>
      </c>
      <c r="T45" s="4" t="s">
        <v>15</v>
      </c>
      <c r="U45" s="7">
        <v>19</v>
      </c>
      <c r="V45" s="4" t="s">
        <v>4</v>
      </c>
      <c r="W45" s="4" t="s">
        <v>2579</v>
      </c>
      <c r="X45" s="7">
        <v>1</v>
      </c>
      <c r="Y45" s="7">
        <v>2024</v>
      </c>
      <c r="Z45" s="4" t="s">
        <v>1853</v>
      </c>
    </row>
    <row r="46" spans="1:26">
      <c r="A46" s="4" t="s">
        <v>112</v>
      </c>
      <c r="B46" s="4" t="s">
        <v>29</v>
      </c>
      <c r="C46" s="1">
        <v>75</v>
      </c>
      <c r="D46" s="4" t="s">
        <v>113</v>
      </c>
      <c r="E46" s="4" t="s">
        <v>27</v>
      </c>
      <c r="F46" s="3">
        <v>45293.833333333336</v>
      </c>
      <c r="G46" s="3">
        <v>45293.936805555553</v>
      </c>
      <c r="H46" s="1"/>
      <c r="I46" s="1">
        <v>3.3</v>
      </c>
      <c r="J46" s="1">
        <v>5.1100000000000003</v>
      </c>
      <c r="K46" s="2">
        <v>30.04</v>
      </c>
      <c r="L46" s="4" t="s">
        <v>12</v>
      </c>
      <c r="M46" s="4" t="s">
        <v>39</v>
      </c>
      <c r="N46" s="1">
        <v>15.22</v>
      </c>
      <c r="O46" s="1">
        <v>132.94999999999999</v>
      </c>
      <c r="P46" s="1">
        <v>49.38</v>
      </c>
      <c r="Q46" s="1">
        <v>32.01</v>
      </c>
      <c r="R46" s="1">
        <v>3.68</v>
      </c>
      <c r="S46" s="4" t="s">
        <v>20</v>
      </c>
      <c r="T46" s="4" t="s">
        <v>24</v>
      </c>
      <c r="U46" s="7">
        <v>20</v>
      </c>
      <c r="V46" s="4" t="s">
        <v>4</v>
      </c>
      <c r="W46" s="4" t="s">
        <v>2579</v>
      </c>
      <c r="X46" s="7">
        <v>1</v>
      </c>
      <c r="Y46" s="7">
        <v>2024</v>
      </c>
      <c r="Z46" s="4" t="s">
        <v>1853</v>
      </c>
    </row>
    <row r="47" spans="1:26">
      <c r="A47" s="4" t="s">
        <v>114</v>
      </c>
      <c r="B47" s="4" t="s">
        <v>62</v>
      </c>
      <c r="C47" s="1">
        <v>62</v>
      </c>
      <c r="D47" s="4" t="s">
        <v>115</v>
      </c>
      <c r="E47" s="4" t="s">
        <v>27</v>
      </c>
      <c r="F47" s="3">
        <v>45293.875</v>
      </c>
      <c r="G47" s="3">
        <v>45293.953472222223</v>
      </c>
      <c r="H47" s="1">
        <v>46.81</v>
      </c>
      <c r="I47" s="1">
        <v>3.88</v>
      </c>
      <c r="J47" s="1">
        <v>16.920000000000002</v>
      </c>
      <c r="K47" s="2">
        <v>10.61</v>
      </c>
      <c r="L47" s="4" t="s">
        <v>4</v>
      </c>
      <c r="M47" s="4" t="s">
        <v>23</v>
      </c>
      <c r="N47" s="1">
        <v>49.3</v>
      </c>
      <c r="O47" s="1">
        <v>90.97</v>
      </c>
      <c r="P47" s="1">
        <v>210.17</v>
      </c>
      <c r="Q47" s="1">
        <v>-0.04</v>
      </c>
      <c r="R47" s="1">
        <v>1</v>
      </c>
      <c r="S47" s="4" t="s">
        <v>6</v>
      </c>
      <c r="T47" s="4" t="s">
        <v>7</v>
      </c>
      <c r="U47" s="7">
        <v>21</v>
      </c>
      <c r="V47" s="4" t="s">
        <v>4</v>
      </c>
      <c r="W47" s="4" t="s">
        <v>2584</v>
      </c>
      <c r="X47" s="7">
        <v>1</v>
      </c>
      <c r="Y47" s="7">
        <v>2024</v>
      </c>
      <c r="Z47" s="4" t="s">
        <v>1853</v>
      </c>
    </row>
    <row r="48" spans="1:26">
      <c r="A48" s="4" t="s">
        <v>116</v>
      </c>
      <c r="B48" s="4" t="s">
        <v>29</v>
      </c>
      <c r="C48" s="1">
        <v>75</v>
      </c>
      <c r="D48" s="4" t="s">
        <v>117</v>
      </c>
      <c r="E48" s="4" t="s">
        <v>11</v>
      </c>
      <c r="F48" s="3">
        <v>45293.916666666664</v>
      </c>
      <c r="G48" s="3">
        <v>45294.04583333333</v>
      </c>
      <c r="H48" s="1">
        <v>67.48</v>
      </c>
      <c r="I48" s="1">
        <v>2.11</v>
      </c>
      <c r="J48" s="1">
        <v>49.6</v>
      </c>
      <c r="K48" s="2">
        <v>19.03</v>
      </c>
      <c r="L48" s="4" t="s">
        <v>45</v>
      </c>
      <c r="M48" s="4" t="s">
        <v>48</v>
      </c>
      <c r="N48" s="1">
        <v>63.04</v>
      </c>
      <c r="O48" s="1">
        <v>81.75</v>
      </c>
      <c r="P48" s="1">
        <v>97.45</v>
      </c>
      <c r="Q48" s="1">
        <v>3.19</v>
      </c>
      <c r="R48" s="1">
        <v>5</v>
      </c>
      <c r="S48" s="4" t="s">
        <v>14</v>
      </c>
      <c r="T48" s="4" t="s">
        <v>7</v>
      </c>
      <c r="U48" s="7">
        <v>22</v>
      </c>
      <c r="V48" s="4" t="s">
        <v>4</v>
      </c>
      <c r="W48" s="4" t="s">
        <v>2579</v>
      </c>
      <c r="X48" s="7">
        <v>1</v>
      </c>
      <c r="Y48" s="7">
        <v>2024</v>
      </c>
      <c r="Z48" s="4" t="s">
        <v>1853</v>
      </c>
    </row>
    <row r="49" spans="1:26">
      <c r="A49" s="4" t="s">
        <v>118</v>
      </c>
      <c r="B49" s="4" t="s">
        <v>9</v>
      </c>
      <c r="C49" s="1">
        <v>62</v>
      </c>
      <c r="D49" s="4" t="s">
        <v>101</v>
      </c>
      <c r="E49" s="4" t="s">
        <v>42</v>
      </c>
      <c r="F49" s="3">
        <v>45293.958333333336</v>
      </c>
      <c r="G49" s="3">
        <v>45293.984027777777</v>
      </c>
      <c r="H49" s="1">
        <v>30.71</v>
      </c>
      <c r="I49" s="1">
        <v>1.63</v>
      </c>
      <c r="J49" s="1">
        <v>6.35</v>
      </c>
      <c r="K49" s="2">
        <v>18.13</v>
      </c>
      <c r="L49" s="4" t="s">
        <v>12</v>
      </c>
      <c r="M49" s="4" t="s">
        <v>39</v>
      </c>
      <c r="N49" s="1">
        <v>76.12</v>
      </c>
      <c r="O49" s="1">
        <v>76.680000000000007</v>
      </c>
      <c r="P49" s="1">
        <v>18.93</v>
      </c>
      <c r="Q49" s="1">
        <v>27.9</v>
      </c>
      <c r="R49" s="1">
        <v>0</v>
      </c>
      <c r="S49" s="4" t="s">
        <v>20</v>
      </c>
      <c r="T49" s="4" t="s">
        <v>7</v>
      </c>
      <c r="U49" s="7">
        <v>23</v>
      </c>
      <c r="V49" s="4" t="s">
        <v>4</v>
      </c>
      <c r="W49" s="4" t="s">
        <v>2572</v>
      </c>
      <c r="X49" s="7">
        <v>1</v>
      </c>
      <c r="Y49" s="7">
        <v>2024</v>
      </c>
      <c r="Z49" s="4" t="s">
        <v>1853</v>
      </c>
    </row>
    <row r="50" spans="1:26">
      <c r="A50" s="4" t="s">
        <v>119</v>
      </c>
      <c r="B50" s="4" t="s">
        <v>29</v>
      </c>
      <c r="C50" s="1">
        <v>85</v>
      </c>
      <c r="D50" s="4" t="s">
        <v>120</v>
      </c>
      <c r="E50" s="4" t="s">
        <v>27</v>
      </c>
      <c r="F50" s="3">
        <v>45294</v>
      </c>
      <c r="G50" s="3">
        <v>45294.081250000003</v>
      </c>
      <c r="H50" s="1"/>
      <c r="I50" s="1">
        <v>1.74</v>
      </c>
      <c r="J50" s="1">
        <v>14.15</v>
      </c>
      <c r="K50" s="2">
        <v>13.11</v>
      </c>
      <c r="L50" s="4" t="s">
        <v>45</v>
      </c>
      <c r="M50" s="4" t="s">
        <v>13</v>
      </c>
      <c r="N50" s="1">
        <v>77.81</v>
      </c>
      <c r="O50" s="1">
        <v>87.95</v>
      </c>
      <c r="P50" s="1">
        <v>212.94</v>
      </c>
      <c r="Q50" s="1">
        <v>-4.45</v>
      </c>
      <c r="R50" s="1">
        <v>1</v>
      </c>
      <c r="S50" s="4" t="s">
        <v>14</v>
      </c>
      <c r="T50" s="4" t="s">
        <v>15</v>
      </c>
      <c r="U50" s="7">
        <v>0</v>
      </c>
      <c r="V50" s="4" t="s">
        <v>1816</v>
      </c>
      <c r="W50" s="4" t="s">
        <v>2579</v>
      </c>
      <c r="X50" s="7">
        <v>1</v>
      </c>
      <c r="Y50" s="7">
        <v>2024</v>
      </c>
      <c r="Z50" s="4" t="s">
        <v>1853</v>
      </c>
    </row>
    <row r="51" spans="1:26">
      <c r="A51" s="4" t="s">
        <v>121</v>
      </c>
      <c r="B51" s="4" t="s">
        <v>1</v>
      </c>
      <c r="C51" s="1">
        <v>100</v>
      </c>
      <c r="D51" s="4" t="s">
        <v>122</v>
      </c>
      <c r="E51" s="4" t="s">
        <v>58</v>
      </c>
      <c r="F51" s="3">
        <v>45294.041666666664</v>
      </c>
      <c r="G51" s="3">
        <v>45294.152777777781</v>
      </c>
      <c r="H51" s="1">
        <v>8.7100000000000009</v>
      </c>
      <c r="I51" s="1">
        <v>2.21</v>
      </c>
      <c r="J51" s="1">
        <v>49.28</v>
      </c>
      <c r="K51" s="2">
        <v>9.64</v>
      </c>
      <c r="L51" s="4" t="s">
        <v>36</v>
      </c>
      <c r="M51" s="4" t="s">
        <v>23</v>
      </c>
      <c r="N51" s="1">
        <v>27.2</v>
      </c>
      <c r="O51" s="1">
        <v>86.89</v>
      </c>
      <c r="P51" s="1">
        <v>170.48</v>
      </c>
      <c r="Q51" s="1">
        <v>5.38</v>
      </c>
      <c r="R51" s="1">
        <v>6</v>
      </c>
      <c r="S51" s="4" t="s">
        <v>20</v>
      </c>
      <c r="T51" s="4" t="s">
        <v>24</v>
      </c>
      <c r="U51" s="7">
        <v>1</v>
      </c>
      <c r="V51" s="4" t="s">
        <v>1816</v>
      </c>
      <c r="W51" s="4" t="s">
        <v>2566</v>
      </c>
      <c r="X51" s="7">
        <v>1</v>
      </c>
      <c r="Y51" s="7">
        <v>2024</v>
      </c>
      <c r="Z51" s="4" t="s">
        <v>1853</v>
      </c>
    </row>
    <row r="52" spans="1:26">
      <c r="A52" s="4" t="s">
        <v>123</v>
      </c>
      <c r="B52" s="4" t="s">
        <v>1</v>
      </c>
      <c r="C52" s="1">
        <v>85</v>
      </c>
      <c r="D52" s="4" t="s">
        <v>124</v>
      </c>
      <c r="E52" s="4" t="s">
        <v>11</v>
      </c>
      <c r="F52" s="3">
        <v>45294.083333333336</v>
      </c>
      <c r="G52" s="3">
        <v>45294.116666666669</v>
      </c>
      <c r="H52" s="1">
        <v>9.07</v>
      </c>
      <c r="I52" s="1">
        <v>0.51</v>
      </c>
      <c r="J52" s="1">
        <v>40.18</v>
      </c>
      <c r="K52" s="2">
        <v>24.5</v>
      </c>
      <c r="L52" s="4" t="s">
        <v>12</v>
      </c>
      <c r="M52" s="4" t="s">
        <v>5</v>
      </c>
      <c r="N52" s="1">
        <v>13.87</v>
      </c>
      <c r="O52" s="1">
        <v>93.63</v>
      </c>
      <c r="P52" s="1">
        <v>226.22</v>
      </c>
      <c r="Q52" s="1">
        <v>30.69</v>
      </c>
      <c r="R52" s="1">
        <v>2.62</v>
      </c>
      <c r="S52" s="4" t="s">
        <v>6</v>
      </c>
      <c r="T52" s="4" t="s">
        <v>15</v>
      </c>
      <c r="U52" s="7">
        <v>2</v>
      </c>
      <c r="V52" s="4" t="s">
        <v>1816</v>
      </c>
      <c r="W52" s="4" t="s">
        <v>2566</v>
      </c>
      <c r="X52" s="7">
        <v>1</v>
      </c>
      <c r="Y52" s="7">
        <v>2024</v>
      </c>
      <c r="Z52" s="4" t="s">
        <v>1853</v>
      </c>
    </row>
    <row r="53" spans="1:26">
      <c r="A53" s="4" t="s">
        <v>125</v>
      </c>
      <c r="B53" s="4" t="s">
        <v>1</v>
      </c>
      <c r="C53" s="1">
        <v>50</v>
      </c>
      <c r="D53" s="4" t="s">
        <v>126</v>
      </c>
      <c r="E53" s="4" t="s">
        <v>27</v>
      </c>
      <c r="F53" s="3">
        <v>45294.125</v>
      </c>
      <c r="G53" s="3">
        <v>45294.212500000001</v>
      </c>
      <c r="H53" s="1">
        <v>58.73</v>
      </c>
      <c r="I53" s="1">
        <v>1.89</v>
      </c>
      <c r="J53" s="1">
        <v>13.18</v>
      </c>
      <c r="K53" s="2">
        <v>28.1</v>
      </c>
      <c r="L53" s="4" t="s">
        <v>12</v>
      </c>
      <c r="M53" s="4" t="s">
        <v>23</v>
      </c>
      <c r="N53" s="1">
        <v>83.86</v>
      </c>
      <c r="O53" s="1">
        <v>71.37</v>
      </c>
      <c r="P53" s="1">
        <v>57.38</v>
      </c>
      <c r="Q53" s="1">
        <v>1.94</v>
      </c>
      <c r="R53" s="1">
        <v>3</v>
      </c>
      <c r="S53" s="4" t="s">
        <v>14</v>
      </c>
      <c r="T53" s="4" t="s">
        <v>7</v>
      </c>
      <c r="U53" s="7">
        <v>3</v>
      </c>
      <c r="V53" s="4" t="s">
        <v>1816</v>
      </c>
      <c r="W53" s="4" t="s">
        <v>2566</v>
      </c>
      <c r="X53" s="7">
        <v>1</v>
      </c>
      <c r="Y53" s="7">
        <v>2024</v>
      </c>
      <c r="Z53" s="4" t="s">
        <v>1853</v>
      </c>
    </row>
    <row r="54" spans="1:26">
      <c r="A54" s="4" t="s">
        <v>127</v>
      </c>
      <c r="B54" s="4" t="s">
        <v>1</v>
      </c>
      <c r="C54" s="1">
        <v>50</v>
      </c>
      <c r="D54" s="4" t="s">
        <v>128</v>
      </c>
      <c r="E54" s="4" t="s">
        <v>42</v>
      </c>
      <c r="F54" s="3">
        <v>45294.166666666664</v>
      </c>
      <c r="G54" s="3">
        <v>45294.232638888891</v>
      </c>
      <c r="H54" s="1">
        <v>65.989999999999995</v>
      </c>
      <c r="I54" s="1">
        <v>3.31</v>
      </c>
      <c r="J54" s="1">
        <v>46.28</v>
      </c>
      <c r="K54" s="2">
        <v>18.850000000000001</v>
      </c>
      <c r="L54" s="4" t="s">
        <v>12</v>
      </c>
      <c r="M54" s="4" t="s">
        <v>39</v>
      </c>
      <c r="N54" s="1">
        <v>17.39</v>
      </c>
      <c r="O54" s="1">
        <v>73.44</v>
      </c>
      <c r="P54" s="1">
        <v>235</v>
      </c>
      <c r="Q54" s="1">
        <v>-7.72</v>
      </c>
      <c r="R54" s="1">
        <v>0</v>
      </c>
      <c r="S54" s="4" t="s">
        <v>20</v>
      </c>
      <c r="T54" s="4" t="s">
        <v>24</v>
      </c>
      <c r="U54" s="7">
        <v>4</v>
      </c>
      <c r="V54" s="4" t="s">
        <v>1816</v>
      </c>
      <c r="W54" s="4" t="s">
        <v>2566</v>
      </c>
      <c r="X54" s="7">
        <v>1</v>
      </c>
      <c r="Y54" s="7">
        <v>2024</v>
      </c>
      <c r="Z54" s="4" t="s">
        <v>1853</v>
      </c>
    </row>
    <row r="55" spans="1:26">
      <c r="A55" s="4" t="s">
        <v>129</v>
      </c>
      <c r="B55" s="4" t="s">
        <v>9</v>
      </c>
      <c r="C55" s="1">
        <v>62</v>
      </c>
      <c r="D55" s="4" t="s">
        <v>130</v>
      </c>
      <c r="E55" s="4" t="s">
        <v>27</v>
      </c>
      <c r="F55" s="3">
        <v>45294.208333333336</v>
      </c>
      <c r="G55" s="3">
        <v>45294.283333333333</v>
      </c>
      <c r="H55" s="1">
        <v>75</v>
      </c>
      <c r="I55" s="1">
        <v>1.91</v>
      </c>
      <c r="J55" s="1">
        <v>35.93</v>
      </c>
      <c r="K55" s="2">
        <v>34.090000000000003</v>
      </c>
      <c r="L55" s="4" t="s">
        <v>45</v>
      </c>
      <c r="M55" s="4" t="s">
        <v>5</v>
      </c>
      <c r="N55" s="1">
        <v>87.29</v>
      </c>
      <c r="O55" s="1">
        <v>80.42</v>
      </c>
      <c r="P55" s="1">
        <v>51.83</v>
      </c>
      <c r="Q55" s="1">
        <v>17.809999999999999</v>
      </c>
      <c r="R55" s="1">
        <v>5</v>
      </c>
      <c r="S55" s="4" t="s">
        <v>6</v>
      </c>
      <c r="T55" s="4" t="s">
        <v>24</v>
      </c>
      <c r="U55" s="7">
        <v>5</v>
      </c>
      <c r="V55" s="4" t="s">
        <v>1816</v>
      </c>
      <c r="W55" s="4" t="s">
        <v>2572</v>
      </c>
      <c r="X55" s="7">
        <v>1</v>
      </c>
      <c r="Y55" s="7">
        <v>2024</v>
      </c>
      <c r="Z55" s="4" t="s">
        <v>1853</v>
      </c>
    </row>
    <row r="56" spans="1:26">
      <c r="A56" s="4" t="s">
        <v>131</v>
      </c>
      <c r="B56" s="4" t="s">
        <v>17</v>
      </c>
      <c r="C56" s="1">
        <v>100</v>
      </c>
      <c r="D56" s="4" t="s">
        <v>132</v>
      </c>
      <c r="E56" s="4" t="s">
        <v>3</v>
      </c>
      <c r="F56" s="3">
        <v>45294.25</v>
      </c>
      <c r="G56" s="3">
        <v>45294.329861111109</v>
      </c>
      <c r="H56" s="1">
        <v>17.77</v>
      </c>
      <c r="I56" s="1">
        <v>3.31</v>
      </c>
      <c r="J56" s="1">
        <v>34.46</v>
      </c>
      <c r="K56" s="2">
        <v>9.8000000000000007</v>
      </c>
      <c r="L56" s="4" t="s">
        <v>4</v>
      </c>
      <c r="M56" s="4" t="s">
        <v>19</v>
      </c>
      <c r="N56" s="1">
        <v>27.7</v>
      </c>
      <c r="O56" s="1">
        <v>70.510000000000005</v>
      </c>
      <c r="P56" s="1">
        <v>166.31</v>
      </c>
      <c r="Q56" s="1">
        <v>19.7</v>
      </c>
      <c r="R56" s="1">
        <v>4</v>
      </c>
      <c r="S56" s="4" t="s">
        <v>6</v>
      </c>
      <c r="T56" s="4" t="s">
        <v>15</v>
      </c>
      <c r="U56" s="7">
        <v>6</v>
      </c>
      <c r="V56" s="4" t="s">
        <v>12</v>
      </c>
      <c r="W56" s="4" t="s">
        <v>2567</v>
      </c>
      <c r="X56" s="7">
        <v>1</v>
      </c>
      <c r="Y56" s="7">
        <v>2024</v>
      </c>
      <c r="Z56" s="4" t="s">
        <v>1853</v>
      </c>
    </row>
    <row r="57" spans="1:26">
      <c r="A57" s="4" t="s">
        <v>133</v>
      </c>
      <c r="B57" s="4" t="s">
        <v>62</v>
      </c>
      <c r="C57" s="1">
        <v>76.88</v>
      </c>
      <c r="D57" s="4" t="s">
        <v>134</v>
      </c>
      <c r="E57" s="4" t="s">
        <v>58</v>
      </c>
      <c r="F57" s="3">
        <v>45294.291666666664</v>
      </c>
      <c r="G57" s="3">
        <v>45294.397916666669</v>
      </c>
      <c r="H57" s="1">
        <v>50.27</v>
      </c>
      <c r="I57" s="1">
        <v>1.68</v>
      </c>
      <c r="J57" s="1">
        <v>36.299999999999997</v>
      </c>
      <c r="K57" s="2">
        <v>38.94</v>
      </c>
      <c r="L57" s="4" t="s">
        <v>4</v>
      </c>
      <c r="M57" s="4" t="s">
        <v>23</v>
      </c>
      <c r="N57" s="1">
        <v>13.49</v>
      </c>
      <c r="O57" s="1">
        <v>82.7</v>
      </c>
      <c r="P57" s="1">
        <v>133.99</v>
      </c>
      <c r="Q57" s="1">
        <v>3.04</v>
      </c>
      <c r="R57" s="1">
        <v>0</v>
      </c>
      <c r="S57" s="4" t="s">
        <v>6</v>
      </c>
      <c r="T57" s="4" t="s">
        <v>15</v>
      </c>
      <c r="U57" s="7">
        <v>7</v>
      </c>
      <c r="V57" s="4" t="s">
        <v>12</v>
      </c>
      <c r="W57" s="4" t="s">
        <v>2584</v>
      </c>
      <c r="X57" s="7">
        <v>1</v>
      </c>
      <c r="Y57" s="7">
        <v>2024</v>
      </c>
      <c r="Z57" s="4" t="s">
        <v>1853</v>
      </c>
    </row>
    <row r="58" spans="1:26">
      <c r="A58" s="4" t="s">
        <v>135</v>
      </c>
      <c r="B58" s="4" t="s">
        <v>1</v>
      </c>
      <c r="C58" s="1">
        <v>69.88</v>
      </c>
      <c r="D58" s="4" t="s">
        <v>136</v>
      </c>
      <c r="E58" s="4" t="s">
        <v>11</v>
      </c>
      <c r="F58" s="3">
        <v>45294.333333333336</v>
      </c>
      <c r="G58" s="3">
        <v>45294.493750000001</v>
      </c>
      <c r="H58" s="1">
        <v>76.45</v>
      </c>
      <c r="I58" s="1">
        <v>3.87</v>
      </c>
      <c r="J58" s="1">
        <v>11.34</v>
      </c>
      <c r="K58" s="2">
        <v>30.19</v>
      </c>
      <c r="L58" s="4" t="s">
        <v>4</v>
      </c>
      <c r="M58" s="4" t="s">
        <v>39</v>
      </c>
      <c r="N58" s="1">
        <v>63.67</v>
      </c>
      <c r="O58" s="1">
        <v>55.39</v>
      </c>
      <c r="P58" s="1">
        <v>191.94</v>
      </c>
      <c r="Q58" s="1">
        <v>10.42</v>
      </c>
      <c r="R58" s="1">
        <v>2</v>
      </c>
      <c r="S58" s="4" t="s">
        <v>20</v>
      </c>
      <c r="T58" s="4" t="s">
        <v>7</v>
      </c>
      <c r="U58" s="7">
        <v>8</v>
      </c>
      <c r="V58" s="4" t="s">
        <v>12</v>
      </c>
      <c r="W58" s="4" t="s">
        <v>2566</v>
      </c>
      <c r="X58" s="7">
        <v>1</v>
      </c>
      <c r="Y58" s="7">
        <v>2024</v>
      </c>
      <c r="Z58" s="4" t="s">
        <v>1853</v>
      </c>
    </row>
    <row r="59" spans="1:26">
      <c r="A59" s="4" t="s">
        <v>137</v>
      </c>
      <c r="B59" s="4" t="s">
        <v>29</v>
      </c>
      <c r="C59" s="1">
        <v>62</v>
      </c>
      <c r="D59" s="4" t="s">
        <v>138</v>
      </c>
      <c r="E59" s="4" t="s">
        <v>3</v>
      </c>
      <c r="F59" s="3">
        <v>45294.375</v>
      </c>
      <c r="G59" s="3">
        <v>45294.540972222225</v>
      </c>
      <c r="H59" s="1">
        <v>77.86</v>
      </c>
      <c r="I59" s="1">
        <v>0.92</v>
      </c>
      <c r="J59" s="1">
        <v>47.15</v>
      </c>
      <c r="K59" s="2">
        <v>28.3</v>
      </c>
      <c r="L59" s="4" t="s">
        <v>36</v>
      </c>
      <c r="M59" s="4" t="s">
        <v>23</v>
      </c>
      <c r="N59" s="1">
        <v>56.92</v>
      </c>
      <c r="O59" s="1">
        <v>57.47</v>
      </c>
      <c r="P59" s="1">
        <v>129.38999999999999</v>
      </c>
      <c r="Q59" s="1">
        <v>38.47</v>
      </c>
      <c r="R59" s="1">
        <v>3</v>
      </c>
      <c r="S59" s="4" t="s">
        <v>6</v>
      </c>
      <c r="T59" s="4" t="s">
        <v>15</v>
      </c>
      <c r="U59" s="7">
        <v>9</v>
      </c>
      <c r="V59" s="4" t="s">
        <v>12</v>
      </c>
      <c r="W59" s="4" t="s">
        <v>2579</v>
      </c>
      <c r="X59" s="7">
        <v>1</v>
      </c>
      <c r="Y59" s="7">
        <v>2024</v>
      </c>
      <c r="Z59" s="4" t="s">
        <v>1853</v>
      </c>
    </row>
    <row r="60" spans="1:26">
      <c r="A60" s="4" t="s">
        <v>139</v>
      </c>
      <c r="B60" s="4" t="s">
        <v>1</v>
      </c>
      <c r="C60" s="1">
        <v>100</v>
      </c>
      <c r="D60" s="4" t="s">
        <v>126</v>
      </c>
      <c r="E60" s="4" t="s">
        <v>42</v>
      </c>
      <c r="F60" s="3">
        <v>45294.416666666664</v>
      </c>
      <c r="G60" s="3">
        <v>45294.540972222225</v>
      </c>
      <c r="H60" s="1">
        <v>21.89</v>
      </c>
      <c r="I60" s="1">
        <v>1.29</v>
      </c>
      <c r="J60" s="1">
        <v>25.37</v>
      </c>
      <c r="K60" s="2">
        <v>8.64</v>
      </c>
      <c r="L60" s="4" t="s">
        <v>12</v>
      </c>
      <c r="M60" s="4" t="s">
        <v>23</v>
      </c>
      <c r="N60" s="1">
        <v>80.23</v>
      </c>
      <c r="O60" s="1">
        <v>64.67</v>
      </c>
      <c r="P60" s="1">
        <v>148.41999999999999</v>
      </c>
      <c r="Q60" s="1">
        <v>5.07</v>
      </c>
      <c r="R60" s="1">
        <v>7</v>
      </c>
      <c r="S60" s="4" t="s">
        <v>6</v>
      </c>
      <c r="T60" s="4" t="s">
        <v>15</v>
      </c>
      <c r="U60" s="7">
        <v>10</v>
      </c>
      <c r="V60" s="4" t="s">
        <v>12</v>
      </c>
      <c r="W60" s="4" t="s">
        <v>2566</v>
      </c>
      <c r="X60" s="7">
        <v>1</v>
      </c>
      <c r="Y60" s="7">
        <v>2024</v>
      </c>
      <c r="Z60" s="4" t="s">
        <v>1853</v>
      </c>
    </row>
    <row r="61" spans="1:26">
      <c r="A61" s="4" t="s">
        <v>140</v>
      </c>
      <c r="B61" s="4" t="s">
        <v>29</v>
      </c>
      <c r="C61" s="1">
        <v>100</v>
      </c>
      <c r="D61" s="4" t="s">
        <v>141</v>
      </c>
      <c r="E61" s="4" t="s">
        <v>3</v>
      </c>
      <c r="F61" s="3">
        <v>45294.458333333336</v>
      </c>
      <c r="G61" s="3">
        <v>45294.510416666664</v>
      </c>
      <c r="H61" s="1">
        <v>71.28</v>
      </c>
      <c r="I61" s="1">
        <v>2.41</v>
      </c>
      <c r="J61" s="1">
        <v>40.619999999999997</v>
      </c>
      <c r="K61" s="2">
        <v>6.74</v>
      </c>
      <c r="L61" s="4" t="s">
        <v>4</v>
      </c>
      <c r="M61" s="4" t="s">
        <v>39</v>
      </c>
      <c r="N61" s="1">
        <v>26.16</v>
      </c>
      <c r="O61" s="1">
        <v>89.92</v>
      </c>
      <c r="P61" s="1">
        <v>140.47</v>
      </c>
      <c r="Q61" s="1">
        <v>33.06</v>
      </c>
      <c r="R61" s="1">
        <v>5</v>
      </c>
      <c r="S61" s="4" t="s">
        <v>20</v>
      </c>
      <c r="T61" s="4" t="s">
        <v>15</v>
      </c>
      <c r="U61" s="7">
        <v>11</v>
      </c>
      <c r="V61" s="4" t="s">
        <v>12</v>
      </c>
      <c r="W61" s="4" t="s">
        <v>2579</v>
      </c>
      <c r="X61" s="7">
        <v>1</v>
      </c>
      <c r="Y61" s="7">
        <v>2024</v>
      </c>
      <c r="Z61" s="4" t="s">
        <v>1853</v>
      </c>
    </row>
    <row r="62" spans="1:26">
      <c r="A62" s="4" t="s">
        <v>142</v>
      </c>
      <c r="B62" s="4" t="s">
        <v>29</v>
      </c>
      <c r="C62" s="1">
        <v>62</v>
      </c>
      <c r="D62" s="4" t="s">
        <v>101</v>
      </c>
      <c r="E62" s="4" t="s">
        <v>3</v>
      </c>
      <c r="F62" s="3">
        <v>45294.5</v>
      </c>
      <c r="G62" s="3">
        <v>45294.598611111112</v>
      </c>
      <c r="H62" s="1">
        <v>21.83</v>
      </c>
      <c r="I62" s="1">
        <v>2.08</v>
      </c>
      <c r="J62" s="1">
        <v>26.51</v>
      </c>
      <c r="K62" s="2">
        <v>36.07</v>
      </c>
      <c r="L62" s="4" t="s">
        <v>4</v>
      </c>
      <c r="M62" s="4" t="s">
        <v>5</v>
      </c>
      <c r="N62" s="1">
        <v>33.26</v>
      </c>
      <c r="O62" s="1">
        <v>51.5</v>
      </c>
      <c r="P62" s="1">
        <v>48.04</v>
      </c>
      <c r="Q62" s="1">
        <v>38.659999999999997</v>
      </c>
      <c r="R62" s="1">
        <v>7</v>
      </c>
      <c r="S62" s="4" t="s">
        <v>14</v>
      </c>
      <c r="T62" s="4" t="s">
        <v>15</v>
      </c>
      <c r="U62" s="7">
        <v>12</v>
      </c>
      <c r="V62" s="4" t="s">
        <v>36</v>
      </c>
      <c r="W62" s="4" t="s">
        <v>2579</v>
      </c>
      <c r="X62" s="7">
        <v>1</v>
      </c>
      <c r="Y62" s="7">
        <v>2024</v>
      </c>
      <c r="Z62" s="4" t="s">
        <v>1853</v>
      </c>
    </row>
    <row r="63" spans="1:26">
      <c r="A63" s="4" t="s">
        <v>143</v>
      </c>
      <c r="B63" s="4" t="s">
        <v>1</v>
      </c>
      <c r="C63" s="1">
        <v>75</v>
      </c>
      <c r="D63" s="4" t="s">
        <v>144</v>
      </c>
      <c r="E63" s="4" t="s">
        <v>42</v>
      </c>
      <c r="F63" s="3">
        <v>45294.541666666664</v>
      </c>
      <c r="G63" s="3">
        <v>45294.625</v>
      </c>
      <c r="H63" s="1">
        <v>62.72</v>
      </c>
      <c r="I63" s="1">
        <v>2.12</v>
      </c>
      <c r="J63" s="1">
        <v>31</v>
      </c>
      <c r="K63" s="2">
        <v>30.04</v>
      </c>
      <c r="L63" s="4" t="s">
        <v>12</v>
      </c>
      <c r="M63" s="4" t="s">
        <v>13</v>
      </c>
      <c r="N63" s="1">
        <v>82.84</v>
      </c>
      <c r="O63" s="1">
        <v>72.83</v>
      </c>
      <c r="P63" s="1">
        <v>282.94</v>
      </c>
      <c r="Q63" s="1">
        <v>32.85</v>
      </c>
      <c r="R63" s="1">
        <v>7</v>
      </c>
      <c r="S63" s="4" t="s">
        <v>6</v>
      </c>
      <c r="T63" s="4" t="s">
        <v>15</v>
      </c>
      <c r="U63" s="7">
        <v>13</v>
      </c>
      <c r="V63" s="4" t="s">
        <v>36</v>
      </c>
      <c r="W63" s="4" t="s">
        <v>2566</v>
      </c>
      <c r="X63" s="7">
        <v>1</v>
      </c>
      <c r="Y63" s="7">
        <v>2024</v>
      </c>
      <c r="Z63" s="4" t="s">
        <v>1853</v>
      </c>
    </row>
    <row r="64" spans="1:26">
      <c r="A64" s="4" t="s">
        <v>145</v>
      </c>
      <c r="B64" s="4" t="s">
        <v>9</v>
      </c>
      <c r="C64" s="1">
        <v>124.32</v>
      </c>
      <c r="D64" s="4" t="s">
        <v>146</v>
      </c>
      <c r="E64" s="4" t="s">
        <v>3</v>
      </c>
      <c r="F64" s="3">
        <v>45294.583333333336</v>
      </c>
      <c r="G64" s="3">
        <v>45294.701388888891</v>
      </c>
      <c r="H64" s="1">
        <v>46.2</v>
      </c>
      <c r="I64" s="1">
        <v>0.65</v>
      </c>
      <c r="J64" s="1">
        <v>47.88</v>
      </c>
      <c r="K64" s="2">
        <v>30.86</v>
      </c>
      <c r="L64" s="4" t="s">
        <v>36</v>
      </c>
      <c r="M64" s="4" t="s">
        <v>48</v>
      </c>
      <c r="N64" s="1">
        <v>53.01</v>
      </c>
      <c r="O64" s="1">
        <v>59.9</v>
      </c>
      <c r="P64" s="1">
        <v>25.03</v>
      </c>
      <c r="Q64" s="1">
        <v>6.17</v>
      </c>
      <c r="R64" s="1">
        <v>1</v>
      </c>
      <c r="S64" s="4" t="s">
        <v>20</v>
      </c>
      <c r="T64" s="4" t="s">
        <v>7</v>
      </c>
      <c r="U64" s="7">
        <v>14</v>
      </c>
      <c r="V64" s="4" t="s">
        <v>36</v>
      </c>
      <c r="W64" s="4" t="s">
        <v>2572</v>
      </c>
      <c r="X64" s="7">
        <v>1</v>
      </c>
      <c r="Y64" s="7">
        <v>2024</v>
      </c>
      <c r="Z64" s="4" t="s">
        <v>1853</v>
      </c>
    </row>
    <row r="65" spans="1:26">
      <c r="A65" s="4" t="s">
        <v>147</v>
      </c>
      <c r="B65" s="4" t="s">
        <v>29</v>
      </c>
      <c r="C65" s="1">
        <v>100</v>
      </c>
      <c r="D65" s="4" t="s">
        <v>148</v>
      </c>
      <c r="E65" s="4" t="s">
        <v>11</v>
      </c>
      <c r="F65" s="3">
        <v>45294.625</v>
      </c>
      <c r="G65" s="3">
        <v>45294.668055555558</v>
      </c>
      <c r="H65" s="1">
        <v>29.35</v>
      </c>
      <c r="I65" s="1">
        <v>2.48</v>
      </c>
      <c r="J65" s="1">
        <v>6.87</v>
      </c>
      <c r="K65" s="2">
        <v>24.65</v>
      </c>
      <c r="L65" s="4" t="s">
        <v>45</v>
      </c>
      <c r="M65" s="4" t="s">
        <v>23</v>
      </c>
      <c r="N65" s="1">
        <v>85.33</v>
      </c>
      <c r="O65" s="1">
        <v>67.48</v>
      </c>
      <c r="P65" s="1">
        <v>127.02</v>
      </c>
      <c r="Q65" s="1">
        <v>34.06</v>
      </c>
      <c r="R65" s="1">
        <v>0</v>
      </c>
      <c r="S65" s="4" t="s">
        <v>14</v>
      </c>
      <c r="T65" s="4" t="s">
        <v>24</v>
      </c>
      <c r="U65" s="7">
        <v>15</v>
      </c>
      <c r="V65" s="4" t="s">
        <v>36</v>
      </c>
      <c r="W65" s="4" t="s">
        <v>2579</v>
      </c>
      <c r="X65" s="7">
        <v>1</v>
      </c>
      <c r="Y65" s="7">
        <v>2024</v>
      </c>
      <c r="Z65" s="4" t="s">
        <v>1853</v>
      </c>
    </row>
    <row r="66" spans="1:26">
      <c r="A66" s="4" t="s">
        <v>149</v>
      </c>
      <c r="B66" s="4" t="s">
        <v>29</v>
      </c>
      <c r="C66" s="1">
        <v>50</v>
      </c>
      <c r="D66" s="4" t="s">
        <v>150</v>
      </c>
      <c r="E66" s="4" t="s">
        <v>27</v>
      </c>
      <c r="F66" s="3">
        <v>45294.666666666664</v>
      </c>
      <c r="G66" s="3">
        <v>45294.779166666667</v>
      </c>
      <c r="H66" s="1">
        <v>76.930000000000007</v>
      </c>
      <c r="I66" s="1">
        <v>2.12</v>
      </c>
      <c r="J66" s="1">
        <v>34.18</v>
      </c>
      <c r="K66" s="2">
        <v>34.229999999999997</v>
      </c>
      <c r="L66" s="4" t="s">
        <v>45</v>
      </c>
      <c r="M66" s="4" t="s">
        <v>33</v>
      </c>
      <c r="N66" s="1">
        <v>27.17</v>
      </c>
      <c r="O66" s="1">
        <v>92.14</v>
      </c>
      <c r="P66" s="1">
        <v>295.89</v>
      </c>
      <c r="Q66" s="1">
        <v>7.94</v>
      </c>
      <c r="R66" s="1">
        <v>2.59</v>
      </c>
      <c r="S66" s="4" t="s">
        <v>6</v>
      </c>
      <c r="T66" s="4" t="s">
        <v>15</v>
      </c>
      <c r="U66" s="7">
        <v>16</v>
      </c>
      <c r="V66" s="4" t="s">
        <v>36</v>
      </c>
      <c r="W66" s="4" t="s">
        <v>2579</v>
      </c>
      <c r="X66" s="7">
        <v>1</v>
      </c>
      <c r="Y66" s="7">
        <v>2024</v>
      </c>
      <c r="Z66" s="4" t="s">
        <v>1853</v>
      </c>
    </row>
    <row r="67" spans="1:26">
      <c r="A67" s="4" t="s">
        <v>151</v>
      </c>
      <c r="B67" s="4" t="s">
        <v>1</v>
      </c>
      <c r="C67" s="1">
        <v>62</v>
      </c>
      <c r="D67" s="4" t="s">
        <v>152</v>
      </c>
      <c r="E67" s="4" t="s">
        <v>3</v>
      </c>
      <c r="F67" s="3">
        <v>45294.708333333336</v>
      </c>
      <c r="G67" s="3">
        <v>45294.781944444447</v>
      </c>
      <c r="H67" s="1">
        <v>59.25</v>
      </c>
      <c r="I67" s="1">
        <v>1.28</v>
      </c>
      <c r="J67" s="1"/>
      <c r="K67" s="2">
        <v>12.22</v>
      </c>
      <c r="L67" s="4" t="s">
        <v>45</v>
      </c>
      <c r="M67" s="4" t="s">
        <v>19</v>
      </c>
      <c r="N67" s="1">
        <v>77.040000000000006</v>
      </c>
      <c r="O67" s="1">
        <v>91.83</v>
      </c>
      <c r="P67" s="1">
        <v>167.3</v>
      </c>
      <c r="Q67" s="1">
        <v>35.270000000000003</v>
      </c>
      <c r="R67" s="1">
        <v>7</v>
      </c>
      <c r="S67" s="4" t="s">
        <v>20</v>
      </c>
      <c r="T67" s="4" t="s">
        <v>24</v>
      </c>
      <c r="U67" s="7">
        <v>17</v>
      </c>
      <c r="V67" s="4" t="s">
        <v>36</v>
      </c>
      <c r="W67" s="4" t="s">
        <v>2566</v>
      </c>
      <c r="X67" s="7">
        <v>1</v>
      </c>
      <c r="Y67" s="7">
        <v>2024</v>
      </c>
      <c r="Z67" s="4" t="s">
        <v>1853</v>
      </c>
    </row>
    <row r="68" spans="1:26">
      <c r="A68" s="4" t="s">
        <v>153</v>
      </c>
      <c r="B68" s="4" t="s">
        <v>29</v>
      </c>
      <c r="C68" s="1">
        <v>100</v>
      </c>
      <c r="D68" s="4" t="s">
        <v>154</v>
      </c>
      <c r="E68" s="4" t="s">
        <v>11</v>
      </c>
      <c r="F68" s="3">
        <v>45294.75</v>
      </c>
      <c r="G68" s="3">
        <v>45294.87777777778</v>
      </c>
      <c r="H68" s="1">
        <v>37.06</v>
      </c>
      <c r="I68" s="1">
        <v>1.61</v>
      </c>
      <c r="J68" s="1">
        <v>15.23</v>
      </c>
      <c r="K68" s="2">
        <v>37.880000000000003</v>
      </c>
      <c r="L68" s="4" t="s">
        <v>12</v>
      </c>
      <c r="M68" s="4" t="s">
        <v>39</v>
      </c>
      <c r="N68" s="1">
        <v>7.52</v>
      </c>
      <c r="O68" s="1">
        <v>67.8</v>
      </c>
      <c r="P68" s="1">
        <v>98.15</v>
      </c>
      <c r="Q68" s="1">
        <v>16.48</v>
      </c>
      <c r="R68" s="1">
        <v>2</v>
      </c>
      <c r="S68" s="4" t="s">
        <v>20</v>
      </c>
      <c r="T68" s="4" t="s">
        <v>24</v>
      </c>
      <c r="U68" s="7">
        <v>18</v>
      </c>
      <c r="V68" s="4" t="s">
        <v>4</v>
      </c>
      <c r="W68" s="4" t="s">
        <v>2579</v>
      </c>
      <c r="X68" s="7">
        <v>1</v>
      </c>
      <c r="Y68" s="7">
        <v>2024</v>
      </c>
      <c r="Z68" s="4" t="s">
        <v>1853</v>
      </c>
    </row>
    <row r="69" spans="1:26">
      <c r="A69" s="4" t="s">
        <v>155</v>
      </c>
      <c r="B69" s="4" t="s">
        <v>29</v>
      </c>
      <c r="C69" s="1">
        <v>85</v>
      </c>
      <c r="D69" s="4" t="s">
        <v>156</v>
      </c>
      <c r="E69" s="4" t="s">
        <v>27</v>
      </c>
      <c r="F69" s="3">
        <v>45294.791666666664</v>
      </c>
      <c r="G69" s="3">
        <v>45294.895833333336</v>
      </c>
      <c r="H69" s="1">
        <v>67.7</v>
      </c>
      <c r="I69" s="1">
        <v>0.86</v>
      </c>
      <c r="J69" s="1">
        <v>32.979999999999997</v>
      </c>
      <c r="K69" s="2">
        <v>13.78</v>
      </c>
      <c r="L69" s="4" t="s">
        <v>36</v>
      </c>
      <c r="M69" s="4" t="s">
        <v>23</v>
      </c>
      <c r="N69" s="1">
        <v>22.49</v>
      </c>
      <c r="O69" s="1">
        <v>86.78</v>
      </c>
      <c r="P69" s="1">
        <v>81.28</v>
      </c>
      <c r="Q69" s="1">
        <v>-7.33</v>
      </c>
      <c r="R69" s="1">
        <v>6</v>
      </c>
      <c r="S69" s="4" t="s">
        <v>6</v>
      </c>
      <c r="T69" s="4" t="s">
        <v>15</v>
      </c>
      <c r="U69" s="7">
        <v>19</v>
      </c>
      <c r="V69" s="4" t="s">
        <v>4</v>
      </c>
      <c r="W69" s="4" t="s">
        <v>2579</v>
      </c>
      <c r="X69" s="7">
        <v>1</v>
      </c>
      <c r="Y69" s="7">
        <v>2024</v>
      </c>
      <c r="Z69" s="4" t="s">
        <v>1853</v>
      </c>
    </row>
    <row r="70" spans="1:26">
      <c r="A70" s="4" t="s">
        <v>157</v>
      </c>
      <c r="B70" s="4" t="s">
        <v>1</v>
      </c>
      <c r="C70" s="1">
        <v>75</v>
      </c>
      <c r="D70" s="4" t="s">
        <v>158</v>
      </c>
      <c r="E70" s="4" t="s">
        <v>27</v>
      </c>
      <c r="F70" s="3">
        <v>45294.833333333336</v>
      </c>
      <c r="G70" s="3">
        <v>45294.942361111112</v>
      </c>
      <c r="H70" s="1">
        <v>16.41</v>
      </c>
      <c r="I70" s="1">
        <v>1.7</v>
      </c>
      <c r="J70" s="1"/>
      <c r="K70" s="2">
        <v>21.67</v>
      </c>
      <c r="L70" s="4" t="s">
        <v>12</v>
      </c>
      <c r="M70" s="4" t="s">
        <v>48</v>
      </c>
      <c r="N70" s="1">
        <v>36.950000000000003</v>
      </c>
      <c r="O70" s="1">
        <v>77.14</v>
      </c>
      <c r="P70" s="1">
        <v>188.47</v>
      </c>
      <c r="Q70" s="1">
        <v>18.54</v>
      </c>
      <c r="R70" s="1">
        <v>7</v>
      </c>
      <c r="S70" s="4" t="s">
        <v>14</v>
      </c>
      <c r="T70" s="4" t="s">
        <v>15</v>
      </c>
      <c r="U70" s="7">
        <v>20</v>
      </c>
      <c r="V70" s="4" t="s">
        <v>4</v>
      </c>
      <c r="W70" s="4" t="s">
        <v>2566</v>
      </c>
      <c r="X70" s="7">
        <v>1</v>
      </c>
      <c r="Y70" s="7">
        <v>2024</v>
      </c>
      <c r="Z70" s="4" t="s">
        <v>1853</v>
      </c>
    </row>
    <row r="71" spans="1:26">
      <c r="A71" s="4" t="s">
        <v>159</v>
      </c>
      <c r="B71" s="4" t="s">
        <v>1</v>
      </c>
      <c r="C71" s="1">
        <v>50</v>
      </c>
      <c r="D71" s="4" t="s">
        <v>160</v>
      </c>
      <c r="E71" s="4" t="s">
        <v>3</v>
      </c>
      <c r="F71" s="3">
        <v>45294.875</v>
      </c>
      <c r="G71" s="3">
        <v>45294.949305555558</v>
      </c>
      <c r="H71" s="1">
        <v>67.010000000000005</v>
      </c>
      <c r="I71" s="1">
        <v>3.61</v>
      </c>
      <c r="J71" s="1">
        <v>4.09</v>
      </c>
      <c r="K71" s="2">
        <v>14.42</v>
      </c>
      <c r="L71" s="4" t="s">
        <v>45</v>
      </c>
      <c r="M71" s="4" t="s">
        <v>13</v>
      </c>
      <c r="N71" s="1">
        <v>57.68</v>
      </c>
      <c r="O71" s="1">
        <v>57.11</v>
      </c>
      <c r="P71" s="1">
        <v>276.37</v>
      </c>
      <c r="Q71" s="1">
        <v>-2.72</v>
      </c>
      <c r="R71" s="1">
        <v>4.12</v>
      </c>
      <c r="S71" s="4" t="s">
        <v>14</v>
      </c>
      <c r="T71" s="4" t="s">
        <v>24</v>
      </c>
      <c r="U71" s="7">
        <v>21</v>
      </c>
      <c r="V71" s="4" t="s">
        <v>4</v>
      </c>
      <c r="W71" s="4" t="s">
        <v>2566</v>
      </c>
      <c r="X71" s="7">
        <v>1</v>
      </c>
      <c r="Y71" s="7">
        <v>2024</v>
      </c>
      <c r="Z71" s="4" t="s">
        <v>1853</v>
      </c>
    </row>
    <row r="72" spans="1:26">
      <c r="A72" s="4" t="s">
        <v>161</v>
      </c>
      <c r="B72" s="4" t="s">
        <v>62</v>
      </c>
      <c r="C72" s="1">
        <v>75</v>
      </c>
      <c r="D72" s="4" t="s">
        <v>162</v>
      </c>
      <c r="E72" s="4" t="s">
        <v>11</v>
      </c>
      <c r="F72" s="3">
        <v>45294.916666666664</v>
      </c>
      <c r="G72" s="3">
        <v>45295.042361111111</v>
      </c>
      <c r="H72" s="1">
        <v>70.62</v>
      </c>
      <c r="I72" s="1">
        <v>3.28</v>
      </c>
      <c r="J72" s="1">
        <v>26.07</v>
      </c>
      <c r="K72" s="2">
        <v>15.47</v>
      </c>
      <c r="L72" s="4" t="s">
        <v>4</v>
      </c>
      <c r="M72" s="4" t="s">
        <v>39</v>
      </c>
      <c r="N72" s="1">
        <v>86.23</v>
      </c>
      <c r="O72" s="1">
        <v>57.97</v>
      </c>
      <c r="P72" s="1">
        <v>23</v>
      </c>
      <c r="Q72" s="1">
        <v>34.85</v>
      </c>
      <c r="R72" s="1">
        <v>2.77</v>
      </c>
      <c r="S72" s="4" t="s">
        <v>14</v>
      </c>
      <c r="T72" s="4" t="s">
        <v>7</v>
      </c>
      <c r="U72" s="7">
        <v>22</v>
      </c>
      <c r="V72" s="4" t="s">
        <v>4</v>
      </c>
      <c r="W72" s="4" t="s">
        <v>2584</v>
      </c>
      <c r="X72" s="7">
        <v>1</v>
      </c>
      <c r="Y72" s="7">
        <v>2024</v>
      </c>
      <c r="Z72" s="4" t="s">
        <v>1853</v>
      </c>
    </row>
    <row r="73" spans="1:26">
      <c r="A73" s="4" t="s">
        <v>163</v>
      </c>
      <c r="B73" s="4" t="s">
        <v>9</v>
      </c>
      <c r="C73" s="1">
        <v>75</v>
      </c>
      <c r="D73" s="4" t="s">
        <v>164</v>
      </c>
      <c r="E73" s="4" t="s">
        <v>3</v>
      </c>
      <c r="F73" s="3">
        <v>45294.958333333336</v>
      </c>
      <c r="G73" s="3">
        <v>45295.025000000001</v>
      </c>
      <c r="H73" s="1">
        <v>61.13</v>
      </c>
      <c r="I73" s="1">
        <v>0.95</v>
      </c>
      <c r="J73" s="1">
        <v>23.28</v>
      </c>
      <c r="K73" s="2">
        <v>37.15</v>
      </c>
      <c r="L73" s="4" t="s">
        <v>4</v>
      </c>
      <c r="M73" s="4" t="s">
        <v>23</v>
      </c>
      <c r="N73" s="1">
        <v>34.9</v>
      </c>
      <c r="O73" s="1">
        <v>92.36</v>
      </c>
      <c r="P73" s="1">
        <v>58.86</v>
      </c>
      <c r="Q73" s="1">
        <v>7.66</v>
      </c>
      <c r="R73" s="1">
        <v>1</v>
      </c>
      <c r="S73" s="4" t="s">
        <v>6</v>
      </c>
      <c r="T73" s="4" t="s">
        <v>24</v>
      </c>
      <c r="U73" s="7">
        <v>23</v>
      </c>
      <c r="V73" s="4" t="s">
        <v>4</v>
      </c>
      <c r="W73" s="4" t="s">
        <v>2572</v>
      </c>
      <c r="X73" s="7">
        <v>1</v>
      </c>
      <c r="Y73" s="7">
        <v>2024</v>
      </c>
      <c r="Z73" s="4" t="s">
        <v>1853</v>
      </c>
    </row>
    <row r="74" spans="1:26">
      <c r="A74" s="4" t="s">
        <v>165</v>
      </c>
      <c r="B74" s="4" t="s">
        <v>9</v>
      </c>
      <c r="C74" s="1">
        <v>85</v>
      </c>
      <c r="D74" s="4" t="s">
        <v>166</v>
      </c>
      <c r="E74" s="4" t="s">
        <v>42</v>
      </c>
      <c r="F74" s="3">
        <v>45295</v>
      </c>
      <c r="G74" s="3">
        <v>45295.1</v>
      </c>
      <c r="H74" s="1">
        <v>22.88</v>
      </c>
      <c r="I74" s="1">
        <v>1.57</v>
      </c>
      <c r="J74" s="1">
        <v>29.99</v>
      </c>
      <c r="K74" s="2">
        <v>10.71</v>
      </c>
      <c r="L74" s="4" t="s">
        <v>4</v>
      </c>
      <c r="M74" s="4" t="s">
        <v>19</v>
      </c>
      <c r="N74" s="1">
        <v>15.67</v>
      </c>
      <c r="O74" s="1">
        <v>96.6</v>
      </c>
      <c r="P74" s="1">
        <v>98.47</v>
      </c>
      <c r="Q74" s="1">
        <v>19.21</v>
      </c>
      <c r="R74" s="1">
        <v>3</v>
      </c>
      <c r="S74" s="4" t="s">
        <v>6</v>
      </c>
      <c r="T74" s="4" t="s">
        <v>7</v>
      </c>
      <c r="U74" s="7">
        <v>0</v>
      </c>
      <c r="V74" s="4" t="s">
        <v>1816</v>
      </c>
      <c r="W74" s="4" t="s">
        <v>2572</v>
      </c>
      <c r="X74" s="7">
        <v>1</v>
      </c>
      <c r="Y74" s="7">
        <v>2024</v>
      </c>
      <c r="Z74" s="4" t="s">
        <v>1853</v>
      </c>
    </row>
    <row r="75" spans="1:26">
      <c r="A75" s="4" t="s">
        <v>167</v>
      </c>
      <c r="B75" s="4" t="s">
        <v>29</v>
      </c>
      <c r="C75" s="1">
        <v>59.83</v>
      </c>
      <c r="D75" s="4" t="s">
        <v>156</v>
      </c>
      <c r="E75" s="4" t="s">
        <v>27</v>
      </c>
      <c r="F75" s="3">
        <v>45295.041666666664</v>
      </c>
      <c r="G75" s="3">
        <v>45295.105555555558</v>
      </c>
      <c r="H75" s="1">
        <v>12.89</v>
      </c>
      <c r="I75" s="1">
        <v>0.57999999999999996</v>
      </c>
      <c r="J75" s="1">
        <v>40.880000000000003</v>
      </c>
      <c r="K75" s="2">
        <v>15.2</v>
      </c>
      <c r="L75" s="4" t="s">
        <v>45</v>
      </c>
      <c r="M75" s="4" t="s">
        <v>33</v>
      </c>
      <c r="N75" s="1">
        <v>31.55</v>
      </c>
      <c r="O75" s="1">
        <v>97.46</v>
      </c>
      <c r="P75" s="1">
        <v>183.17</v>
      </c>
      <c r="Q75" s="1">
        <v>28.64</v>
      </c>
      <c r="R75" s="1">
        <v>2</v>
      </c>
      <c r="S75" s="4" t="s">
        <v>14</v>
      </c>
      <c r="T75" s="4" t="s">
        <v>24</v>
      </c>
      <c r="U75" s="7">
        <v>1</v>
      </c>
      <c r="V75" s="4" t="s">
        <v>1816</v>
      </c>
      <c r="W75" s="4" t="s">
        <v>2579</v>
      </c>
      <c r="X75" s="7">
        <v>1</v>
      </c>
      <c r="Y75" s="7">
        <v>2024</v>
      </c>
      <c r="Z75" s="4" t="s">
        <v>1853</v>
      </c>
    </row>
    <row r="76" spans="1:26">
      <c r="A76" s="4" t="s">
        <v>168</v>
      </c>
      <c r="B76" s="4" t="s">
        <v>9</v>
      </c>
      <c r="C76" s="1">
        <v>85</v>
      </c>
      <c r="D76" s="4" t="s">
        <v>169</v>
      </c>
      <c r="E76" s="4" t="s">
        <v>3</v>
      </c>
      <c r="F76" s="3">
        <v>45295.083333333336</v>
      </c>
      <c r="G76" s="3">
        <v>45295.181944444441</v>
      </c>
      <c r="H76" s="1">
        <v>69.17</v>
      </c>
      <c r="I76" s="1">
        <v>2.29</v>
      </c>
      <c r="J76" s="1">
        <v>5.56</v>
      </c>
      <c r="K76" s="2">
        <v>20.77</v>
      </c>
      <c r="L76" s="4" t="s">
        <v>36</v>
      </c>
      <c r="M76" s="4" t="s">
        <v>39</v>
      </c>
      <c r="N76" s="1">
        <v>41.09</v>
      </c>
      <c r="O76" s="1">
        <v>74.400000000000006</v>
      </c>
      <c r="P76" s="1">
        <v>276.57</v>
      </c>
      <c r="Q76" s="1">
        <v>20.010000000000002</v>
      </c>
      <c r="R76" s="1">
        <v>4</v>
      </c>
      <c r="S76" s="4" t="s">
        <v>14</v>
      </c>
      <c r="T76" s="4" t="s">
        <v>15</v>
      </c>
      <c r="U76" s="7">
        <v>2</v>
      </c>
      <c r="V76" s="4" t="s">
        <v>1816</v>
      </c>
      <c r="W76" s="4" t="s">
        <v>2572</v>
      </c>
      <c r="X76" s="7">
        <v>1</v>
      </c>
      <c r="Y76" s="7">
        <v>2024</v>
      </c>
      <c r="Z76" s="4" t="s">
        <v>1853</v>
      </c>
    </row>
    <row r="77" spans="1:26">
      <c r="A77" s="4" t="s">
        <v>170</v>
      </c>
      <c r="B77" s="4" t="s">
        <v>29</v>
      </c>
      <c r="C77" s="1">
        <v>50</v>
      </c>
      <c r="D77" s="4" t="s">
        <v>101</v>
      </c>
      <c r="E77" s="4" t="s">
        <v>27</v>
      </c>
      <c r="F77" s="3">
        <v>45295.125</v>
      </c>
      <c r="G77" s="3">
        <v>45295.210416666669</v>
      </c>
      <c r="H77" s="1"/>
      <c r="I77" s="1">
        <v>3.52</v>
      </c>
      <c r="J77" s="1">
        <v>9.57</v>
      </c>
      <c r="K77" s="2">
        <v>24.79</v>
      </c>
      <c r="L77" s="4" t="s">
        <v>45</v>
      </c>
      <c r="M77" s="4" t="s">
        <v>23</v>
      </c>
      <c r="N77" s="1">
        <v>51.28</v>
      </c>
      <c r="O77" s="1">
        <v>93.2</v>
      </c>
      <c r="P77" s="1">
        <v>171.9</v>
      </c>
      <c r="Q77" s="1">
        <v>-5.28</v>
      </c>
      <c r="R77" s="1">
        <v>4</v>
      </c>
      <c r="S77" s="4" t="s">
        <v>14</v>
      </c>
      <c r="T77" s="4" t="s">
        <v>7</v>
      </c>
      <c r="U77" s="7">
        <v>3</v>
      </c>
      <c r="V77" s="4" t="s">
        <v>1816</v>
      </c>
      <c r="W77" s="4" t="s">
        <v>2579</v>
      </c>
      <c r="X77" s="7">
        <v>1</v>
      </c>
      <c r="Y77" s="7">
        <v>2024</v>
      </c>
      <c r="Z77" s="4" t="s">
        <v>1853</v>
      </c>
    </row>
    <row r="78" spans="1:26">
      <c r="A78" s="4" t="s">
        <v>171</v>
      </c>
      <c r="B78" s="4" t="s">
        <v>62</v>
      </c>
      <c r="C78" s="1">
        <v>100</v>
      </c>
      <c r="D78" s="4" t="s">
        <v>172</v>
      </c>
      <c r="E78" s="4" t="s">
        <v>11</v>
      </c>
      <c r="F78" s="3">
        <v>45295.166666666664</v>
      </c>
      <c r="G78" s="3">
        <v>45295.220138888886</v>
      </c>
      <c r="H78" s="1">
        <v>49.28</v>
      </c>
      <c r="I78" s="1">
        <v>3.87</v>
      </c>
      <c r="J78" s="1">
        <v>49.41</v>
      </c>
      <c r="K78" s="2">
        <v>39.93</v>
      </c>
      <c r="L78" s="4" t="s">
        <v>12</v>
      </c>
      <c r="M78" s="4" t="s">
        <v>5</v>
      </c>
      <c r="N78" s="1">
        <v>86.33</v>
      </c>
      <c r="O78" s="1">
        <v>75.5</v>
      </c>
      <c r="P78" s="1">
        <v>246.34</v>
      </c>
      <c r="Q78" s="1">
        <v>30.08</v>
      </c>
      <c r="R78" s="1">
        <v>0</v>
      </c>
      <c r="S78" s="4" t="s">
        <v>14</v>
      </c>
      <c r="T78" s="4" t="s">
        <v>24</v>
      </c>
      <c r="U78" s="7">
        <v>4</v>
      </c>
      <c r="V78" s="4" t="s">
        <v>1816</v>
      </c>
      <c r="W78" s="4" t="s">
        <v>2584</v>
      </c>
      <c r="X78" s="7">
        <v>1</v>
      </c>
      <c r="Y78" s="7">
        <v>2024</v>
      </c>
      <c r="Z78" s="4" t="s">
        <v>1853</v>
      </c>
    </row>
    <row r="79" spans="1:26">
      <c r="A79" s="4" t="s">
        <v>173</v>
      </c>
      <c r="B79" s="4" t="s">
        <v>1</v>
      </c>
      <c r="C79" s="1">
        <v>75</v>
      </c>
      <c r="D79" s="4" t="s">
        <v>172</v>
      </c>
      <c r="E79" s="4" t="s">
        <v>58</v>
      </c>
      <c r="F79" s="3">
        <v>45295.208333333336</v>
      </c>
      <c r="G79" s="3">
        <v>45295.361111111109</v>
      </c>
      <c r="H79" s="1">
        <v>31.22</v>
      </c>
      <c r="I79" s="1">
        <v>3.34</v>
      </c>
      <c r="J79" s="1">
        <v>30.03</v>
      </c>
      <c r="K79" s="2">
        <v>17.600000000000001</v>
      </c>
      <c r="L79" s="4" t="s">
        <v>36</v>
      </c>
      <c r="M79" s="4" t="s">
        <v>13</v>
      </c>
      <c r="N79" s="1">
        <v>39.520000000000003</v>
      </c>
      <c r="O79" s="1">
        <v>71.27</v>
      </c>
      <c r="P79" s="1">
        <v>242.49</v>
      </c>
      <c r="Q79" s="1">
        <v>39.83</v>
      </c>
      <c r="R79" s="1">
        <v>3</v>
      </c>
      <c r="S79" s="4" t="s">
        <v>20</v>
      </c>
      <c r="T79" s="4" t="s">
        <v>7</v>
      </c>
      <c r="U79" s="7">
        <v>5</v>
      </c>
      <c r="V79" s="4" t="s">
        <v>1816</v>
      </c>
      <c r="W79" s="4" t="s">
        <v>2566</v>
      </c>
      <c r="X79" s="7">
        <v>1</v>
      </c>
      <c r="Y79" s="7">
        <v>2024</v>
      </c>
      <c r="Z79" s="4" t="s">
        <v>1853</v>
      </c>
    </row>
    <row r="80" spans="1:26">
      <c r="A80" s="4" t="s">
        <v>174</v>
      </c>
      <c r="B80" s="4" t="s">
        <v>1</v>
      </c>
      <c r="C80" s="1">
        <v>100</v>
      </c>
      <c r="D80" s="4" t="s">
        <v>175</v>
      </c>
      <c r="E80" s="4" t="s">
        <v>3</v>
      </c>
      <c r="F80" s="3">
        <v>45295.25</v>
      </c>
      <c r="G80" s="3">
        <v>45295.413194444445</v>
      </c>
      <c r="H80" s="1">
        <v>30.65</v>
      </c>
      <c r="I80" s="1">
        <v>1.03</v>
      </c>
      <c r="J80" s="1">
        <v>28.52</v>
      </c>
      <c r="K80" s="2">
        <v>39.32</v>
      </c>
      <c r="L80" s="4" t="s">
        <v>4</v>
      </c>
      <c r="M80" s="4" t="s">
        <v>33</v>
      </c>
      <c r="N80" s="1">
        <v>38.119999999999997</v>
      </c>
      <c r="O80" s="1">
        <v>81.2</v>
      </c>
      <c r="P80" s="1">
        <v>12.15</v>
      </c>
      <c r="Q80" s="1">
        <v>-4.93</v>
      </c>
      <c r="R80" s="1">
        <v>1</v>
      </c>
      <c r="S80" s="4" t="s">
        <v>6</v>
      </c>
      <c r="T80" s="4" t="s">
        <v>15</v>
      </c>
      <c r="U80" s="7">
        <v>6</v>
      </c>
      <c r="V80" s="4" t="s">
        <v>12</v>
      </c>
      <c r="W80" s="4" t="s">
        <v>2566</v>
      </c>
      <c r="X80" s="7">
        <v>1</v>
      </c>
      <c r="Y80" s="7">
        <v>2024</v>
      </c>
      <c r="Z80" s="4" t="s">
        <v>1853</v>
      </c>
    </row>
    <row r="81" spans="1:26">
      <c r="A81" s="4" t="s">
        <v>176</v>
      </c>
      <c r="B81" s="4" t="s">
        <v>1</v>
      </c>
      <c r="C81" s="1">
        <v>75</v>
      </c>
      <c r="D81" s="4" t="s">
        <v>177</v>
      </c>
      <c r="E81" s="4" t="s">
        <v>3</v>
      </c>
      <c r="F81" s="3">
        <v>45295.291666666664</v>
      </c>
      <c r="G81" s="3">
        <v>45295.320138888892</v>
      </c>
      <c r="H81" s="1">
        <v>59.99</v>
      </c>
      <c r="I81" s="1">
        <v>3.73</v>
      </c>
      <c r="J81" s="1">
        <v>23.42</v>
      </c>
      <c r="K81" s="2">
        <v>15.68</v>
      </c>
      <c r="L81" s="4" t="s">
        <v>36</v>
      </c>
      <c r="M81" s="4" t="s">
        <v>39</v>
      </c>
      <c r="N81" s="1">
        <v>88.1</v>
      </c>
      <c r="O81" s="1">
        <v>96.13</v>
      </c>
      <c r="P81" s="1">
        <v>281.76</v>
      </c>
      <c r="Q81" s="1">
        <v>15.06</v>
      </c>
      <c r="R81" s="1">
        <v>0</v>
      </c>
      <c r="S81" s="4" t="s">
        <v>14</v>
      </c>
      <c r="T81" s="4" t="s">
        <v>7</v>
      </c>
      <c r="U81" s="7">
        <v>7</v>
      </c>
      <c r="V81" s="4" t="s">
        <v>12</v>
      </c>
      <c r="W81" s="4" t="s">
        <v>2566</v>
      </c>
      <c r="X81" s="7">
        <v>1</v>
      </c>
      <c r="Y81" s="7">
        <v>2024</v>
      </c>
      <c r="Z81" s="4" t="s">
        <v>1853</v>
      </c>
    </row>
    <row r="82" spans="1:26">
      <c r="A82" s="4" t="s">
        <v>178</v>
      </c>
      <c r="B82" s="4" t="s">
        <v>9</v>
      </c>
      <c r="C82" s="1">
        <v>48.05</v>
      </c>
      <c r="D82" s="4" t="s">
        <v>179</v>
      </c>
      <c r="E82" s="4" t="s">
        <v>27</v>
      </c>
      <c r="F82" s="3">
        <v>45295.333333333336</v>
      </c>
      <c r="G82" s="3">
        <v>45295.461805555555</v>
      </c>
      <c r="H82" s="1">
        <v>51.67</v>
      </c>
      <c r="I82" s="1">
        <v>0.69</v>
      </c>
      <c r="J82" s="1">
        <v>46.6</v>
      </c>
      <c r="K82" s="2">
        <v>18.010000000000002</v>
      </c>
      <c r="L82" s="4" t="s">
        <v>36</v>
      </c>
      <c r="M82" s="4" t="s">
        <v>23</v>
      </c>
      <c r="N82" s="1">
        <v>55.07</v>
      </c>
      <c r="O82" s="1">
        <v>62.94</v>
      </c>
      <c r="P82" s="1">
        <v>222.27</v>
      </c>
      <c r="Q82" s="1">
        <v>2.5499999999999998</v>
      </c>
      <c r="R82" s="1">
        <v>7</v>
      </c>
      <c r="S82" s="4" t="s">
        <v>20</v>
      </c>
      <c r="T82" s="4" t="s">
        <v>15</v>
      </c>
      <c r="U82" s="7">
        <v>8</v>
      </c>
      <c r="V82" s="4" t="s">
        <v>12</v>
      </c>
      <c r="W82" s="4" t="s">
        <v>2572</v>
      </c>
      <c r="X82" s="7">
        <v>1</v>
      </c>
      <c r="Y82" s="7">
        <v>2024</v>
      </c>
      <c r="Z82" s="4" t="s">
        <v>1853</v>
      </c>
    </row>
    <row r="83" spans="1:26">
      <c r="A83" s="4" t="s">
        <v>180</v>
      </c>
      <c r="B83" s="4" t="s">
        <v>62</v>
      </c>
      <c r="C83" s="1">
        <v>50</v>
      </c>
      <c r="D83" s="4" t="s">
        <v>181</v>
      </c>
      <c r="E83" s="4" t="s">
        <v>11</v>
      </c>
      <c r="F83" s="3">
        <v>45295.375</v>
      </c>
      <c r="G83" s="3">
        <v>45295.51458333333</v>
      </c>
      <c r="H83" s="1">
        <v>35.909999999999997</v>
      </c>
      <c r="I83" s="1">
        <v>2.73</v>
      </c>
      <c r="J83" s="1">
        <v>25.6</v>
      </c>
      <c r="K83" s="2">
        <v>19.28</v>
      </c>
      <c r="L83" s="4" t="s">
        <v>45</v>
      </c>
      <c r="M83" s="4" t="s">
        <v>33</v>
      </c>
      <c r="N83" s="1">
        <v>48.89</v>
      </c>
      <c r="O83" s="1">
        <v>43.05</v>
      </c>
      <c r="P83" s="1">
        <v>93.86</v>
      </c>
      <c r="Q83" s="1">
        <v>33.08</v>
      </c>
      <c r="R83" s="1">
        <v>6</v>
      </c>
      <c r="S83" s="4" t="s">
        <v>14</v>
      </c>
      <c r="T83" s="4" t="s">
        <v>15</v>
      </c>
      <c r="U83" s="7">
        <v>9</v>
      </c>
      <c r="V83" s="4" t="s">
        <v>12</v>
      </c>
      <c r="W83" s="4" t="s">
        <v>2584</v>
      </c>
      <c r="X83" s="7">
        <v>1</v>
      </c>
      <c r="Y83" s="7">
        <v>2024</v>
      </c>
      <c r="Z83" s="4" t="s">
        <v>1853</v>
      </c>
    </row>
    <row r="84" spans="1:26">
      <c r="A84" s="4" t="s">
        <v>182</v>
      </c>
      <c r="B84" s="4" t="s">
        <v>9</v>
      </c>
      <c r="C84" s="1">
        <v>85</v>
      </c>
      <c r="D84" s="4" t="s">
        <v>183</v>
      </c>
      <c r="E84" s="4" t="s">
        <v>42</v>
      </c>
      <c r="F84" s="3">
        <v>45295.416666666664</v>
      </c>
      <c r="G84" s="3">
        <v>45295.555555555555</v>
      </c>
      <c r="H84" s="1">
        <v>41.61</v>
      </c>
      <c r="I84" s="1">
        <v>0.81</v>
      </c>
      <c r="J84" s="1"/>
      <c r="K84" s="2">
        <v>29.53</v>
      </c>
      <c r="L84" s="4" t="s">
        <v>36</v>
      </c>
      <c r="M84" s="4" t="s">
        <v>5</v>
      </c>
      <c r="N84" s="1">
        <v>55</v>
      </c>
      <c r="O84" s="1">
        <v>97.26</v>
      </c>
      <c r="P84" s="1">
        <v>94.65</v>
      </c>
      <c r="Q84" s="1">
        <v>17.739999999999998</v>
      </c>
      <c r="R84" s="1">
        <v>3</v>
      </c>
      <c r="S84" s="4" t="s">
        <v>14</v>
      </c>
      <c r="T84" s="4" t="s">
        <v>7</v>
      </c>
      <c r="U84" s="7">
        <v>10</v>
      </c>
      <c r="V84" s="4" t="s">
        <v>12</v>
      </c>
      <c r="W84" s="4" t="s">
        <v>2572</v>
      </c>
      <c r="X84" s="7">
        <v>1</v>
      </c>
      <c r="Y84" s="7">
        <v>2024</v>
      </c>
      <c r="Z84" s="4" t="s">
        <v>1853</v>
      </c>
    </row>
    <row r="85" spans="1:26">
      <c r="A85" s="4" t="s">
        <v>184</v>
      </c>
      <c r="B85" s="4" t="s">
        <v>9</v>
      </c>
      <c r="C85" s="1">
        <v>62</v>
      </c>
      <c r="D85" s="4" t="s">
        <v>185</v>
      </c>
      <c r="E85" s="4" t="s">
        <v>11</v>
      </c>
      <c r="F85" s="3">
        <v>45295.458333333336</v>
      </c>
      <c r="G85" s="3">
        <v>45295.57916666667</v>
      </c>
      <c r="H85" s="1">
        <v>32.83</v>
      </c>
      <c r="I85" s="1">
        <v>3.41</v>
      </c>
      <c r="J85" s="1">
        <v>44.49</v>
      </c>
      <c r="K85" s="2">
        <v>39.67</v>
      </c>
      <c r="L85" s="4" t="s">
        <v>45</v>
      </c>
      <c r="M85" s="4" t="s">
        <v>39</v>
      </c>
      <c r="N85" s="1">
        <v>26.65</v>
      </c>
      <c r="O85" s="1">
        <v>63.71</v>
      </c>
      <c r="P85" s="1">
        <v>279.89999999999998</v>
      </c>
      <c r="Q85" s="1">
        <v>5.8</v>
      </c>
      <c r="R85" s="1">
        <v>1</v>
      </c>
      <c r="S85" s="4" t="s">
        <v>20</v>
      </c>
      <c r="T85" s="4" t="s">
        <v>15</v>
      </c>
      <c r="U85" s="7">
        <v>11</v>
      </c>
      <c r="V85" s="4" t="s">
        <v>12</v>
      </c>
      <c r="W85" s="4" t="s">
        <v>2572</v>
      </c>
      <c r="X85" s="7">
        <v>1</v>
      </c>
      <c r="Y85" s="7">
        <v>2024</v>
      </c>
      <c r="Z85" s="4" t="s">
        <v>1853</v>
      </c>
    </row>
    <row r="86" spans="1:26">
      <c r="A86" s="4" t="s">
        <v>186</v>
      </c>
      <c r="B86" s="4" t="s">
        <v>62</v>
      </c>
      <c r="C86" s="1">
        <v>50</v>
      </c>
      <c r="D86" s="4" t="s">
        <v>187</v>
      </c>
      <c r="E86" s="4" t="s">
        <v>3</v>
      </c>
      <c r="F86" s="3">
        <v>45295.5</v>
      </c>
      <c r="G86" s="3">
        <v>45295.54791666667</v>
      </c>
      <c r="H86" s="1">
        <v>57.92</v>
      </c>
      <c r="I86" s="1">
        <v>1.26</v>
      </c>
      <c r="J86" s="1">
        <v>12.54</v>
      </c>
      <c r="K86" s="2">
        <v>19.82</v>
      </c>
      <c r="L86" s="4" t="s">
        <v>12</v>
      </c>
      <c r="M86" s="4" t="s">
        <v>33</v>
      </c>
      <c r="N86" s="1">
        <v>49.87</v>
      </c>
      <c r="O86" s="1">
        <v>54.26</v>
      </c>
      <c r="P86" s="1">
        <v>64.14</v>
      </c>
      <c r="Q86" s="1">
        <v>1.83</v>
      </c>
      <c r="R86" s="1">
        <v>1</v>
      </c>
      <c r="S86" s="4" t="s">
        <v>14</v>
      </c>
      <c r="T86" s="4" t="s">
        <v>15</v>
      </c>
      <c r="U86" s="7">
        <v>12</v>
      </c>
      <c r="V86" s="4" t="s">
        <v>36</v>
      </c>
      <c r="W86" s="4" t="s">
        <v>2584</v>
      </c>
      <c r="X86" s="7">
        <v>1</v>
      </c>
      <c r="Y86" s="7">
        <v>2024</v>
      </c>
      <c r="Z86" s="4" t="s">
        <v>1853</v>
      </c>
    </row>
    <row r="87" spans="1:26">
      <c r="A87" s="4" t="s">
        <v>188</v>
      </c>
      <c r="B87" s="4" t="s">
        <v>62</v>
      </c>
      <c r="C87" s="1">
        <v>100</v>
      </c>
      <c r="D87" s="4" t="s">
        <v>189</v>
      </c>
      <c r="E87" s="4" t="s">
        <v>42</v>
      </c>
      <c r="F87" s="3">
        <v>45295.541666666664</v>
      </c>
      <c r="G87" s="3">
        <v>45295.68472222222</v>
      </c>
      <c r="H87" s="1">
        <v>21.66</v>
      </c>
      <c r="I87" s="1">
        <v>1.89</v>
      </c>
      <c r="J87" s="1">
        <v>32.950000000000003</v>
      </c>
      <c r="K87" s="2">
        <v>18.03</v>
      </c>
      <c r="L87" s="4" t="s">
        <v>36</v>
      </c>
      <c r="M87" s="4" t="s">
        <v>39</v>
      </c>
      <c r="N87" s="1">
        <v>78.430000000000007</v>
      </c>
      <c r="O87" s="1">
        <v>97.73</v>
      </c>
      <c r="P87" s="1">
        <v>170.56</v>
      </c>
      <c r="Q87" s="1">
        <v>10.4</v>
      </c>
      <c r="R87" s="1">
        <v>3</v>
      </c>
      <c r="S87" s="4" t="s">
        <v>14</v>
      </c>
      <c r="T87" s="4" t="s">
        <v>15</v>
      </c>
      <c r="U87" s="7">
        <v>13</v>
      </c>
      <c r="V87" s="4" t="s">
        <v>36</v>
      </c>
      <c r="W87" s="4" t="s">
        <v>2584</v>
      </c>
      <c r="X87" s="7">
        <v>1</v>
      </c>
      <c r="Y87" s="7">
        <v>2024</v>
      </c>
      <c r="Z87" s="4" t="s">
        <v>1853</v>
      </c>
    </row>
    <row r="88" spans="1:26">
      <c r="A88" s="4" t="s">
        <v>190</v>
      </c>
      <c r="B88" s="4" t="s">
        <v>62</v>
      </c>
      <c r="C88" s="1">
        <v>62</v>
      </c>
      <c r="D88" s="4" t="s">
        <v>2</v>
      </c>
      <c r="E88" s="4" t="s">
        <v>11</v>
      </c>
      <c r="F88" s="3">
        <v>45295.583333333336</v>
      </c>
      <c r="G88" s="3">
        <v>45295.662499999999</v>
      </c>
      <c r="H88" s="1">
        <v>41.01</v>
      </c>
      <c r="I88" s="1">
        <v>3.37</v>
      </c>
      <c r="J88" s="1">
        <v>45.32</v>
      </c>
      <c r="K88" s="2">
        <v>18.07</v>
      </c>
      <c r="L88" s="4" t="s">
        <v>36</v>
      </c>
      <c r="M88" s="4" t="s">
        <v>39</v>
      </c>
      <c r="N88" s="1">
        <v>73.62</v>
      </c>
      <c r="O88" s="1">
        <v>83.05</v>
      </c>
      <c r="P88" s="1">
        <v>103.79</v>
      </c>
      <c r="Q88" s="1">
        <v>-4.57</v>
      </c>
      <c r="R88" s="1">
        <v>3</v>
      </c>
      <c r="S88" s="4" t="s">
        <v>20</v>
      </c>
      <c r="T88" s="4" t="s">
        <v>7</v>
      </c>
      <c r="U88" s="7">
        <v>14</v>
      </c>
      <c r="V88" s="4" t="s">
        <v>36</v>
      </c>
      <c r="W88" s="4" t="s">
        <v>2584</v>
      </c>
      <c r="X88" s="7">
        <v>1</v>
      </c>
      <c r="Y88" s="7">
        <v>2024</v>
      </c>
      <c r="Z88" s="4" t="s">
        <v>1853</v>
      </c>
    </row>
    <row r="89" spans="1:26">
      <c r="A89" s="4" t="s">
        <v>191</v>
      </c>
      <c r="B89" s="4" t="s">
        <v>62</v>
      </c>
      <c r="C89" s="1">
        <v>62</v>
      </c>
      <c r="D89" s="4" t="s">
        <v>192</v>
      </c>
      <c r="E89" s="4" t="s">
        <v>58</v>
      </c>
      <c r="F89" s="3">
        <v>45295.625</v>
      </c>
      <c r="G89" s="3">
        <v>45295.68472222222</v>
      </c>
      <c r="H89" s="1">
        <v>79.819999999999993</v>
      </c>
      <c r="I89" s="1">
        <v>2.61</v>
      </c>
      <c r="J89" s="1">
        <v>13.01</v>
      </c>
      <c r="K89" s="2">
        <v>35.97</v>
      </c>
      <c r="L89" s="4" t="s">
        <v>36</v>
      </c>
      <c r="M89" s="4" t="s">
        <v>33</v>
      </c>
      <c r="N89" s="1">
        <v>86.11</v>
      </c>
      <c r="O89" s="1">
        <v>69.400000000000006</v>
      </c>
      <c r="P89" s="1">
        <v>274.02</v>
      </c>
      <c r="Q89" s="1">
        <v>10.69</v>
      </c>
      <c r="R89" s="1">
        <v>2</v>
      </c>
      <c r="S89" s="4" t="s">
        <v>20</v>
      </c>
      <c r="T89" s="4" t="s">
        <v>15</v>
      </c>
      <c r="U89" s="7">
        <v>15</v>
      </c>
      <c r="V89" s="4" t="s">
        <v>36</v>
      </c>
      <c r="W89" s="4" t="s">
        <v>2584</v>
      </c>
      <c r="X89" s="7">
        <v>1</v>
      </c>
      <c r="Y89" s="7">
        <v>2024</v>
      </c>
      <c r="Z89" s="4" t="s">
        <v>1853</v>
      </c>
    </row>
    <row r="90" spans="1:26">
      <c r="A90" s="4" t="s">
        <v>193</v>
      </c>
      <c r="B90" s="4" t="s">
        <v>1</v>
      </c>
      <c r="C90" s="1">
        <v>85</v>
      </c>
      <c r="D90" s="4" t="s">
        <v>194</v>
      </c>
      <c r="E90" s="4" t="s">
        <v>27</v>
      </c>
      <c r="F90" s="3">
        <v>45295.666666666664</v>
      </c>
      <c r="G90" s="3">
        <v>45295.74722222222</v>
      </c>
      <c r="H90" s="1">
        <v>33.07</v>
      </c>
      <c r="I90" s="1">
        <v>1.47</v>
      </c>
      <c r="J90" s="1">
        <v>30.34</v>
      </c>
      <c r="K90" s="2">
        <v>15.55</v>
      </c>
      <c r="L90" s="4" t="s">
        <v>4</v>
      </c>
      <c r="M90" s="4" t="s">
        <v>39</v>
      </c>
      <c r="N90" s="1">
        <v>105.03</v>
      </c>
      <c r="O90" s="1">
        <v>83.02</v>
      </c>
      <c r="P90" s="1">
        <v>164.68</v>
      </c>
      <c r="Q90" s="1">
        <v>-6.51</v>
      </c>
      <c r="R90" s="1">
        <v>1</v>
      </c>
      <c r="S90" s="4" t="s">
        <v>20</v>
      </c>
      <c r="T90" s="4" t="s">
        <v>24</v>
      </c>
      <c r="U90" s="7">
        <v>16</v>
      </c>
      <c r="V90" s="4" t="s">
        <v>36</v>
      </c>
      <c r="W90" s="4" t="s">
        <v>2566</v>
      </c>
      <c r="X90" s="7">
        <v>1</v>
      </c>
      <c r="Y90" s="7">
        <v>2024</v>
      </c>
      <c r="Z90" s="4" t="s">
        <v>1853</v>
      </c>
    </row>
    <row r="91" spans="1:26">
      <c r="A91" s="4" t="s">
        <v>195</v>
      </c>
      <c r="B91" s="4" t="s">
        <v>17</v>
      </c>
      <c r="C91" s="1">
        <v>75</v>
      </c>
      <c r="D91" s="4" t="s">
        <v>196</v>
      </c>
      <c r="E91" s="4" t="s">
        <v>11</v>
      </c>
      <c r="F91" s="3">
        <v>45295.708333333336</v>
      </c>
      <c r="G91" s="3">
        <v>45295.786805555559</v>
      </c>
      <c r="H91" s="1">
        <v>27.84</v>
      </c>
      <c r="I91" s="1">
        <v>2.54</v>
      </c>
      <c r="J91" s="1">
        <v>17</v>
      </c>
      <c r="K91" s="2">
        <v>12.28</v>
      </c>
      <c r="L91" s="4" t="s">
        <v>45</v>
      </c>
      <c r="M91" s="4" t="s">
        <v>5</v>
      </c>
      <c r="N91" s="1">
        <v>47.99</v>
      </c>
      <c r="O91" s="1">
        <v>85.87</v>
      </c>
      <c r="P91" s="1">
        <v>79.349999999999994</v>
      </c>
      <c r="Q91" s="1">
        <v>7.52</v>
      </c>
      <c r="R91" s="1">
        <v>7</v>
      </c>
      <c r="S91" s="4" t="s">
        <v>20</v>
      </c>
      <c r="T91" s="4" t="s">
        <v>15</v>
      </c>
      <c r="U91" s="7">
        <v>17</v>
      </c>
      <c r="V91" s="4" t="s">
        <v>36</v>
      </c>
      <c r="W91" s="4" t="s">
        <v>2567</v>
      </c>
      <c r="X91" s="7">
        <v>1</v>
      </c>
      <c r="Y91" s="7">
        <v>2024</v>
      </c>
      <c r="Z91" s="4" t="s">
        <v>1853</v>
      </c>
    </row>
    <row r="92" spans="1:26">
      <c r="A92" s="4" t="s">
        <v>197</v>
      </c>
      <c r="B92" s="4" t="s">
        <v>17</v>
      </c>
      <c r="C92" s="1">
        <v>50</v>
      </c>
      <c r="D92" s="4" t="s">
        <v>198</v>
      </c>
      <c r="E92" s="4" t="s">
        <v>11</v>
      </c>
      <c r="F92" s="3">
        <v>45295.75</v>
      </c>
      <c r="G92" s="3">
        <v>45295.90347222222</v>
      </c>
      <c r="H92" s="1">
        <v>28.44</v>
      </c>
      <c r="I92" s="1">
        <v>1.08</v>
      </c>
      <c r="J92" s="1">
        <v>42.43</v>
      </c>
      <c r="K92" s="2">
        <v>13.78</v>
      </c>
      <c r="L92" s="4" t="s">
        <v>45</v>
      </c>
      <c r="M92" s="4" t="s">
        <v>33</v>
      </c>
      <c r="N92" s="1">
        <v>13.67</v>
      </c>
      <c r="O92" s="1">
        <v>96.35</v>
      </c>
      <c r="P92" s="1">
        <v>398.36</v>
      </c>
      <c r="Q92" s="1">
        <v>27.81</v>
      </c>
      <c r="R92" s="1">
        <v>0</v>
      </c>
      <c r="S92" s="4" t="s">
        <v>20</v>
      </c>
      <c r="T92" s="4" t="s">
        <v>24</v>
      </c>
      <c r="U92" s="7">
        <v>18</v>
      </c>
      <c r="V92" s="4" t="s">
        <v>4</v>
      </c>
      <c r="W92" s="4" t="s">
        <v>2567</v>
      </c>
      <c r="X92" s="7">
        <v>1</v>
      </c>
      <c r="Y92" s="7">
        <v>2024</v>
      </c>
      <c r="Z92" s="4" t="s">
        <v>1853</v>
      </c>
    </row>
    <row r="93" spans="1:26">
      <c r="A93" s="4" t="s">
        <v>199</v>
      </c>
      <c r="B93" s="4" t="s">
        <v>62</v>
      </c>
      <c r="C93" s="1">
        <v>62</v>
      </c>
      <c r="D93" s="4" t="s">
        <v>200</v>
      </c>
      <c r="E93" s="4" t="s">
        <v>58</v>
      </c>
      <c r="F93" s="3">
        <v>45295.791666666664</v>
      </c>
      <c r="G93" s="3">
        <v>45295.952777777777</v>
      </c>
      <c r="H93" s="1">
        <v>68.569999999999993</v>
      </c>
      <c r="I93" s="1">
        <v>2.93</v>
      </c>
      <c r="J93" s="1">
        <v>5.45</v>
      </c>
      <c r="K93" s="2">
        <v>15.89</v>
      </c>
      <c r="L93" s="4" t="s">
        <v>4</v>
      </c>
      <c r="M93" s="4" t="s">
        <v>23</v>
      </c>
      <c r="N93" s="1">
        <v>50.32</v>
      </c>
      <c r="O93" s="1">
        <v>93.89</v>
      </c>
      <c r="P93" s="1">
        <v>191.46</v>
      </c>
      <c r="Q93" s="1">
        <v>37.9</v>
      </c>
      <c r="R93" s="1">
        <v>4</v>
      </c>
      <c r="S93" s="4" t="s">
        <v>14</v>
      </c>
      <c r="T93" s="4" t="s">
        <v>7</v>
      </c>
      <c r="U93" s="7">
        <v>19</v>
      </c>
      <c r="V93" s="4" t="s">
        <v>4</v>
      </c>
      <c r="W93" s="4" t="s">
        <v>2584</v>
      </c>
      <c r="X93" s="7">
        <v>1</v>
      </c>
      <c r="Y93" s="7">
        <v>2024</v>
      </c>
      <c r="Z93" s="4" t="s">
        <v>1853</v>
      </c>
    </row>
    <row r="94" spans="1:26">
      <c r="A94" s="4" t="s">
        <v>201</v>
      </c>
      <c r="B94" s="4" t="s">
        <v>17</v>
      </c>
      <c r="C94" s="1">
        <v>85</v>
      </c>
      <c r="D94" s="4" t="s">
        <v>202</v>
      </c>
      <c r="E94" s="4" t="s">
        <v>3</v>
      </c>
      <c r="F94" s="3">
        <v>45295.833333333336</v>
      </c>
      <c r="G94" s="3">
        <v>45295.981944444444</v>
      </c>
      <c r="H94" s="1">
        <v>65.430000000000007</v>
      </c>
      <c r="I94" s="1">
        <v>0.93</v>
      </c>
      <c r="J94" s="1">
        <v>20.27</v>
      </c>
      <c r="K94" s="2">
        <v>10.4</v>
      </c>
      <c r="L94" s="4" t="s">
        <v>45</v>
      </c>
      <c r="M94" s="4" t="s">
        <v>48</v>
      </c>
      <c r="N94" s="1">
        <v>76.47</v>
      </c>
      <c r="O94" s="1">
        <v>75.849999999999994</v>
      </c>
      <c r="P94" s="1">
        <v>71.44</v>
      </c>
      <c r="Q94" s="1">
        <v>30.2</v>
      </c>
      <c r="R94" s="1">
        <v>6</v>
      </c>
      <c r="S94" s="4" t="s">
        <v>6</v>
      </c>
      <c r="T94" s="4" t="s">
        <v>24</v>
      </c>
      <c r="U94" s="7">
        <v>20</v>
      </c>
      <c r="V94" s="4" t="s">
        <v>4</v>
      </c>
      <c r="W94" s="4" t="s">
        <v>2567</v>
      </c>
      <c r="X94" s="7">
        <v>1</v>
      </c>
      <c r="Y94" s="7">
        <v>2024</v>
      </c>
      <c r="Z94" s="4" t="s">
        <v>1853</v>
      </c>
    </row>
    <row r="95" spans="1:26">
      <c r="A95" s="4" t="s">
        <v>203</v>
      </c>
      <c r="B95" s="4" t="s">
        <v>17</v>
      </c>
      <c r="C95" s="1">
        <v>75</v>
      </c>
      <c r="D95" s="4" t="s">
        <v>204</v>
      </c>
      <c r="E95" s="4" t="s">
        <v>27</v>
      </c>
      <c r="F95" s="3">
        <v>45295.875</v>
      </c>
      <c r="G95" s="3">
        <v>45295.979166666664</v>
      </c>
      <c r="H95" s="1">
        <v>71.62</v>
      </c>
      <c r="I95" s="1">
        <v>3.52</v>
      </c>
      <c r="J95" s="1">
        <v>31.27</v>
      </c>
      <c r="K95" s="2">
        <v>21.26</v>
      </c>
      <c r="L95" s="4" t="s">
        <v>12</v>
      </c>
      <c r="M95" s="4" t="s">
        <v>33</v>
      </c>
      <c r="N95" s="1">
        <v>51.79</v>
      </c>
      <c r="O95" s="1">
        <v>64.55</v>
      </c>
      <c r="P95" s="1">
        <v>16.68</v>
      </c>
      <c r="Q95" s="1">
        <v>-1.72</v>
      </c>
      <c r="R95" s="1">
        <v>3</v>
      </c>
      <c r="S95" s="4" t="s">
        <v>20</v>
      </c>
      <c r="T95" s="4" t="s">
        <v>15</v>
      </c>
      <c r="U95" s="7">
        <v>21</v>
      </c>
      <c r="V95" s="4" t="s">
        <v>4</v>
      </c>
      <c r="W95" s="4" t="s">
        <v>2567</v>
      </c>
      <c r="X95" s="7">
        <v>1</v>
      </c>
      <c r="Y95" s="7">
        <v>2024</v>
      </c>
      <c r="Z95" s="4" t="s">
        <v>1853</v>
      </c>
    </row>
    <row r="96" spans="1:26">
      <c r="A96" s="4" t="s">
        <v>205</v>
      </c>
      <c r="B96" s="4" t="s">
        <v>62</v>
      </c>
      <c r="C96" s="1">
        <v>85</v>
      </c>
      <c r="D96" s="4" t="s">
        <v>206</v>
      </c>
      <c r="E96" s="4" t="s">
        <v>11</v>
      </c>
      <c r="F96" s="3">
        <v>45295.916666666664</v>
      </c>
      <c r="G96" s="3">
        <v>45296.07708333333</v>
      </c>
      <c r="H96" s="1">
        <v>7.93</v>
      </c>
      <c r="I96" s="1">
        <v>2.34</v>
      </c>
      <c r="J96" s="1">
        <v>44.12</v>
      </c>
      <c r="K96" s="2">
        <v>33.82</v>
      </c>
      <c r="L96" s="4" t="s">
        <v>4</v>
      </c>
      <c r="M96" s="4" t="s">
        <v>5</v>
      </c>
      <c r="N96" s="1">
        <v>42.74</v>
      </c>
      <c r="O96" s="1">
        <v>72.97</v>
      </c>
      <c r="P96" s="1">
        <v>55.68</v>
      </c>
      <c r="Q96" s="1">
        <v>16.809999999999999</v>
      </c>
      <c r="R96" s="1">
        <v>7</v>
      </c>
      <c r="S96" s="4" t="s">
        <v>6</v>
      </c>
      <c r="T96" s="4" t="s">
        <v>15</v>
      </c>
      <c r="U96" s="7">
        <v>22</v>
      </c>
      <c r="V96" s="4" t="s">
        <v>4</v>
      </c>
      <c r="W96" s="4" t="s">
        <v>2584</v>
      </c>
      <c r="X96" s="7">
        <v>1</v>
      </c>
      <c r="Y96" s="7">
        <v>2024</v>
      </c>
      <c r="Z96" s="4" t="s">
        <v>1853</v>
      </c>
    </row>
    <row r="97" spans="1:26">
      <c r="A97" s="4" t="s">
        <v>207</v>
      </c>
      <c r="B97" s="4" t="s">
        <v>17</v>
      </c>
      <c r="C97" s="1">
        <v>24.6</v>
      </c>
      <c r="D97" s="4" t="s">
        <v>60</v>
      </c>
      <c r="E97" s="4" t="s">
        <v>42</v>
      </c>
      <c r="F97" s="3">
        <v>45295.958333333336</v>
      </c>
      <c r="G97" s="3">
        <v>45296.029861111114</v>
      </c>
      <c r="H97" s="1"/>
      <c r="I97" s="1">
        <v>1.38</v>
      </c>
      <c r="J97" s="1">
        <v>32.44</v>
      </c>
      <c r="K97" s="2">
        <v>38.06</v>
      </c>
      <c r="L97" s="4" t="s">
        <v>45</v>
      </c>
      <c r="M97" s="4" t="s">
        <v>5</v>
      </c>
      <c r="N97" s="1">
        <v>48.33</v>
      </c>
      <c r="O97" s="1">
        <v>85.07</v>
      </c>
      <c r="P97" s="1"/>
      <c r="Q97" s="1">
        <v>23.4</v>
      </c>
      <c r="R97" s="1">
        <v>5</v>
      </c>
      <c r="S97" s="4" t="s">
        <v>14</v>
      </c>
      <c r="T97" s="4" t="s">
        <v>15</v>
      </c>
      <c r="U97" s="7">
        <v>23</v>
      </c>
      <c r="V97" s="4" t="s">
        <v>4</v>
      </c>
      <c r="W97" s="4" t="s">
        <v>2567</v>
      </c>
      <c r="X97" s="7">
        <v>1</v>
      </c>
      <c r="Y97" s="7">
        <v>2024</v>
      </c>
      <c r="Z97" s="4" t="s">
        <v>1853</v>
      </c>
    </row>
    <row r="98" spans="1:26">
      <c r="A98" s="4" t="s">
        <v>208</v>
      </c>
      <c r="B98" s="4" t="s">
        <v>9</v>
      </c>
      <c r="C98" s="1">
        <v>75</v>
      </c>
      <c r="D98" s="4" t="s">
        <v>177</v>
      </c>
      <c r="E98" s="4" t="s">
        <v>11</v>
      </c>
      <c r="F98" s="3">
        <v>45296</v>
      </c>
      <c r="G98" s="3">
        <v>45296.094444444447</v>
      </c>
      <c r="H98" s="1">
        <v>55.73</v>
      </c>
      <c r="I98" s="1">
        <v>3.83</v>
      </c>
      <c r="J98" s="1">
        <v>21.72</v>
      </c>
      <c r="K98" s="2">
        <v>38.090000000000003</v>
      </c>
      <c r="L98" s="4" t="s">
        <v>12</v>
      </c>
      <c r="M98" s="4" t="s">
        <v>5</v>
      </c>
      <c r="N98" s="1">
        <v>63.4</v>
      </c>
      <c r="O98" s="1">
        <v>68.349999999999994</v>
      </c>
      <c r="P98" s="1">
        <v>74.05</v>
      </c>
      <c r="Q98" s="1">
        <v>34.659999999999997</v>
      </c>
      <c r="R98" s="1">
        <v>0</v>
      </c>
      <c r="S98" s="4" t="s">
        <v>20</v>
      </c>
      <c r="T98" s="4" t="s">
        <v>15</v>
      </c>
      <c r="U98" s="7">
        <v>0</v>
      </c>
      <c r="V98" s="4" t="s">
        <v>1816</v>
      </c>
      <c r="W98" s="4" t="s">
        <v>2572</v>
      </c>
      <c r="X98" s="7">
        <v>1</v>
      </c>
      <c r="Y98" s="7">
        <v>2024</v>
      </c>
      <c r="Z98" s="4" t="s">
        <v>1853</v>
      </c>
    </row>
    <row r="99" spans="1:26">
      <c r="A99" s="4" t="s">
        <v>209</v>
      </c>
      <c r="B99" s="4" t="s">
        <v>29</v>
      </c>
      <c r="C99" s="1">
        <v>85</v>
      </c>
      <c r="D99" s="4" t="s">
        <v>210</v>
      </c>
      <c r="E99" s="4" t="s">
        <v>27</v>
      </c>
      <c r="F99" s="3">
        <v>45296.041666666664</v>
      </c>
      <c r="G99" s="3">
        <v>45296.147916666669</v>
      </c>
      <c r="H99" s="1">
        <v>31.05</v>
      </c>
      <c r="I99" s="1">
        <v>0.69</v>
      </c>
      <c r="J99" s="1">
        <v>28</v>
      </c>
      <c r="K99" s="2">
        <v>6.25</v>
      </c>
      <c r="L99" s="4" t="s">
        <v>45</v>
      </c>
      <c r="M99" s="4" t="s">
        <v>23</v>
      </c>
      <c r="N99" s="1">
        <v>47.16</v>
      </c>
      <c r="O99" s="1">
        <v>66.19</v>
      </c>
      <c r="P99" s="1"/>
      <c r="Q99" s="1">
        <v>15.63</v>
      </c>
      <c r="R99" s="1">
        <v>7</v>
      </c>
      <c r="S99" s="4" t="s">
        <v>6</v>
      </c>
      <c r="T99" s="4" t="s">
        <v>15</v>
      </c>
      <c r="U99" s="7">
        <v>1</v>
      </c>
      <c r="V99" s="4" t="s">
        <v>1816</v>
      </c>
      <c r="W99" s="4" t="s">
        <v>2579</v>
      </c>
      <c r="X99" s="7">
        <v>1</v>
      </c>
      <c r="Y99" s="7">
        <v>2024</v>
      </c>
      <c r="Z99" s="4" t="s">
        <v>1853</v>
      </c>
    </row>
    <row r="100" spans="1:26">
      <c r="A100" s="4" t="s">
        <v>211</v>
      </c>
      <c r="B100" s="4" t="s">
        <v>29</v>
      </c>
      <c r="C100" s="1">
        <v>62</v>
      </c>
      <c r="D100" s="4" t="s">
        <v>212</v>
      </c>
      <c r="E100" s="4" t="s">
        <v>11</v>
      </c>
      <c r="F100" s="3">
        <v>45296.083333333336</v>
      </c>
      <c r="G100" s="3">
        <v>45296.240972222222</v>
      </c>
      <c r="H100" s="1">
        <v>15.92</v>
      </c>
      <c r="I100" s="1">
        <v>3.35</v>
      </c>
      <c r="J100" s="1">
        <v>17.55</v>
      </c>
      <c r="K100" s="2">
        <v>9.5299999999999994</v>
      </c>
      <c r="L100" s="4" t="s">
        <v>4</v>
      </c>
      <c r="M100" s="4" t="s">
        <v>23</v>
      </c>
      <c r="N100" s="1">
        <v>80.2</v>
      </c>
      <c r="O100" s="1">
        <v>73.22</v>
      </c>
      <c r="P100" s="1">
        <v>117.79</v>
      </c>
      <c r="Q100" s="1">
        <v>15.44</v>
      </c>
      <c r="R100" s="1">
        <v>0.93</v>
      </c>
      <c r="S100" s="4" t="s">
        <v>6</v>
      </c>
      <c r="T100" s="4" t="s">
        <v>15</v>
      </c>
      <c r="U100" s="7">
        <v>2</v>
      </c>
      <c r="V100" s="4" t="s">
        <v>1816</v>
      </c>
      <c r="W100" s="4" t="s">
        <v>2579</v>
      </c>
      <c r="X100" s="7">
        <v>1</v>
      </c>
      <c r="Y100" s="7">
        <v>2024</v>
      </c>
      <c r="Z100" s="4" t="s">
        <v>1853</v>
      </c>
    </row>
    <row r="101" spans="1:26">
      <c r="A101" s="4" t="s">
        <v>213</v>
      </c>
      <c r="B101" s="4" t="s">
        <v>62</v>
      </c>
      <c r="C101" s="1">
        <v>100</v>
      </c>
      <c r="D101" s="4" t="s">
        <v>214</v>
      </c>
      <c r="E101" s="4" t="s">
        <v>58</v>
      </c>
      <c r="F101" s="3">
        <v>45296.125</v>
      </c>
      <c r="G101" s="3">
        <v>45296.214583333334</v>
      </c>
      <c r="H101" s="1">
        <v>50.9</v>
      </c>
      <c r="I101" s="1">
        <v>3.62</v>
      </c>
      <c r="J101" s="1"/>
      <c r="K101" s="2">
        <v>28.34</v>
      </c>
      <c r="L101" s="4" t="s">
        <v>45</v>
      </c>
      <c r="M101" s="4" t="s">
        <v>48</v>
      </c>
      <c r="N101" s="1">
        <v>54.45</v>
      </c>
      <c r="O101" s="1">
        <v>60.56</v>
      </c>
      <c r="P101" s="1">
        <v>10.44</v>
      </c>
      <c r="Q101" s="1">
        <v>30.04</v>
      </c>
      <c r="R101" s="1">
        <v>7</v>
      </c>
      <c r="S101" s="4" t="s">
        <v>6</v>
      </c>
      <c r="T101" s="4" t="s">
        <v>7</v>
      </c>
      <c r="U101" s="7">
        <v>3</v>
      </c>
      <c r="V101" s="4" t="s">
        <v>1816</v>
      </c>
      <c r="W101" s="4" t="s">
        <v>2584</v>
      </c>
      <c r="X101" s="7">
        <v>1</v>
      </c>
      <c r="Y101" s="7">
        <v>2024</v>
      </c>
      <c r="Z101" s="4" t="s">
        <v>1853</v>
      </c>
    </row>
    <row r="102" spans="1:26">
      <c r="A102" s="4" t="s">
        <v>215</v>
      </c>
      <c r="B102" s="4" t="s">
        <v>1</v>
      </c>
      <c r="C102" s="1">
        <v>77.3</v>
      </c>
      <c r="D102" s="4" t="s">
        <v>216</v>
      </c>
      <c r="E102" s="4" t="s">
        <v>11</v>
      </c>
      <c r="F102" s="3">
        <v>45296.166666666664</v>
      </c>
      <c r="G102" s="3">
        <v>45296.328472222223</v>
      </c>
      <c r="H102" s="1">
        <v>71.48</v>
      </c>
      <c r="I102" s="1">
        <v>0.65</v>
      </c>
      <c r="J102" s="1"/>
      <c r="K102" s="2">
        <v>11.36</v>
      </c>
      <c r="L102" s="4" t="s">
        <v>12</v>
      </c>
      <c r="M102" s="4" t="s">
        <v>48</v>
      </c>
      <c r="N102" s="1">
        <v>27.58</v>
      </c>
      <c r="O102" s="1">
        <v>53.79</v>
      </c>
      <c r="P102" s="1">
        <v>197.65</v>
      </c>
      <c r="Q102" s="1">
        <v>28.98</v>
      </c>
      <c r="R102" s="1">
        <v>3</v>
      </c>
      <c r="S102" s="4" t="s">
        <v>6</v>
      </c>
      <c r="T102" s="4" t="s">
        <v>15</v>
      </c>
      <c r="U102" s="7">
        <v>4</v>
      </c>
      <c r="V102" s="4" t="s">
        <v>1816</v>
      </c>
      <c r="W102" s="4" t="s">
        <v>2566</v>
      </c>
      <c r="X102" s="7">
        <v>1</v>
      </c>
      <c r="Y102" s="7">
        <v>2024</v>
      </c>
      <c r="Z102" s="4" t="s">
        <v>1853</v>
      </c>
    </row>
    <row r="103" spans="1:26">
      <c r="A103" s="4" t="s">
        <v>217</v>
      </c>
      <c r="B103" s="4" t="s">
        <v>62</v>
      </c>
      <c r="C103" s="1">
        <v>100</v>
      </c>
      <c r="D103" s="4" t="s">
        <v>218</v>
      </c>
      <c r="E103" s="4" t="s">
        <v>11</v>
      </c>
      <c r="F103" s="3">
        <v>45296.208333333336</v>
      </c>
      <c r="G103" s="3">
        <v>45296.258333333331</v>
      </c>
      <c r="H103" s="1">
        <v>74.150000000000006</v>
      </c>
      <c r="I103" s="1">
        <v>4.12</v>
      </c>
      <c r="J103" s="1">
        <v>31.28</v>
      </c>
      <c r="K103" s="2">
        <v>26</v>
      </c>
      <c r="L103" s="4" t="s">
        <v>12</v>
      </c>
      <c r="M103" s="4" t="s">
        <v>39</v>
      </c>
      <c r="N103" s="1">
        <v>12.96</v>
      </c>
      <c r="O103" s="1">
        <v>52.99</v>
      </c>
      <c r="P103" s="1">
        <v>91.38</v>
      </c>
      <c r="Q103" s="1">
        <v>35.79</v>
      </c>
      <c r="R103" s="1">
        <v>0</v>
      </c>
      <c r="S103" s="4" t="s">
        <v>6</v>
      </c>
      <c r="T103" s="4" t="s">
        <v>24</v>
      </c>
      <c r="U103" s="7">
        <v>5</v>
      </c>
      <c r="V103" s="4" t="s">
        <v>1816</v>
      </c>
      <c r="W103" s="4" t="s">
        <v>2584</v>
      </c>
      <c r="X103" s="7">
        <v>1</v>
      </c>
      <c r="Y103" s="7">
        <v>2024</v>
      </c>
      <c r="Z103" s="4" t="s">
        <v>1853</v>
      </c>
    </row>
    <row r="104" spans="1:26">
      <c r="A104" s="4" t="s">
        <v>219</v>
      </c>
      <c r="B104" s="4" t="s">
        <v>1</v>
      </c>
      <c r="C104" s="1">
        <v>75</v>
      </c>
      <c r="D104" s="4" t="s">
        <v>220</v>
      </c>
      <c r="E104" s="4" t="s">
        <v>42</v>
      </c>
      <c r="F104" s="3">
        <v>45296.25</v>
      </c>
      <c r="G104" s="3">
        <v>45296.352777777778</v>
      </c>
      <c r="H104" s="1">
        <v>46.78</v>
      </c>
      <c r="I104" s="1">
        <v>3.12</v>
      </c>
      <c r="J104" s="1">
        <v>32.08</v>
      </c>
      <c r="K104" s="2">
        <v>18.59</v>
      </c>
      <c r="L104" s="4" t="s">
        <v>12</v>
      </c>
      <c r="M104" s="4" t="s">
        <v>39</v>
      </c>
      <c r="N104" s="1">
        <v>77.52</v>
      </c>
      <c r="O104" s="1">
        <v>56.73</v>
      </c>
      <c r="P104" s="1">
        <v>246.22</v>
      </c>
      <c r="Q104" s="1">
        <v>27.27</v>
      </c>
      <c r="R104" s="1">
        <v>4</v>
      </c>
      <c r="S104" s="4" t="s">
        <v>20</v>
      </c>
      <c r="T104" s="4" t="s">
        <v>24</v>
      </c>
      <c r="U104" s="7">
        <v>6</v>
      </c>
      <c r="V104" s="4" t="s">
        <v>12</v>
      </c>
      <c r="W104" s="4" t="s">
        <v>2566</v>
      </c>
      <c r="X104" s="7">
        <v>1</v>
      </c>
      <c r="Y104" s="7">
        <v>2024</v>
      </c>
      <c r="Z104" s="4" t="s">
        <v>1853</v>
      </c>
    </row>
    <row r="105" spans="1:26">
      <c r="A105" s="4" t="s">
        <v>221</v>
      </c>
      <c r="B105" s="4" t="s">
        <v>29</v>
      </c>
      <c r="C105" s="1">
        <v>95.15</v>
      </c>
      <c r="D105" s="4" t="s">
        <v>222</v>
      </c>
      <c r="E105" s="4" t="s">
        <v>58</v>
      </c>
      <c r="F105" s="3">
        <v>45296.291666666664</v>
      </c>
      <c r="G105" s="3">
        <v>45296.327777777777</v>
      </c>
      <c r="H105" s="1">
        <v>8.4700000000000006</v>
      </c>
      <c r="I105" s="1">
        <v>1.96</v>
      </c>
      <c r="J105" s="1">
        <v>16.02</v>
      </c>
      <c r="K105" s="2">
        <v>31.24</v>
      </c>
      <c r="L105" s="4" t="s">
        <v>45</v>
      </c>
      <c r="M105" s="4" t="s">
        <v>19</v>
      </c>
      <c r="N105" s="1">
        <v>84.4</v>
      </c>
      <c r="O105" s="1">
        <v>73.569999999999993</v>
      </c>
      <c r="P105" s="1">
        <v>297.55</v>
      </c>
      <c r="Q105" s="1">
        <v>22.17</v>
      </c>
      <c r="R105" s="1">
        <v>1</v>
      </c>
      <c r="S105" s="4" t="s">
        <v>20</v>
      </c>
      <c r="T105" s="4" t="s">
        <v>24</v>
      </c>
      <c r="U105" s="7">
        <v>7</v>
      </c>
      <c r="V105" s="4" t="s">
        <v>12</v>
      </c>
      <c r="W105" s="4" t="s">
        <v>2579</v>
      </c>
      <c r="X105" s="7">
        <v>1</v>
      </c>
      <c r="Y105" s="7">
        <v>2024</v>
      </c>
      <c r="Z105" s="4" t="s">
        <v>1853</v>
      </c>
    </row>
    <row r="106" spans="1:26">
      <c r="A106" s="4" t="s">
        <v>223</v>
      </c>
      <c r="B106" s="4" t="s">
        <v>62</v>
      </c>
      <c r="C106" s="1">
        <v>85</v>
      </c>
      <c r="D106" s="4" t="s">
        <v>224</v>
      </c>
      <c r="E106" s="4" t="s">
        <v>58</v>
      </c>
      <c r="F106" s="3">
        <v>45296.333333333336</v>
      </c>
      <c r="G106" s="3">
        <v>45296.461111111108</v>
      </c>
      <c r="H106" s="1">
        <v>61.7</v>
      </c>
      <c r="I106" s="1">
        <v>2.5299999999999998</v>
      </c>
      <c r="J106" s="1">
        <v>30.78</v>
      </c>
      <c r="K106" s="2">
        <v>22.49</v>
      </c>
      <c r="L106" s="4" t="s">
        <v>4</v>
      </c>
      <c r="M106" s="4" t="s">
        <v>48</v>
      </c>
      <c r="N106" s="1">
        <v>84.27</v>
      </c>
      <c r="O106" s="1">
        <v>57.22</v>
      </c>
      <c r="P106" s="1">
        <v>208.65</v>
      </c>
      <c r="Q106" s="1">
        <v>28.31</v>
      </c>
      <c r="R106" s="1">
        <v>6</v>
      </c>
      <c r="S106" s="4" t="s">
        <v>20</v>
      </c>
      <c r="T106" s="4" t="s">
        <v>7</v>
      </c>
      <c r="U106" s="7">
        <v>8</v>
      </c>
      <c r="V106" s="4" t="s">
        <v>12</v>
      </c>
      <c r="W106" s="4" t="s">
        <v>2584</v>
      </c>
      <c r="X106" s="7">
        <v>1</v>
      </c>
      <c r="Y106" s="7">
        <v>2024</v>
      </c>
      <c r="Z106" s="4" t="s">
        <v>1853</v>
      </c>
    </row>
    <row r="107" spans="1:26">
      <c r="A107" s="4" t="s">
        <v>225</v>
      </c>
      <c r="B107" s="4" t="s">
        <v>9</v>
      </c>
      <c r="C107" s="1">
        <v>62</v>
      </c>
      <c r="D107" s="4" t="s">
        <v>101</v>
      </c>
      <c r="E107" s="4" t="s">
        <v>11</v>
      </c>
      <c r="F107" s="3">
        <v>45296.375</v>
      </c>
      <c r="G107" s="3">
        <v>45296.524305555555</v>
      </c>
      <c r="H107" s="1">
        <v>41.26</v>
      </c>
      <c r="I107" s="1">
        <v>3.6</v>
      </c>
      <c r="J107" s="1">
        <v>29.08</v>
      </c>
      <c r="K107" s="2">
        <v>29.02</v>
      </c>
      <c r="L107" s="4" t="s">
        <v>45</v>
      </c>
      <c r="M107" s="4" t="s">
        <v>48</v>
      </c>
      <c r="N107" s="1">
        <v>64.42</v>
      </c>
      <c r="O107" s="1">
        <v>73.239999999999995</v>
      </c>
      <c r="P107" s="1">
        <v>268.52</v>
      </c>
      <c r="Q107" s="1">
        <v>19.64</v>
      </c>
      <c r="R107" s="1">
        <v>6</v>
      </c>
      <c r="S107" s="4" t="s">
        <v>6</v>
      </c>
      <c r="T107" s="4" t="s">
        <v>24</v>
      </c>
      <c r="U107" s="7">
        <v>9</v>
      </c>
      <c r="V107" s="4" t="s">
        <v>12</v>
      </c>
      <c r="W107" s="4" t="s">
        <v>2572</v>
      </c>
      <c r="X107" s="7">
        <v>1</v>
      </c>
      <c r="Y107" s="7">
        <v>2024</v>
      </c>
      <c r="Z107" s="4" t="s">
        <v>1853</v>
      </c>
    </row>
    <row r="108" spans="1:26">
      <c r="A108" s="4" t="s">
        <v>226</v>
      </c>
      <c r="B108" s="4" t="s">
        <v>17</v>
      </c>
      <c r="C108" s="1">
        <v>85</v>
      </c>
      <c r="D108" s="4" t="s">
        <v>227</v>
      </c>
      <c r="E108" s="4" t="s">
        <v>42</v>
      </c>
      <c r="F108" s="3">
        <v>45296.416666666664</v>
      </c>
      <c r="G108" s="3">
        <v>45296.462500000001</v>
      </c>
      <c r="H108" s="1">
        <v>6.5</v>
      </c>
      <c r="I108" s="1">
        <v>1.49</v>
      </c>
      <c r="J108" s="1">
        <v>35.93</v>
      </c>
      <c r="K108" s="2">
        <v>35.24</v>
      </c>
      <c r="L108" s="4" t="s">
        <v>36</v>
      </c>
      <c r="M108" s="4" t="s">
        <v>39</v>
      </c>
      <c r="N108" s="1">
        <v>67.52</v>
      </c>
      <c r="O108" s="1">
        <v>57.35</v>
      </c>
      <c r="P108" s="1">
        <v>204.77</v>
      </c>
      <c r="Q108" s="1">
        <v>35.96</v>
      </c>
      <c r="R108" s="1">
        <v>6</v>
      </c>
      <c r="S108" s="4" t="s">
        <v>6</v>
      </c>
      <c r="T108" s="4" t="s">
        <v>24</v>
      </c>
      <c r="U108" s="7">
        <v>10</v>
      </c>
      <c r="V108" s="4" t="s">
        <v>12</v>
      </c>
      <c r="W108" s="4" t="s">
        <v>2567</v>
      </c>
      <c r="X108" s="7">
        <v>1</v>
      </c>
      <c r="Y108" s="7">
        <v>2024</v>
      </c>
      <c r="Z108" s="4" t="s">
        <v>1853</v>
      </c>
    </row>
    <row r="109" spans="1:26">
      <c r="A109" s="4" t="s">
        <v>228</v>
      </c>
      <c r="B109" s="4" t="s">
        <v>1</v>
      </c>
      <c r="C109" s="1">
        <v>147.4</v>
      </c>
      <c r="D109" s="4" t="s">
        <v>229</v>
      </c>
      <c r="E109" s="4" t="s">
        <v>11</v>
      </c>
      <c r="F109" s="3">
        <v>45296.458333333336</v>
      </c>
      <c r="G109" s="3">
        <v>45296.571527777778</v>
      </c>
      <c r="H109" s="1">
        <v>65.89</v>
      </c>
      <c r="I109" s="1">
        <v>3.15</v>
      </c>
      <c r="J109" s="1">
        <v>24.83</v>
      </c>
      <c r="K109" s="2">
        <v>11.04</v>
      </c>
      <c r="L109" s="4" t="s">
        <v>4</v>
      </c>
      <c r="M109" s="4" t="s">
        <v>5</v>
      </c>
      <c r="N109" s="1">
        <v>27.38</v>
      </c>
      <c r="O109" s="1">
        <v>64.7</v>
      </c>
      <c r="P109" s="1">
        <v>74.92</v>
      </c>
      <c r="Q109" s="1">
        <v>13.42</v>
      </c>
      <c r="R109" s="1">
        <v>6</v>
      </c>
      <c r="S109" s="4" t="s">
        <v>14</v>
      </c>
      <c r="T109" s="4" t="s">
        <v>24</v>
      </c>
      <c r="U109" s="7">
        <v>11</v>
      </c>
      <c r="V109" s="4" t="s">
        <v>12</v>
      </c>
      <c r="W109" s="4" t="s">
        <v>2566</v>
      </c>
      <c r="X109" s="7">
        <v>1</v>
      </c>
      <c r="Y109" s="7">
        <v>2024</v>
      </c>
      <c r="Z109" s="4" t="s">
        <v>1853</v>
      </c>
    </row>
    <row r="110" spans="1:26">
      <c r="A110" s="4" t="s">
        <v>230</v>
      </c>
      <c r="B110" s="4" t="s">
        <v>17</v>
      </c>
      <c r="C110" s="1">
        <v>50</v>
      </c>
      <c r="D110" s="4" t="s">
        <v>231</v>
      </c>
      <c r="E110" s="4" t="s">
        <v>11</v>
      </c>
      <c r="F110" s="3">
        <v>45296.5</v>
      </c>
      <c r="G110" s="3">
        <v>45296.56527777778</v>
      </c>
      <c r="H110" s="1">
        <v>13.26</v>
      </c>
      <c r="I110" s="1">
        <v>3.07</v>
      </c>
      <c r="J110" s="1">
        <v>47.67</v>
      </c>
      <c r="K110" s="2">
        <v>32.909999999999997</v>
      </c>
      <c r="L110" s="4" t="s">
        <v>36</v>
      </c>
      <c r="M110" s="4" t="s">
        <v>19</v>
      </c>
      <c r="N110" s="1">
        <v>25</v>
      </c>
      <c r="O110" s="1">
        <v>90.02</v>
      </c>
      <c r="P110" s="1">
        <v>220.67</v>
      </c>
      <c r="Q110" s="1">
        <v>31.87</v>
      </c>
      <c r="R110" s="1">
        <v>3</v>
      </c>
      <c r="S110" s="4" t="s">
        <v>6</v>
      </c>
      <c r="T110" s="4" t="s">
        <v>7</v>
      </c>
      <c r="U110" s="7">
        <v>12</v>
      </c>
      <c r="V110" s="4" t="s">
        <v>36</v>
      </c>
      <c r="W110" s="4" t="s">
        <v>2567</v>
      </c>
      <c r="X110" s="7">
        <v>1</v>
      </c>
      <c r="Y110" s="7">
        <v>2024</v>
      </c>
      <c r="Z110" s="4" t="s">
        <v>1853</v>
      </c>
    </row>
    <row r="111" spans="1:26">
      <c r="A111" s="4" t="s">
        <v>232</v>
      </c>
      <c r="B111" s="4" t="s">
        <v>17</v>
      </c>
      <c r="C111" s="1">
        <v>85</v>
      </c>
      <c r="D111" s="4" t="s">
        <v>233</v>
      </c>
      <c r="E111" s="4" t="s">
        <v>27</v>
      </c>
      <c r="F111" s="3">
        <v>45296.541666666664</v>
      </c>
      <c r="G111" s="3">
        <v>45296.654861111114</v>
      </c>
      <c r="H111" s="1"/>
      <c r="I111" s="1">
        <v>3.29</v>
      </c>
      <c r="J111" s="1">
        <v>49.88</v>
      </c>
      <c r="K111" s="2">
        <v>13.28</v>
      </c>
      <c r="L111" s="4" t="s">
        <v>45</v>
      </c>
      <c r="M111" s="4" t="s">
        <v>48</v>
      </c>
      <c r="N111" s="1">
        <v>59.85</v>
      </c>
      <c r="O111" s="1">
        <v>56.29</v>
      </c>
      <c r="P111" s="1">
        <v>137.13999999999999</v>
      </c>
      <c r="Q111" s="1">
        <v>0.03</v>
      </c>
      <c r="R111" s="1">
        <v>5</v>
      </c>
      <c r="S111" s="4" t="s">
        <v>14</v>
      </c>
      <c r="T111" s="4" t="s">
        <v>24</v>
      </c>
      <c r="U111" s="7">
        <v>13</v>
      </c>
      <c r="V111" s="4" t="s">
        <v>36</v>
      </c>
      <c r="W111" s="4" t="s">
        <v>2567</v>
      </c>
      <c r="X111" s="7">
        <v>1</v>
      </c>
      <c r="Y111" s="7">
        <v>2024</v>
      </c>
      <c r="Z111" s="4" t="s">
        <v>1853</v>
      </c>
    </row>
    <row r="112" spans="1:26">
      <c r="A112" s="4" t="s">
        <v>234</v>
      </c>
      <c r="B112" s="4" t="s">
        <v>62</v>
      </c>
      <c r="C112" s="1">
        <v>62</v>
      </c>
      <c r="D112" s="4" t="s">
        <v>235</v>
      </c>
      <c r="E112" s="4" t="s">
        <v>27</v>
      </c>
      <c r="F112" s="3">
        <v>45296.583333333336</v>
      </c>
      <c r="G112" s="3">
        <v>45296.727083333331</v>
      </c>
      <c r="H112" s="1">
        <v>27.43</v>
      </c>
      <c r="I112" s="1">
        <v>0.91</v>
      </c>
      <c r="J112" s="1">
        <v>32.17</v>
      </c>
      <c r="K112" s="2">
        <v>19.78</v>
      </c>
      <c r="L112" s="4" t="s">
        <v>4</v>
      </c>
      <c r="M112" s="4" t="s">
        <v>5</v>
      </c>
      <c r="N112" s="1">
        <v>74.650000000000006</v>
      </c>
      <c r="O112" s="1">
        <v>10.08</v>
      </c>
      <c r="P112" s="1">
        <v>216.07</v>
      </c>
      <c r="Q112" s="1">
        <v>-4.1500000000000004</v>
      </c>
      <c r="R112" s="1">
        <v>5</v>
      </c>
      <c r="S112" s="4" t="s">
        <v>14</v>
      </c>
      <c r="T112" s="4" t="s">
        <v>24</v>
      </c>
      <c r="U112" s="7">
        <v>14</v>
      </c>
      <c r="V112" s="4" t="s">
        <v>36</v>
      </c>
      <c r="W112" s="4" t="s">
        <v>2584</v>
      </c>
      <c r="X112" s="7">
        <v>1</v>
      </c>
      <c r="Y112" s="7">
        <v>2024</v>
      </c>
      <c r="Z112" s="4" t="s">
        <v>1853</v>
      </c>
    </row>
    <row r="113" spans="1:26">
      <c r="A113" s="4" t="s">
        <v>236</v>
      </c>
      <c r="B113" s="4" t="s">
        <v>17</v>
      </c>
      <c r="C113" s="1">
        <v>100</v>
      </c>
      <c r="D113" s="4" t="s">
        <v>237</v>
      </c>
      <c r="E113" s="4" t="s">
        <v>42</v>
      </c>
      <c r="F113" s="3">
        <v>45296.625</v>
      </c>
      <c r="G113" s="3">
        <v>45296.660416666666</v>
      </c>
      <c r="H113" s="1">
        <v>7.36</v>
      </c>
      <c r="I113" s="1">
        <v>2.4300000000000002</v>
      </c>
      <c r="J113" s="1">
        <v>11.48</v>
      </c>
      <c r="K113" s="2">
        <v>13.79</v>
      </c>
      <c r="L113" s="4" t="s">
        <v>36</v>
      </c>
      <c r="M113" s="4" t="s">
        <v>13</v>
      </c>
      <c r="N113" s="1">
        <v>77.489999999999995</v>
      </c>
      <c r="O113" s="1">
        <v>71.63</v>
      </c>
      <c r="P113" s="1">
        <v>166.67</v>
      </c>
      <c r="Q113" s="1">
        <v>-7.81</v>
      </c>
      <c r="R113" s="1">
        <v>5</v>
      </c>
      <c r="S113" s="4" t="s">
        <v>20</v>
      </c>
      <c r="T113" s="4" t="s">
        <v>7</v>
      </c>
      <c r="U113" s="7">
        <v>15</v>
      </c>
      <c r="V113" s="4" t="s">
        <v>36</v>
      </c>
      <c r="W113" s="4" t="s">
        <v>2567</v>
      </c>
      <c r="X113" s="7">
        <v>1</v>
      </c>
      <c r="Y113" s="7">
        <v>2024</v>
      </c>
      <c r="Z113" s="4" t="s">
        <v>1853</v>
      </c>
    </row>
    <row r="114" spans="1:26">
      <c r="A114" s="4" t="s">
        <v>238</v>
      </c>
      <c r="B114" s="4" t="s">
        <v>9</v>
      </c>
      <c r="C114" s="1">
        <v>100</v>
      </c>
      <c r="D114" s="4" t="s">
        <v>239</v>
      </c>
      <c r="E114" s="4" t="s">
        <v>3</v>
      </c>
      <c r="F114" s="3">
        <v>45296.666666666664</v>
      </c>
      <c r="G114" s="3">
        <v>45296.759722222225</v>
      </c>
      <c r="H114" s="1">
        <v>36.14</v>
      </c>
      <c r="I114" s="1">
        <v>2.4500000000000002</v>
      </c>
      <c r="J114" s="1">
        <v>36.380000000000003</v>
      </c>
      <c r="K114" s="2">
        <v>7.87</v>
      </c>
      <c r="L114" s="4" t="s">
        <v>45</v>
      </c>
      <c r="M114" s="4" t="s">
        <v>48</v>
      </c>
      <c r="N114" s="1">
        <v>48.61</v>
      </c>
      <c r="O114" s="1">
        <v>95.83</v>
      </c>
      <c r="P114" s="1">
        <v>48.12</v>
      </c>
      <c r="Q114" s="1">
        <v>32.31</v>
      </c>
      <c r="R114" s="1">
        <v>1</v>
      </c>
      <c r="S114" s="4" t="s">
        <v>6</v>
      </c>
      <c r="T114" s="4" t="s">
        <v>15</v>
      </c>
      <c r="U114" s="7">
        <v>16</v>
      </c>
      <c r="V114" s="4" t="s">
        <v>36</v>
      </c>
      <c r="W114" s="4" t="s">
        <v>2572</v>
      </c>
      <c r="X114" s="7">
        <v>1</v>
      </c>
      <c r="Y114" s="7">
        <v>2024</v>
      </c>
      <c r="Z114" s="4" t="s">
        <v>1853</v>
      </c>
    </row>
    <row r="115" spans="1:26">
      <c r="A115" s="4" t="s">
        <v>240</v>
      </c>
      <c r="B115" s="4" t="s">
        <v>17</v>
      </c>
      <c r="C115" s="1">
        <v>85</v>
      </c>
      <c r="D115" s="4" t="s">
        <v>241</v>
      </c>
      <c r="E115" s="4" t="s">
        <v>27</v>
      </c>
      <c r="F115" s="3">
        <v>45296.708333333336</v>
      </c>
      <c r="G115" s="3">
        <v>45296.789583333331</v>
      </c>
      <c r="H115" s="1">
        <v>29.17</v>
      </c>
      <c r="I115" s="1">
        <v>1.84</v>
      </c>
      <c r="J115" s="1">
        <v>28.5</v>
      </c>
      <c r="K115" s="2">
        <v>9.16</v>
      </c>
      <c r="L115" s="4" t="s">
        <v>4</v>
      </c>
      <c r="M115" s="4" t="s">
        <v>23</v>
      </c>
      <c r="N115" s="1">
        <v>64.069999999999993</v>
      </c>
      <c r="O115" s="1">
        <v>83.79</v>
      </c>
      <c r="P115" s="1">
        <v>242</v>
      </c>
      <c r="Q115" s="1">
        <v>42.74</v>
      </c>
      <c r="R115" s="1">
        <v>5</v>
      </c>
      <c r="S115" s="4" t="s">
        <v>6</v>
      </c>
      <c r="T115" s="4" t="s">
        <v>24</v>
      </c>
      <c r="U115" s="7">
        <v>17</v>
      </c>
      <c r="V115" s="4" t="s">
        <v>36</v>
      </c>
      <c r="W115" s="4" t="s">
        <v>2567</v>
      </c>
      <c r="X115" s="7">
        <v>1</v>
      </c>
      <c r="Y115" s="7">
        <v>2024</v>
      </c>
      <c r="Z115" s="4" t="s">
        <v>1853</v>
      </c>
    </row>
    <row r="116" spans="1:26">
      <c r="A116" s="4" t="s">
        <v>242</v>
      </c>
      <c r="B116" s="4" t="s">
        <v>62</v>
      </c>
      <c r="C116" s="1">
        <v>85</v>
      </c>
      <c r="D116" s="4" t="s">
        <v>243</v>
      </c>
      <c r="E116" s="4" t="s">
        <v>3</v>
      </c>
      <c r="F116" s="3">
        <v>45296.75</v>
      </c>
      <c r="G116" s="3">
        <v>45296.876388888886</v>
      </c>
      <c r="H116" s="1">
        <v>43.45</v>
      </c>
      <c r="I116" s="1">
        <v>1.41</v>
      </c>
      <c r="J116" s="1"/>
      <c r="K116" s="2">
        <v>34.68</v>
      </c>
      <c r="L116" s="4" t="s">
        <v>12</v>
      </c>
      <c r="M116" s="4" t="s">
        <v>33</v>
      </c>
      <c r="N116" s="1">
        <v>55.71</v>
      </c>
      <c r="O116" s="1">
        <v>52.81</v>
      </c>
      <c r="P116" s="1">
        <v>38.200000000000003</v>
      </c>
      <c r="Q116" s="1">
        <v>19.87</v>
      </c>
      <c r="R116" s="1">
        <v>5</v>
      </c>
      <c r="S116" s="4" t="s">
        <v>14</v>
      </c>
      <c r="T116" s="4" t="s">
        <v>15</v>
      </c>
      <c r="U116" s="7">
        <v>18</v>
      </c>
      <c r="V116" s="4" t="s">
        <v>4</v>
      </c>
      <c r="W116" s="4" t="s">
        <v>2584</v>
      </c>
      <c r="X116" s="7">
        <v>1</v>
      </c>
      <c r="Y116" s="7">
        <v>2024</v>
      </c>
      <c r="Z116" s="4" t="s">
        <v>1853</v>
      </c>
    </row>
    <row r="117" spans="1:26">
      <c r="A117" s="4" t="s">
        <v>244</v>
      </c>
      <c r="B117" s="4" t="s">
        <v>9</v>
      </c>
      <c r="C117" s="1">
        <v>100</v>
      </c>
      <c r="D117" s="4" t="s">
        <v>152</v>
      </c>
      <c r="E117" s="4" t="s">
        <v>58</v>
      </c>
      <c r="F117" s="3">
        <v>45296.791666666664</v>
      </c>
      <c r="G117" s="3">
        <v>45296.898611111108</v>
      </c>
      <c r="H117" s="1">
        <v>26.87</v>
      </c>
      <c r="I117" s="1">
        <v>2.46</v>
      </c>
      <c r="J117" s="1">
        <v>12.05</v>
      </c>
      <c r="K117" s="2">
        <v>17.54</v>
      </c>
      <c r="L117" s="4" t="s">
        <v>12</v>
      </c>
      <c r="M117" s="4" t="s">
        <v>13</v>
      </c>
      <c r="N117" s="1">
        <v>28.18</v>
      </c>
      <c r="O117" s="1">
        <v>54.56</v>
      </c>
      <c r="P117" s="1">
        <v>289.57</v>
      </c>
      <c r="Q117" s="1">
        <v>7.79</v>
      </c>
      <c r="R117" s="1">
        <v>3</v>
      </c>
      <c r="S117" s="4" t="s">
        <v>14</v>
      </c>
      <c r="T117" s="4" t="s">
        <v>24</v>
      </c>
      <c r="U117" s="7">
        <v>19</v>
      </c>
      <c r="V117" s="4" t="s">
        <v>4</v>
      </c>
      <c r="W117" s="4" t="s">
        <v>2572</v>
      </c>
      <c r="X117" s="7">
        <v>1</v>
      </c>
      <c r="Y117" s="7">
        <v>2024</v>
      </c>
      <c r="Z117" s="4" t="s">
        <v>1853</v>
      </c>
    </row>
    <row r="118" spans="1:26">
      <c r="A118" s="4" t="s">
        <v>245</v>
      </c>
      <c r="B118" s="4" t="s">
        <v>29</v>
      </c>
      <c r="C118" s="1">
        <v>85</v>
      </c>
      <c r="D118" s="4" t="s">
        <v>246</v>
      </c>
      <c r="E118" s="4" t="s">
        <v>27</v>
      </c>
      <c r="F118" s="3">
        <v>45296.833333333336</v>
      </c>
      <c r="G118" s="3">
        <v>45296.908333333333</v>
      </c>
      <c r="H118" s="1">
        <v>17.93</v>
      </c>
      <c r="I118" s="1">
        <v>2.78</v>
      </c>
      <c r="J118" s="1">
        <v>25.58</v>
      </c>
      <c r="K118" s="2">
        <v>25.5</v>
      </c>
      <c r="L118" s="4" t="s">
        <v>12</v>
      </c>
      <c r="M118" s="4" t="s">
        <v>23</v>
      </c>
      <c r="N118" s="1">
        <v>29.95</v>
      </c>
      <c r="O118" s="1">
        <v>76.88</v>
      </c>
      <c r="P118" s="1">
        <v>104.4</v>
      </c>
      <c r="Q118" s="1">
        <v>38.36</v>
      </c>
      <c r="R118" s="1">
        <v>7</v>
      </c>
      <c r="S118" s="4" t="s">
        <v>6</v>
      </c>
      <c r="T118" s="4" t="s">
        <v>7</v>
      </c>
      <c r="U118" s="7">
        <v>20</v>
      </c>
      <c r="V118" s="4" t="s">
        <v>4</v>
      </c>
      <c r="W118" s="4" t="s">
        <v>2579</v>
      </c>
      <c r="X118" s="7">
        <v>1</v>
      </c>
      <c r="Y118" s="7">
        <v>2024</v>
      </c>
      <c r="Z118" s="4" t="s">
        <v>1853</v>
      </c>
    </row>
    <row r="119" spans="1:26">
      <c r="A119" s="4" t="s">
        <v>247</v>
      </c>
      <c r="B119" s="4" t="s">
        <v>17</v>
      </c>
      <c r="C119" s="1">
        <v>50</v>
      </c>
      <c r="D119" s="4" t="s">
        <v>183</v>
      </c>
      <c r="E119" s="4" t="s">
        <v>27</v>
      </c>
      <c r="F119" s="3">
        <v>45296.875</v>
      </c>
      <c r="G119" s="3">
        <v>45296.957638888889</v>
      </c>
      <c r="H119" s="1">
        <v>60.47</v>
      </c>
      <c r="I119" s="1">
        <v>3.19</v>
      </c>
      <c r="J119" s="1"/>
      <c r="K119" s="2">
        <v>15.89</v>
      </c>
      <c r="L119" s="4" t="s">
        <v>36</v>
      </c>
      <c r="M119" s="4" t="s">
        <v>23</v>
      </c>
      <c r="N119" s="1">
        <v>74.540000000000006</v>
      </c>
      <c r="O119" s="1">
        <v>79.37</v>
      </c>
      <c r="P119" s="1">
        <v>84.38</v>
      </c>
      <c r="Q119" s="1">
        <v>32.840000000000003</v>
      </c>
      <c r="R119" s="1">
        <v>2</v>
      </c>
      <c r="S119" s="4" t="s">
        <v>14</v>
      </c>
      <c r="T119" s="4" t="s">
        <v>15</v>
      </c>
      <c r="U119" s="7">
        <v>21</v>
      </c>
      <c r="V119" s="4" t="s">
        <v>4</v>
      </c>
      <c r="W119" s="4" t="s">
        <v>2567</v>
      </c>
      <c r="X119" s="7">
        <v>1</v>
      </c>
      <c r="Y119" s="7">
        <v>2024</v>
      </c>
      <c r="Z119" s="4" t="s">
        <v>1853</v>
      </c>
    </row>
    <row r="120" spans="1:26">
      <c r="A120" s="4" t="s">
        <v>248</v>
      </c>
      <c r="B120" s="4" t="s">
        <v>62</v>
      </c>
      <c r="C120" s="1">
        <v>50</v>
      </c>
      <c r="D120" s="4" t="s">
        <v>249</v>
      </c>
      <c r="E120" s="4" t="s">
        <v>42</v>
      </c>
      <c r="F120" s="3">
        <v>45296.916666666664</v>
      </c>
      <c r="G120" s="3">
        <v>45297.075694444444</v>
      </c>
      <c r="H120" s="1">
        <v>17.7</v>
      </c>
      <c r="I120" s="1">
        <v>3.46</v>
      </c>
      <c r="J120" s="1">
        <v>19.71</v>
      </c>
      <c r="K120" s="2">
        <v>19.920000000000002</v>
      </c>
      <c r="L120" s="4" t="s">
        <v>36</v>
      </c>
      <c r="M120" s="4" t="s">
        <v>5</v>
      </c>
      <c r="N120" s="1">
        <v>47.81</v>
      </c>
      <c r="O120" s="1">
        <v>79.37</v>
      </c>
      <c r="P120" s="1">
        <v>258.64999999999998</v>
      </c>
      <c r="Q120" s="1">
        <v>-9.35</v>
      </c>
      <c r="R120" s="1">
        <v>7</v>
      </c>
      <c r="S120" s="4" t="s">
        <v>6</v>
      </c>
      <c r="T120" s="4" t="s">
        <v>7</v>
      </c>
      <c r="U120" s="7">
        <v>22</v>
      </c>
      <c r="V120" s="4" t="s">
        <v>4</v>
      </c>
      <c r="W120" s="4" t="s">
        <v>2584</v>
      </c>
      <c r="X120" s="7">
        <v>1</v>
      </c>
      <c r="Y120" s="7">
        <v>2024</v>
      </c>
      <c r="Z120" s="4" t="s">
        <v>1853</v>
      </c>
    </row>
    <row r="121" spans="1:26">
      <c r="A121" s="4" t="s">
        <v>250</v>
      </c>
      <c r="B121" s="4" t="s">
        <v>29</v>
      </c>
      <c r="C121" s="1">
        <v>63.1</v>
      </c>
      <c r="D121" s="4" t="s">
        <v>251</v>
      </c>
      <c r="E121" s="4" t="s">
        <v>3</v>
      </c>
      <c r="F121" s="3">
        <v>45296.958333333336</v>
      </c>
      <c r="G121" s="3">
        <v>45297.013888888891</v>
      </c>
      <c r="H121" s="1">
        <v>47.71</v>
      </c>
      <c r="I121" s="1">
        <v>1.18</v>
      </c>
      <c r="J121" s="1"/>
      <c r="K121" s="2">
        <v>15.35</v>
      </c>
      <c r="L121" s="4" t="s">
        <v>45</v>
      </c>
      <c r="M121" s="4" t="s">
        <v>39</v>
      </c>
      <c r="N121" s="1">
        <v>49.54</v>
      </c>
      <c r="O121" s="1">
        <v>57.94</v>
      </c>
      <c r="P121" s="1">
        <v>214.47</v>
      </c>
      <c r="Q121" s="1">
        <v>34.28</v>
      </c>
      <c r="R121" s="1">
        <v>1</v>
      </c>
      <c r="S121" s="4" t="s">
        <v>6</v>
      </c>
      <c r="T121" s="4" t="s">
        <v>15</v>
      </c>
      <c r="U121" s="7">
        <v>23</v>
      </c>
      <c r="V121" s="4" t="s">
        <v>4</v>
      </c>
      <c r="W121" s="4" t="s">
        <v>2579</v>
      </c>
      <c r="X121" s="7">
        <v>1</v>
      </c>
      <c r="Y121" s="7">
        <v>2024</v>
      </c>
      <c r="Z121" s="4" t="s">
        <v>1853</v>
      </c>
    </row>
    <row r="122" spans="1:26">
      <c r="A122" s="4" t="s">
        <v>252</v>
      </c>
      <c r="B122" s="4" t="s">
        <v>29</v>
      </c>
      <c r="C122" s="1">
        <v>85</v>
      </c>
      <c r="D122" s="4" t="s">
        <v>253</v>
      </c>
      <c r="E122" s="4" t="s">
        <v>27</v>
      </c>
      <c r="F122" s="3">
        <v>45297</v>
      </c>
      <c r="G122" s="3">
        <v>45297.142361111109</v>
      </c>
      <c r="H122" s="1">
        <v>71.19</v>
      </c>
      <c r="I122" s="1">
        <v>1.43</v>
      </c>
      <c r="J122" s="1">
        <v>10.3</v>
      </c>
      <c r="K122" s="2">
        <v>5.14</v>
      </c>
      <c r="L122" s="4" t="s">
        <v>12</v>
      </c>
      <c r="M122" s="4" t="s">
        <v>33</v>
      </c>
      <c r="N122" s="1">
        <v>36.880000000000003</v>
      </c>
      <c r="O122" s="1">
        <v>73.97</v>
      </c>
      <c r="P122" s="1">
        <v>276.22000000000003</v>
      </c>
      <c r="Q122" s="1">
        <v>-4.8099999999999996</v>
      </c>
      <c r="R122" s="1">
        <v>6</v>
      </c>
      <c r="S122" s="4" t="s">
        <v>14</v>
      </c>
      <c r="T122" s="4" t="s">
        <v>7</v>
      </c>
      <c r="U122" s="7">
        <v>0</v>
      </c>
      <c r="V122" s="4" t="s">
        <v>1816</v>
      </c>
      <c r="W122" s="4" t="s">
        <v>2579</v>
      </c>
      <c r="X122" s="7">
        <v>1</v>
      </c>
      <c r="Y122" s="7">
        <v>2024</v>
      </c>
      <c r="Z122" s="4" t="s">
        <v>1853</v>
      </c>
    </row>
    <row r="123" spans="1:26">
      <c r="A123" s="4" t="s">
        <v>254</v>
      </c>
      <c r="B123" s="4" t="s">
        <v>1</v>
      </c>
      <c r="C123" s="1">
        <v>75</v>
      </c>
      <c r="D123" s="4" t="s">
        <v>255</v>
      </c>
      <c r="E123" s="4" t="s">
        <v>27</v>
      </c>
      <c r="F123" s="3">
        <v>45297.041666666664</v>
      </c>
      <c r="G123" s="3">
        <v>45297.132638888892</v>
      </c>
      <c r="H123" s="1">
        <v>39.64</v>
      </c>
      <c r="I123" s="1">
        <v>1.93</v>
      </c>
      <c r="J123" s="1">
        <v>13.8</v>
      </c>
      <c r="K123" s="2">
        <v>6.97</v>
      </c>
      <c r="L123" s="4" t="s">
        <v>36</v>
      </c>
      <c r="M123" s="4" t="s">
        <v>39</v>
      </c>
      <c r="N123" s="1">
        <v>20.420000000000002</v>
      </c>
      <c r="O123" s="1">
        <v>57.5</v>
      </c>
      <c r="P123" s="1"/>
      <c r="Q123" s="1">
        <v>22.57</v>
      </c>
      <c r="R123" s="1">
        <v>6</v>
      </c>
      <c r="S123" s="4" t="s">
        <v>20</v>
      </c>
      <c r="T123" s="4" t="s">
        <v>15</v>
      </c>
      <c r="U123" s="7">
        <v>1</v>
      </c>
      <c r="V123" s="4" t="s">
        <v>1816</v>
      </c>
      <c r="W123" s="4" t="s">
        <v>2566</v>
      </c>
      <c r="X123" s="7">
        <v>1</v>
      </c>
      <c r="Y123" s="7">
        <v>2024</v>
      </c>
      <c r="Z123" s="4" t="s">
        <v>1853</v>
      </c>
    </row>
    <row r="124" spans="1:26">
      <c r="A124" s="4" t="s">
        <v>256</v>
      </c>
      <c r="B124" s="4" t="s">
        <v>9</v>
      </c>
      <c r="C124" s="1">
        <v>62</v>
      </c>
      <c r="D124" s="4" t="s">
        <v>224</v>
      </c>
      <c r="E124" s="4" t="s">
        <v>42</v>
      </c>
      <c r="F124" s="3">
        <v>45297.083333333336</v>
      </c>
      <c r="G124" s="3">
        <v>45297.240972222222</v>
      </c>
      <c r="H124" s="1">
        <v>24.85</v>
      </c>
      <c r="I124" s="1">
        <v>3.32</v>
      </c>
      <c r="J124" s="1">
        <v>32.24</v>
      </c>
      <c r="K124" s="2">
        <v>19.91</v>
      </c>
      <c r="L124" s="4" t="s">
        <v>12</v>
      </c>
      <c r="M124" s="4" t="s">
        <v>39</v>
      </c>
      <c r="N124" s="1">
        <v>60.67</v>
      </c>
      <c r="O124" s="1">
        <v>53.93</v>
      </c>
      <c r="P124" s="1">
        <v>260.70999999999998</v>
      </c>
      <c r="Q124" s="1">
        <v>11.2</v>
      </c>
      <c r="R124" s="1">
        <v>3</v>
      </c>
      <c r="S124" s="4" t="s">
        <v>6</v>
      </c>
      <c r="T124" s="4" t="s">
        <v>15</v>
      </c>
      <c r="U124" s="7">
        <v>2</v>
      </c>
      <c r="V124" s="4" t="s">
        <v>1816</v>
      </c>
      <c r="W124" s="4" t="s">
        <v>2572</v>
      </c>
      <c r="X124" s="7">
        <v>1</v>
      </c>
      <c r="Y124" s="7">
        <v>2024</v>
      </c>
      <c r="Z124" s="4" t="s">
        <v>1853</v>
      </c>
    </row>
    <row r="125" spans="1:26">
      <c r="A125" s="4" t="s">
        <v>257</v>
      </c>
      <c r="B125" s="4" t="s">
        <v>17</v>
      </c>
      <c r="C125" s="1">
        <v>50</v>
      </c>
      <c r="D125" s="4" t="s">
        <v>258</v>
      </c>
      <c r="E125" s="4" t="s">
        <v>42</v>
      </c>
      <c r="F125" s="3">
        <v>45297.125</v>
      </c>
      <c r="G125" s="3">
        <v>45297.21875</v>
      </c>
      <c r="H125" s="1">
        <v>7.52</v>
      </c>
      <c r="I125" s="1">
        <v>3.42</v>
      </c>
      <c r="J125" s="1">
        <v>10.62</v>
      </c>
      <c r="K125" s="2">
        <v>34.76</v>
      </c>
      <c r="L125" s="4" t="s">
        <v>45</v>
      </c>
      <c r="M125" s="4" t="s">
        <v>48</v>
      </c>
      <c r="N125" s="1">
        <v>61.76</v>
      </c>
      <c r="O125" s="1">
        <v>83.21</v>
      </c>
      <c r="P125" s="1">
        <v>126.59</v>
      </c>
      <c r="Q125" s="1">
        <v>9.7899999999999991</v>
      </c>
      <c r="R125" s="1">
        <v>6</v>
      </c>
      <c r="S125" s="4" t="s">
        <v>14</v>
      </c>
      <c r="T125" s="4" t="s">
        <v>15</v>
      </c>
      <c r="U125" s="7">
        <v>3</v>
      </c>
      <c r="V125" s="4" t="s">
        <v>1816</v>
      </c>
      <c r="W125" s="4" t="s">
        <v>2567</v>
      </c>
      <c r="X125" s="7">
        <v>1</v>
      </c>
      <c r="Y125" s="7">
        <v>2024</v>
      </c>
      <c r="Z125" s="4" t="s">
        <v>1853</v>
      </c>
    </row>
    <row r="126" spans="1:26">
      <c r="A126" s="4" t="s">
        <v>259</v>
      </c>
      <c r="B126" s="4" t="s">
        <v>62</v>
      </c>
      <c r="C126" s="1">
        <v>75</v>
      </c>
      <c r="D126" s="4" t="s">
        <v>260</v>
      </c>
      <c r="E126" s="4" t="s">
        <v>3</v>
      </c>
      <c r="F126" s="3">
        <v>45297.166666666664</v>
      </c>
      <c r="G126" s="3">
        <v>45297.320833333331</v>
      </c>
      <c r="H126" s="1">
        <v>64.42</v>
      </c>
      <c r="I126" s="1">
        <v>3.19</v>
      </c>
      <c r="J126" s="1">
        <v>24.62</v>
      </c>
      <c r="K126" s="2">
        <v>29</v>
      </c>
      <c r="L126" s="4" t="s">
        <v>4</v>
      </c>
      <c r="M126" s="4" t="s">
        <v>33</v>
      </c>
      <c r="N126" s="1">
        <v>49.17</v>
      </c>
      <c r="O126" s="1">
        <v>62.34</v>
      </c>
      <c r="P126" s="1">
        <v>230.49</v>
      </c>
      <c r="Q126" s="1">
        <v>25.32</v>
      </c>
      <c r="R126" s="1">
        <v>2</v>
      </c>
      <c r="S126" s="4" t="s">
        <v>14</v>
      </c>
      <c r="T126" s="4" t="s">
        <v>24</v>
      </c>
      <c r="U126" s="7">
        <v>4</v>
      </c>
      <c r="V126" s="4" t="s">
        <v>1816</v>
      </c>
      <c r="W126" s="4" t="s">
        <v>2584</v>
      </c>
      <c r="X126" s="7">
        <v>1</v>
      </c>
      <c r="Y126" s="7">
        <v>2024</v>
      </c>
      <c r="Z126" s="4" t="s">
        <v>1853</v>
      </c>
    </row>
    <row r="127" spans="1:26">
      <c r="A127" s="4" t="s">
        <v>261</v>
      </c>
      <c r="B127" s="4" t="s">
        <v>1</v>
      </c>
      <c r="C127" s="1">
        <v>85</v>
      </c>
      <c r="D127" s="4" t="s">
        <v>262</v>
      </c>
      <c r="E127" s="4" t="s">
        <v>58</v>
      </c>
      <c r="F127" s="3">
        <v>45297.208333333336</v>
      </c>
      <c r="G127" s="3">
        <v>45297.270138888889</v>
      </c>
      <c r="H127" s="1">
        <v>6.19</v>
      </c>
      <c r="I127" s="1">
        <v>1.29</v>
      </c>
      <c r="J127" s="1">
        <v>19.72</v>
      </c>
      <c r="K127" s="2">
        <v>20.86</v>
      </c>
      <c r="L127" s="4" t="s">
        <v>36</v>
      </c>
      <c r="M127" s="4" t="s">
        <v>33</v>
      </c>
      <c r="N127" s="1">
        <v>34.6</v>
      </c>
      <c r="O127" s="1">
        <v>101.68</v>
      </c>
      <c r="P127" s="1">
        <v>275.74</v>
      </c>
      <c r="Q127" s="1">
        <v>5.73</v>
      </c>
      <c r="R127" s="1">
        <v>1</v>
      </c>
      <c r="S127" s="4" t="s">
        <v>14</v>
      </c>
      <c r="T127" s="4" t="s">
        <v>15</v>
      </c>
      <c r="U127" s="7">
        <v>5</v>
      </c>
      <c r="V127" s="4" t="s">
        <v>1816</v>
      </c>
      <c r="W127" s="4" t="s">
        <v>2566</v>
      </c>
      <c r="X127" s="7">
        <v>1</v>
      </c>
      <c r="Y127" s="7">
        <v>2024</v>
      </c>
      <c r="Z127" s="4" t="s">
        <v>1853</v>
      </c>
    </row>
    <row r="128" spans="1:26">
      <c r="A128" s="4" t="s">
        <v>263</v>
      </c>
      <c r="B128" s="4" t="s">
        <v>9</v>
      </c>
      <c r="C128" s="1">
        <v>100</v>
      </c>
      <c r="D128" s="4" t="s">
        <v>264</v>
      </c>
      <c r="E128" s="4" t="s">
        <v>58</v>
      </c>
      <c r="F128" s="3">
        <v>45297.25</v>
      </c>
      <c r="G128" s="3">
        <v>45297.302083333336</v>
      </c>
      <c r="H128" s="1">
        <v>37.79</v>
      </c>
      <c r="I128" s="1">
        <v>3.62</v>
      </c>
      <c r="J128" s="1">
        <v>36</v>
      </c>
      <c r="K128" s="2">
        <v>29.12</v>
      </c>
      <c r="L128" s="4" t="s">
        <v>36</v>
      </c>
      <c r="M128" s="4" t="s">
        <v>13</v>
      </c>
      <c r="N128" s="1">
        <v>88.04</v>
      </c>
      <c r="O128" s="1">
        <v>61.07</v>
      </c>
      <c r="P128" s="1">
        <v>66</v>
      </c>
      <c r="Q128" s="1">
        <v>-0.33</v>
      </c>
      <c r="R128" s="1">
        <v>1</v>
      </c>
      <c r="S128" s="4" t="s">
        <v>6</v>
      </c>
      <c r="T128" s="4" t="s">
        <v>15</v>
      </c>
      <c r="U128" s="7">
        <v>6</v>
      </c>
      <c r="V128" s="4" t="s">
        <v>12</v>
      </c>
      <c r="W128" s="4" t="s">
        <v>2572</v>
      </c>
      <c r="X128" s="7">
        <v>1</v>
      </c>
      <c r="Y128" s="7">
        <v>2024</v>
      </c>
      <c r="Z128" s="4" t="s">
        <v>1853</v>
      </c>
    </row>
    <row r="129" spans="1:26">
      <c r="A129" s="4" t="s">
        <v>265</v>
      </c>
      <c r="B129" s="4" t="s">
        <v>1</v>
      </c>
      <c r="C129" s="1">
        <v>85</v>
      </c>
      <c r="D129" s="4" t="s">
        <v>266</v>
      </c>
      <c r="E129" s="4" t="s">
        <v>11</v>
      </c>
      <c r="F129" s="3">
        <v>45297.291666666664</v>
      </c>
      <c r="G129" s="3">
        <v>45297.336805555555</v>
      </c>
      <c r="H129" s="1">
        <v>9.15</v>
      </c>
      <c r="I129" s="1">
        <v>2.58</v>
      </c>
      <c r="J129" s="1">
        <v>34.049999999999997</v>
      </c>
      <c r="K129" s="2">
        <v>27.67</v>
      </c>
      <c r="L129" s="4" t="s">
        <v>4</v>
      </c>
      <c r="M129" s="4" t="s">
        <v>5</v>
      </c>
      <c r="N129" s="1">
        <v>71.45</v>
      </c>
      <c r="O129" s="1">
        <v>50.02</v>
      </c>
      <c r="P129" s="1">
        <v>223.1</v>
      </c>
      <c r="Q129" s="1">
        <v>-1.0900000000000001</v>
      </c>
      <c r="R129" s="1">
        <v>1.75</v>
      </c>
      <c r="S129" s="4" t="s">
        <v>6</v>
      </c>
      <c r="T129" s="4" t="s">
        <v>24</v>
      </c>
      <c r="U129" s="7">
        <v>7</v>
      </c>
      <c r="V129" s="4" t="s">
        <v>12</v>
      </c>
      <c r="W129" s="4" t="s">
        <v>2566</v>
      </c>
      <c r="X129" s="7">
        <v>1</v>
      </c>
      <c r="Y129" s="7">
        <v>2024</v>
      </c>
      <c r="Z129" s="4" t="s">
        <v>1853</v>
      </c>
    </row>
    <row r="130" spans="1:26">
      <c r="A130" s="4" t="s">
        <v>267</v>
      </c>
      <c r="B130" s="4" t="s">
        <v>9</v>
      </c>
      <c r="C130" s="1">
        <v>93.27</v>
      </c>
      <c r="D130" s="4" t="s">
        <v>138</v>
      </c>
      <c r="E130" s="4" t="s">
        <v>27</v>
      </c>
      <c r="F130" s="3">
        <v>45297.333333333336</v>
      </c>
      <c r="G130" s="3">
        <v>45297.482638888891</v>
      </c>
      <c r="H130" s="1">
        <v>15.66</v>
      </c>
      <c r="I130" s="1">
        <v>3.14</v>
      </c>
      <c r="J130" s="1">
        <v>7.7</v>
      </c>
      <c r="K130" s="2">
        <v>32.14</v>
      </c>
      <c r="L130" s="4" t="s">
        <v>36</v>
      </c>
      <c r="M130" s="4" t="s">
        <v>39</v>
      </c>
      <c r="N130" s="1">
        <v>30.88</v>
      </c>
      <c r="O130" s="1">
        <v>51.48</v>
      </c>
      <c r="P130" s="1">
        <v>202.14</v>
      </c>
      <c r="Q130" s="1">
        <v>29.54</v>
      </c>
      <c r="R130" s="1">
        <v>2</v>
      </c>
      <c r="S130" s="4" t="s">
        <v>6</v>
      </c>
      <c r="T130" s="4" t="s">
        <v>24</v>
      </c>
      <c r="U130" s="7">
        <v>8</v>
      </c>
      <c r="V130" s="4" t="s">
        <v>12</v>
      </c>
      <c r="W130" s="4" t="s">
        <v>2572</v>
      </c>
      <c r="X130" s="7">
        <v>1</v>
      </c>
      <c r="Y130" s="7">
        <v>2024</v>
      </c>
      <c r="Z130" s="4" t="s">
        <v>1853</v>
      </c>
    </row>
    <row r="131" spans="1:26">
      <c r="A131" s="4" t="s">
        <v>268</v>
      </c>
      <c r="B131" s="4" t="s">
        <v>9</v>
      </c>
      <c r="C131" s="1">
        <v>50</v>
      </c>
      <c r="D131" s="4" t="s">
        <v>269</v>
      </c>
      <c r="E131" s="4" t="s">
        <v>3</v>
      </c>
      <c r="F131" s="3">
        <v>45297.375</v>
      </c>
      <c r="G131" s="3">
        <v>45297.536805555559</v>
      </c>
      <c r="H131" s="1">
        <v>35.549999999999997</v>
      </c>
      <c r="I131" s="1">
        <v>3.54</v>
      </c>
      <c r="J131" s="1">
        <v>45.86</v>
      </c>
      <c r="K131" s="2">
        <v>23.37</v>
      </c>
      <c r="L131" s="4" t="s">
        <v>45</v>
      </c>
      <c r="M131" s="4" t="s">
        <v>5</v>
      </c>
      <c r="N131" s="1">
        <v>85.49</v>
      </c>
      <c r="O131" s="1">
        <v>74.66</v>
      </c>
      <c r="P131" s="1">
        <v>275.57</v>
      </c>
      <c r="Q131" s="1">
        <v>26.13</v>
      </c>
      <c r="R131" s="1">
        <v>4</v>
      </c>
      <c r="S131" s="4" t="s">
        <v>14</v>
      </c>
      <c r="T131" s="4" t="s">
        <v>7</v>
      </c>
      <c r="U131" s="7">
        <v>9</v>
      </c>
      <c r="V131" s="4" t="s">
        <v>12</v>
      </c>
      <c r="W131" s="4" t="s">
        <v>2572</v>
      </c>
      <c r="X131" s="7">
        <v>1</v>
      </c>
      <c r="Y131" s="7">
        <v>2024</v>
      </c>
      <c r="Z131" s="4" t="s">
        <v>1853</v>
      </c>
    </row>
    <row r="132" spans="1:26">
      <c r="A132" s="4" t="s">
        <v>270</v>
      </c>
      <c r="B132" s="4" t="s">
        <v>17</v>
      </c>
      <c r="C132" s="1">
        <v>100</v>
      </c>
      <c r="D132" s="4" t="s">
        <v>271</v>
      </c>
      <c r="E132" s="4" t="s">
        <v>27</v>
      </c>
      <c r="F132" s="3">
        <v>45297.416666666664</v>
      </c>
      <c r="G132" s="3">
        <v>45297.552083333336</v>
      </c>
      <c r="H132" s="1">
        <v>47.53</v>
      </c>
      <c r="I132" s="1">
        <v>3.8</v>
      </c>
      <c r="J132" s="1">
        <v>14.33</v>
      </c>
      <c r="K132" s="2">
        <v>31.1</v>
      </c>
      <c r="L132" s="4" t="s">
        <v>36</v>
      </c>
      <c r="M132" s="4" t="s">
        <v>5</v>
      </c>
      <c r="N132" s="1">
        <v>59.93</v>
      </c>
      <c r="O132" s="1">
        <v>81.180000000000007</v>
      </c>
      <c r="P132" s="1">
        <v>139.38</v>
      </c>
      <c r="Q132" s="1">
        <v>18.98</v>
      </c>
      <c r="R132" s="1">
        <v>3</v>
      </c>
      <c r="S132" s="4" t="s">
        <v>20</v>
      </c>
      <c r="T132" s="4" t="s">
        <v>7</v>
      </c>
      <c r="U132" s="7">
        <v>10</v>
      </c>
      <c r="V132" s="4" t="s">
        <v>12</v>
      </c>
      <c r="W132" s="4" t="s">
        <v>2567</v>
      </c>
      <c r="X132" s="7">
        <v>1</v>
      </c>
      <c r="Y132" s="7">
        <v>2024</v>
      </c>
      <c r="Z132" s="4" t="s">
        <v>1853</v>
      </c>
    </row>
    <row r="133" spans="1:26">
      <c r="A133" s="4" t="s">
        <v>272</v>
      </c>
      <c r="B133" s="4" t="s">
        <v>9</v>
      </c>
      <c r="C133" s="1">
        <v>100</v>
      </c>
      <c r="D133" s="4" t="s">
        <v>273</v>
      </c>
      <c r="E133" s="4" t="s">
        <v>3</v>
      </c>
      <c r="F133" s="3">
        <v>45297.458333333336</v>
      </c>
      <c r="G133" s="3">
        <v>45297.486111111109</v>
      </c>
      <c r="H133" s="1">
        <v>36.619999999999997</v>
      </c>
      <c r="I133" s="1">
        <v>3.36</v>
      </c>
      <c r="J133" s="1">
        <v>27.32</v>
      </c>
      <c r="K133" s="2">
        <v>11.58</v>
      </c>
      <c r="L133" s="4" t="s">
        <v>36</v>
      </c>
      <c r="M133" s="4" t="s">
        <v>48</v>
      </c>
      <c r="N133" s="1">
        <v>66.56</v>
      </c>
      <c r="O133" s="1">
        <v>56.24</v>
      </c>
      <c r="P133" s="1">
        <v>69.23</v>
      </c>
      <c r="Q133" s="1">
        <v>24.52</v>
      </c>
      <c r="R133" s="1">
        <v>7</v>
      </c>
      <c r="S133" s="4" t="s">
        <v>20</v>
      </c>
      <c r="T133" s="4" t="s">
        <v>24</v>
      </c>
      <c r="U133" s="7">
        <v>11</v>
      </c>
      <c r="V133" s="4" t="s">
        <v>12</v>
      </c>
      <c r="W133" s="4" t="s">
        <v>2572</v>
      </c>
      <c r="X133" s="7">
        <v>1</v>
      </c>
      <c r="Y133" s="7">
        <v>2024</v>
      </c>
      <c r="Z133" s="4" t="s">
        <v>1853</v>
      </c>
    </row>
    <row r="134" spans="1:26">
      <c r="A134" s="4" t="s">
        <v>274</v>
      </c>
      <c r="B134" s="4" t="s">
        <v>1</v>
      </c>
      <c r="C134" s="1">
        <v>50</v>
      </c>
      <c r="D134" s="4" t="s">
        <v>275</v>
      </c>
      <c r="E134" s="4" t="s">
        <v>3</v>
      </c>
      <c r="F134" s="3">
        <v>45297.5</v>
      </c>
      <c r="G134" s="3">
        <v>45297.52847222222</v>
      </c>
      <c r="H134" s="1">
        <v>65.489999999999995</v>
      </c>
      <c r="I134" s="1">
        <v>2.0699999999999998</v>
      </c>
      <c r="J134" s="1">
        <v>37.58</v>
      </c>
      <c r="K134" s="2">
        <v>31.15</v>
      </c>
      <c r="L134" s="4" t="s">
        <v>4</v>
      </c>
      <c r="M134" s="4" t="s">
        <v>19</v>
      </c>
      <c r="N134" s="1">
        <v>42.84</v>
      </c>
      <c r="O134" s="1">
        <v>83.71</v>
      </c>
      <c r="P134" s="1">
        <v>102.24</v>
      </c>
      <c r="Q134" s="1">
        <v>17.52</v>
      </c>
      <c r="R134" s="1">
        <v>6</v>
      </c>
      <c r="S134" s="4" t="s">
        <v>6</v>
      </c>
      <c r="T134" s="4" t="s">
        <v>24</v>
      </c>
      <c r="U134" s="7">
        <v>12</v>
      </c>
      <c r="V134" s="4" t="s">
        <v>36</v>
      </c>
      <c r="W134" s="4" t="s">
        <v>2566</v>
      </c>
      <c r="X134" s="7">
        <v>1</v>
      </c>
      <c r="Y134" s="7">
        <v>2024</v>
      </c>
      <c r="Z134" s="4" t="s">
        <v>1853</v>
      </c>
    </row>
    <row r="135" spans="1:26">
      <c r="A135" s="4" t="s">
        <v>276</v>
      </c>
      <c r="B135" s="4" t="s">
        <v>9</v>
      </c>
      <c r="C135" s="1">
        <v>85</v>
      </c>
      <c r="D135" s="4" t="s">
        <v>277</v>
      </c>
      <c r="E135" s="4" t="s">
        <v>3</v>
      </c>
      <c r="F135" s="3">
        <v>45297.541666666664</v>
      </c>
      <c r="G135" s="3">
        <v>45297.679861111108</v>
      </c>
      <c r="H135" s="1">
        <v>33.89</v>
      </c>
      <c r="I135" s="1">
        <v>3.63</v>
      </c>
      <c r="J135" s="1">
        <v>18.600000000000001</v>
      </c>
      <c r="K135" s="2">
        <v>24.47</v>
      </c>
      <c r="L135" s="4" t="s">
        <v>45</v>
      </c>
      <c r="M135" s="4" t="s">
        <v>13</v>
      </c>
      <c r="N135" s="1">
        <v>40.14</v>
      </c>
      <c r="O135" s="1">
        <v>63.35</v>
      </c>
      <c r="P135" s="1">
        <v>267.83999999999997</v>
      </c>
      <c r="Q135" s="1">
        <v>-4.16</v>
      </c>
      <c r="R135" s="1">
        <v>2.78</v>
      </c>
      <c r="S135" s="4" t="s">
        <v>6</v>
      </c>
      <c r="T135" s="4" t="s">
        <v>24</v>
      </c>
      <c r="U135" s="7">
        <v>13</v>
      </c>
      <c r="V135" s="4" t="s">
        <v>36</v>
      </c>
      <c r="W135" s="4" t="s">
        <v>2572</v>
      </c>
      <c r="X135" s="7">
        <v>1</v>
      </c>
      <c r="Y135" s="7">
        <v>2024</v>
      </c>
      <c r="Z135" s="4" t="s">
        <v>1853</v>
      </c>
    </row>
    <row r="136" spans="1:26">
      <c r="A136" s="4" t="s">
        <v>278</v>
      </c>
      <c r="B136" s="4" t="s">
        <v>17</v>
      </c>
      <c r="C136" s="1">
        <v>48.47</v>
      </c>
      <c r="D136" s="4" t="s">
        <v>279</v>
      </c>
      <c r="E136" s="4" t="s">
        <v>27</v>
      </c>
      <c r="F136" s="3">
        <v>45297.583333333336</v>
      </c>
      <c r="G136" s="3">
        <v>45297.630555555559</v>
      </c>
      <c r="H136" s="1">
        <v>47.29</v>
      </c>
      <c r="I136" s="1">
        <v>3.29</v>
      </c>
      <c r="J136" s="1">
        <v>15.41</v>
      </c>
      <c r="K136" s="2">
        <v>46.27</v>
      </c>
      <c r="L136" s="4" t="s">
        <v>12</v>
      </c>
      <c r="M136" s="4" t="s">
        <v>39</v>
      </c>
      <c r="N136" s="1">
        <v>28.21</v>
      </c>
      <c r="O136" s="1">
        <v>50.64</v>
      </c>
      <c r="P136" s="1">
        <v>277.49</v>
      </c>
      <c r="Q136" s="1">
        <v>7.12</v>
      </c>
      <c r="R136" s="1">
        <v>7</v>
      </c>
      <c r="S136" s="4" t="s">
        <v>6</v>
      </c>
      <c r="T136" s="4" t="s">
        <v>24</v>
      </c>
      <c r="U136" s="7">
        <v>14</v>
      </c>
      <c r="V136" s="4" t="s">
        <v>36</v>
      </c>
      <c r="W136" s="4" t="s">
        <v>2567</v>
      </c>
      <c r="X136" s="7">
        <v>1</v>
      </c>
      <c r="Y136" s="7">
        <v>2024</v>
      </c>
      <c r="Z136" s="4" t="s">
        <v>1853</v>
      </c>
    </row>
    <row r="137" spans="1:26">
      <c r="A137" s="4" t="s">
        <v>280</v>
      </c>
      <c r="B137" s="4" t="s">
        <v>17</v>
      </c>
      <c r="C137" s="1">
        <v>100</v>
      </c>
      <c r="D137" s="4" t="s">
        <v>281</v>
      </c>
      <c r="E137" s="4" t="s">
        <v>42</v>
      </c>
      <c r="F137" s="3">
        <v>45297.625</v>
      </c>
      <c r="G137" s="3">
        <v>45297.783333333333</v>
      </c>
      <c r="H137" s="1">
        <v>48.49</v>
      </c>
      <c r="I137" s="1">
        <v>0.56000000000000005</v>
      </c>
      <c r="J137" s="1">
        <v>16.760000000000002</v>
      </c>
      <c r="K137" s="2">
        <v>7.6</v>
      </c>
      <c r="L137" s="4" t="s">
        <v>12</v>
      </c>
      <c r="M137" s="4" t="s">
        <v>23</v>
      </c>
      <c r="N137" s="1">
        <v>35.89</v>
      </c>
      <c r="O137" s="1">
        <v>90.85</v>
      </c>
      <c r="P137" s="1">
        <v>103.91</v>
      </c>
      <c r="Q137" s="1">
        <v>0.53</v>
      </c>
      <c r="R137" s="1">
        <v>7</v>
      </c>
      <c r="S137" s="4" t="s">
        <v>20</v>
      </c>
      <c r="T137" s="4" t="s">
        <v>24</v>
      </c>
      <c r="U137" s="7">
        <v>15</v>
      </c>
      <c r="V137" s="4" t="s">
        <v>36</v>
      </c>
      <c r="W137" s="4" t="s">
        <v>2567</v>
      </c>
      <c r="X137" s="7">
        <v>1</v>
      </c>
      <c r="Y137" s="7">
        <v>2024</v>
      </c>
      <c r="Z137" s="4" t="s">
        <v>1853</v>
      </c>
    </row>
    <row r="138" spans="1:26">
      <c r="A138" s="4" t="s">
        <v>282</v>
      </c>
      <c r="B138" s="4" t="s">
        <v>1</v>
      </c>
      <c r="C138" s="1">
        <v>75</v>
      </c>
      <c r="D138" s="4" t="s">
        <v>283</v>
      </c>
      <c r="E138" s="4" t="s">
        <v>27</v>
      </c>
      <c r="F138" s="3">
        <v>45297.666666666664</v>
      </c>
      <c r="G138" s="3">
        <v>45297.783333333333</v>
      </c>
      <c r="H138" s="1">
        <v>15.01</v>
      </c>
      <c r="I138" s="1">
        <v>0.65</v>
      </c>
      <c r="J138" s="1">
        <v>13.76</v>
      </c>
      <c r="K138" s="2">
        <v>13.73</v>
      </c>
      <c r="L138" s="4" t="s">
        <v>4</v>
      </c>
      <c r="M138" s="4" t="s">
        <v>33</v>
      </c>
      <c r="N138" s="1">
        <v>84.24</v>
      </c>
      <c r="O138" s="1">
        <v>77.86</v>
      </c>
      <c r="P138" s="1">
        <v>220.2</v>
      </c>
      <c r="Q138" s="1">
        <v>19.989999999999998</v>
      </c>
      <c r="R138" s="1">
        <v>6</v>
      </c>
      <c r="S138" s="4" t="s">
        <v>20</v>
      </c>
      <c r="T138" s="4" t="s">
        <v>7</v>
      </c>
      <c r="U138" s="7">
        <v>16</v>
      </c>
      <c r="V138" s="4" t="s">
        <v>36</v>
      </c>
      <c r="W138" s="4" t="s">
        <v>2566</v>
      </c>
      <c r="X138" s="7">
        <v>1</v>
      </c>
      <c r="Y138" s="7">
        <v>2024</v>
      </c>
      <c r="Z138" s="4" t="s">
        <v>1853</v>
      </c>
    </row>
    <row r="139" spans="1:26">
      <c r="A139" s="4" t="s">
        <v>284</v>
      </c>
      <c r="B139" s="4" t="s">
        <v>29</v>
      </c>
      <c r="C139" s="1">
        <v>85</v>
      </c>
      <c r="D139" s="4" t="s">
        <v>222</v>
      </c>
      <c r="E139" s="4" t="s">
        <v>3</v>
      </c>
      <c r="F139" s="3">
        <v>45297.708333333336</v>
      </c>
      <c r="G139" s="3">
        <v>45297.753472222219</v>
      </c>
      <c r="H139" s="1">
        <v>30.07</v>
      </c>
      <c r="I139" s="1">
        <v>1.27</v>
      </c>
      <c r="J139" s="1">
        <v>35.869999999999997</v>
      </c>
      <c r="K139" s="2">
        <v>35.04</v>
      </c>
      <c r="L139" s="4" t="s">
        <v>45</v>
      </c>
      <c r="M139" s="4" t="s">
        <v>33</v>
      </c>
      <c r="N139" s="1">
        <v>13.95</v>
      </c>
      <c r="O139" s="1">
        <v>93.6</v>
      </c>
      <c r="P139" s="1">
        <v>122.76</v>
      </c>
      <c r="Q139" s="1">
        <v>33.020000000000003</v>
      </c>
      <c r="R139" s="1">
        <v>1</v>
      </c>
      <c r="S139" s="4" t="s">
        <v>6</v>
      </c>
      <c r="T139" s="4" t="s">
        <v>24</v>
      </c>
      <c r="U139" s="7">
        <v>17</v>
      </c>
      <c r="V139" s="4" t="s">
        <v>36</v>
      </c>
      <c r="W139" s="4" t="s">
        <v>2579</v>
      </c>
      <c r="X139" s="7">
        <v>1</v>
      </c>
      <c r="Y139" s="7">
        <v>2024</v>
      </c>
      <c r="Z139" s="4" t="s">
        <v>1853</v>
      </c>
    </row>
    <row r="140" spans="1:26">
      <c r="A140" s="4" t="s">
        <v>285</v>
      </c>
      <c r="B140" s="4" t="s">
        <v>29</v>
      </c>
      <c r="C140" s="1">
        <v>85</v>
      </c>
      <c r="D140" s="4" t="s">
        <v>286</v>
      </c>
      <c r="E140" s="4" t="s">
        <v>11</v>
      </c>
      <c r="F140" s="3">
        <v>45297.75</v>
      </c>
      <c r="G140" s="3">
        <v>45297.806250000001</v>
      </c>
      <c r="H140" s="1">
        <v>74.11</v>
      </c>
      <c r="I140" s="1">
        <v>2.97</v>
      </c>
      <c r="J140" s="1">
        <v>32.29</v>
      </c>
      <c r="K140" s="2">
        <v>25.66</v>
      </c>
      <c r="L140" s="4" t="s">
        <v>4</v>
      </c>
      <c r="M140" s="4" t="s">
        <v>5</v>
      </c>
      <c r="N140" s="1">
        <v>33.44</v>
      </c>
      <c r="O140" s="1">
        <v>86.9</v>
      </c>
      <c r="P140" s="1">
        <v>179.59</v>
      </c>
      <c r="Q140" s="1">
        <v>14.12</v>
      </c>
      <c r="R140" s="1">
        <v>4</v>
      </c>
      <c r="S140" s="4" t="s">
        <v>14</v>
      </c>
      <c r="T140" s="4" t="s">
        <v>24</v>
      </c>
      <c r="U140" s="7">
        <v>18</v>
      </c>
      <c r="V140" s="4" t="s">
        <v>4</v>
      </c>
      <c r="W140" s="4" t="s">
        <v>2579</v>
      </c>
      <c r="X140" s="7">
        <v>1</v>
      </c>
      <c r="Y140" s="7">
        <v>2024</v>
      </c>
      <c r="Z140" s="4" t="s">
        <v>1853</v>
      </c>
    </row>
    <row r="141" spans="1:26">
      <c r="A141" s="4" t="s">
        <v>287</v>
      </c>
      <c r="B141" s="4" t="s">
        <v>9</v>
      </c>
      <c r="C141" s="1">
        <v>62</v>
      </c>
      <c r="D141" s="4" t="s">
        <v>288</v>
      </c>
      <c r="E141" s="4" t="s">
        <v>58</v>
      </c>
      <c r="F141" s="3">
        <v>45297.791666666664</v>
      </c>
      <c r="G141" s="3">
        <v>45297.833333333336</v>
      </c>
      <c r="H141" s="1">
        <v>66.150000000000006</v>
      </c>
      <c r="I141" s="1">
        <v>3.06</v>
      </c>
      <c r="J141" s="1">
        <v>50.17</v>
      </c>
      <c r="K141" s="2">
        <v>36.299999999999997</v>
      </c>
      <c r="L141" s="4" t="s">
        <v>4</v>
      </c>
      <c r="M141" s="4" t="s">
        <v>13</v>
      </c>
      <c r="N141" s="1">
        <v>75.489999999999995</v>
      </c>
      <c r="O141" s="1">
        <v>56.12</v>
      </c>
      <c r="P141" s="1">
        <v>46.81</v>
      </c>
      <c r="Q141" s="1">
        <v>32.29</v>
      </c>
      <c r="R141" s="1">
        <v>1</v>
      </c>
      <c r="S141" s="4" t="s">
        <v>20</v>
      </c>
      <c r="T141" s="4" t="s">
        <v>7</v>
      </c>
      <c r="U141" s="7">
        <v>19</v>
      </c>
      <c r="V141" s="4" t="s">
        <v>4</v>
      </c>
      <c r="W141" s="4" t="s">
        <v>2572</v>
      </c>
      <c r="X141" s="7">
        <v>1</v>
      </c>
      <c r="Y141" s="7">
        <v>2024</v>
      </c>
      <c r="Z141" s="4" t="s">
        <v>1853</v>
      </c>
    </row>
    <row r="142" spans="1:26">
      <c r="A142" s="4" t="s">
        <v>289</v>
      </c>
      <c r="B142" s="4" t="s">
        <v>62</v>
      </c>
      <c r="C142" s="1">
        <v>100</v>
      </c>
      <c r="D142" s="4" t="s">
        <v>290</v>
      </c>
      <c r="E142" s="4" t="s">
        <v>3</v>
      </c>
      <c r="F142" s="3">
        <v>45297.833333333336</v>
      </c>
      <c r="G142" s="3">
        <v>45297.876388888886</v>
      </c>
      <c r="H142" s="1">
        <v>47.38</v>
      </c>
      <c r="I142" s="1">
        <v>1.3</v>
      </c>
      <c r="J142" s="1">
        <v>48.16</v>
      </c>
      <c r="K142" s="2">
        <v>28.11</v>
      </c>
      <c r="L142" s="4" t="s">
        <v>12</v>
      </c>
      <c r="M142" s="4" t="s">
        <v>13</v>
      </c>
      <c r="N142" s="1">
        <v>23.64</v>
      </c>
      <c r="O142" s="1">
        <v>68.06</v>
      </c>
      <c r="P142" s="1"/>
      <c r="Q142" s="1">
        <v>8.51</v>
      </c>
      <c r="R142" s="1">
        <v>4</v>
      </c>
      <c r="S142" s="4" t="s">
        <v>6</v>
      </c>
      <c r="T142" s="4" t="s">
        <v>15</v>
      </c>
      <c r="U142" s="7">
        <v>20</v>
      </c>
      <c r="V142" s="4" t="s">
        <v>4</v>
      </c>
      <c r="W142" s="4" t="s">
        <v>2584</v>
      </c>
      <c r="X142" s="7">
        <v>1</v>
      </c>
      <c r="Y142" s="7">
        <v>2024</v>
      </c>
      <c r="Z142" s="4" t="s">
        <v>1853</v>
      </c>
    </row>
    <row r="143" spans="1:26">
      <c r="A143" s="4" t="s">
        <v>291</v>
      </c>
      <c r="B143" s="4" t="s">
        <v>9</v>
      </c>
      <c r="C143" s="1">
        <v>62</v>
      </c>
      <c r="D143" s="4" t="s">
        <v>292</v>
      </c>
      <c r="E143" s="4" t="s">
        <v>11</v>
      </c>
      <c r="F143" s="3">
        <v>45297.875</v>
      </c>
      <c r="G143" s="3">
        <v>45297.993055555555</v>
      </c>
      <c r="H143" s="1">
        <v>45.99</v>
      </c>
      <c r="I143" s="1">
        <v>2.85</v>
      </c>
      <c r="J143" s="1">
        <v>30.6</v>
      </c>
      <c r="K143" s="2">
        <v>23.61</v>
      </c>
      <c r="L143" s="4" t="s">
        <v>45</v>
      </c>
      <c r="M143" s="4" t="s">
        <v>39</v>
      </c>
      <c r="N143" s="1">
        <v>34.869999999999997</v>
      </c>
      <c r="O143" s="1">
        <v>77.64</v>
      </c>
      <c r="P143" s="1">
        <v>108.66</v>
      </c>
      <c r="Q143" s="1">
        <v>3.85</v>
      </c>
      <c r="R143" s="1">
        <v>6</v>
      </c>
      <c r="S143" s="4" t="s">
        <v>20</v>
      </c>
      <c r="T143" s="4" t="s">
        <v>7</v>
      </c>
      <c r="U143" s="7">
        <v>21</v>
      </c>
      <c r="V143" s="4" t="s">
        <v>4</v>
      </c>
      <c r="W143" s="4" t="s">
        <v>2572</v>
      </c>
      <c r="X143" s="7">
        <v>1</v>
      </c>
      <c r="Y143" s="7">
        <v>2024</v>
      </c>
      <c r="Z143" s="4" t="s">
        <v>1853</v>
      </c>
    </row>
    <row r="144" spans="1:26">
      <c r="A144" s="4" t="s">
        <v>293</v>
      </c>
      <c r="B144" s="4" t="s">
        <v>1</v>
      </c>
      <c r="C144" s="1">
        <v>75</v>
      </c>
      <c r="D144" s="4" t="s">
        <v>294</v>
      </c>
      <c r="E144" s="4" t="s">
        <v>42</v>
      </c>
      <c r="F144" s="3">
        <v>45297.916666666664</v>
      </c>
      <c r="G144" s="3">
        <v>45298.038194444445</v>
      </c>
      <c r="H144" s="1">
        <v>48.29</v>
      </c>
      <c r="I144" s="1">
        <v>2.0699999999999998</v>
      </c>
      <c r="J144" s="1">
        <v>34.39</v>
      </c>
      <c r="K144" s="2">
        <v>30.24</v>
      </c>
      <c r="L144" s="4" t="s">
        <v>45</v>
      </c>
      <c r="M144" s="4" t="s">
        <v>39</v>
      </c>
      <c r="N144" s="1">
        <v>61.87</v>
      </c>
      <c r="O144" s="1">
        <v>92.69</v>
      </c>
      <c r="P144" s="1">
        <v>208.75</v>
      </c>
      <c r="Q144" s="1">
        <v>-8.0399999999999991</v>
      </c>
      <c r="R144" s="1">
        <v>6</v>
      </c>
      <c r="S144" s="4" t="s">
        <v>14</v>
      </c>
      <c r="T144" s="4" t="s">
        <v>7</v>
      </c>
      <c r="U144" s="7">
        <v>22</v>
      </c>
      <c r="V144" s="4" t="s">
        <v>4</v>
      </c>
      <c r="W144" s="4" t="s">
        <v>2566</v>
      </c>
      <c r="X144" s="7">
        <v>1</v>
      </c>
      <c r="Y144" s="7">
        <v>2024</v>
      </c>
      <c r="Z144" s="4" t="s">
        <v>1853</v>
      </c>
    </row>
    <row r="145" spans="1:26">
      <c r="A145" s="4" t="s">
        <v>295</v>
      </c>
      <c r="B145" s="4" t="s">
        <v>1</v>
      </c>
      <c r="C145" s="1">
        <v>50</v>
      </c>
      <c r="D145" s="4" t="s">
        <v>227</v>
      </c>
      <c r="E145" s="4" t="s">
        <v>3</v>
      </c>
      <c r="F145" s="3">
        <v>45297.958333333336</v>
      </c>
      <c r="G145" s="3">
        <v>45298.095833333333</v>
      </c>
      <c r="H145" s="1">
        <v>78.69</v>
      </c>
      <c r="I145" s="1">
        <v>2.86</v>
      </c>
      <c r="J145" s="1">
        <v>36.56</v>
      </c>
      <c r="K145" s="2">
        <v>7.64</v>
      </c>
      <c r="L145" s="4" t="s">
        <v>4</v>
      </c>
      <c r="M145" s="4" t="s">
        <v>5</v>
      </c>
      <c r="N145" s="1">
        <v>38.19</v>
      </c>
      <c r="O145" s="1">
        <v>82.43</v>
      </c>
      <c r="P145" s="1">
        <v>17.239999999999998</v>
      </c>
      <c r="Q145" s="1">
        <v>12.74</v>
      </c>
      <c r="R145" s="1">
        <v>7</v>
      </c>
      <c r="S145" s="4" t="s">
        <v>14</v>
      </c>
      <c r="T145" s="4" t="s">
        <v>24</v>
      </c>
      <c r="U145" s="7">
        <v>23</v>
      </c>
      <c r="V145" s="4" t="s">
        <v>4</v>
      </c>
      <c r="W145" s="4" t="s">
        <v>2566</v>
      </c>
      <c r="X145" s="7">
        <v>1</v>
      </c>
      <c r="Y145" s="7">
        <v>2024</v>
      </c>
      <c r="Z145" s="4" t="s">
        <v>1853</v>
      </c>
    </row>
    <row r="146" spans="1:26">
      <c r="A146" s="4" t="s">
        <v>296</v>
      </c>
      <c r="B146" s="4" t="s">
        <v>1</v>
      </c>
      <c r="C146" s="1">
        <v>93.09</v>
      </c>
      <c r="D146" s="4" t="s">
        <v>297</v>
      </c>
      <c r="E146" s="4" t="s">
        <v>11</v>
      </c>
      <c r="F146" s="3">
        <v>45298</v>
      </c>
      <c r="G146" s="3">
        <v>45298.060416666667</v>
      </c>
      <c r="H146" s="1">
        <v>68.03</v>
      </c>
      <c r="I146" s="1">
        <v>1.52</v>
      </c>
      <c r="J146" s="1">
        <v>16.399999999999999</v>
      </c>
      <c r="K146" s="2">
        <v>18.97</v>
      </c>
      <c r="L146" s="4" t="s">
        <v>12</v>
      </c>
      <c r="M146" s="4" t="s">
        <v>5</v>
      </c>
      <c r="N146" s="1">
        <v>50.7</v>
      </c>
      <c r="O146" s="1">
        <v>60.75</v>
      </c>
      <c r="P146" s="1">
        <v>148.09</v>
      </c>
      <c r="Q146" s="1">
        <v>34.79</v>
      </c>
      <c r="R146" s="1">
        <v>0</v>
      </c>
      <c r="S146" s="4" t="s">
        <v>20</v>
      </c>
      <c r="T146" s="4" t="s">
        <v>15</v>
      </c>
      <c r="U146" s="7">
        <v>0</v>
      </c>
      <c r="V146" s="4" t="s">
        <v>1816</v>
      </c>
      <c r="W146" s="4" t="s">
        <v>2566</v>
      </c>
      <c r="X146" s="7">
        <v>1</v>
      </c>
      <c r="Y146" s="7">
        <v>2024</v>
      </c>
      <c r="Z146" s="4" t="s">
        <v>1853</v>
      </c>
    </row>
    <row r="147" spans="1:26">
      <c r="A147" s="4" t="s">
        <v>298</v>
      </c>
      <c r="B147" s="4" t="s">
        <v>1</v>
      </c>
      <c r="C147" s="1">
        <v>85</v>
      </c>
      <c r="D147" s="4" t="s">
        <v>299</v>
      </c>
      <c r="E147" s="4" t="s">
        <v>3</v>
      </c>
      <c r="F147" s="3">
        <v>45298.041666666664</v>
      </c>
      <c r="G147" s="3">
        <v>45298.189583333333</v>
      </c>
      <c r="H147" s="1">
        <v>40.25</v>
      </c>
      <c r="I147" s="1">
        <v>3.64</v>
      </c>
      <c r="J147" s="1">
        <v>33.729999999999997</v>
      </c>
      <c r="K147" s="2">
        <v>17.239999999999998</v>
      </c>
      <c r="L147" s="4" t="s">
        <v>45</v>
      </c>
      <c r="M147" s="4" t="s">
        <v>5</v>
      </c>
      <c r="N147" s="1">
        <v>45.03</v>
      </c>
      <c r="O147" s="1">
        <v>77.8</v>
      </c>
      <c r="P147" s="1">
        <v>28.45</v>
      </c>
      <c r="Q147" s="1">
        <v>38.97</v>
      </c>
      <c r="R147" s="1">
        <v>6</v>
      </c>
      <c r="S147" s="4" t="s">
        <v>6</v>
      </c>
      <c r="T147" s="4" t="s">
        <v>7</v>
      </c>
      <c r="U147" s="7">
        <v>1</v>
      </c>
      <c r="V147" s="4" t="s">
        <v>1816</v>
      </c>
      <c r="W147" s="4" t="s">
        <v>2566</v>
      </c>
      <c r="X147" s="7">
        <v>1</v>
      </c>
      <c r="Y147" s="7">
        <v>2024</v>
      </c>
      <c r="Z147" s="4" t="s">
        <v>1853</v>
      </c>
    </row>
    <row r="148" spans="1:26">
      <c r="A148" s="4" t="s">
        <v>300</v>
      </c>
      <c r="B148" s="4" t="s">
        <v>1</v>
      </c>
      <c r="C148" s="1">
        <v>100</v>
      </c>
      <c r="D148" s="4" t="s">
        <v>301</v>
      </c>
      <c r="E148" s="4" t="s">
        <v>27</v>
      </c>
      <c r="F148" s="3">
        <v>45298.083333333336</v>
      </c>
      <c r="G148" s="3">
        <v>45298.209027777775</v>
      </c>
      <c r="H148" s="1">
        <v>74.28</v>
      </c>
      <c r="I148" s="1">
        <v>1.06</v>
      </c>
      <c r="J148" s="1">
        <v>41.34</v>
      </c>
      <c r="K148" s="2">
        <v>12.89</v>
      </c>
      <c r="L148" s="4" t="s">
        <v>4</v>
      </c>
      <c r="M148" s="4" t="s">
        <v>19</v>
      </c>
      <c r="N148" s="1">
        <v>66.010000000000005</v>
      </c>
      <c r="O148" s="1">
        <v>82.71</v>
      </c>
      <c r="P148" s="1">
        <v>35.479999999999997</v>
      </c>
      <c r="Q148" s="1">
        <v>4.76</v>
      </c>
      <c r="R148" s="1">
        <v>7</v>
      </c>
      <c r="S148" s="4" t="s">
        <v>20</v>
      </c>
      <c r="T148" s="4" t="s">
        <v>15</v>
      </c>
      <c r="U148" s="7">
        <v>2</v>
      </c>
      <c r="V148" s="4" t="s">
        <v>1816</v>
      </c>
      <c r="W148" s="4" t="s">
        <v>2566</v>
      </c>
      <c r="X148" s="7">
        <v>1</v>
      </c>
      <c r="Y148" s="7">
        <v>2024</v>
      </c>
      <c r="Z148" s="4" t="s">
        <v>1853</v>
      </c>
    </row>
    <row r="149" spans="1:26">
      <c r="A149" s="4" t="s">
        <v>302</v>
      </c>
      <c r="B149" s="4" t="s">
        <v>17</v>
      </c>
      <c r="C149" s="1">
        <v>85</v>
      </c>
      <c r="D149" s="4" t="s">
        <v>303</v>
      </c>
      <c r="E149" s="4" t="s">
        <v>11</v>
      </c>
      <c r="F149" s="3">
        <v>45298.125</v>
      </c>
      <c r="G149" s="3">
        <v>45298.284722222219</v>
      </c>
      <c r="H149" s="1"/>
      <c r="I149" s="1">
        <v>3.88</v>
      </c>
      <c r="J149" s="1">
        <v>38.869999999999997</v>
      </c>
      <c r="K149" s="2">
        <v>20.260000000000002</v>
      </c>
      <c r="L149" s="4" t="s">
        <v>36</v>
      </c>
      <c r="M149" s="4" t="s">
        <v>13</v>
      </c>
      <c r="N149" s="1">
        <v>20.22</v>
      </c>
      <c r="O149" s="1">
        <v>99.53</v>
      </c>
      <c r="P149" s="1">
        <v>246.41</v>
      </c>
      <c r="Q149" s="1">
        <v>7.46</v>
      </c>
      <c r="R149" s="1">
        <v>1</v>
      </c>
      <c r="S149" s="4" t="s">
        <v>6</v>
      </c>
      <c r="T149" s="4" t="s">
        <v>7</v>
      </c>
      <c r="U149" s="7">
        <v>3</v>
      </c>
      <c r="V149" s="4" t="s">
        <v>1816</v>
      </c>
      <c r="W149" s="4" t="s">
        <v>2567</v>
      </c>
      <c r="X149" s="7">
        <v>1</v>
      </c>
      <c r="Y149" s="7">
        <v>2024</v>
      </c>
      <c r="Z149" s="4" t="s">
        <v>1853</v>
      </c>
    </row>
    <row r="150" spans="1:26">
      <c r="A150" s="4" t="s">
        <v>304</v>
      </c>
      <c r="B150" s="4" t="s">
        <v>29</v>
      </c>
      <c r="C150" s="1">
        <v>50</v>
      </c>
      <c r="D150" s="4" t="s">
        <v>305</v>
      </c>
      <c r="E150" s="4" t="s">
        <v>27</v>
      </c>
      <c r="F150" s="3">
        <v>45298.166666666664</v>
      </c>
      <c r="G150" s="3">
        <v>45298.275694444441</v>
      </c>
      <c r="H150" s="1">
        <v>74.95</v>
      </c>
      <c r="I150" s="1">
        <v>2.02</v>
      </c>
      <c r="J150" s="1">
        <v>43.62</v>
      </c>
      <c r="K150" s="2">
        <v>31.58</v>
      </c>
      <c r="L150" s="4" t="s">
        <v>12</v>
      </c>
      <c r="M150" s="4" t="s">
        <v>5</v>
      </c>
      <c r="N150" s="1">
        <v>72.34</v>
      </c>
      <c r="O150" s="1">
        <v>62.45</v>
      </c>
      <c r="P150" s="1">
        <v>127.91</v>
      </c>
      <c r="Q150" s="1">
        <v>12.26</v>
      </c>
      <c r="R150" s="1">
        <v>5</v>
      </c>
      <c r="S150" s="4" t="s">
        <v>20</v>
      </c>
      <c r="T150" s="4" t="s">
        <v>24</v>
      </c>
      <c r="U150" s="7">
        <v>4</v>
      </c>
      <c r="V150" s="4" t="s">
        <v>1816</v>
      </c>
      <c r="W150" s="4" t="s">
        <v>2579</v>
      </c>
      <c r="X150" s="7">
        <v>1</v>
      </c>
      <c r="Y150" s="7">
        <v>2024</v>
      </c>
      <c r="Z150" s="4" t="s">
        <v>1853</v>
      </c>
    </row>
    <row r="151" spans="1:26">
      <c r="A151" s="4" t="s">
        <v>306</v>
      </c>
      <c r="B151" s="4" t="s">
        <v>1</v>
      </c>
      <c r="C151" s="1">
        <v>100</v>
      </c>
      <c r="D151" s="4" t="s">
        <v>307</v>
      </c>
      <c r="E151" s="4" t="s">
        <v>27</v>
      </c>
      <c r="F151" s="3">
        <v>45298.208333333336</v>
      </c>
      <c r="G151" s="3">
        <v>45298.25</v>
      </c>
      <c r="H151" s="1">
        <v>52.88</v>
      </c>
      <c r="I151" s="1">
        <v>1.28</v>
      </c>
      <c r="J151" s="1">
        <v>35.53</v>
      </c>
      <c r="K151" s="2">
        <v>7.95</v>
      </c>
      <c r="L151" s="4" t="s">
        <v>45</v>
      </c>
      <c r="M151" s="4" t="s">
        <v>48</v>
      </c>
      <c r="N151" s="1">
        <v>30.6</v>
      </c>
      <c r="O151" s="1">
        <v>76.03</v>
      </c>
      <c r="P151" s="1">
        <v>186.81</v>
      </c>
      <c r="Q151" s="1">
        <v>19.190000000000001</v>
      </c>
      <c r="R151" s="1">
        <v>0</v>
      </c>
      <c r="S151" s="4" t="s">
        <v>14</v>
      </c>
      <c r="T151" s="4" t="s">
        <v>7</v>
      </c>
      <c r="U151" s="7">
        <v>5</v>
      </c>
      <c r="V151" s="4" t="s">
        <v>1816</v>
      </c>
      <c r="W151" s="4" t="s">
        <v>2566</v>
      </c>
      <c r="X151" s="7">
        <v>1</v>
      </c>
      <c r="Y151" s="7">
        <v>2024</v>
      </c>
      <c r="Z151" s="4" t="s">
        <v>1853</v>
      </c>
    </row>
    <row r="152" spans="1:26">
      <c r="A152" s="4" t="s">
        <v>308</v>
      </c>
      <c r="B152" s="4" t="s">
        <v>62</v>
      </c>
      <c r="C152" s="1">
        <v>50</v>
      </c>
      <c r="D152" s="4" t="s">
        <v>246</v>
      </c>
      <c r="E152" s="4" t="s">
        <v>11</v>
      </c>
      <c r="F152" s="3">
        <v>45298.25</v>
      </c>
      <c r="G152" s="3">
        <v>45298.308333333334</v>
      </c>
      <c r="H152" s="1">
        <v>34.97</v>
      </c>
      <c r="I152" s="1">
        <v>2.5</v>
      </c>
      <c r="J152" s="1">
        <v>19.649999999999999</v>
      </c>
      <c r="K152" s="2">
        <v>16.53</v>
      </c>
      <c r="L152" s="4" t="s">
        <v>45</v>
      </c>
      <c r="M152" s="4" t="s">
        <v>13</v>
      </c>
      <c r="N152" s="1">
        <v>36.729999999999997</v>
      </c>
      <c r="O152" s="1">
        <v>69.41</v>
      </c>
      <c r="P152" s="1">
        <v>249.06</v>
      </c>
      <c r="Q152" s="1">
        <v>9.6</v>
      </c>
      <c r="R152" s="1">
        <v>4</v>
      </c>
      <c r="S152" s="4" t="s">
        <v>20</v>
      </c>
      <c r="T152" s="4" t="s">
        <v>7</v>
      </c>
      <c r="U152" s="7">
        <v>6</v>
      </c>
      <c r="V152" s="4" t="s">
        <v>12</v>
      </c>
      <c r="W152" s="4" t="s">
        <v>2584</v>
      </c>
      <c r="X152" s="7">
        <v>1</v>
      </c>
      <c r="Y152" s="7">
        <v>2024</v>
      </c>
      <c r="Z152" s="4" t="s">
        <v>1853</v>
      </c>
    </row>
    <row r="153" spans="1:26">
      <c r="A153" s="4" t="s">
        <v>309</v>
      </c>
      <c r="B153" s="4" t="s">
        <v>62</v>
      </c>
      <c r="C153" s="1">
        <v>85</v>
      </c>
      <c r="D153" s="4" t="s">
        <v>310</v>
      </c>
      <c r="E153" s="4" t="s">
        <v>58</v>
      </c>
      <c r="F153" s="3">
        <v>45298.291666666664</v>
      </c>
      <c r="G153" s="3">
        <v>45298.318749999999</v>
      </c>
      <c r="H153" s="1">
        <v>55.92</v>
      </c>
      <c r="I153" s="1">
        <v>2.5499999999999998</v>
      </c>
      <c r="J153" s="1">
        <v>6.64</v>
      </c>
      <c r="K153" s="2">
        <v>25.57</v>
      </c>
      <c r="L153" s="4" t="s">
        <v>45</v>
      </c>
      <c r="M153" s="4" t="s">
        <v>23</v>
      </c>
      <c r="N153" s="1">
        <v>46.87</v>
      </c>
      <c r="O153" s="1">
        <v>67.959999999999994</v>
      </c>
      <c r="P153" s="1">
        <v>179.09</v>
      </c>
      <c r="Q153" s="1">
        <v>15.17</v>
      </c>
      <c r="R153" s="1">
        <v>6</v>
      </c>
      <c r="S153" s="4" t="s">
        <v>6</v>
      </c>
      <c r="T153" s="4" t="s">
        <v>7</v>
      </c>
      <c r="U153" s="7">
        <v>7</v>
      </c>
      <c r="V153" s="4" t="s">
        <v>12</v>
      </c>
      <c r="W153" s="4" t="s">
        <v>2584</v>
      </c>
      <c r="X153" s="7">
        <v>1</v>
      </c>
      <c r="Y153" s="7">
        <v>2024</v>
      </c>
      <c r="Z153" s="4" t="s">
        <v>1853</v>
      </c>
    </row>
    <row r="154" spans="1:26">
      <c r="A154" s="4" t="s">
        <v>311</v>
      </c>
      <c r="B154" s="4" t="s">
        <v>62</v>
      </c>
      <c r="C154" s="1">
        <v>62</v>
      </c>
      <c r="D154" s="4" t="s">
        <v>312</v>
      </c>
      <c r="E154" s="4" t="s">
        <v>11</v>
      </c>
      <c r="F154" s="3">
        <v>45298.333333333336</v>
      </c>
      <c r="G154" s="3">
        <v>45298.484027777777</v>
      </c>
      <c r="H154" s="1">
        <v>76.599999999999994</v>
      </c>
      <c r="I154" s="1">
        <v>3.32</v>
      </c>
      <c r="J154" s="1">
        <v>31.6</v>
      </c>
      <c r="K154" s="2">
        <v>19.34</v>
      </c>
      <c r="L154" s="4" t="s">
        <v>12</v>
      </c>
      <c r="M154" s="4" t="s">
        <v>33</v>
      </c>
      <c r="N154" s="1">
        <v>69.31</v>
      </c>
      <c r="O154" s="1">
        <v>92.69</v>
      </c>
      <c r="P154" s="1">
        <v>290.99</v>
      </c>
      <c r="Q154" s="1">
        <v>31.25</v>
      </c>
      <c r="R154" s="1">
        <v>3</v>
      </c>
      <c r="S154" s="4" t="s">
        <v>6</v>
      </c>
      <c r="T154" s="4" t="s">
        <v>15</v>
      </c>
      <c r="U154" s="7">
        <v>8</v>
      </c>
      <c r="V154" s="4" t="s">
        <v>12</v>
      </c>
      <c r="W154" s="4" t="s">
        <v>2584</v>
      </c>
      <c r="X154" s="7">
        <v>1</v>
      </c>
      <c r="Y154" s="7">
        <v>2024</v>
      </c>
      <c r="Z154" s="4" t="s">
        <v>1853</v>
      </c>
    </row>
    <row r="155" spans="1:26">
      <c r="A155" s="4" t="s">
        <v>313</v>
      </c>
      <c r="B155" s="4" t="s">
        <v>62</v>
      </c>
      <c r="C155" s="1">
        <v>100</v>
      </c>
      <c r="D155" s="4" t="s">
        <v>314</v>
      </c>
      <c r="E155" s="4" t="s">
        <v>58</v>
      </c>
      <c r="F155" s="3">
        <v>45298.375</v>
      </c>
      <c r="G155" s="3">
        <v>45298.48541666667</v>
      </c>
      <c r="H155" s="1">
        <v>20.260000000000002</v>
      </c>
      <c r="I155" s="1">
        <v>1.35</v>
      </c>
      <c r="J155" s="1">
        <v>3.02</v>
      </c>
      <c r="K155" s="2">
        <v>31.89</v>
      </c>
      <c r="L155" s="4" t="s">
        <v>4</v>
      </c>
      <c r="M155" s="4" t="s">
        <v>33</v>
      </c>
      <c r="N155" s="1">
        <v>79.650000000000006</v>
      </c>
      <c r="O155" s="1">
        <v>88.24</v>
      </c>
      <c r="P155" s="1">
        <v>32.01</v>
      </c>
      <c r="Q155" s="1">
        <v>36.549999999999997</v>
      </c>
      <c r="R155" s="1">
        <v>0</v>
      </c>
      <c r="S155" s="4" t="s">
        <v>14</v>
      </c>
      <c r="T155" s="4" t="s">
        <v>15</v>
      </c>
      <c r="U155" s="7">
        <v>9</v>
      </c>
      <c r="V155" s="4" t="s">
        <v>12</v>
      </c>
      <c r="W155" s="4" t="s">
        <v>2584</v>
      </c>
      <c r="X155" s="7">
        <v>1</v>
      </c>
      <c r="Y155" s="7">
        <v>2024</v>
      </c>
      <c r="Z155" s="4" t="s">
        <v>1853</v>
      </c>
    </row>
    <row r="156" spans="1:26">
      <c r="A156" s="4" t="s">
        <v>315</v>
      </c>
      <c r="B156" s="4" t="s">
        <v>17</v>
      </c>
      <c r="C156" s="1">
        <v>50</v>
      </c>
      <c r="D156" s="4" t="s">
        <v>316</v>
      </c>
      <c r="E156" s="4" t="s">
        <v>3</v>
      </c>
      <c r="F156" s="3">
        <v>45298.416666666664</v>
      </c>
      <c r="G156" s="3">
        <v>45298.447222222225</v>
      </c>
      <c r="H156" s="1">
        <v>56.07</v>
      </c>
      <c r="I156" s="1">
        <v>3.25</v>
      </c>
      <c r="J156" s="1">
        <v>28.17</v>
      </c>
      <c r="K156" s="2">
        <v>7.96</v>
      </c>
      <c r="L156" s="4" t="s">
        <v>36</v>
      </c>
      <c r="M156" s="4" t="s">
        <v>13</v>
      </c>
      <c r="N156" s="1">
        <v>75.63</v>
      </c>
      <c r="O156" s="1">
        <v>55.82</v>
      </c>
      <c r="P156" s="1">
        <v>219.43</v>
      </c>
      <c r="Q156" s="1">
        <v>7.11</v>
      </c>
      <c r="R156" s="1">
        <v>4</v>
      </c>
      <c r="S156" s="4" t="s">
        <v>6</v>
      </c>
      <c r="T156" s="4" t="s">
        <v>24</v>
      </c>
      <c r="U156" s="7">
        <v>10</v>
      </c>
      <c r="V156" s="4" t="s">
        <v>12</v>
      </c>
      <c r="W156" s="4" t="s">
        <v>2567</v>
      </c>
      <c r="X156" s="7">
        <v>1</v>
      </c>
      <c r="Y156" s="7">
        <v>2024</v>
      </c>
      <c r="Z156" s="4" t="s">
        <v>1853</v>
      </c>
    </row>
    <row r="157" spans="1:26">
      <c r="A157" s="4" t="s">
        <v>317</v>
      </c>
      <c r="B157" s="4" t="s">
        <v>62</v>
      </c>
      <c r="C157" s="1">
        <v>62</v>
      </c>
      <c r="D157" s="4" t="s">
        <v>318</v>
      </c>
      <c r="E157" s="4" t="s">
        <v>3</v>
      </c>
      <c r="F157" s="3">
        <v>45298.458333333336</v>
      </c>
      <c r="G157" s="3">
        <v>45298.480555555558</v>
      </c>
      <c r="H157" s="1">
        <v>65.05</v>
      </c>
      <c r="I157" s="1">
        <v>3.44</v>
      </c>
      <c r="J157" s="1">
        <v>22.56</v>
      </c>
      <c r="K157" s="2">
        <v>20.8</v>
      </c>
      <c r="L157" s="4" t="s">
        <v>45</v>
      </c>
      <c r="M157" s="4" t="s">
        <v>23</v>
      </c>
      <c r="N157" s="1">
        <v>83.59</v>
      </c>
      <c r="O157" s="1">
        <v>80.040000000000006</v>
      </c>
      <c r="P157" s="1">
        <v>188.08</v>
      </c>
      <c r="Q157" s="1">
        <v>25.34</v>
      </c>
      <c r="R157" s="1">
        <v>3</v>
      </c>
      <c r="S157" s="4" t="s">
        <v>6</v>
      </c>
      <c r="T157" s="4" t="s">
        <v>15</v>
      </c>
      <c r="U157" s="7">
        <v>11</v>
      </c>
      <c r="V157" s="4" t="s">
        <v>12</v>
      </c>
      <c r="W157" s="4" t="s">
        <v>2584</v>
      </c>
      <c r="X157" s="7">
        <v>1</v>
      </c>
      <c r="Y157" s="7">
        <v>2024</v>
      </c>
      <c r="Z157" s="4" t="s">
        <v>1853</v>
      </c>
    </row>
    <row r="158" spans="1:26">
      <c r="A158" s="4" t="s">
        <v>319</v>
      </c>
      <c r="B158" s="4" t="s">
        <v>1</v>
      </c>
      <c r="C158" s="1">
        <v>85</v>
      </c>
      <c r="D158" s="4" t="s">
        <v>101</v>
      </c>
      <c r="E158" s="4" t="s">
        <v>11</v>
      </c>
      <c r="F158" s="3">
        <v>45298.5</v>
      </c>
      <c r="G158" s="3">
        <v>45298.55</v>
      </c>
      <c r="H158" s="1"/>
      <c r="I158" s="1">
        <v>2.72</v>
      </c>
      <c r="J158" s="1">
        <v>9.9499999999999993</v>
      </c>
      <c r="K158" s="2">
        <v>11.75</v>
      </c>
      <c r="L158" s="4" t="s">
        <v>12</v>
      </c>
      <c r="M158" s="4" t="s">
        <v>33</v>
      </c>
      <c r="N158" s="1">
        <v>20.16</v>
      </c>
      <c r="O158" s="1">
        <v>87.84</v>
      </c>
      <c r="P158" s="1">
        <v>81.39</v>
      </c>
      <c r="Q158" s="1">
        <v>37.840000000000003</v>
      </c>
      <c r="R158" s="1">
        <v>3</v>
      </c>
      <c r="S158" s="4" t="s">
        <v>14</v>
      </c>
      <c r="T158" s="4" t="s">
        <v>15</v>
      </c>
      <c r="U158" s="7">
        <v>12</v>
      </c>
      <c r="V158" s="4" t="s">
        <v>36</v>
      </c>
      <c r="W158" s="4" t="s">
        <v>2566</v>
      </c>
      <c r="X158" s="7">
        <v>1</v>
      </c>
      <c r="Y158" s="7">
        <v>2024</v>
      </c>
      <c r="Z158" s="4" t="s">
        <v>1853</v>
      </c>
    </row>
    <row r="159" spans="1:26">
      <c r="A159" s="4" t="s">
        <v>320</v>
      </c>
      <c r="B159" s="4" t="s">
        <v>9</v>
      </c>
      <c r="C159" s="1">
        <v>50.87</v>
      </c>
      <c r="D159" s="4" t="s">
        <v>321</v>
      </c>
      <c r="E159" s="4" t="s">
        <v>3</v>
      </c>
      <c r="F159" s="3">
        <v>45298.541666666664</v>
      </c>
      <c r="G159" s="3">
        <v>45298.672222222223</v>
      </c>
      <c r="H159" s="1">
        <v>23.57</v>
      </c>
      <c r="I159" s="1">
        <v>0.84</v>
      </c>
      <c r="J159" s="1">
        <v>49.78</v>
      </c>
      <c r="K159" s="2">
        <v>22</v>
      </c>
      <c r="L159" s="4" t="s">
        <v>45</v>
      </c>
      <c r="M159" s="4" t="s">
        <v>33</v>
      </c>
      <c r="N159" s="1">
        <v>51.07</v>
      </c>
      <c r="O159" s="1">
        <v>79</v>
      </c>
      <c r="P159" s="1">
        <v>267.35000000000002</v>
      </c>
      <c r="Q159" s="1">
        <v>-3.09</v>
      </c>
      <c r="R159" s="1">
        <v>3</v>
      </c>
      <c r="S159" s="4" t="s">
        <v>6</v>
      </c>
      <c r="T159" s="4" t="s">
        <v>15</v>
      </c>
      <c r="U159" s="7">
        <v>13</v>
      </c>
      <c r="V159" s="4" t="s">
        <v>36</v>
      </c>
      <c r="W159" s="4" t="s">
        <v>2572</v>
      </c>
      <c r="X159" s="7">
        <v>1</v>
      </c>
      <c r="Y159" s="7">
        <v>2024</v>
      </c>
      <c r="Z159" s="4" t="s">
        <v>1853</v>
      </c>
    </row>
    <row r="160" spans="1:26">
      <c r="A160" s="4" t="s">
        <v>322</v>
      </c>
      <c r="B160" s="4" t="s">
        <v>62</v>
      </c>
      <c r="C160" s="1">
        <v>62</v>
      </c>
      <c r="D160" s="4" t="s">
        <v>323</v>
      </c>
      <c r="E160" s="4" t="s">
        <v>42</v>
      </c>
      <c r="F160" s="3">
        <v>45298.583333333336</v>
      </c>
      <c r="G160" s="3">
        <v>45298.740972222222</v>
      </c>
      <c r="H160" s="1"/>
      <c r="I160" s="1">
        <v>1.99</v>
      </c>
      <c r="J160" s="1">
        <v>21.74</v>
      </c>
      <c r="K160" s="2">
        <v>8.61</v>
      </c>
      <c r="L160" s="4" t="s">
        <v>4</v>
      </c>
      <c r="M160" s="4" t="s">
        <v>33</v>
      </c>
      <c r="N160" s="1">
        <v>45.19</v>
      </c>
      <c r="O160" s="1">
        <v>52.94</v>
      </c>
      <c r="P160" s="1">
        <v>56.9</v>
      </c>
      <c r="Q160" s="1">
        <v>38.590000000000003</v>
      </c>
      <c r="R160" s="1">
        <v>3</v>
      </c>
      <c r="S160" s="4" t="s">
        <v>6</v>
      </c>
      <c r="T160" s="4" t="s">
        <v>24</v>
      </c>
      <c r="U160" s="7">
        <v>14</v>
      </c>
      <c r="V160" s="4" t="s">
        <v>36</v>
      </c>
      <c r="W160" s="4" t="s">
        <v>2584</v>
      </c>
      <c r="X160" s="7">
        <v>1</v>
      </c>
      <c r="Y160" s="7">
        <v>2024</v>
      </c>
      <c r="Z160" s="4" t="s">
        <v>1853</v>
      </c>
    </row>
    <row r="161" spans="1:26">
      <c r="A161" s="4" t="s">
        <v>324</v>
      </c>
      <c r="B161" s="4" t="s">
        <v>17</v>
      </c>
      <c r="C161" s="1">
        <v>100</v>
      </c>
      <c r="D161" s="4" t="s">
        <v>325</v>
      </c>
      <c r="E161" s="4" t="s">
        <v>27</v>
      </c>
      <c r="F161" s="3">
        <v>45298.625</v>
      </c>
      <c r="G161" s="3">
        <v>45298.691666666666</v>
      </c>
      <c r="H161" s="1">
        <v>41.09</v>
      </c>
      <c r="I161" s="1">
        <v>5.22</v>
      </c>
      <c r="J161" s="1">
        <v>7.85</v>
      </c>
      <c r="K161" s="2">
        <v>37.369999999999997</v>
      </c>
      <c r="L161" s="4" t="s">
        <v>36</v>
      </c>
      <c r="M161" s="4" t="s">
        <v>39</v>
      </c>
      <c r="N161" s="1">
        <v>10.71</v>
      </c>
      <c r="O161" s="1">
        <v>64.16</v>
      </c>
      <c r="P161" s="1">
        <v>35.44</v>
      </c>
      <c r="Q161" s="1">
        <v>-2.56</v>
      </c>
      <c r="R161" s="1">
        <v>6.64</v>
      </c>
      <c r="S161" s="4" t="s">
        <v>20</v>
      </c>
      <c r="T161" s="4" t="s">
        <v>24</v>
      </c>
      <c r="U161" s="7">
        <v>15</v>
      </c>
      <c r="V161" s="4" t="s">
        <v>36</v>
      </c>
      <c r="W161" s="4" t="s">
        <v>2567</v>
      </c>
      <c r="X161" s="7">
        <v>1</v>
      </c>
      <c r="Y161" s="7">
        <v>2024</v>
      </c>
      <c r="Z161" s="4" t="s">
        <v>1853</v>
      </c>
    </row>
    <row r="162" spans="1:26">
      <c r="A162" s="4" t="s">
        <v>326</v>
      </c>
      <c r="B162" s="4" t="s">
        <v>17</v>
      </c>
      <c r="C162" s="1">
        <v>58.01</v>
      </c>
      <c r="D162" s="4" t="s">
        <v>327</v>
      </c>
      <c r="E162" s="4" t="s">
        <v>27</v>
      </c>
      <c r="F162" s="3">
        <v>45298.666666666664</v>
      </c>
      <c r="G162" s="3">
        <v>45298.725694444445</v>
      </c>
      <c r="H162" s="1">
        <v>49</v>
      </c>
      <c r="I162" s="1">
        <v>3.74</v>
      </c>
      <c r="J162" s="1">
        <v>2.56</v>
      </c>
      <c r="K162" s="2">
        <v>15.93</v>
      </c>
      <c r="L162" s="4" t="s">
        <v>45</v>
      </c>
      <c r="M162" s="4" t="s">
        <v>23</v>
      </c>
      <c r="N162" s="1">
        <v>15.6</v>
      </c>
      <c r="O162" s="1">
        <v>98</v>
      </c>
      <c r="P162" s="1">
        <v>85.1</v>
      </c>
      <c r="Q162" s="1">
        <v>15.56</v>
      </c>
      <c r="R162" s="1">
        <v>6</v>
      </c>
      <c r="S162" s="4" t="s">
        <v>20</v>
      </c>
      <c r="T162" s="4" t="s">
        <v>24</v>
      </c>
      <c r="U162" s="7">
        <v>16</v>
      </c>
      <c r="V162" s="4" t="s">
        <v>36</v>
      </c>
      <c r="W162" s="4" t="s">
        <v>2567</v>
      </c>
      <c r="X162" s="7">
        <v>1</v>
      </c>
      <c r="Y162" s="7">
        <v>2024</v>
      </c>
      <c r="Z162" s="4" t="s">
        <v>1853</v>
      </c>
    </row>
    <row r="163" spans="1:26">
      <c r="A163" s="4" t="s">
        <v>328</v>
      </c>
      <c r="B163" s="4" t="s">
        <v>62</v>
      </c>
      <c r="C163" s="1">
        <v>85</v>
      </c>
      <c r="D163" s="4" t="s">
        <v>138</v>
      </c>
      <c r="E163" s="4" t="s">
        <v>58</v>
      </c>
      <c r="F163" s="3">
        <v>45298.708333333336</v>
      </c>
      <c r="G163" s="3">
        <v>45298.772222222222</v>
      </c>
      <c r="H163" s="1">
        <v>10.28</v>
      </c>
      <c r="I163" s="1">
        <v>2.36</v>
      </c>
      <c r="J163" s="1">
        <v>45.69</v>
      </c>
      <c r="K163" s="2">
        <v>7.05</v>
      </c>
      <c r="L163" s="4" t="s">
        <v>12</v>
      </c>
      <c r="M163" s="4" t="s">
        <v>39</v>
      </c>
      <c r="N163" s="1">
        <v>27.84</v>
      </c>
      <c r="O163" s="1">
        <v>52.21</v>
      </c>
      <c r="P163" s="1">
        <v>39.28</v>
      </c>
      <c r="Q163" s="1">
        <v>35.090000000000003</v>
      </c>
      <c r="R163" s="1">
        <v>1.8</v>
      </c>
      <c r="S163" s="4" t="s">
        <v>20</v>
      </c>
      <c r="T163" s="4" t="s">
        <v>24</v>
      </c>
      <c r="U163" s="7">
        <v>17</v>
      </c>
      <c r="V163" s="4" t="s">
        <v>36</v>
      </c>
      <c r="W163" s="4" t="s">
        <v>2584</v>
      </c>
      <c r="X163" s="7">
        <v>1</v>
      </c>
      <c r="Y163" s="7">
        <v>2024</v>
      </c>
      <c r="Z163" s="4" t="s">
        <v>1853</v>
      </c>
    </row>
    <row r="164" spans="1:26">
      <c r="A164" s="4" t="s">
        <v>329</v>
      </c>
      <c r="B164" s="4" t="s">
        <v>9</v>
      </c>
      <c r="C164" s="1">
        <v>85</v>
      </c>
      <c r="D164" s="4" t="s">
        <v>330</v>
      </c>
      <c r="E164" s="4" t="s">
        <v>3</v>
      </c>
      <c r="F164" s="3">
        <v>45298.75</v>
      </c>
      <c r="G164" s="3">
        <v>45298.911111111112</v>
      </c>
      <c r="H164" s="1">
        <v>45.57</v>
      </c>
      <c r="I164" s="1">
        <v>3.27</v>
      </c>
      <c r="J164" s="1">
        <v>11.09</v>
      </c>
      <c r="K164" s="2">
        <v>34.03</v>
      </c>
      <c r="L164" s="4" t="s">
        <v>4</v>
      </c>
      <c r="M164" s="4" t="s">
        <v>13</v>
      </c>
      <c r="N164" s="1">
        <v>45.71</v>
      </c>
      <c r="O164" s="1">
        <v>87.23</v>
      </c>
      <c r="P164" s="1">
        <v>217.59</v>
      </c>
      <c r="Q164" s="1">
        <v>-9.09</v>
      </c>
      <c r="R164" s="1">
        <v>1</v>
      </c>
      <c r="S164" s="4" t="s">
        <v>20</v>
      </c>
      <c r="T164" s="4" t="s">
        <v>7</v>
      </c>
      <c r="U164" s="7">
        <v>18</v>
      </c>
      <c r="V164" s="4" t="s">
        <v>4</v>
      </c>
      <c r="W164" s="4" t="s">
        <v>2572</v>
      </c>
      <c r="X164" s="7">
        <v>1</v>
      </c>
      <c r="Y164" s="7">
        <v>2024</v>
      </c>
      <c r="Z164" s="4" t="s">
        <v>1853</v>
      </c>
    </row>
    <row r="165" spans="1:26">
      <c r="A165" s="4" t="s">
        <v>331</v>
      </c>
      <c r="B165" s="4" t="s">
        <v>62</v>
      </c>
      <c r="C165" s="1">
        <v>62</v>
      </c>
      <c r="D165" s="4" t="s">
        <v>332</v>
      </c>
      <c r="E165" s="4" t="s">
        <v>58</v>
      </c>
      <c r="F165" s="3">
        <v>45298.791666666664</v>
      </c>
      <c r="G165" s="3">
        <v>45298.822222222225</v>
      </c>
      <c r="H165" s="1">
        <v>69.11</v>
      </c>
      <c r="I165" s="1">
        <v>3.28</v>
      </c>
      <c r="J165" s="1">
        <v>22.99</v>
      </c>
      <c r="K165" s="2">
        <v>9.36</v>
      </c>
      <c r="L165" s="4" t="s">
        <v>36</v>
      </c>
      <c r="M165" s="4" t="s">
        <v>13</v>
      </c>
      <c r="N165" s="1">
        <v>58.58</v>
      </c>
      <c r="O165" s="1">
        <v>62.96</v>
      </c>
      <c r="P165" s="1">
        <v>101.38</v>
      </c>
      <c r="Q165" s="1">
        <v>1.5</v>
      </c>
      <c r="R165" s="1">
        <v>1</v>
      </c>
      <c r="S165" s="4" t="s">
        <v>20</v>
      </c>
      <c r="T165" s="4" t="s">
        <v>24</v>
      </c>
      <c r="U165" s="7">
        <v>19</v>
      </c>
      <c r="V165" s="4" t="s">
        <v>4</v>
      </c>
      <c r="W165" s="4" t="s">
        <v>2584</v>
      </c>
      <c r="X165" s="7">
        <v>1</v>
      </c>
      <c r="Y165" s="7">
        <v>2024</v>
      </c>
      <c r="Z165" s="4" t="s">
        <v>1853</v>
      </c>
    </row>
    <row r="166" spans="1:26">
      <c r="A166" s="4" t="s">
        <v>333</v>
      </c>
      <c r="B166" s="4" t="s">
        <v>17</v>
      </c>
      <c r="C166" s="1">
        <v>102.95</v>
      </c>
      <c r="D166" s="4" t="s">
        <v>334</v>
      </c>
      <c r="E166" s="4" t="s">
        <v>27</v>
      </c>
      <c r="F166" s="3">
        <v>45298.833333333336</v>
      </c>
      <c r="G166" s="3">
        <v>45298.929166666669</v>
      </c>
      <c r="H166" s="1">
        <v>37.76</v>
      </c>
      <c r="I166" s="1">
        <v>3.4</v>
      </c>
      <c r="J166" s="1">
        <v>32.729999999999997</v>
      </c>
      <c r="K166" s="2">
        <v>26.22</v>
      </c>
      <c r="L166" s="4" t="s">
        <v>12</v>
      </c>
      <c r="M166" s="4" t="s">
        <v>19</v>
      </c>
      <c r="N166" s="1">
        <v>74.680000000000007</v>
      </c>
      <c r="O166" s="1">
        <v>64.650000000000006</v>
      </c>
      <c r="P166" s="1">
        <v>156.41999999999999</v>
      </c>
      <c r="Q166" s="1">
        <v>2.2200000000000002</v>
      </c>
      <c r="R166" s="1">
        <v>6</v>
      </c>
      <c r="S166" s="4" t="s">
        <v>20</v>
      </c>
      <c r="T166" s="4" t="s">
        <v>24</v>
      </c>
      <c r="U166" s="7">
        <v>20</v>
      </c>
      <c r="V166" s="4" t="s">
        <v>4</v>
      </c>
      <c r="W166" s="4" t="s">
        <v>2567</v>
      </c>
      <c r="X166" s="7">
        <v>1</v>
      </c>
      <c r="Y166" s="7">
        <v>2024</v>
      </c>
      <c r="Z166" s="4" t="s">
        <v>1853</v>
      </c>
    </row>
    <row r="167" spans="1:26">
      <c r="A167" s="4" t="s">
        <v>335</v>
      </c>
      <c r="B167" s="4" t="s">
        <v>29</v>
      </c>
      <c r="C167" s="1">
        <v>85</v>
      </c>
      <c r="D167" s="4" t="s">
        <v>336</v>
      </c>
      <c r="E167" s="4" t="s">
        <v>27</v>
      </c>
      <c r="F167" s="3">
        <v>45298.875</v>
      </c>
      <c r="G167" s="3">
        <v>45298.975694444445</v>
      </c>
      <c r="H167" s="1">
        <v>14.5</v>
      </c>
      <c r="I167" s="1">
        <v>2.5499999999999998</v>
      </c>
      <c r="J167" s="1">
        <v>21.24</v>
      </c>
      <c r="K167" s="2">
        <v>30.87</v>
      </c>
      <c r="L167" s="4" t="s">
        <v>45</v>
      </c>
      <c r="M167" s="4" t="s">
        <v>39</v>
      </c>
      <c r="N167" s="1">
        <v>30.76</v>
      </c>
      <c r="O167" s="1">
        <v>56.51</v>
      </c>
      <c r="P167" s="1">
        <v>119.36</v>
      </c>
      <c r="Q167" s="1">
        <v>-5.6</v>
      </c>
      <c r="R167" s="1">
        <v>0.67</v>
      </c>
      <c r="S167" s="4" t="s">
        <v>20</v>
      </c>
      <c r="T167" s="4" t="s">
        <v>7</v>
      </c>
      <c r="U167" s="7">
        <v>21</v>
      </c>
      <c r="V167" s="4" t="s">
        <v>4</v>
      </c>
      <c r="W167" s="4" t="s">
        <v>2579</v>
      </c>
      <c r="X167" s="7">
        <v>1</v>
      </c>
      <c r="Y167" s="7">
        <v>2024</v>
      </c>
      <c r="Z167" s="4" t="s">
        <v>1853</v>
      </c>
    </row>
    <row r="168" spans="1:26">
      <c r="A168" s="4" t="s">
        <v>337</v>
      </c>
      <c r="B168" s="4" t="s">
        <v>1</v>
      </c>
      <c r="C168" s="1">
        <v>75</v>
      </c>
      <c r="D168" s="4" t="s">
        <v>338</v>
      </c>
      <c r="E168" s="4" t="s">
        <v>3</v>
      </c>
      <c r="F168" s="3">
        <v>45298.916666666664</v>
      </c>
      <c r="G168" s="3">
        <v>45299.000694444447</v>
      </c>
      <c r="H168" s="1">
        <v>54.64</v>
      </c>
      <c r="I168" s="1">
        <v>3.25</v>
      </c>
      <c r="J168" s="1">
        <v>19.71</v>
      </c>
      <c r="K168" s="2">
        <v>18.84</v>
      </c>
      <c r="L168" s="4" t="s">
        <v>12</v>
      </c>
      <c r="M168" s="4" t="s">
        <v>13</v>
      </c>
      <c r="N168" s="1">
        <v>27.02</v>
      </c>
      <c r="O168" s="1">
        <v>85.54</v>
      </c>
      <c r="P168" s="1">
        <v>130.55000000000001</v>
      </c>
      <c r="Q168" s="1">
        <v>12.63</v>
      </c>
      <c r="R168" s="1">
        <v>5</v>
      </c>
      <c r="S168" s="4" t="s">
        <v>14</v>
      </c>
      <c r="T168" s="4" t="s">
        <v>7</v>
      </c>
      <c r="U168" s="7">
        <v>22</v>
      </c>
      <c r="V168" s="4" t="s">
        <v>4</v>
      </c>
      <c r="W168" s="4" t="s">
        <v>2566</v>
      </c>
      <c r="X168" s="7">
        <v>1</v>
      </c>
      <c r="Y168" s="7">
        <v>2024</v>
      </c>
      <c r="Z168" s="4" t="s">
        <v>1853</v>
      </c>
    </row>
    <row r="169" spans="1:26">
      <c r="A169" s="4" t="s">
        <v>339</v>
      </c>
      <c r="B169" s="4" t="s">
        <v>17</v>
      </c>
      <c r="C169" s="1">
        <v>75</v>
      </c>
      <c r="D169" s="4" t="s">
        <v>340</v>
      </c>
      <c r="E169" s="4" t="s">
        <v>42</v>
      </c>
      <c r="F169" s="3">
        <v>45298.958333333336</v>
      </c>
      <c r="G169" s="3">
        <v>45299.074305555558</v>
      </c>
      <c r="H169" s="1">
        <v>67.89</v>
      </c>
      <c r="I169" s="1">
        <v>3.01</v>
      </c>
      <c r="J169" s="1">
        <v>9.68</v>
      </c>
      <c r="K169" s="2">
        <v>11.33</v>
      </c>
      <c r="L169" s="4" t="s">
        <v>36</v>
      </c>
      <c r="M169" s="4" t="s">
        <v>39</v>
      </c>
      <c r="N169" s="1">
        <v>64.31</v>
      </c>
      <c r="O169" s="1">
        <v>77.58</v>
      </c>
      <c r="P169" s="1">
        <v>32.89</v>
      </c>
      <c r="Q169" s="1">
        <v>16.32</v>
      </c>
      <c r="R169" s="1">
        <v>6</v>
      </c>
      <c r="S169" s="4" t="s">
        <v>20</v>
      </c>
      <c r="T169" s="4" t="s">
        <v>15</v>
      </c>
      <c r="U169" s="7">
        <v>23</v>
      </c>
      <c r="V169" s="4" t="s">
        <v>4</v>
      </c>
      <c r="W169" s="4" t="s">
        <v>2567</v>
      </c>
      <c r="X169" s="7">
        <v>1</v>
      </c>
      <c r="Y169" s="7">
        <v>2024</v>
      </c>
      <c r="Z169" s="4" t="s">
        <v>1853</v>
      </c>
    </row>
    <row r="170" spans="1:26">
      <c r="A170" s="4" t="s">
        <v>341</v>
      </c>
      <c r="B170" s="4" t="s">
        <v>62</v>
      </c>
      <c r="C170" s="1">
        <v>100</v>
      </c>
      <c r="D170" s="4" t="s">
        <v>342</v>
      </c>
      <c r="E170" s="4" t="s">
        <v>42</v>
      </c>
      <c r="F170" s="3">
        <v>45299</v>
      </c>
      <c r="G170" s="3">
        <v>45299.135416666664</v>
      </c>
      <c r="H170" s="1">
        <v>22.74</v>
      </c>
      <c r="I170" s="1">
        <v>1.03</v>
      </c>
      <c r="J170" s="1">
        <v>29.64</v>
      </c>
      <c r="K170" s="2">
        <v>8.23</v>
      </c>
      <c r="L170" s="4" t="s">
        <v>4</v>
      </c>
      <c r="M170" s="4" t="s">
        <v>19</v>
      </c>
      <c r="N170" s="1">
        <v>76.23</v>
      </c>
      <c r="O170" s="1">
        <v>85.78</v>
      </c>
      <c r="P170" s="1">
        <v>280.98</v>
      </c>
      <c r="Q170" s="1">
        <v>-2.91</v>
      </c>
      <c r="R170" s="1">
        <v>4</v>
      </c>
      <c r="S170" s="4" t="s">
        <v>6</v>
      </c>
      <c r="T170" s="4" t="s">
        <v>15</v>
      </c>
      <c r="U170" s="7">
        <v>0</v>
      </c>
      <c r="V170" s="4" t="s">
        <v>1816</v>
      </c>
      <c r="W170" s="4" t="s">
        <v>2584</v>
      </c>
      <c r="X170" s="7">
        <v>1</v>
      </c>
      <c r="Y170" s="7">
        <v>2024</v>
      </c>
      <c r="Z170" s="4" t="s">
        <v>1853</v>
      </c>
    </row>
    <row r="171" spans="1:26">
      <c r="A171" s="4" t="s">
        <v>343</v>
      </c>
      <c r="B171" s="4" t="s">
        <v>1</v>
      </c>
      <c r="C171" s="1">
        <v>85</v>
      </c>
      <c r="D171" s="4" t="s">
        <v>344</v>
      </c>
      <c r="E171" s="4" t="s">
        <v>3</v>
      </c>
      <c r="F171" s="3">
        <v>45299.041666666664</v>
      </c>
      <c r="G171" s="3">
        <v>45299.094444444447</v>
      </c>
      <c r="H171" s="1">
        <v>56.02</v>
      </c>
      <c r="I171" s="1">
        <v>1.04</v>
      </c>
      <c r="J171" s="1">
        <v>37.85</v>
      </c>
      <c r="K171" s="2">
        <v>14.58</v>
      </c>
      <c r="L171" s="4" t="s">
        <v>4</v>
      </c>
      <c r="M171" s="4" t="s">
        <v>13</v>
      </c>
      <c r="N171" s="1">
        <v>18.04</v>
      </c>
      <c r="O171" s="1">
        <v>61.93</v>
      </c>
      <c r="P171" s="1">
        <v>14.72</v>
      </c>
      <c r="Q171" s="1">
        <v>11.49</v>
      </c>
      <c r="R171" s="1">
        <v>7</v>
      </c>
      <c r="S171" s="4" t="s">
        <v>14</v>
      </c>
      <c r="T171" s="4" t="s">
        <v>24</v>
      </c>
      <c r="U171" s="7">
        <v>1</v>
      </c>
      <c r="V171" s="4" t="s">
        <v>1816</v>
      </c>
      <c r="W171" s="4" t="s">
        <v>2566</v>
      </c>
      <c r="X171" s="7">
        <v>1</v>
      </c>
      <c r="Y171" s="7">
        <v>2024</v>
      </c>
      <c r="Z171" s="4" t="s">
        <v>1853</v>
      </c>
    </row>
    <row r="172" spans="1:26">
      <c r="A172" s="4" t="s">
        <v>345</v>
      </c>
      <c r="B172" s="4" t="s">
        <v>62</v>
      </c>
      <c r="C172" s="1">
        <v>85</v>
      </c>
      <c r="D172" s="4" t="s">
        <v>305</v>
      </c>
      <c r="E172" s="4" t="s">
        <v>3</v>
      </c>
      <c r="F172" s="3">
        <v>45299.083333333336</v>
      </c>
      <c r="G172" s="3">
        <v>45299.143055555556</v>
      </c>
      <c r="H172" s="1">
        <v>127.76</v>
      </c>
      <c r="I172" s="1">
        <v>0.98</v>
      </c>
      <c r="J172" s="1">
        <v>9.2899999999999991</v>
      </c>
      <c r="K172" s="2">
        <v>20.34</v>
      </c>
      <c r="L172" s="4" t="s">
        <v>45</v>
      </c>
      <c r="M172" s="4" t="s">
        <v>13</v>
      </c>
      <c r="N172" s="1">
        <v>27.65</v>
      </c>
      <c r="O172" s="1">
        <v>90.3</v>
      </c>
      <c r="P172" s="1">
        <v>103.96</v>
      </c>
      <c r="Q172" s="1">
        <v>18.41</v>
      </c>
      <c r="R172" s="1">
        <v>1</v>
      </c>
      <c r="S172" s="4" t="s">
        <v>20</v>
      </c>
      <c r="T172" s="4" t="s">
        <v>15</v>
      </c>
      <c r="U172" s="7">
        <v>2</v>
      </c>
      <c r="V172" s="4" t="s">
        <v>1816</v>
      </c>
      <c r="W172" s="4" t="s">
        <v>2584</v>
      </c>
      <c r="X172" s="7">
        <v>1</v>
      </c>
      <c r="Y172" s="7">
        <v>2024</v>
      </c>
      <c r="Z172" s="4" t="s">
        <v>1853</v>
      </c>
    </row>
    <row r="173" spans="1:26">
      <c r="A173" s="4" t="s">
        <v>346</v>
      </c>
      <c r="B173" s="4" t="s">
        <v>62</v>
      </c>
      <c r="C173" s="1">
        <v>100</v>
      </c>
      <c r="D173" s="4" t="s">
        <v>347</v>
      </c>
      <c r="E173" s="4" t="s">
        <v>58</v>
      </c>
      <c r="F173" s="3">
        <v>45299.125</v>
      </c>
      <c r="G173" s="3">
        <v>45299.179861111108</v>
      </c>
      <c r="H173" s="1">
        <v>13.88</v>
      </c>
      <c r="I173" s="1">
        <v>0.52</v>
      </c>
      <c r="J173" s="1">
        <v>9.91</v>
      </c>
      <c r="K173" s="2">
        <v>26.91</v>
      </c>
      <c r="L173" s="4" t="s">
        <v>45</v>
      </c>
      <c r="M173" s="4" t="s">
        <v>13</v>
      </c>
      <c r="N173" s="1">
        <v>40.799999999999997</v>
      </c>
      <c r="O173" s="1">
        <v>71.38</v>
      </c>
      <c r="P173" s="1">
        <v>136.28</v>
      </c>
      <c r="Q173" s="1">
        <v>24.76</v>
      </c>
      <c r="R173" s="1">
        <v>5</v>
      </c>
      <c r="S173" s="4" t="s">
        <v>20</v>
      </c>
      <c r="T173" s="4" t="s">
        <v>7</v>
      </c>
      <c r="U173" s="7">
        <v>3</v>
      </c>
      <c r="V173" s="4" t="s">
        <v>1816</v>
      </c>
      <c r="W173" s="4" t="s">
        <v>2584</v>
      </c>
      <c r="X173" s="7">
        <v>1</v>
      </c>
      <c r="Y173" s="7">
        <v>2024</v>
      </c>
      <c r="Z173" s="4" t="s">
        <v>1853</v>
      </c>
    </row>
    <row r="174" spans="1:26">
      <c r="A174" s="4" t="s">
        <v>348</v>
      </c>
      <c r="B174" s="4" t="s">
        <v>29</v>
      </c>
      <c r="C174" s="1">
        <v>75</v>
      </c>
      <c r="D174" s="4" t="s">
        <v>349</v>
      </c>
      <c r="E174" s="4" t="s">
        <v>3</v>
      </c>
      <c r="F174" s="3">
        <v>45299.166666666664</v>
      </c>
      <c r="G174" s="3">
        <v>45299.236111111109</v>
      </c>
      <c r="H174" s="1"/>
      <c r="I174" s="1">
        <v>3.47</v>
      </c>
      <c r="J174" s="1">
        <v>32.6</v>
      </c>
      <c r="K174" s="2">
        <v>37.21</v>
      </c>
      <c r="L174" s="4" t="s">
        <v>45</v>
      </c>
      <c r="M174" s="4" t="s">
        <v>13</v>
      </c>
      <c r="N174" s="1">
        <v>68.790000000000006</v>
      </c>
      <c r="O174" s="1">
        <v>75.67</v>
      </c>
      <c r="P174" s="1">
        <v>62.41</v>
      </c>
      <c r="Q174" s="1">
        <v>27.9</v>
      </c>
      <c r="R174" s="1">
        <v>7</v>
      </c>
      <c r="S174" s="4" t="s">
        <v>6</v>
      </c>
      <c r="T174" s="4" t="s">
        <v>15</v>
      </c>
      <c r="U174" s="7">
        <v>4</v>
      </c>
      <c r="V174" s="4" t="s">
        <v>1816</v>
      </c>
      <c r="W174" s="4" t="s">
        <v>2579</v>
      </c>
      <c r="X174" s="7">
        <v>1</v>
      </c>
      <c r="Y174" s="7">
        <v>2024</v>
      </c>
      <c r="Z174" s="4" t="s">
        <v>1853</v>
      </c>
    </row>
    <row r="175" spans="1:26">
      <c r="A175" s="4" t="s">
        <v>350</v>
      </c>
      <c r="B175" s="4" t="s">
        <v>1</v>
      </c>
      <c r="C175" s="1">
        <v>100</v>
      </c>
      <c r="D175" s="4" t="s">
        <v>351</v>
      </c>
      <c r="E175" s="4" t="s">
        <v>42</v>
      </c>
      <c r="F175" s="3">
        <v>45299.208333333336</v>
      </c>
      <c r="G175" s="3">
        <v>45299.327777777777</v>
      </c>
      <c r="H175" s="1">
        <v>47.82</v>
      </c>
      <c r="I175" s="1">
        <v>2.0499999999999998</v>
      </c>
      <c r="J175" s="1">
        <v>6.08</v>
      </c>
      <c r="K175" s="2">
        <v>35.99</v>
      </c>
      <c r="L175" s="4" t="s">
        <v>45</v>
      </c>
      <c r="M175" s="4" t="s">
        <v>5</v>
      </c>
      <c r="N175" s="1">
        <v>61.58</v>
      </c>
      <c r="O175" s="1">
        <v>97.96</v>
      </c>
      <c r="P175" s="1">
        <v>90.11</v>
      </c>
      <c r="Q175" s="1">
        <v>7.17</v>
      </c>
      <c r="R175" s="1">
        <v>2</v>
      </c>
      <c r="S175" s="4" t="s">
        <v>14</v>
      </c>
      <c r="T175" s="4" t="s">
        <v>15</v>
      </c>
      <c r="U175" s="7">
        <v>5</v>
      </c>
      <c r="V175" s="4" t="s">
        <v>1816</v>
      </c>
      <c r="W175" s="4" t="s">
        <v>2566</v>
      </c>
      <c r="X175" s="7">
        <v>1</v>
      </c>
      <c r="Y175" s="7">
        <v>2024</v>
      </c>
      <c r="Z175" s="4" t="s">
        <v>1853</v>
      </c>
    </row>
    <row r="176" spans="1:26">
      <c r="A176" s="4" t="s">
        <v>352</v>
      </c>
      <c r="B176" s="4" t="s">
        <v>1</v>
      </c>
      <c r="C176" s="1">
        <v>50</v>
      </c>
      <c r="D176" s="4" t="s">
        <v>353</v>
      </c>
      <c r="E176" s="4" t="s">
        <v>3</v>
      </c>
      <c r="F176" s="3">
        <v>45299.25</v>
      </c>
      <c r="G176" s="3">
        <v>45299.371527777781</v>
      </c>
      <c r="H176" s="1">
        <v>71.14</v>
      </c>
      <c r="I176" s="1">
        <v>1.73</v>
      </c>
      <c r="J176" s="1">
        <v>14.83</v>
      </c>
      <c r="K176" s="2">
        <v>37.020000000000003</v>
      </c>
      <c r="L176" s="4" t="s">
        <v>36</v>
      </c>
      <c r="M176" s="4" t="s">
        <v>23</v>
      </c>
      <c r="N176" s="1">
        <v>73.16</v>
      </c>
      <c r="O176" s="1">
        <v>75.75</v>
      </c>
      <c r="P176" s="1">
        <v>150.27000000000001</v>
      </c>
      <c r="Q176" s="1">
        <v>17.420000000000002</v>
      </c>
      <c r="R176" s="1">
        <v>5</v>
      </c>
      <c r="S176" s="4" t="s">
        <v>6</v>
      </c>
      <c r="T176" s="4" t="s">
        <v>24</v>
      </c>
      <c r="U176" s="7">
        <v>6</v>
      </c>
      <c r="V176" s="4" t="s">
        <v>12</v>
      </c>
      <c r="W176" s="4" t="s">
        <v>2566</v>
      </c>
      <c r="X176" s="7">
        <v>1</v>
      </c>
      <c r="Y176" s="7">
        <v>2024</v>
      </c>
      <c r="Z176" s="4" t="s">
        <v>1853</v>
      </c>
    </row>
    <row r="177" spans="1:26">
      <c r="A177" s="4" t="s">
        <v>354</v>
      </c>
      <c r="B177" s="4" t="s">
        <v>29</v>
      </c>
      <c r="C177" s="1">
        <v>85</v>
      </c>
      <c r="D177" s="4" t="s">
        <v>266</v>
      </c>
      <c r="E177" s="4" t="s">
        <v>58</v>
      </c>
      <c r="F177" s="3">
        <v>45299.291666666664</v>
      </c>
      <c r="G177" s="3">
        <v>45299.368750000001</v>
      </c>
      <c r="H177" s="1">
        <v>6.09</v>
      </c>
      <c r="I177" s="1">
        <v>3.28</v>
      </c>
      <c r="J177" s="1">
        <v>4.87</v>
      </c>
      <c r="K177" s="2">
        <v>9.19</v>
      </c>
      <c r="L177" s="4" t="s">
        <v>45</v>
      </c>
      <c r="M177" s="4" t="s">
        <v>23</v>
      </c>
      <c r="N177" s="1">
        <v>14.45</v>
      </c>
      <c r="O177" s="1">
        <v>61.79</v>
      </c>
      <c r="P177" s="1">
        <v>54.82</v>
      </c>
      <c r="Q177" s="1">
        <v>6.17</v>
      </c>
      <c r="R177" s="1">
        <v>2</v>
      </c>
      <c r="S177" s="4" t="s">
        <v>6</v>
      </c>
      <c r="T177" s="4" t="s">
        <v>7</v>
      </c>
      <c r="U177" s="7">
        <v>7</v>
      </c>
      <c r="V177" s="4" t="s">
        <v>12</v>
      </c>
      <c r="W177" s="4" t="s">
        <v>2579</v>
      </c>
      <c r="X177" s="7">
        <v>1</v>
      </c>
      <c r="Y177" s="7">
        <v>2024</v>
      </c>
      <c r="Z177" s="4" t="s">
        <v>1853</v>
      </c>
    </row>
    <row r="178" spans="1:26">
      <c r="A178" s="4" t="s">
        <v>355</v>
      </c>
      <c r="B178" s="4" t="s">
        <v>17</v>
      </c>
      <c r="C178" s="1">
        <v>50</v>
      </c>
      <c r="D178" s="4" t="s">
        <v>294</v>
      </c>
      <c r="E178" s="4" t="s">
        <v>58</v>
      </c>
      <c r="F178" s="3">
        <v>45299.333333333336</v>
      </c>
      <c r="G178" s="3">
        <v>45299.434027777781</v>
      </c>
      <c r="H178" s="1">
        <v>33.1</v>
      </c>
      <c r="I178" s="1">
        <v>2.1800000000000002</v>
      </c>
      <c r="J178" s="1">
        <v>16.690000000000001</v>
      </c>
      <c r="K178" s="2">
        <v>36.520000000000003</v>
      </c>
      <c r="L178" s="4" t="s">
        <v>12</v>
      </c>
      <c r="M178" s="4" t="s">
        <v>39</v>
      </c>
      <c r="N178" s="1">
        <v>79.5</v>
      </c>
      <c r="O178" s="1">
        <v>53.57</v>
      </c>
      <c r="P178" s="1">
        <v>174.43</v>
      </c>
      <c r="Q178" s="1">
        <v>-7.87</v>
      </c>
      <c r="R178" s="1">
        <v>7.69</v>
      </c>
      <c r="S178" s="4" t="s">
        <v>14</v>
      </c>
      <c r="T178" s="4" t="s">
        <v>7</v>
      </c>
      <c r="U178" s="7">
        <v>8</v>
      </c>
      <c r="V178" s="4" t="s">
        <v>12</v>
      </c>
      <c r="W178" s="4" t="s">
        <v>2567</v>
      </c>
      <c r="X178" s="7">
        <v>1</v>
      </c>
      <c r="Y178" s="7">
        <v>2024</v>
      </c>
      <c r="Z178" s="4" t="s">
        <v>1853</v>
      </c>
    </row>
    <row r="179" spans="1:26">
      <c r="A179" s="4" t="s">
        <v>356</v>
      </c>
      <c r="B179" s="4" t="s">
        <v>62</v>
      </c>
      <c r="C179" s="1">
        <v>95.7</v>
      </c>
      <c r="D179" s="4" t="s">
        <v>357</v>
      </c>
      <c r="E179" s="4" t="s">
        <v>58</v>
      </c>
      <c r="F179" s="3">
        <v>45299.375</v>
      </c>
      <c r="G179" s="3">
        <v>45299.468055555553</v>
      </c>
      <c r="H179" s="1">
        <v>78.83</v>
      </c>
      <c r="I179" s="1">
        <v>2.92</v>
      </c>
      <c r="J179" s="1">
        <v>8.42</v>
      </c>
      <c r="K179" s="2">
        <v>23.3</v>
      </c>
      <c r="L179" s="4" t="s">
        <v>36</v>
      </c>
      <c r="M179" s="4" t="s">
        <v>39</v>
      </c>
      <c r="N179" s="1">
        <v>12.48</v>
      </c>
      <c r="O179" s="1">
        <v>78.61</v>
      </c>
      <c r="P179" s="1">
        <v>118.7</v>
      </c>
      <c r="Q179" s="1">
        <v>4.76</v>
      </c>
      <c r="R179" s="1">
        <v>0</v>
      </c>
      <c r="S179" s="4" t="s">
        <v>6</v>
      </c>
      <c r="T179" s="4" t="s">
        <v>15</v>
      </c>
      <c r="U179" s="7">
        <v>9</v>
      </c>
      <c r="V179" s="4" t="s">
        <v>12</v>
      </c>
      <c r="W179" s="4" t="s">
        <v>2584</v>
      </c>
      <c r="X179" s="7">
        <v>1</v>
      </c>
      <c r="Y179" s="7">
        <v>2024</v>
      </c>
      <c r="Z179" s="4" t="s">
        <v>1853</v>
      </c>
    </row>
    <row r="180" spans="1:26">
      <c r="A180" s="4" t="s">
        <v>358</v>
      </c>
      <c r="B180" s="4" t="s">
        <v>9</v>
      </c>
      <c r="C180" s="1">
        <v>100</v>
      </c>
      <c r="D180" s="4" t="s">
        <v>359</v>
      </c>
      <c r="E180" s="4" t="s">
        <v>58</v>
      </c>
      <c r="F180" s="3">
        <v>45299.416666666664</v>
      </c>
      <c r="G180" s="3">
        <v>45299.497916666667</v>
      </c>
      <c r="H180" s="1">
        <v>63.24</v>
      </c>
      <c r="I180" s="1">
        <v>0.84</v>
      </c>
      <c r="J180" s="1">
        <v>5.26</v>
      </c>
      <c r="K180" s="2">
        <v>39.700000000000003</v>
      </c>
      <c r="L180" s="4" t="s">
        <v>36</v>
      </c>
      <c r="M180" s="4" t="s">
        <v>39</v>
      </c>
      <c r="N180" s="1">
        <v>31.11</v>
      </c>
      <c r="O180" s="1">
        <v>50.16</v>
      </c>
      <c r="P180" s="1">
        <v>132.96</v>
      </c>
      <c r="Q180" s="1">
        <v>30.79</v>
      </c>
      <c r="R180" s="1">
        <v>2</v>
      </c>
      <c r="S180" s="4" t="s">
        <v>14</v>
      </c>
      <c r="T180" s="4" t="s">
        <v>15</v>
      </c>
      <c r="U180" s="7">
        <v>10</v>
      </c>
      <c r="V180" s="4" t="s">
        <v>12</v>
      </c>
      <c r="W180" s="4" t="s">
        <v>2572</v>
      </c>
      <c r="X180" s="7">
        <v>1</v>
      </c>
      <c r="Y180" s="7">
        <v>2024</v>
      </c>
      <c r="Z180" s="4" t="s">
        <v>1853</v>
      </c>
    </row>
    <row r="181" spans="1:26">
      <c r="A181" s="4" t="s">
        <v>360</v>
      </c>
      <c r="B181" s="4" t="s">
        <v>62</v>
      </c>
      <c r="C181" s="1">
        <v>50</v>
      </c>
      <c r="D181" s="4" t="s">
        <v>95</v>
      </c>
      <c r="E181" s="4" t="s">
        <v>11</v>
      </c>
      <c r="F181" s="3">
        <v>45299.458333333336</v>
      </c>
      <c r="G181" s="3">
        <v>45299.479861111111</v>
      </c>
      <c r="H181" s="1">
        <v>50.16</v>
      </c>
      <c r="I181" s="1">
        <v>3.98</v>
      </c>
      <c r="J181" s="1">
        <v>29.09</v>
      </c>
      <c r="K181" s="2">
        <v>8.85</v>
      </c>
      <c r="L181" s="4" t="s">
        <v>45</v>
      </c>
      <c r="M181" s="4" t="s">
        <v>19</v>
      </c>
      <c r="N181" s="1">
        <v>62.13</v>
      </c>
      <c r="O181" s="1">
        <v>95.4</v>
      </c>
      <c r="P181" s="1">
        <v>42.38</v>
      </c>
      <c r="Q181" s="1">
        <v>18.46</v>
      </c>
      <c r="R181" s="1">
        <v>7</v>
      </c>
      <c r="S181" s="4" t="s">
        <v>6</v>
      </c>
      <c r="T181" s="4" t="s">
        <v>15</v>
      </c>
      <c r="U181" s="7">
        <v>11</v>
      </c>
      <c r="V181" s="4" t="s">
        <v>12</v>
      </c>
      <c r="W181" s="4" t="s">
        <v>2584</v>
      </c>
      <c r="X181" s="7">
        <v>1</v>
      </c>
      <c r="Y181" s="7">
        <v>2024</v>
      </c>
      <c r="Z181" s="4" t="s">
        <v>1853</v>
      </c>
    </row>
    <row r="182" spans="1:26">
      <c r="A182" s="4" t="s">
        <v>361</v>
      </c>
      <c r="B182" s="4" t="s">
        <v>62</v>
      </c>
      <c r="C182" s="1">
        <v>50</v>
      </c>
      <c r="D182" s="4" t="s">
        <v>362</v>
      </c>
      <c r="E182" s="4" t="s">
        <v>3</v>
      </c>
      <c r="F182" s="3">
        <v>45299.5</v>
      </c>
      <c r="G182" s="3">
        <v>45299.592361111114</v>
      </c>
      <c r="H182" s="1">
        <v>21.82</v>
      </c>
      <c r="I182" s="1">
        <v>0.86</v>
      </c>
      <c r="J182" s="1">
        <v>97.34</v>
      </c>
      <c r="K182" s="2">
        <v>13.1</v>
      </c>
      <c r="L182" s="4" t="s">
        <v>36</v>
      </c>
      <c r="M182" s="4" t="s">
        <v>48</v>
      </c>
      <c r="N182" s="1">
        <v>78.27</v>
      </c>
      <c r="O182" s="1">
        <v>76.900000000000006</v>
      </c>
      <c r="P182" s="1">
        <v>240.8</v>
      </c>
      <c r="Q182" s="1">
        <v>10.34</v>
      </c>
      <c r="R182" s="1">
        <v>5</v>
      </c>
      <c r="S182" s="4" t="s">
        <v>14</v>
      </c>
      <c r="T182" s="4" t="s">
        <v>24</v>
      </c>
      <c r="U182" s="7">
        <v>12</v>
      </c>
      <c r="V182" s="4" t="s">
        <v>36</v>
      </c>
      <c r="W182" s="4" t="s">
        <v>2584</v>
      </c>
      <c r="X182" s="7">
        <v>1</v>
      </c>
      <c r="Y182" s="7">
        <v>2024</v>
      </c>
      <c r="Z182" s="4" t="s">
        <v>1853</v>
      </c>
    </row>
    <row r="183" spans="1:26">
      <c r="A183" s="4" t="s">
        <v>363</v>
      </c>
      <c r="B183" s="4" t="s">
        <v>17</v>
      </c>
      <c r="C183" s="1">
        <v>50</v>
      </c>
      <c r="D183" s="4" t="s">
        <v>156</v>
      </c>
      <c r="E183" s="4" t="s">
        <v>27</v>
      </c>
      <c r="F183" s="3">
        <v>45299.541666666664</v>
      </c>
      <c r="G183" s="3">
        <v>45299.620138888888</v>
      </c>
      <c r="H183" s="1">
        <v>61</v>
      </c>
      <c r="I183" s="1">
        <v>3.03</v>
      </c>
      <c r="J183" s="1">
        <v>5.72</v>
      </c>
      <c r="K183" s="2">
        <v>20.420000000000002</v>
      </c>
      <c r="L183" s="4" t="s">
        <v>12</v>
      </c>
      <c r="M183" s="4" t="s">
        <v>5</v>
      </c>
      <c r="N183" s="1">
        <v>44.95</v>
      </c>
      <c r="O183" s="1">
        <v>66.2</v>
      </c>
      <c r="P183" s="1">
        <v>232.32</v>
      </c>
      <c r="Q183" s="1">
        <v>27.54</v>
      </c>
      <c r="R183" s="1">
        <v>6</v>
      </c>
      <c r="S183" s="4" t="s">
        <v>20</v>
      </c>
      <c r="T183" s="4" t="s">
        <v>15</v>
      </c>
      <c r="U183" s="7">
        <v>13</v>
      </c>
      <c r="V183" s="4" t="s">
        <v>36</v>
      </c>
      <c r="W183" s="4" t="s">
        <v>2567</v>
      </c>
      <c r="X183" s="7">
        <v>1</v>
      </c>
      <c r="Y183" s="7">
        <v>2024</v>
      </c>
      <c r="Z183" s="4" t="s">
        <v>1853</v>
      </c>
    </row>
    <row r="184" spans="1:26">
      <c r="A184" s="4" t="s">
        <v>364</v>
      </c>
      <c r="B184" s="4" t="s">
        <v>62</v>
      </c>
      <c r="C184" s="1">
        <v>62</v>
      </c>
      <c r="D184" s="4" t="s">
        <v>365</v>
      </c>
      <c r="E184" s="4" t="s">
        <v>3</v>
      </c>
      <c r="F184" s="3">
        <v>45299.583333333336</v>
      </c>
      <c r="G184" s="3">
        <v>45299.633333333331</v>
      </c>
      <c r="H184" s="1">
        <v>47.31</v>
      </c>
      <c r="I184" s="1">
        <v>0.97</v>
      </c>
      <c r="J184" s="1">
        <v>10.16</v>
      </c>
      <c r="K184" s="2">
        <v>25.92</v>
      </c>
      <c r="L184" s="4" t="s">
        <v>36</v>
      </c>
      <c r="M184" s="4" t="s">
        <v>48</v>
      </c>
      <c r="N184" s="1">
        <v>40.49</v>
      </c>
      <c r="O184" s="1">
        <v>98.82</v>
      </c>
      <c r="P184" s="1">
        <v>260.66000000000003</v>
      </c>
      <c r="Q184" s="1">
        <v>23.73</v>
      </c>
      <c r="R184" s="1">
        <v>5</v>
      </c>
      <c r="S184" s="4" t="s">
        <v>14</v>
      </c>
      <c r="T184" s="4" t="s">
        <v>15</v>
      </c>
      <c r="U184" s="7">
        <v>14</v>
      </c>
      <c r="V184" s="4" t="s">
        <v>36</v>
      </c>
      <c r="W184" s="4" t="s">
        <v>2584</v>
      </c>
      <c r="X184" s="7">
        <v>1</v>
      </c>
      <c r="Y184" s="7">
        <v>2024</v>
      </c>
      <c r="Z184" s="4" t="s">
        <v>1853</v>
      </c>
    </row>
    <row r="185" spans="1:26">
      <c r="A185" s="4" t="s">
        <v>366</v>
      </c>
      <c r="B185" s="4" t="s">
        <v>29</v>
      </c>
      <c r="C185" s="1">
        <v>62</v>
      </c>
      <c r="D185" s="4" t="s">
        <v>227</v>
      </c>
      <c r="E185" s="4" t="s">
        <v>11</v>
      </c>
      <c r="F185" s="3">
        <v>45299.625</v>
      </c>
      <c r="G185" s="3">
        <v>45299.752083333333</v>
      </c>
      <c r="H185" s="1">
        <v>33.78</v>
      </c>
      <c r="I185" s="1">
        <v>1.35</v>
      </c>
      <c r="J185" s="1">
        <v>48.77</v>
      </c>
      <c r="K185" s="2">
        <v>22.9</v>
      </c>
      <c r="L185" s="4" t="s">
        <v>36</v>
      </c>
      <c r="M185" s="4" t="s">
        <v>39</v>
      </c>
      <c r="N185" s="1">
        <v>86.1</v>
      </c>
      <c r="O185" s="1">
        <v>60.26</v>
      </c>
      <c r="P185" s="1">
        <v>59.09</v>
      </c>
      <c r="Q185" s="1">
        <v>58.11</v>
      </c>
      <c r="R185" s="1">
        <v>5</v>
      </c>
      <c r="S185" s="4" t="s">
        <v>6</v>
      </c>
      <c r="T185" s="4" t="s">
        <v>24</v>
      </c>
      <c r="U185" s="7">
        <v>15</v>
      </c>
      <c r="V185" s="4" t="s">
        <v>36</v>
      </c>
      <c r="W185" s="4" t="s">
        <v>2579</v>
      </c>
      <c r="X185" s="7">
        <v>1</v>
      </c>
      <c r="Y185" s="7">
        <v>2024</v>
      </c>
      <c r="Z185" s="4" t="s">
        <v>1853</v>
      </c>
    </row>
    <row r="186" spans="1:26">
      <c r="A186" s="4" t="s">
        <v>367</v>
      </c>
      <c r="B186" s="4" t="s">
        <v>29</v>
      </c>
      <c r="C186" s="1">
        <v>62</v>
      </c>
      <c r="D186" s="4" t="s">
        <v>368</v>
      </c>
      <c r="E186" s="4" t="s">
        <v>58</v>
      </c>
      <c r="F186" s="3">
        <v>45299.666666666664</v>
      </c>
      <c r="G186" s="3">
        <v>45299.736111111109</v>
      </c>
      <c r="H186" s="1">
        <v>47.84</v>
      </c>
      <c r="I186" s="1">
        <v>1.61</v>
      </c>
      <c r="J186" s="1">
        <v>36.25</v>
      </c>
      <c r="K186" s="2">
        <v>11.35</v>
      </c>
      <c r="L186" s="4" t="s">
        <v>12</v>
      </c>
      <c r="M186" s="4" t="s">
        <v>39</v>
      </c>
      <c r="N186" s="1">
        <v>61.58</v>
      </c>
      <c r="O186" s="1">
        <v>55.66</v>
      </c>
      <c r="P186" s="1">
        <v>258.7</v>
      </c>
      <c r="Q186" s="1">
        <v>31.42</v>
      </c>
      <c r="R186" s="1">
        <v>6</v>
      </c>
      <c r="S186" s="4" t="s">
        <v>6</v>
      </c>
      <c r="T186" s="4" t="s">
        <v>7</v>
      </c>
      <c r="U186" s="7">
        <v>16</v>
      </c>
      <c r="V186" s="4" t="s">
        <v>36</v>
      </c>
      <c r="W186" s="4" t="s">
        <v>2579</v>
      </c>
      <c r="X186" s="7">
        <v>1</v>
      </c>
      <c r="Y186" s="7">
        <v>2024</v>
      </c>
      <c r="Z186" s="4" t="s">
        <v>1853</v>
      </c>
    </row>
    <row r="187" spans="1:26">
      <c r="A187" s="4" t="s">
        <v>369</v>
      </c>
      <c r="B187" s="4" t="s">
        <v>1</v>
      </c>
      <c r="C187" s="1">
        <v>50</v>
      </c>
      <c r="D187" s="4" t="s">
        <v>370</v>
      </c>
      <c r="E187" s="4" t="s">
        <v>11</v>
      </c>
      <c r="F187" s="3">
        <v>45299.708333333336</v>
      </c>
      <c r="G187" s="3">
        <v>45299.84375</v>
      </c>
      <c r="H187" s="1">
        <v>10.64</v>
      </c>
      <c r="I187" s="1">
        <v>3.08</v>
      </c>
      <c r="J187" s="1">
        <v>19.170000000000002</v>
      </c>
      <c r="K187" s="2">
        <v>6.5</v>
      </c>
      <c r="L187" s="4" t="s">
        <v>12</v>
      </c>
      <c r="M187" s="4" t="s">
        <v>13</v>
      </c>
      <c r="N187" s="1">
        <v>66.58</v>
      </c>
      <c r="O187" s="1">
        <v>69.16</v>
      </c>
      <c r="P187" s="1">
        <v>81.31</v>
      </c>
      <c r="Q187" s="1">
        <v>20.62</v>
      </c>
      <c r="R187" s="1">
        <v>6</v>
      </c>
      <c r="S187" s="4" t="s">
        <v>20</v>
      </c>
      <c r="T187" s="4" t="s">
        <v>24</v>
      </c>
      <c r="U187" s="7">
        <v>17</v>
      </c>
      <c r="V187" s="4" t="s">
        <v>36</v>
      </c>
      <c r="W187" s="4" t="s">
        <v>2566</v>
      </c>
      <c r="X187" s="7">
        <v>1</v>
      </c>
      <c r="Y187" s="7">
        <v>2024</v>
      </c>
      <c r="Z187" s="4" t="s">
        <v>1853</v>
      </c>
    </row>
    <row r="188" spans="1:26">
      <c r="A188" s="4" t="s">
        <v>371</v>
      </c>
      <c r="B188" s="4" t="s">
        <v>9</v>
      </c>
      <c r="C188" s="1">
        <v>102.84</v>
      </c>
      <c r="D188" s="4" t="s">
        <v>372</v>
      </c>
      <c r="E188" s="4" t="s">
        <v>42</v>
      </c>
      <c r="F188" s="3">
        <v>45299.75</v>
      </c>
      <c r="G188" s="3">
        <v>45299.835416666669</v>
      </c>
      <c r="H188" s="1">
        <v>72.239999999999995</v>
      </c>
      <c r="I188" s="1">
        <v>3.5</v>
      </c>
      <c r="J188" s="1">
        <v>14.44</v>
      </c>
      <c r="K188" s="2">
        <v>24.33</v>
      </c>
      <c r="L188" s="4" t="s">
        <v>36</v>
      </c>
      <c r="M188" s="4" t="s">
        <v>48</v>
      </c>
      <c r="N188" s="1">
        <v>83.21</v>
      </c>
      <c r="O188" s="1">
        <v>83.21</v>
      </c>
      <c r="P188" s="1">
        <v>131.29</v>
      </c>
      <c r="Q188" s="1">
        <v>3.86</v>
      </c>
      <c r="R188" s="1">
        <v>2</v>
      </c>
      <c r="S188" s="4" t="s">
        <v>20</v>
      </c>
      <c r="T188" s="4" t="s">
        <v>15</v>
      </c>
      <c r="U188" s="7">
        <v>18</v>
      </c>
      <c r="V188" s="4" t="s">
        <v>4</v>
      </c>
      <c r="W188" s="4" t="s">
        <v>2572</v>
      </c>
      <c r="X188" s="7">
        <v>1</v>
      </c>
      <c r="Y188" s="7">
        <v>2024</v>
      </c>
      <c r="Z188" s="4" t="s">
        <v>1853</v>
      </c>
    </row>
    <row r="189" spans="1:26">
      <c r="A189" s="4" t="s">
        <v>373</v>
      </c>
      <c r="B189" s="4" t="s">
        <v>62</v>
      </c>
      <c r="C189" s="1">
        <v>85</v>
      </c>
      <c r="D189" s="4" t="s">
        <v>374</v>
      </c>
      <c r="E189" s="4" t="s">
        <v>42</v>
      </c>
      <c r="F189" s="3">
        <v>45299.791666666664</v>
      </c>
      <c r="G189" s="3">
        <v>45299.84097222222</v>
      </c>
      <c r="H189" s="1">
        <v>36.159999999999997</v>
      </c>
      <c r="I189" s="1">
        <v>3.1</v>
      </c>
      <c r="J189" s="1">
        <v>46.33</v>
      </c>
      <c r="K189" s="2">
        <v>37.21</v>
      </c>
      <c r="L189" s="4" t="s">
        <v>4</v>
      </c>
      <c r="M189" s="4" t="s">
        <v>13</v>
      </c>
      <c r="N189" s="1">
        <v>12.67</v>
      </c>
      <c r="O189" s="1">
        <v>86.88</v>
      </c>
      <c r="P189" s="1">
        <v>87.12</v>
      </c>
      <c r="Q189" s="1">
        <v>28.73</v>
      </c>
      <c r="R189" s="1">
        <v>2</v>
      </c>
      <c r="S189" s="4" t="s">
        <v>20</v>
      </c>
      <c r="T189" s="4" t="s">
        <v>15</v>
      </c>
      <c r="U189" s="7">
        <v>19</v>
      </c>
      <c r="V189" s="4" t="s">
        <v>4</v>
      </c>
      <c r="W189" s="4" t="s">
        <v>2584</v>
      </c>
      <c r="X189" s="7">
        <v>1</v>
      </c>
      <c r="Y189" s="7">
        <v>2024</v>
      </c>
      <c r="Z189" s="4" t="s">
        <v>1853</v>
      </c>
    </row>
    <row r="190" spans="1:26">
      <c r="A190" s="4" t="s">
        <v>375</v>
      </c>
      <c r="B190" s="4" t="s">
        <v>62</v>
      </c>
      <c r="C190" s="1">
        <v>50</v>
      </c>
      <c r="D190" s="4" t="s">
        <v>376</v>
      </c>
      <c r="E190" s="4" t="s">
        <v>3</v>
      </c>
      <c r="F190" s="3">
        <v>45299.833333333336</v>
      </c>
      <c r="G190" s="3">
        <v>45299.945833333331</v>
      </c>
      <c r="H190" s="1">
        <v>63.63</v>
      </c>
      <c r="I190" s="1">
        <v>2.04</v>
      </c>
      <c r="J190" s="1">
        <v>9.99</v>
      </c>
      <c r="K190" s="2">
        <v>35.03</v>
      </c>
      <c r="L190" s="4" t="s">
        <v>36</v>
      </c>
      <c r="M190" s="4" t="s">
        <v>48</v>
      </c>
      <c r="N190" s="1">
        <v>41.01</v>
      </c>
      <c r="O190" s="1">
        <v>71.25</v>
      </c>
      <c r="P190" s="1"/>
      <c r="Q190" s="1">
        <v>5.0999999999999996</v>
      </c>
      <c r="R190" s="1">
        <v>1</v>
      </c>
      <c r="S190" s="4" t="s">
        <v>14</v>
      </c>
      <c r="T190" s="4" t="s">
        <v>7</v>
      </c>
      <c r="U190" s="7">
        <v>20</v>
      </c>
      <c r="V190" s="4" t="s">
        <v>4</v>
      </c>
      <c r="W190" s="4" t="s">
        <v>2584</v>
      </c>
      <c r="X190" s="7">
        <v>1</v>
      </c>
      <c r="Y190" s="7">
        <v>2024</v>
      </c>
      <c r="Z190" s="4" t="s">
        <v>1853</v>
      </c>
    </row>
    <row r="191" spans="1:26">
      <c r="A191" s="4" t="s">
        <v>377</v>
      </c>
      <c r="B191" s="4" t="s">
        <v>17</v>
      </c>
      <c r="C191" s="1">
        <v>50</v>
      </c>
      <c r="D191" s="4" t="s">
        <v>378</v>
      </c>
      <c r="E191" s="4" t="s">
        <v>3</v>
      </c>
      <c r="F191" s="3">
        <v>45299.875</v>
      </c>
      <c r="G191" s="3">
        <v>45299.991666666669</v>
      </c>
      <c r="H191" s="1">
        <v>8.35</v>
      </c>
      <c r="I191" s="1">
        <v>2.31</v>
      </c>
      <c r="J191" s="1">
        <v>47.48</v>
      </c>
      <c r="K191" s="2">
        <v>19.75</v>
      </c>
      <c r="L191" s="4" t="s">
        <v>12</v>
      </c>
      <c r="M191" s="4" t="s">
        <v>48</v>
      </c>
      <c r="N191" s="1">
        <v>43.32</v>
      </c>
      <c r="O191" s="1">
        <v>62.97</v>
      </c>
      <c r="P191" s="1">
        <v>311.63</v>
      </c>
      <c r="Q191" s="1">
        <v>3.05</v>
      </c>
      <c r="R191" s="1">
        <v>5</v>
      </c>
      <c r="S191" s="4" t="s">
        <v>14</v>
      </c>
      <c r="T191" s="4" t="s">
        <v>24</v>
      </c>
      <c r="U191" s="7">
        <v>21</v>
      </c>
      <c r="V191" s="4" t="s">
        <v>4</v>
      </c>
      <c r="W191" s="4" t="s">
        <v>2567</v>
      </c>
      <c r="X191" s="7">
        <v>1</v>
      </c>
      <c r="Y191" s="7">
        <v>2024</v>
      </c>
      <c r="Z191" s="4" t="s">
        <v>1853</v>
      </c>
    </row>
    <row r="192" spans="1:26">
      <c r="A192" s="4" t="s">
        <v>379</v>
      </c>
      <c r="B192" s="4" t="s">
        <v>29</v>
      </c>
      <c r="C192" s="1">
        <v>100</v>
      </c>
      <c r="D192" s="4" t="s">
        <v>299</v>
      </c>
      <c r="E192" s="4" t="s">
        <v>27</v>
      </c>
      <c r="F192" s="3">
        <v>45299.916666666664</v>
      </c>
      <c r="G192" s="3">
        <v>45299.981944444444</v>
      </c>
      <c r="H192" s="1">
        <v>65.83</v>
      </c>
      <c r="I192" s="1">
        <v>3.71</v>
      </c>
      <c r="J192" s="1">
        <v>7.25</v>
      </c>
      <c r="K192" s="2">
        <v>7.45</v>
      </c>
      <c r="L192" s="4" t="s">
        <v>12</v>
      </c>
      <c r="M192" s="4" t="s">
        <v>13</v>
      </c>
      <c r="N192" s="1">
        <v>82.15</v>
      </c>
      <c r="O192" s="1">
        <v>58.36</v>
      </c>
      <c r="P192" s="1">
        <v>65.290000000000006</v>
      </c>
      <c r="Q192" s="1">
        <v>-7.43</v>
      </c>
      <c r="R192" s="1">
        <v>0</v>
      </c>
      <c r="S192" s="4" t="s">
        <v>14</v>
      </c>
      <c r="T192" s="4" t="s">
        <v>15</v>
      </c>
      <c r="U192" s="7">
        <v>22</v>
      </c>
      <c r="V192" s="4" t="s">
        <v>4</v>
      </c>
      <c r="W192" s="4" t="s">
        <v>2579</v>
      </c>
      <c r="X192" s="7">
        <v>1</v>
      </c>
      <c r="Y192" s="7">
        <v>2024</v>
      </c>
      <c r="Z192" s="4" t="s">
        <v>1853</v>
      </c>
    </row>
    <row r="193" spans="1:26">
      <c r="A193" s="4" t="s">
        <v>380</v>
      </c>
      <c r="B193" s="4" t="s">
        <v>9</v>
      </c>
      <c r="C193" s="1">
        <v>100</v>
      </c>
      <c r="D193" s="4" t="s">
        <v>99</v>
      </c>
      <c r="E193" s="4" t="s">
        <v>27</v>
      </c>
      <c r="F193" s="3">
        <v>45299.958333333336</v>
      </c>
      <c r="G193" s="3">
        <v>45300.002083333333</v>
      </c>
      <c r="H193" s="1">
        <v>55.19</v>
      </c>
      <c r="I193" s="1">
        <v>1.41</v>
      </c>
      <c r="J193" s="1"/>
      <c r="K193" s="2">
        <v>23.68</v>
      </c>
      <c r="L193" s="4" t="s">
        <v>12</v>
      </c>
      <c r="M193" s="4" t="s">
        <v>39</v>
      </c>
      <c r="N193" s="1">
        <v>152.49</v>
      </c>
      <c r="O193" s="1">
        <v>68.13</v>
      </c>
      <c r="P193" s="1">
        <v>249.05</v>
      </c>
      <c r="Q193" s="1">
        <v>30.7</v>
      </c>
      <c r="R193" s="1">
        <v>0</v>
      </c>
      <c r="S193" s="4" t="s">
        <v>14</v>
      </c>
      <c r="T193" s="4" t="s">
        <v>7</v>
      </c>
      <c r="U193" s="7">
        <v>23</v>
      </c>
      <c r="V193" s="4" t="s">
        <v>4</v>
      </c>
      <c r="W193" s="4" t="s">
        <v>2572</v>
      </c>
      <c r="X193" s="7">
        <v>1</v>
      </c>
      <c r="Y193" s="7">
        <v>2024</v>
      </c>
      <c r="Z193" s="4" t="s">
        <v>1853</v>
      </c>
    </row>
    <row r="194" spans="1:26">
      <c r="A194" s="4" t="s">
        <v>381</v>
      </c>
      <c r="B194" s="4" t="s">
        <v>1</v>
      </c>
      <c r="C194" s="1">
        <v>85</v>
      </c>
      <c r="D194" s="4" t="s">
        <v>187</v>
      </c>
      <c r="E194" s="4" t="s">
        <v>42</v>
      </c>
      <c r="F194" s="3">
        <v>45300</v>
      </c>
      <c r="G194" s="3">
        <v>45300.103472222225</v>
      </c>
      <c r="H194" s="1">
        <v>55.98</v>
      </c>
      <c r="I194" s="1">
        <v>1.1100000000000001</v>
      </c>
      <c r="J194" s="1">
        <v>13.8</v>
      </c>
      <c r="K194" s="2">
        <v>31.53</v>
      </c>
      <c r="L194" s="4" t="s">
        <v>4</v>
      </c>
      <c r="M194" s="4" t="s">
        <v>13</v>
      </c>
      <c r="N194" s="1">
        <v>2.33</v>
      </c>
      <c r="O194" s="1">
        <v>71.040000000000006</v>
      </c>
      <c r="P194" s="1">
        <v>67.87</v>
      </c>
      <c r="Q194" s="1">
        <v>11.44</v>
      </c>
      <c r="R194" s="1">
        <v>5</v>
      </c>
      <c r="S194" s="4" t="s">
        <v>14</v>
      </c>
      <c r="T194" s="4" t="s">
        <v>15</v>
      </c>
      <c r="U194" s="7">
        <v>0</v>
      </c>
      <c r="V194" s="4" t="s">
        <v>1816</v>
      </c>
      <c r="W194" s="4" t="s">
        <v>2566</v>
      </c>
      <c r="X194" s="7">
        <v>1</v>
      </c>
      <c r="Y194" s="7">
        <v>2024</v>
      </c>
      <c r="Z194" s="4" t="s">
        <v>1853</v>
      </c>
    </row>
    <row r="195" spans="1:26">
      <c r="A195" s="4" t="s">
        <v>382</v>
      </c>
      <c r="B195" s="4" t="s">
        <v>29</v>
      </c>
      <c r="C195" s="1">
        <v>62</v>
      </c>
      <c r="D195" s="4" t="s">
        <v>383</v>
      </c>
      <c r="E195" s="4" t="s">
        <v>58</v>
      </c>
      <c r="F195" s="3">
        <v>45300.041666666664</v>
      </c>
      <c r="G195" s="3">
        <v>45300.0625</v>
      </c>
      <c r="H195" s="1">
        <v>38.51</v>
      </c>
      <c r="I195" s="1">
        <v>0.98</v>
      </c>
      <c r="J195" s="1">
        <v>15.81</v>
      </c>
      <c r="K195" s="2">
        <v>38.19</v>
      </c>
      <c r="L195" s="4" t="s">
        <v>12</v>
      </c>
      <c r="M195" s="4" t="s">
        <v>39</v>
      </c>
      <c r="N195" s="1">
        <v>37.909999999999997</v>
      </c>
      <c r="O195" s="1">
        <v>57.54</v>
      </c>
      <c r="P195" s="1">
        <v>252.97</v>
      </c>
      <c r="Q195" s="1">
        <v>21.38</v>
      </c>
      <c r="R195" s="1">
        <v>3</v>
      </c>
      <c r="S195" s="4" t="s">
        <v>6</v>
      </c>
      <c r="T195" s="4" t="s">
        <v>7</v>
      </c>
      <c r="U195" s="7">
        <v>1</v>
      </c>
      <c r="V195" s="4" t="s">
        <v>1816</v>
      </c>
      <c r="W195" s="4" t="s">
        <v>2579</v>
      </c>
      <c r="X195" s="7">
        <v>1</v>
      </c>
      <c r="Y195" s="7">
        <v>2024</v>
      </c>
      <c r="Z195" s="4" t="s">
        <v>1853</v>
      </c>
    </row>
    <row r="196" spans="1:26">
      <c r="A196" s="4" t="s">
        <v>384</v>
      </c>
      <c r="B196" s="4" t="s">
        <v>1</v>
      </c>
      <c r="C196" s="1">
        <v>85</v>
      </c>
      <c r="D196" s="4" t="s">
        <v>385</v>
      </c>
      <c r="E196" s="4" t="s">
        <v>11</v>
      </c>
      <c r="F196" s="3">
        <v>45300.083333333336</v>
      </c>
      <c r="G196" s="3">
        <v>45300.193749999999</v>
      </c>
      <c r="H196" s="1">
        <v>13.11</v>
      </c>
      <c r="I196" s="1">
        <v>0.56999999999999995</v>
      </c>
      <c r="J196" s="1">
        <v>14.55</v>
      </c>
      <c r="K196" s="2">
        <v>28.93</v>
      </c>
      <c r="L196" s="4" t="s">
        <v>45</v>
      </c>
      <c r="M196" s="4" t="s">
        <v>48</v>
      </c>
      <c r="N196" s="1">
        <v>12.04</v>
      </c>
      <c r="O196" s="1">
        <v>91.07</v>
      </c>
      <c r="P196" s="1">
        <v>201.56</v>
      </c>
      <c r="Q196" s="1">
        <v>1.86</v>
      </c>
      <c r="R196" s="1">
        <v>7</v>
      </c>
      <c r="S196" s="4" t="s">
        <v>6</v>
      </c>
      <c r="T196" s="4" t="s">
        <v>15</v>
      </c>
      <c r="U196" s="7">
        <v>2</v>
      </c>
      <c r="V196" s="4" t="s">
        <v>1816</v>
      </c>
      <c r="W196" s="4" t="s">
        <v>2566</v>
      </c>
      <c r="X196" s="7">
        <v>1</v>
      </c>
      <c r="Y196" s="7">
        <v>2024</v>
      </c>
      <c r="Z196" s="4" t="s">
        <v>1853</v>
      </c>
    </row>
    <row r="197" spans="1:26">
      <c r="A197" s="4" t="s">
        <v>386</v>
      </c>
      <c r="B197" s="4" t="s">
        <v>17</v>
      </c>
      <c r="C197" s="1">
        <v>75</v>
      </c>
      <c r="D197" s="4" t="s">
        <v>387</v>
      </c>
      <c r="E197" s="4" t="s">
        <v>27</v>
      </c>
      <c r="F197" s="3">
        <v>45300.125</v>
      </c>
      <c r="G197" s="3">
        <v>45300.247916666667</v>
      </c>
      <c r="H197" s="1">
        <v>7.82</v>
      </c>
      <c r="I197" s="1">
        <v>3.46</v>
      </c>
      <c r="J197" s="1">
        <v>5.0999999999999996</v>
      </c>
      <c r="K197" s="2">
        <v>32.270000000000003</v>
      </c>
      <c r="L197" s="4" t="s">
        <v>45</v>
      </c>
      <c r="M197" s="4" t="s">
        <v>19</v>
      </c>
      <c r="N197" s="1">
        <v>70.55</v>
      </c>
      <c r="O197" s="1">
        <v>50.1</v>
      </c>
      <c r="P197" s="1">
        <v>50.31</v>
      </c>
      <c r="Q197" s="1">
        <v>29.88</v>
      </c>
      <c r="R197" s="1">
        <v>6</v>
      </c>
      <c r="S197" s="4" t="s">
        <v>6</v>
      </c>
      <c r="T197" s="4" t="s">
        <v>15</v>
      </c>
      <c r="U197" s="7">
        <v>3</v>
      </c>
      <c r="V197" s="4" t="s">
        <v>1816</v>
      </c>
      <c r="W197" s="4" t="s">
        <v>2567</v>
      </c>
      <c r="X197" s="7">
        <v>1</v>
      </c>
      <c r="Y197" s="7">
        <v>2024</v>
      </c>
      <c r="Z197" s="4" t="s">
        <v>1853</v>
      </c>
    </row>
    <row r="198" spans="1:26">
      <c r="A198" s="4" t="s">
        <v>388</v>
      </c>
      <c r="B198" s="4" t="s">
        <v>17</v>
      </c>
      <c r="C198" s="1">
        <v>50</v>
      </c>
      <c r="D198" s="4" t="s">
        <v>389</v>
      </c>
      <c r="E198" s="4" t="s">
        <v>27</v>
      </c>
      <c r="F198" s="3">
        <v>45300.166666666664</v>
      </c>
      <c r="G198" s="3">
        <v>45300.229166666664</v>
      </c>
      <c r="H198" s="1">
        <v>52.51</v>
      </c>
      <c r="I198" s="1">
        <v>2.76</v>
      </c>
      <c r="J198" s="1">
        <v>17.13</v>
      </c>
      <c r="K198" s="2">
        <v>43.16</v>
      </c>
      <c r="L198" s="4" t="s">
        <v>4</v>
      </c>
      <c r="M198" s="4" t="s">
        <v>19</v>
      </c>
      <c r="N198" s="1">
        <v>30.48</v>
      </c>
      <c r="O198" s="1">
        <v>90.93</v>
      </c>
      <c r="P198" s="1">
        <v>152.26</v>
      </c>
      <c r="Q198" s="1">
        <v>-7.43</v>
      </c>
      <c r="R198" s="1">
        <v>0</v>
      </c>
      <c r="S198" s="4" t="s">
        <v>14</v>
      </c>
      <c r="T198" s="4" t="s">
        <v>7</v>
      </c>
      <c r="U198" s="7">
        <v>4</v>
      </c>
      <c r="V198" s="4" t="s">
        <v>1816</v>
      </c>
      <c r="W198" s="4" t="s">
        <v>2567</v>
      </c>
      <c r="X198" s="7">
        <v>1</v>
      </c>
      <c r="Y198" s="7">
        <v>2024</v>
      </c>
      <c r="Z198" s="4" t="s">
        <v>1853</v>
      </c>
    </row>
    <row r="199" spans="1:26">
      <c r="A199" s="4" t="s">
        <v>390</v>
      </c>
      <c r="B199" s="4" t="s">
        <v>62</v>
      </c>
      <c r="C199" s="1">
        <v>85</v>
      </c>
      <c r="D199" s="4" t="s">
        <v>391</v>
      </c>
      <c r="E199" s="4" t="s">
        <v>58</v>
      </c>
      <c r="F199" s="3">
        <v>45300.208333333336</v>
      </c>
      <c r="G199" s="3">
        <v>45300.331944444442</v>
      </c>
      <c r="H199" s="1">
        <v>12.13</v>
      </c>
      <c r="I199" s="1">
        <v>0.98</v>
      </c>
      <c r="J199" s="1">
        <v>32.1</v>
      </c>
      <c r="K199" s="2">
        <v>31.07</v>
      </c>
      <c r="L199" s="4" t="s">
        <v>12</v>
      </c>
      <c r="M199" s="4" t="s">
        <v>33</v>
      </c>
      <c r="N199" s="1">
        <v>47.72</v>
      </c>
      <c r="O199" s="1">
        <v>62.36</v>
      </c>
      <c r="P199" s="1">
        <v>212.55</v>
      </c>
      <c r="Q199" s="1">
        <v>-1.21</v>
      </c>
      <c r="R199" s="1">
        <v>3</v>
      </c>
      <c r="S199" s="4" t="s">
        <v>20</v>
      </c>
      <c r="T199" s="4" t="s">
        <v>7</v>
      </c>
      <c r="U199" s="7">
        <v>5</v>
      </c>
      <c r="V199" s="4" t="s">
        <v>1816</v>
      </c>
      <c r="W199" s="4" t="s">
        <v>2584</v>
      </c>
      <c r="X199" s="7">
        <v>1</v>
      </c>
      <c r="Y199" s="7">
        <v>2024</v>
      </c>
      <c r="Z199" s="4" t="s">
        <v>1853</v>
      </c>
    </row>
    <row r="200" spans="1:26">
      <c r="A200" s="4" t="s">
        <v>392</v>
      </c>
      <c r="B200" s="4" t="s">
        <v>9</v>
      </c>
      <c r="C200" s="1">
        <v>75</v>
      </c>
      <c r="D200" s="4" t="s">
        <v>393</v>
      </c>
      <c r="E200" s="4" t="s">
        <v>58</v>
      </c>
      <c r="F200" s="3">
        <v>45300.25</v>
      </c>
      <c r="G200" s="3">
        <v>45300.331250000003</v>
      </c>
      <c r="H200" s="1">
        <v>28.99</v>
      </c>
      <c r="I200" s="1">
        <v>3.28</v>
      </c>
      <c r="J200" s="1"/>
      <c r="K200" s="2">
        <v>8.69</v>
      </c>
      <c r="L200" s="4" t="s">
        <v>12</v>
      </c>
      <c r="M200" s="4" t="s">
        <v>5</v>
      </c>
      <c r="N200" s="1">
        <v>39.67</v>
      </c>
      <c r="O200" s="1">
        <v>60.73</v>
      </c>
      <c r="P200" s="1">
        <v>195.96</v>
      </c>
      <c r="Q200" s="1">
        <v>7.19</v>
      </c>
      <c r="R200" s="1">
        <v>3</v>
      </c>
      <c r="S200" s="4" t="s">
        <v>6</v>
      </c>
      <c r="T200" s="4" t="s">
        <v>15</v>
      </c>
      <c r="U200" s="7">
        <v>6</v>
      </c>
      <c r="V200" s="4" t="s">
        <v>12</v>
      </c>
      <c r="W200" s="4" t="s">
        <v>2572</v>
      </c>
      <c r="X200" s="7">
        <v>1</v>
      </c>
      <c r="Y200" s="7">
        <v>2024</v>
      </c>
      <c r="Z200" s="4" t="s">
        <v>1853</v>
      </c>
    </row>
    <row r="201" spans="1:26">
      <c r="A201" s="4" t="s">
        <v>394</v>
      </c>
      <c r="B201" s="4" t="s">
        <v>1</v>
      </c>
      <c r="C201" s="1">
        <v>62</v>
      </c>
      <c r="D201" s="4" t="s">
        <v>395</v>
      </c>
      <c r="E201" s="4" t="s">
        <v>3</v>
      </c>
      <c r="F201" s="3">
        <v>45300.291666666664</v>
      </c>
      <c r="G201" s="3">
        <v>45300.359027777777</v>
      </c>
      <c r="H201" s="1">
        <v>13.49</v>
      </c>
      <c r="I201" s="1">
        <v>2.67</v>
      </c>
      <c r="J201" s="1">
        <v>29.87</v>
      </c>
      <c r="K201" s="2">
        <v>27.32</v>
      </c>
      <c r="L201" s="4" t="s">
        <v>45</v>
      </c>
      <c r="M201" s="4" t="s">
        <v>13</v>
      </c>
      <c r="N201" s="1">
        <v>82.89</v>
      </c>
      <c r="O201" s="1">
        <v>52.65</v>
      </c>
      <c r="P201" s="1"/>
      <c r="Q201" s="1">
        <v>-5.68</v>
      </c>
      <c r="R201" s="1">
        <v>1</v>
      </c>
      <c r="S201" s="4" t="s">
        <v>6</v>
      </c>
      <c r="T201" s="4" t="s">
        <v>7</v>
      </c>
      <c r="U201" s="7">
        <v>7</v>
      </c>
      <c r="V201" s="4" t="s">
        <v>12</v>
      </c>
      <c r="W201" s="4" t="s">
        <v>2566</v>
      </c>
      <c r="X201" s="7">
        <v>1</v>
      </c>
      <c r="Y201" s="7">
        <v>2024</v>
      </c>
      <c r="Z201" s="4" t="s">
        <v>1853</v>
      </c>
    </row>
    <row r="202" spans="1:26">
      <c r="A202" s="4" t="s">
        <v>396</v>
      </c>
      <c r="B202" s="4" t="s">
        <v>29</v>
      </c>
      <c r="C202" s="1">
        <v>62</v>
      </c>
      <c r="D202" s="4" t="s">
        <v>397</v>
      </c>
      <c r="E202" s="4" t="s">
        <v>11</v>
      </c>
      <c r="F202" s="3">
        <v>45300.333333333336</v>
      </c>
      <c r="G202" s="3">
        <v>45300.441666666666</v>
      </c>
      <c r="H202" s="1">
        <v>80.73</v>
      </c>
      <c r="I202" s="1">
        <v>2.88</v>
      </c>
      <c r="J202" s="1">
        <v>36.78</v>
      </c>
      <c r="K202" s="2">
        <v>12.95</v>
      </c>
      <c r="L202" s="4" t="s">
        <v>45</v>
      </c>
      <c r="M202" s="4" t="s">
        <v>23</v>
      </c>
      <c r="N202" s="1">
        <v>70.52</v>
      </c>
      <c r="O202" s="1">
        <v>92.97</v>
      </c>
      <c r="P202" s="1">
        <v>211.63</v>
      </c>
      <c r="Q202" s="1">
        <v>4.74</v>
      </c>
      <c r="R202" s="1">
        <v>4</v>
      </c>
      <c r="S202" s="4" t="s">
        <v>14</v>
      </c>
      <c r="T202" s="4" t="s">
        <v>15</v>
      </c>
      <c r="U202" s="7">
        <v>8</v>
      </c>
      <c r="V202" s="4" t="s">
        <v>12</v>
      </c>
      <c r="W202" s="4" t="s">
        <v>2579</v>
      </c>
      <c r="X202" s="7">
        <v>1</v>
      </c>
      <c r="Y202" s="7">
        <v>2024</v>
      </c>
      <c r="Z202" s="4" t="s">
        <v>1853</v>
      </c>
    </row>
    <row r="203" spans="1:26">
      <c r="A203" s="4" t="s">
        <v>398</v>
      </c>
      <c r="B203" s="4" t="s">
        <v>17</v>
      </c>
      <c r="C203" s="1">
        <v>85</v>
      </c>
      <c r="D203" s="4" t="s">
        <v>399</v>
      </c>
      <c r="E203" s="4" t="s">
        <v>58</v>
      </c>
      <c r="F203" s="3">
        <v>45300.375</v>
      </c>
      <c r="G203" s="3">
        <v>45300.492361111108</v>
      </c>
      <c r="H203" s="1">
        <v>53.59</v>
      </c>
      <c r="I203" s="1">
        <v>3.45</v>
      </c>
      <c r="J203" s="1">
        <v>6.93</v>
      </c>
      <c r="K203" s="2">
        <v>7.44</v>
      </c>
      <c r="L203" s="4" t="s">
        <v>36</v>
      </c>
      <c r="M203" s="4" t="s">
        <v>13</v>
      </c>
      <c r="N203" s="1">
        <v>58.07</v>
      </c>
      <c r="O203" s="1">
        <v>92.27</v>
      </c>
      <c r="P203" s="1">
        <v>101.95</v>
      </c>
      <c r="Q203" s="1">
        <v>7.38</v>
      </c>
      <c r="R203" s="1">
        <v>6.46</v>
      </c>
      <c r="S203" s="4" t="s">
        <v>14</v>
      </c>
      <c r="T203" s="4" t="s">
        <v>15</v>
      </c>
      <c r="U203" s="7">
        <v>9</v>
      </c>
      <c r="V203" s="4" t="s">
        <v>12</v>
      </c>
      <c r="W203" s="4" t="s">
        <v>2567</v>
      </c>
      <c r="X203" s="7">
        <v>1</v>
      </c>
      <c r="Y203" s="7">
        <v>2024</v>
      </c>
      <c r="Z203" s="4" t="s">
        <v>1853</v>
      </c>
    </row>
    <row r="204" spans="1:26">
      <c r="A204" s="4" t="s">
        <v>400</v>
      </c>
      <c r="B204" s="4" t="s">
        <v>62</v>
      </c>
      <c r="C204" s="1">
        <v>62</v>
      </c>
      <c r="D204" s="4" t="s">
        <v>401</v>
      </c>
      <c r="E204" s="4" t="s">
        <v>27</v>
      </c>
      <c r="F204" s="3">
        <v>45300.416666666664</v>
      </c>
      <c r="G204" s="3">
        <v>45300.45208333333</v>
      </c>
      <c r="H204" s="1">
        <v>72.83</v>
      </c>
      <c r="I204" s="1">
        <v>0.6</v>
      </c>
      <c r="J204" s="1">
        <v>47.53</v>
      </c>
      <c r="K204" s="2">
        <v>36.36</v>
      </c>
      <c r="L204" s="4" t="s">
        <v>4</v>
      </c>
      <c r="M204" s="4" t="s">
        <v>5</v>
      </c>
      <c r="N204" s="1">
        <v>81.72</v>
      </c>
      <c r="O204" s="1">
        <v>65.989999999999995</v>
      </c>
      <c r="P204" s="1">
        <v>186.72</v>
      </c>
      <c r="Q204" s="1">
        <v>-8.82</v>
      </c>
      <c r="R204" s="1">
        <v>2</v>
      </c>
      <c r="S204" s="4" t="s">
        <v>14</v>
      </c>
      <c r="T204" s="4" t="s">
        <v>24</v>
      </c>
      <c r="U204" s="7">
        <v>10</v>
      </c>
      <c r="V204" s="4" t="s">
        <v>12</v>
      </c>
      <c r="W204" s="4" t="s">
        <v>2584</v>
      </c>
      <c r="X204" s="7">
        <v>1</v>
      </c>
      <c r="Y204" s="7">
        <v>2024</v>
      </c>
      <c r="Z204" s="4" t="s">
        <v>1853</v>
      </c>
    </row>
    <row r="205" spans="1:26">
      <c r="A205" s="4" t="s">
        <v>402</v>
      </c>
      <c r="B205" s="4" t="s">
        <v>62</v>
      </c>
      <c r="C205" s="1">
        <v>85</v>
      </c>
      <c r="D205" s="4" t="s">
        <v>401</v>
      </c>
      <c r="E205" s="4" t="s">
        <v>27</v>
      </c>
      <c r="F205" s="3">
        <v>45300.458333333336</v>
      </c>
      <c r="G205" s="3">
        <v>45300.581250000003</v>
      </c>
      <c r="H205" s="1">
        <v>64.23</v>
      </c>
      <c r="I205" s="1">
        <v>2.82</v>
      </c>
      <c r="J205" s="1">
        <v>29.93</v>
      </c>
      <c r="K205" s="2">
        <v>5.94</v>
      </c>
      <c r="L205" s="4" t="s">
        <v>36</v>
      </c>
      <c r="M205" s="4" t="s">
        <v>48</v>
      </c>
      <c r="N205" s="1">
        <v>69.290000000000006</v>
      </c>
      <c r="O205" s="1">
        <v>64.34</v>
      </c>
      <c r="P205" s="1">
        <v>268.93</v>
      </c>
      <c r="Q205" s="1">
        <v>3.95</v>
      </c>
      <c r="R205" s="1">
        <v>0</v>
      </c>
      <c r="S205" s="4" t="s">
        <v>6</v>
      </c>
      <c r="T205" s="4" t="s">
        <v>15</v>
      </c>
      <c r="U205" s="7">
        <v>11</v>
      </c>
      <c r="V205" s="4" t="s">
        <v>12</v>
      </c>
      <c r="W205" s="4" t="s">
        <v>2584</v>
      </c>
      <c r="X205" s="7">
        <v>1</v>
      </c>
      <c r="Y205" s="7">
        <v>2024</v>
      </c>
      <c r="Z205" s="4" t="s">
        <v>1853</v>
      </c>
    </row>
    <row r="206" spans="1:26">
      <c r="A206" s="4" t="s">
        <v>403</v>
      </c>
      <c r="B206" s="4" t="s">
        <v>1</v>
      </c>
      <c r="C206" s="1">
        <v>100</v>
      </c>
      <c r="D206" s="4" t="s">
        <v>404</v>
      </c>
      <c r="E206" s="4" t="s">
        <v>42</v>
      </c>
      <c r="F206" s="3">
        <v>45300.5</v>
      </c>
      <c r="G206" s="3">
        <v>45300.57708333333</v>
      </c>
      <c r="H206" s="1">
        <v>17.850000000000001</v>
      </c>
      <c r="I206" s="1">
        <v>2.5099999999999998</v>
      </c>
      <c r="J206" s="1">
        <v>48.38</v>
      </c>
      <c r="K206" s="2">
        <v>38.5</v>
      </c>
      <c r="L206" s="4" t="s">
        <v>4</v>
      </c>
      <c r="M206" s="4" t="s">
        <v>5</v>
      </c>
      <c r="N206" s="1">
        <v>43.82</v>
      </c>
      <c r="O206" s="1">
        <v>58.45</v>
      </c>
      <c r="P206" s="1">
        <v>268.97000000000003</v>
      </c>
      <c r="Q206" s="1">
        <v>19.260000000000002</v>
      </c>
      <c r="R206" s="1">
        <v>2.0099999999999998</v>
      </c>
      <c r="S206" s="4" t="s">
        <v>20</v>
      </c>
      <c r="T206" s="4" t="s">
        <v>15</v>
      </c>
      <c r="U206" s="7">
        <v>12</v>
      </c>
      <c r="V206" s="4" t="s">
        <v>36</v>
      </c>
      <c r="W206" s="4" t="s">
        <v>2566</v>
      </c>
      <c r="X206" s="7">
        <v>1</v>
      </c>
      <c r="Y206" s="7">
        <v>2024</v>
      </c>
      <c r="Z206" s="4" t="s">
        <v>1853</v>
      </c>
    </row>
    <row r="207" spans="1:26">
      <c r="A207" s="4" t="s">
        <v>405</v>
      </c>
      <c r="B207" s="4" t="s">
        <v>17</v>
      </c>
      <c r="C207" s="1">
        <v>62</v>
      </c>
      <c r="D207" s="4" t="s">
        <v>406</v>
      </c>
      <c r="E207" s="4" t="s">
        <v>58</v>
      </c>
      <c r="F207" s="3">
        <v>45300.541666666664</v>
      </c>
      <c r="G207" s="3">
        <v>45300.651388888888</v>
      </c>
      <c r="H207" s="1">
        <v>63.85</v>
      </c>
      <c r="I207" s="1">
        <v>3.89</v>
      </c>
      <c r="J207" s="1">
        <v>37.229999999999997</v>
      </c>
      <c r="K207" s="2">
        <v>8.32</v>
      </c>
      <c r="L207" s="4" t="s">
        <v>12</v>
      </c>
      <c r="M207" s="4" t="s">
        <v>48</v>
      </c>
      <c r="N207" s="1">
        <v>17.579999999999998</v>
      </c>
      <c r="O207" s="1">
        <v>74.05</v>
      </c>
      <c r="P207" s="1">
        <v>128.35</v>
      </c>
      <c r="Q207" s="1">
        <v>28.17</v>
      </c>
      <c r="R207" s="1">
        <v>3.28</v>
      </c>
      <c r="S207" s="4" t="s">
        <v>14</v>
      </c>
      <c r="T207" s="4" t="s">
        <v>7</v>
      </c>
      <c r="U207" s="7">
        <v>13</v>
      </c>
      <c r="V207" s="4" t="s">
        <v>36</v>
      </c>
      <c r="W207" s="4" t="s">
        <v>2567</v>
      </c>
      <c r="X207" s="7">
        <v>1</v>
      </c>
      <c r="Y207" s="7">
        <v>2024</v>
      </c>
      <c r="Z207" s="4" t="s">
        <v>1853</v>
      </c>
    </row>
    <row r="208" spans="1:26">
      <c r="A208" s="4" t="s">
        <v>407</v>
      </c>
      <c r="B208" s="4" t="s">
        <v>9</v>
      </c>
      <c r="C208" s="1">
        <v>85</v>
      </c>
      <c r="D208" s="4" t="s">
        <v>26</v>
      </c>
      <c r="E208" s="4" t="s">
        <v>3</v>
      </c>
      <c r="F208" s="3">
        <v>45300.583333333336</v>
      </c>
      <c r="G208" s="3">
        <v>45300.624305555553</v>
      </c>
      <c r="H208" s="1">
        <v>70.989999999999995</v>
      </c>
      <c r="I208" s="1">
        <v>0.78</v>
      </c>
      <c r="J208" s="1">
        <v>12.56</v>
      </c>
      <c r="K208" s="2">
        <v>13.17</v>
      </c>
      <c r="L208" s="4" t="s">
        <v>12</v>
      </c>
      <c r="M208" s="4" t="s">
        <v>33</v>
      </c>
      <c r="N208" s="1">
        <v>72.900000000000006</v>
      </c>
      <c r="O208" s="1">
        <v>68.05</v>
      </c>
      <c r="P208" s="1">
        <v>189.38</v>
      </c>
      <c r="Q208" s="1">
        <v>4.76</v>
      </c>
      <c r="R208" s="1">
        <v>7</v>
      </c>
      <c r="S208" s="4" t="s">
        <v>14</v>
      </c>
      <c r="T208" s="4" t="s">
        <v>24</v>
      </c>
      <c r="U208" s="7">
        <v>14</v>
      </c>
      <c r="V208" s="4" t="s">
        <v>36</v>
      </c>
      <c r="W208" s="4" t="s">
        <v>2572</v>
      </c>
      <c r="X208" s="7">
        <v>1</v>
      </c>
      <c r="Y208" s="7">
        <v>2024</v>
      </c>
      <c r="Z208" s="4" t="s">
        <v>1853</v>
      </c>
    </row>
    <row r="209" spans="1:26">
      <c r="A209" s="4" t="s">
        <v>408</v>
      </c>
      <c r="B209" s="4" t="s">
        <v>17</v>
      </c>
      <c r="C209" s="1">
        <v>85</v>
      </c>
      <c r="D209" s="4" t="s">
        <v>409</v>
      </c>
      <c r="E209" s="4" t="s">
        <v>11</v>
      </c>
      <c r="F209" s="3">
        <v>45300.625</v>
      </c>
      <c r="G209" s="3">
        <v>45300.732638888891</v>
      </c>
      <c r="H209" s="1">
        <v>62.25</v>
      </c>
      <c r="I209" s="1">
        <v>3.43</v>
      </c>
      <c r="J209" s="1">
        <v>18.59</v>
      </c>
      <c r="K209" s="2">
        <v>15.58</v>
      </c>
      <c r="L209" s="4" t="s">
        <v>4</v>
      </c>
      <c r="M209" s="4" t="s">
        <v>5</v>
      </c>
      <c r="N209" s="1">
        <v>78.599999999999994</v>
      </c>
      <c r="O209" s="1">
        <v>99.52</v>
      </c>
      <c r="P209" s="1">
        <v>102.92</v>
      </c>
      <c r="Q209" s="1">
        <v>20.81</v>
      </c>
      <c r="R209" s="1">
        <v>6</v>
      </c>
      <c r="S209" s="4" t="s">
        <v>20</v>
      </c>
      <c r="T209" s="4" t="s">
        <v>7</v>
      </c>
      <c r="U209" s="7">
        <v>15</v>
      </c>
      <c r="V209" s="4" t="s">
        <v>36</v>
      </c>
      <c r="W209" s="4" t="s">
        <v>2567</v>
      </c>
      <c r="X209" s="7">
        <v>1</v>
      </c>
      <c r="Y209" s="7">
        <v>2024</v>
      </c>
      <c r="Z209" s="4" t="s">
        <v>1853</v>
      </c>
    </row>
    <row r="210" spans="1:26">
      <c r="A210" s="4" t="s">
        <v>410</v>
      </c>
      <c r="B210" s="4" t="s">
        <v>1</v>
      </c>
      <c r="C210" s="1">
        <v>89.03</v>
      </c>
      <c r="D210" s="4" t="s">
        <v>411</v>
      </c>
      <c r="E210" s="4" t="s">
        <v>3</v>
      </c>
      <c r="F210" s="3">
        <v>45300.666666666664</v>
      </c>
      <c r="G210" s="3">
        <v>45300.754166666666</v>
      </c>
      <c r="H210" s="1">
        <v>78.64</v>
      </c>
      <c r="I210" s="1">
        <v>0.61</v>
      </c>
      <c r="J210" s="1">
        <v>34.82</v>
      </c>
      <c r="K210" s="2">
        <v>31.45</v>
      </c>
      <c r="L210" s="4" t="s">
        <v>36</v>
      </c>
      <c r="M210" s="4" t="s">
        <v>39</v>
      </c>
      <c r="N210" s="1">
        <v>74.349999999999994</v>
      </c>
      <c r="O210" s="1">
        <v>50.72</v>
      </c>
      <c r="P210" s="1"/>
      <c r="Q210" s="1">
        <v>21.96</v>
      </c>
      <c r="R210" s="1">
        <v>6</v>
      </c>
      <c r="S210" s="4" t="s">
        <v>20</v>
      </c>
      <c r="T210" s="4" t="s">
        <v>7</v>
      </c>
      <c r="U210" s="7">
        <v>16</v>
      </c>
      <c r="V210" s="4" t="s">
        <v>36</v>
      </c>
      <c r="W210" s="4" t="s">
        <v>2566</v>
      </c>
      <c r="X210" s="7">
        <v>1</v>
      </c>
      <c r="Y210" s="7">
        <v>2024</v>
      </c>
      <c r="Z210" s="4" t="s">
        <v>1853</v>
      </c>
    </row>
    <row r="211" spans="1:26">
      <c r="A211" s="4" t="s">
        <v>412</v>
      </c>
      <c r="B211" s="4" t="s">
        <v>1</v>
      </c>
      <c r="C211" s="1">
        <v>85</v>
      </c>
      <c r="D211" s="4" t="s">
        <v>162</v>
      </c>
      <c r="E211" s="4" t="s">
        <v>27</v>
      </c>
      <c r="F211" s="3">
        <v>45300.708333333336</v>
      </c>
      <c r="G211" s="3">
        <v>45300.745138888888</v>
      </c>
      <c r="H211" s="1">
        <v>6.96</v>
      </c>
      <c r="I211" s="1">
        <v>2.42</v>
      </c>
      <c r="J211" s="1">
        <v>22.67</v>
      </c>
      <c r="K211" s="2">
        <v>26.22</v>
      </c>
      <c r="L211" s="4" t="s">
        <v>45</v>
      </c>
      <c r="M211" s="4" t="s">
        <v>13</v>
      </c>
      <c r="N211" s="1">
        <v>16.34</v>
      </c>
      <c r="O211" s="1">
        <v>78.760000000000005</v>
      </c>
      <c r="P211" s="1">
        <v>86.56</v>
      </c>
      <c r="Q211" s="1">
        <v>29.56</v>
      </c>
      <c r="R211" s="1">
        <v>1</v>
      </c>
      <c r="S211" s="4" t="s">
        <v>20</v>
      </c>
      <c r="T211" s="4" t="s">
        <v>15</v>
      </c>
      <c r="U211" s="7">
        <v>17</v>
      </c>
      <c r="V211" s="4" t="s">
        <v>36</v>
      </c>
      <c r="W211" s="4" t="s">
        <v>2566</v>
      </c>
      <c r="X211" s="7">
        <v>1</v>
      </c>
      <c r="Y211" s="7">
        <v>2024</v>
      </c>
      <c r="Z211" s="4" t="s">
        <v>1853</v>
      </c>
    </row>
    <row r="212" spans="1:26">
      <c r="A212" s="4" t="s">
        <v>413</v>
      </c>
      <c r="B212" s="4" t="s">
        <v>17</v>
      </c>
      <c r="C212" s="1">
        <v>85</v>
      </c>
      <c r="D212" s="4" t="s">
        <v>253</v>
      </c>
      <c r="E212" s="4" t="s">
        <v>3</v>
      </c>
      <c r="F212" s="3">
        <v>45300.75</v>
      </c>
      <c r="G212" s="3">
        <v>45300.779861111114</v>
      </c>
      <c r="H212" s="1">
        <v>75.19</v>
      </c>
      <c r="I212" s="1">
        <v>3.62</v>
      </c>
      <c r="J212" s="1">
        <v>53.17</v>
      </c>
      <c r="K212" s="2">
        <v>14.74</v>
      </c>
      <c r="L212" s="4" t="s">
        <v>4</v>
      </c>
      <c r="M212" s="4" t="s">
        <v>5</v>
      </c>
      <c r="N212" s="1">
        <v>17.16</v>
      </c>
      <c r="O212" s="1">
        <v>64.31</v>
      </c>
      <c r="P212" s="1">
        <v>150.05000000000001</v>
      </c>
      <c r="Q212" s="1">
        <v>24.92</v>
      </c>
      <c r="R212" s="1">
        <v>5</v>
      </c>
      <c r="S212" s="4" t="s">
        <v>14</v>
      </c>
      <c r="T212" s="4" t="s">
        <v>15</v>
      </c>
      <c r="U212" s="7">
        <v>18</v>
      </c>
      <c r="V212" s="4" t="s">
        <v>4</v>
      </c>
      <c r="W212" s="4" t="s">
        <v>2567</v>
      </c>
      <c r="X212" s="7">
        <v>1</v>
      </c>
      <c r="Y212" s="7">
        <v>2024</v>
      </c>
      <c r="Z212" s="4" t="s">
        <v>1853</v>
      </c>
    </row>
    <row r="213" spans="1:26">
      <c r="A213" s="4" t="s">
        <v>414</v>
      </c>
      <c r="B213" s="4" t="s">
        <v>1</v>
      </c>
      <c r="C213" s="1">
        <v>50</v>
      </c>
      <c r="D213" s="4" t="s">
        <v>279</v>
      </c>
      <c r="E213" s="4" t="s">
        <v>27</v>
      </c>
      <c r="F213" s="3">
        <v>45300.791666666664</v>
      </c>
      <c r="G213" s="3">
        <v>45300.836805555555</v>
      </c>
      <c r="H213" s="1">
        <v>1.75</v>
      </c>
      <c r="I213" s="1">
        <v>0.8</v>
      </c>
      <c r="J213" s="1">
        <v>8.43</v>
      </c>
      <c r="K213" s="2">
        <v>22.72</v>
      </c>
      <c r="L213" s="4" t="s">
        <v>4</v>
      </c>
      <c r="M213" s="4" t="s">
        <v>39</v>
      </c>
      <c r="N213" s="1">
        <v>27.12</v>
      </c>
      <c r="O213" s="1">
        <v>78.97</v>
      </c>
      <c r="P213" s="1">
        <v>65.89</v>
      </c>
      <c r="Q213" s="1">
        <v>25.94</v>
      </c>
      <c r="R213" s="1">
        <v>2</v>
      </c>
      <c r="S213" s="4" t="s">
        <v>14</v>
      </c>
      <c r="T213" s="4" t="s">
        <v>15</v>
      </c>
      <c r="U213" s="7">
        <v>19</v>
      </c>
      <c r="V213" s="4" t="s">
        <v>4</v>
      </c>
      <c r="W213" s="4" t="s">
        <v>2566</v>
      </c>
      <c r="X213" s="7">
        <v>1</v>
      </c>
      <c r="Y213" s="7">
        <v>2024</v>
      </c>
      <c r="Z213" s="4" t="s">
        <v>1853</v>
      </c>
    </row>
    <row r="214" spans="1:26">
      <c r="A214" s="4" t="s">
        <v>415</v>
      </c>
      <c r="B214" s="4" t="s">
        <v>17</v>
      </c>
      <c r="C214" s="1">
        <v>81.650000000000006</v>
      </c>
      <c r="D214" s="4" t="s">
        <v>416</v>
      </c>
      <c r="E214" s="4" t="s">
        <v>27</v>
      </c>
      <c r="F214" s="3">
        <v>45300.833333333336</v>
      </c>
      <c r="G214" s="3">
        <v>45300.990277777775</v>
      </c>
      <c r="H214" s="1">
        <v>73.61</v>
      </c>
      <c r="I214" s="1">
        <v>3.67</v>
      </c>
      <c r="J214" s="1">
        <v>3.86</v>
      </c>
      <c r="K214" s="2">
        <v>14.12</v>
      </c>
      <c r="L214" s="4" t="s">
        <v>4</v>
      </c>
      <c r="M214" s="4" t="s">
        <v>5</v>
      </c>
      <c r="N214" s="1">
        <v>46.81</v>
      </c>
      <c r="O214" s="1">
        <v>86.6</v>
      </c>
      <c r="P214" s="1">
        <v>162.06</v>
      </c>
      <c r="Q214" s="1">
        <v>33.86</v>
      </c>
      <c r="R214" s="1">
        <v>7</v>
      </c>
      <c r="S214" s="4" t="s">
        <v>6</v>
      </c>
      <c r="T214" s="4" t="s">
        <v>7</v>
      </c>
      <c r="U214" s="7">
        <v>20</v>
      </c>
      <c r="V214" s="4" t="s">
        <v>4</v>
      </c>
      <c r="W214" s="4" t="s">
        <v>2567</v>
      </c>
      <c r="X214" s="7">
        <v>1</v>
      </c>
      <c r="Y214" s="7">
        <v>2024</v>
      </c>
      <c r="Z214" s="4" t="s">
        <v>1853</v>
      </c>
    </row>
    <row r="215" spans="1:26">
      <c r="A215" s="4" t="s">
        <v>417</v>
      </c>
      <c r="B215" s="4" t="s">
        <v>29</v>
      </c>
      <c r="C215" s="1">
        <v>62</v>
      </c>
      <c r="D215" s="4" t="s">
        <v>69</v>
      </c>
      <c r="E215" s="4" t="s">
        <v>27</v>
      </c>
      <c r="F215" s="3">
        <v>45300.875</v>
      </c>
      <c r="G215" s="3">
        <v>45301.036111111112</v>
      </c>
      <c r="H215" s="1">
        <v>6.38</v>
      </c>
      <c r="I215" s="1">
        <v>0.9</v>
      </c>
      <c r="J215" s="1">
        <v>33.840000000000003</v>
      </c>
      <c r="K215" s="2">
        <v>27.8</v>
      </c>
      <c r="L215" s="4" t="s">
        <v>12</v>
      </c>
      <c r="M215" s="4" t="s">
        <v>23</v>
      </c>
      <c r="N215" s="1">
        <v>46.18</v>
      </c>
      <c r="O215" s="1">
        <v>99.01</v>
      </c>
      <c r="P215" s="1">
        <v>169.11</v>
      </c>
      <c r="Q215" s="1">
        <v>-2.96</v>
      </c>
      <c r="R215" s="1">
        <v>2</v>
      </c>
      <c r="S215" s="4" t="s">
        <v>6</v>
      </c>
      <c r="T215" s="4" t="s">
        <v>7</v>
      </c>
      <c r="U215" s="7">
        <v>21</v>
      </c>
      <c r="V215" s="4" t="s">
        <v>4</v>
      </c>
      <c r="W215" s="4" t="s">
        <v>2579</v>
      </c>
      <c r="X215" s="7">
        <v>1</v>
      </c>
      <c r="Y215" s="7">
        <v>2024</v>
      </c>
      <c r="Z215" s="4" t="s">
        <v>1853</v>
      </c>
    </row>
    <row r="216" spans="1:26">
      <c r="A216" s="4" t="s">
        <v>418</v>
      </c>
      <c r="B216" s="4" t="s">
        <v>17</v>
      </c>
      <c r="C216" s="1">
        <v>62</v>
      </c>
      <c r="D216" s="4" t="s">
        <v>419</v>
      </c>
      <c r="E216" s="4" t="s">
        <v>27</v>
      </c>
      <c r="F216" s="3">
        <v>45300.916666666664</v>
      </c>
      <c r="G216" s="3">
        <v>45300.953472222223</v>
      </c>
      <c r="H216" s="1">
        <v>51.16</v>
      </c>
      <c r="I216" s="1">
        <v>1.29</v>
      </c>
      <c r="J216" s="1">
        <v>15</v>
      </c>
      <c r="K216" s="2">
        <v>39.82</v>
      </c>
      <c r="L216" s="4" t="s">
        <v>4</v>
      </c>
      <c r="M216" s="4" t="s">
        <v>39</v>
      </c>
      <c r="N216" s="1">
        <v>44.27</v>
      </c>
      <c r="O216" s="1">
        <v>90.67</v>
      </c>
      <c r="P216" s="1">
        <v>35.46</v>
      </c>
      <c r="Q216" s="1">
        <v>31.92</v>
      </c>
      <c r="R216" s="1">
        <v>1.89</v>
      </c>
      <c r="S216" s="4" t="s">
        <v>6</v>
      </c>
      <c r="T216" s="4" t="s">
        <v>15</v>
      </c>
      <c r="U216" s="7">
        <v>22</v>
      </c>
      <c r="V216" s="4" t="s">
        <v>4</v>
      </c>
      <c r="W216" s="4" t="s">
        <v>2567</v>
      </c>
      <c r="X216" s="7">
        <v>1</v>
      </c>
      <c r="Y216" s="7">
        <v>2024</v>
      </c>
      <c r="Z216" s="4" t="s">
        <v>1853</v>
      </c>
    </row>
    <row r="217" spans="1:26">
      <c r="A217" s="4" t="s">
        <v>420</v>
      </c>
      <c r="B217" s="4" t="s">
        <v>17</v>
      </c>
      <c r="C217" s="1">
        <v>75</v>
      </c>
      <c r="D217" s="4" t="s">
        <v>421</v>
      </c>
      <c r="E217" s="4" t="s">
        <v>27</v>
      </c>
      <c r="F217" s="3">
        <v>45300.958333333336</v>
      </c>
      <c r="G217" s="3">
        <v>45301.109027777777</v>
      </c>
      <c r="H217" s="1">
        <v>28.23</v>
      </c>
      <c r="I217" s="1">
        <v>1.22</v>
      </c>
      <c r="J217" s="1">
        <v>23.44</v>
      </c>
      <c r="K217" s="2">
        <v>36.340000000000003</v>
      </c>
      <c r="L217" s="4" t="s">
        <v>12</v>
      </c>
      <c r="M217" s="4" t="s">
        <v>19</v>
      </c>
      <c r="N217" s="1">
        <v>61.79</v>
      </c>
      <c r="O217" s="1">
        <v>65.22</v>
      </c>
      <c r="P217" s="1">
        <v>91.12</v>
      </c>
      <c r="Q217" s="1">
        <v>24.32</v>
      </c>
      <c r="R217" s="1">
        <v>7</v>
      </c>
      <c r="S217" s="4" t="s">
        <v>6</v>
      </c>
      <c r="T217" s="4" t="s">
        <v>7</v>
      </c>
      <c r="U217" s="7">
        <v>23</v>
      </c>
      <c r="V217" s="4" t="s">
        <v>4</v>
      </c>
      <c r="W217" s="4" t="s">
        <v>2567</v>
      </c>
      <c r="X217" s="7">
        <v>1</v>
      </c>
      <c r="Y217" s="7">
        <v>2024</v>
      </c>
      <c r="Z217" s="4" t="s">
        <v>1853</v>
      </c>
    </row>
    <row r="218" spans="1:26">
      <c r="A218" s="4" t="s">
        <v>422</v>
      </c>
      <c r="B218" s="4" t="s">
        <v>1</v>
      </c>
      <c r="C218" s="1">
        <v>62</v>
      </c>
      <c r="D218" s="4" t="s">
        <v>423</v>
      </c>
      <c r="E218" s="4" t="s">
        <v>42</v>
      </c>
      <c r="F218" s="3">
        <v>45301</v>
      </c>
      <c r="G218" s="3">
        <v>45301.086111111108</v>
      </c>
      <c r="H218" s="1">
        <v>67.92</v>
      </c>
      <c r="I218" s="1">
        <v>3.7</v>
      </c>
      <c r="J218" s="1">
        <v>41.74</v>
      </c>
      <c r="K218" s="2">
        <v>32.18</v>
      </c>
      <c r="L218" s="4" t="s">
        <v>45</v>
      </c>
      <c r="M218" s="4" t="s">
        <v>39</v>
      </c>
      <c r="N218" s="1">
        <v>63.58</v>
      </c>
      <c r="O218" s="1">
        <v>89.94</v>
      </c>
      <c r="P218" s="1">
        <v>157.02000000000001</v>
      </c>
      <c r="Q218" s="1">
        <v>14.33</v>
      </c>
      <c r="R218" s="1">
        <v>5</v>
      </c>
      <c r="S218" s="4" t="s">
        <v>6</v>
      </c>
      <c r="T218" s="4" t="s">
        <v>24</v>
      </c>
      <c r="U218" s="7">
        <v>0</v>
      </c>
      <c r="V218" s="4" t="s">
        <v>1816</v>
      </c>
      <c r="W218" s="4" t="s">
        <v>2566</v>
      </c>
      <c r="X218" s="7">
        <v>1</v>
      </c>
      <c r="Y218" s="7">
        <v>2024</v>
      </c>
      <c r="Z218" s="4" t="s">
        <v>1853</v>
      </c>
    </row>
    <row r="219" spans="1:26">
      <c r="A219" s="4" t="s">
        <v>424</v>
      </c>
      <c r="B219" s="4" t="s">
        <v>1</v>
      </c>
      <c r="C219" s="1">
        <v>75</v>
      </c>
      <c r="D219" s="4" t="s">
        <v>425</v>
      </c>
      <c r="E219" s="4" t="s">
        <v>3</v>
      </c>
      <c r="F219" s="3">
        <v>45301.041666666664</v>
      </c>
      <c r="G219" s="3">
        <v>45301.1</v>
      </c>
      <c r="H219" s="1">
        <v>15.27</v>
      </c>
      <c r="I219" s="1">
        <v>2.87</v>
      </c>
      <c r="J219" s="1">
        <v>5.37</v>
      </c>
      <c r="K219" s="2">
        <v>7.63</v>
      </c>
      <c r="L219" s="4" t="s">
        <v>45</v>
      </c>
      <c r="M219" s="4" t="s">
        <v>33</v>
      </c>
      <c r="N219" s="1">
        <v>86.95</v>
      </c>
      <c r="O219" s="1">
        <v>85.14</v>
      </c>
      <c r="P219" s="1">
        <v>113.67</v>
      </c>
      <c r="Q219" s="1">
        <v>6.86</v>
      </c>
      <c r="R219" s="1">
        <v>6</v>
      </c>
      <c r="S219" s="4" t="s">
        <v>6</v>
      </c>
      <c r="T219" s="4" t="s">
        <v>24</v>
      </c>
      <c r="U219" s="7">
        <v>1</v>
      </c>
      <c r="V219" s="4" t="s">
        <v>1816</v>
      </c>
      <c r="W219" s="4" t="s">
        <v>2566</v>
      </c>
      <c r="X219" s="7">
        <v>1</v>
      </c>
      <c r="Y219" s="7">
        <v>2024</v>
      </c>
      <c r="Z219" s="4" t="s">
        <v>1853</v>
      </c>
    </row>
    <row r="220" spans="1:26">
      <c r="A220" s="4" t="s">
        <v>426</v>
      </c>
      <c r="B220" s="4" t="s">
        <v>62</v>
      </c>
      <c r="C220" s="1">
        <v>85</v>
      </c>
      <c r="D220" s="4" t="s">
        <v>427</v>
      </c>
      <c r="E220" s="4" t="s">
        <v>42</v>
      </c>
      <c r="F220" s="3">
        <v>45301.083333333336</v>
      </c>
      <c r="G220" s="3">
        <v>45301.245833333334</v>
      </c>
      <c r="H220" s="1">
        <v>50.64</v>
      </c>
      <c r="I220" s="1">
        <v>2.23</v>
      </c>
      <c r="J220" s="1">
        <v>29.63</v>
      </c>
      <c r="K220" s="2">
        <v>38.25</v>
      </c>
      <c r="L220" s="4" t="s">
        <v>36</v>
      </c>
      <c r="M220" s="4" t="s">
        <v>48</v>
      </c>
      <c r="N220" s="1">
        <v>31.57</v>
      </c>
      <c r="O220" s="1">
        <v>70.650000000000006</v>
      </c>
      <c r="P220" s="1">
        <v>195</v>
      </c>
      <c r="Q220" s="1">
        <v>6.43</v>
      </c>
      <c r="R220" s="1">
        <v>3</v>
      </c>
      <c r="S220" s="4" t="s">
        <v>14</v>
      </c>
      <c r="T220" s="4" t="s">
        <v>24</v>
      </c>
      <c r="U220" s="7">
        <v>2</v>
      </c>
      <c r="V220" s="4" t="s">
        <v>1816</v>
      </c>
      <c r="W220" s="4" t="s">
        <v>2584</v>
      </c>
      <c r="X220" s="7">
        <v>1</v>
      </c>
      <c r="Y220" s="7">
        <v>2024</v>
      </c>
      <c r="Z220" s="4" t="s">
        <v>1853</v>
      </c>
    </row>
    <row r="221" spans="1:26">
      <c r="A221" s="4" t="s">
        <v>428</v>
      </c>
      <c r="B221" s="4" t="s">
        <v>62</v>
      </c>
      <c r="C221" s="1">
        <v>50</v>
      </c>
      <c r="D221" s="4" t="s">
        <v>429</v>
      </c>
      <c r="E221" s="4" t="s">
        <v>42</v>
      </c>
      <c r="F221" s="3">
        <v>45301.125</v>
      </c>
      <c r="G221" s="3">
        <v>45301.289583333331</v>
      </c>
      <c r="H221" s="1">
        <v>52.05</v>
      </c>
      <c r="I221" s="1">
        <v>2.94</v>
      </c>
      <c r="J221" s="1">
        <v>5.23</v>
      </c>
      <c r="K221" s="2">
        <v>25</v>
      </c>
      <c r="L221" s="4" t="s">
        <v>12</v>
      </c>
      <c r="M221" s="4" t="s">
        <v>39</v>
      </c>
      <c r="N221" s="1">
        <v>74.87</v>
      </c>
      <c r="O221" s="1">
        <v>64.37</v>
      </c>
      <c r="P221" s="1">
        <v>153.97</v>
      </c>
      <c r="Q221" s="1">
        <v>4.82</v>
      </c>
      <c r="R221" s="1">
        <v>4</v>
      </c>
      <c r="S221" s="4" t="s">
        <v>6</v>
      </c>
      <c r="T221" s="4" t="s">
        <v>7</v>
      </c>
      <c r="U221" s="7">
        <v>3</v>
      </c>
      <c r="V221" s="4" t="s">
        <v>1816</v>
      </c>
      <c r="W221" s="4" t="s">
        <v>2584</v>
      </c>
      <c r="X221" s="7">
        <v>1</v>
      </c>
      <c r="Y221" s="7">
        <v>2024</v>
      </c>
      <c r="Z221" s="4" t="s">
        <v>1853</v>
      </c>
    </row>
    <row r="222" spans="1:26">
      <c r="A222" s="4" t="s">
        <v>430</v>
      </c>
      <c r="B222" s="4" t="s">
        <v>29</v>
      </c>
      <c r="C222" s="1">
        <v>75</v>
      </c>
      <c r="D222" s="4" t="s">
        <v>158</v>
      </c>
      <c r="E222" s="4" t="s">
        <v>58</v>
      </c>
      <c r="F222" s="3">
        <v>45301.166666666664</v>
      </c>
      <c r="G222" s="3">
        <v>45301.203472222223</v>
      </c>
      <c r="H222" s="1">
        <v>57.9</v>
      </c>
      <c r="I222" s="1">
        <v>0.61</v>
      </c>
      <c r="J222" s="1">
        <v>15.38</v>
      </c>
      <c r="K222" s="2">
        <v>28.14</v>
      </c>
      <c r="L222" s="4" t="s">
        <v>45</v>
      </c>
      <c r="M222" s="4" t="s">
        <v>5</v>
      </c>
      <c r="N222" s="1">
        <v>58.6</v>
      </c>
      <c r="O222" s="1">
        <v>77.23</v>
      </c>
      <c r="P222" s="1">
        <v>266.69</v>
      </c>
      <c r="Q222" s="1">
        <v>15.73</v>
      </c>
      <c r="R222" s="1">
        <v>7</v>
      </c>
      <c r="S222" s="4" t="s">
        <v>14</v>
      </c>
      <c r="T222" s="4" t="s">
        <v>24</v>
      </c>
      <c r="U222" s="7">
        <v>4</v>
      </c>
      <c r="V222" s="4" t="s">
        <v>1816</v>
      </c>
      <c r="W222" s="4" t="s">
        <v>2579</v>
      </c>
      <c r="X222" s="7">
        <v>1</v>
      </c>
      <c r="Y222" s="7">
        <v>2024</v>
      </c>
      <c r="Z222" s="4" t="s">
        <v>1853</v>
      </c>
    </row>
    <row r="223" spans="1:26">
      <c r="A223" s="4" t="s">
        <v>431</v>
      </c>
      <c r="B223" s="4" t="s">
        <v>62</v>
      </c>
      <c r="C223" s="1">
        <v>75</v>
      </c>
      <c r="D223" s="4" t="s">
        <v>158</v>
      </c>
      <c r="E223" s="4" t="s">
        <v>58</v>
      </c>
      <c r="F223" s="3">
        <v>45301.208333333336</v>
      </c>
      <c r="G223" s="3">
        <v>45301.370833333334</v>
      </c>
      <c r="H223" s="1">
        <v>30.9</v>
      </c>
      <c r="I223" s="1">
        <v>0.67</v>
      </c>
      <c r="J223" s="1">
        <v>40.56</v>
      </c>
      <c r="K223" s="2">
        <v>14.44</v>
      </c>
      <c r="L223" s="4" t="s">
        <v>45</v>
      </c>
      <c r="M223" s="4" t="s">
        <v>19</v>
      </c>
      <c r="N223" s="1">
        <v>24.83</v>
      </c>
      <c r="O223" s="1">
        <v>61.28</v>
      </c>
      <c r="P223" s="1">
        <v>13.01</v>
      </c>
      <c r="Q223" s="1">
        <v>33.51</v>
      </c>
      <c r="R223" s="1">
        <v>4</v>
      </c>
      <c r="S223" s="4" t="s">
        <v>14</v>
      </c>
      <c r="T223" s="4" t="s">
        <v>15</v>
      </c>
      <c r="U223" s="7">
        <v>5</v>
      </c>
      <c r="V223" s="4" t="s">
        <v>1816</v>
      </c>
      <c r="W223" s="4" t="s">
        <v>2584</v>
      </c>
      <c r="X223" s="7">
        <v>1</v>
      </c>
      <c r="Y223" s="7">
        <v>2024</v>
      </c>
      <c r="Z223" s="4" t="s">
        <v>1853</v>
      </c>
    </row>
    <row r="224" spans="1:26">
      <c r="A224" s="4" t="s">
        <v>432</v>
      </c>
      <c r="B224" s="4" t="s">
        <v>17</v>
      </c>
      <c r="C224" s="1">
        <v>46.54</v>
      </c>
      <c r="D224" s="4" t="s">
        <v>433</v>
      </c>
      <c r="E224" s="4" t="s">
        <v>58</v>
      </c>
      <c r="F224" s="3">
        <v>45301.25</v>
      </c>
      <c r="G224" s="3">
        <v>45301.375694444447</v>
      </c>
      <c r="H224" s="1">
        <v>35.35</v>
      </c>
      <c r="I224" s="1">
        <v>3.13</v>
      </c>
      <c r="J224" s="1">
        <v>5.5</v>
      </c>
      <c r="K224" s="2">
        <v>12.65</v>
      </c>
      <c r="L224" s="4" t="s">
        <v>36</v>
      </c>
      <c r="M224" s="4" t="s">
        <v>19</v>
      </c>
      <c r="N224" s="1">
        <v>41.21</v>
      </c>
      <c r="O224" s="1">
        <v>98.92</v>
      </c>
      <c r="P224" s="1">
        <v>219.15</v>
      </c>
      <c r="Q224" s="1">
        <v>-8.7200000000000006</v>
      </c>
      <c r="R224" s="1">
        <v>4</v>
      </c>
      <c r="S224" s="4" t="s">
        <v>20</v>
      </c>
      <c r="T224" s="4" t="s">
        <v>15</v>
      </c>
      <c r="U224" s="7">
        <v>6</v>
      </c>
      <c r="V224" s="4" t="s">
        <v>12</v>
      </c>
      <c r="W224" s="4" t="s">
        <v>2567</v>
      </c>
      <c r="X224" s="7">
        <v>1</v>
      </c>
      <c r="Y224" s="7">
        <v>2024</v>
      </c>
      <c r="Z224" s="4" t="s">
        <v>1853</v>
      </c>
    </row>
    <row r="225" spans="1:26">
      <c r="A225" s="4" t="s">
        <v>434</v>
      </c>
      <c r="B225" s="4" t="s">
        <v>1</v>
      </c>
      <c r="C225" s="1">
        <v>75</v>
      </c>
      <c r="D225" s="4" t="s">
        <v>435</v>
      </c>
      <c r="E225" s="4" t="s">
        <v>11</v>
      </c>
      <c r="F225" s="3">
        <v>45301.291666666664</v>
      </c>
      <c r="G225" s="3">
        <v>45301.438194444447</v>
      </c>
      <c r="H225" s="1">
        <v>11.93</v>
      </c>
      <c r="I225" s="1">
        <v>2.75</v>
      </c>
      <c r="J225" s="1">
        <v>49.42</v>
      </c>
      <c r="K225" s="2">
        <v>25.99</v>
      </c>
      <c r="L225" s="4" t="s">
        <v>36</v>
      </c>
      <c r="M225" s="4" t="s">
        <v>39</v>
      </c>
      <c r="N225" s="1">
        <v>29.33</v>
      </c>
      <c r="O225" s="1">
        <v>88.43</v>
      </c>
      <c r="P225" s="1">
        <v>192.18</v>
      </c>
      <c r="Q225" s="1">
        <v>-3.36</v>
      </c>
      <c r="R225" s="1">
        <v>0</v>
      </c>
      <c r="S225" s="4" t="s">
        <v>14</v>
      </c>
      <c r="T225" s="4" t="s">
        <v>15</v>
      </c>
      <c r="U225" s="7">
        <v>7</v>
      </c>
      <c r="V225" s="4" t="s">
        <v>12</v>
      </c>
      <c r="W225" s="4" t="s">
        <v>2566</v>
      </c>
      <c r="X225" s="7">
        <v>1</v>
      </c>
      <c r="Y225" s="7">
        <v>2024</v>
      </c>
      <c r="Z225" s="4" t="s">
        <v>1853</v>
      </c>
    </row>
    <row r="226" spans="1:26">
      <c r="A226" s="4" t="s">
        <v>436</v>
      </c>
      <c r="B226" s="4" t="s">
        <v>62</v>
      </c>
      <c r="C226" s="1">
        <v>62</v>
      </c>
      <c r="D226" s="4" t="s">
        <v>389</v>
      </c>
      <c r="E226" s="4" t="s">
        <v>58</v>
      </c>
      <c r="F226" s="3">
        <v>45301.333333333336</v>
      </c>
      <c r="G226" s="3">
        <v>45301.371527777781</v>
      </c>
      <c r="H226" s="1">
        <v>55.46</v>
      </c>
      <c r="I226" s="1">
        <v>0.57999999999999996</v>
      </c>
      <c r="J226" s="1">
        <v>20.99</v>
      </c>
      <c r="K226" s="2">
        <v>16.649999999999999</v>
      </c>
      <c r="L226" s="4" t="s">
        <v>36</v>
      </c>
      <c r="M226" s="4" t="s">
        <v>5</v>
      </c>
      <c r="N226" s="1">
        <v>78.790000000000006</v>
      </c>
      <c r="O226" s="1">
        <v>55.02</v>
      </c>
      <c r="P226" s="1">
        <v>90.4</v>
      </c>
      <c r="Q226" s="1">
        <v>15.92</v>
      </c>
      <c r="R226" s="1">
        <v>3</v>
      </c>
      <c r="S226" s="4" t="s">
        <v>14</v>
      </c>
      <c r="T226" s="4" t="s">
        <v>24</v>
      </c>
      <c r="U226" s="7">
        <v>8</v>
      </c>
      <c r="V226" s="4" t="s">
        <v>12</v>
      </c>
      <c r="W226" s="4" t="s">
        <v>2584</v>
      </c>
      <c r="X226" s="7">
        <v>1</v>
      </c>
      <c r="Y226" s="7">
        <v>2024</v>
      </c>
      <c r="Z226" s="4" t="s">
        <v>1853</v>
      </c>
    </row>
    <row r="227" spans="1:26">
      <c r="A227" s="4" t="s">
        <v>437</v>
      </c>
      <c r="B227" s="4" t="s">
        <v>62</v>
      </c>
      <c r="C227" s="1">
        <v>50</v>
      </c>
      <c r="D227" s="4" t="s">
        <v>397</v>
      </c>
      <c r="E227" s="4" t="s">
        <v>3</v>
      </c>
      <c r="F227" s="3">
        <v>45301.375</v>
      </c>
      <c r="G227" s="3">
        <v>45301.529861111114</v>
      </c>
      <c r="H227" s="1">
        <v>44.16</v>
      </c>
      <c r="I227" s="1">
        <v>3.98</v>
      </c>
      <c r="J227" s="1">
        <v>23.75</v>
      </c>
      <c r="K227" s="2">
        <v>5.55</v>
      </c>
      <c r="L227" s="4" t="s">
        <v>12</v>
      </c>
      <c r="M227" s="4" t="s">
        <v>19</v>
      </c>
      <c r="N227" s="1">
        <v>81.45</v>
      </c>
      <c r="O227" s="1">
        <v>89.29</v>
      </c>
      <c r="P227" s="1">
        <v>33.56</v>
      </c>
      <c r="Q227" s="1">
        <v>-5.33</v>
      </c>
      <c r="R227" s="1">
        <v>7</v>
      </c>
      <c r="S227" s="4" t="s">
        <v>14</v>
      </c>
      <c r="T227" s="4" t="s">
        <v>24</v>
      </c>
      <c r="U227" s="7">
        <v>9</v>
      </c>
      <c r="V227" s="4" t="s">
        <v>12</v>
      </c>
      <c r="W227" s="4" t="s">
        <v>2584</v>
      </c>
      <c r="X227" s="7">
        <v>1</v>
      </c>
      <c r="Y227" s="7">
        <v>2024</v>
      </c>
      <c r="Z227" s="4" t="s">
        <v>1853</v>
      </c>
    </row>
    <row r="228" spans="1:26">
      <c r="A228" s="4" t="s">
        <v>438</v>
      </c>
      <c r="B228" s="4" t="s">
        <v>29</v>
      </c>
      <c r="C228" s="1">
        <v>100</v>
      </c>
      <c r="D228" s="4" t="s">
        <v>439</v>
      </c>
      <c r="E228" s="4" t="s">
        <v>42</v>
      </c>
      <c r="F228" s="3">
        <v>45301.416666666664</v>
      </c>
      <c r="G228" s="3">
        <v>45301.492361111108</v>
      </c>
      <c r="H228" s="1">
        <v>65.239999999999995</v>
      </c>
      <c r="I228" s="1">
        <v>0.88</v>
      </c>
      <c r="J228" s="1">
        <v>46.97</v>
      </c>
      <c r="K228" s="2">
        <v>24.75</v>
      </c>
      <c r="L228" s="4" t="s">
        <v>4</v>
      </c>
      <c r="M228" s="4" t="s">
        <v>23</v>
      </c>
      <c r="N228" s="1">
        <v>27.08</v>
      </c>
      <c r="O228" s="1">
        <v>55.75</v>
      </c>
      <c r="P228" s="1">
        <v>95.66</v>
      </c>
      <c r="Q228" s="1">
        <v>20.43</v>
      </c>
      <c r="R228" s="1">
        <v>4</v>
      </c>
      <c r="S228" s="4" t="s">
        <v>20</v>
      </c>
      <c r="T228" s="4" t="s">
        <v>7</v>
      </c>
      <c r="U228" s="7">
        <v>10</v>
      </c>
      <c r="V228" s="4" t="s">
        <v>12</v>
      </c>
      <c r="W228" s="4" t="s">
        <v>2579</v>
      </c>
      <c r="X228" s="7">
        <v>1</v>
      </c>
      <c r="Y228" s="7">
        <v>2024</v>
      </c>
      <c r="Z228" s="4" t="s">
        <v>1853</v>
      </c>
    </row>
    <row r="229" spans="1:26">
      <c r="A229" s="4" t="s">
        <v>440</v>
      </c>
      <c r="B229" s="4" t="s">
        <v>29</v>
      </c>
      <c r="C229" s="1">
        <v>50</v>
      </c>
      <c r="D229" s="4" t="s">
        <v>18</v>
      </c>
      <c r="E229" s="4" t="s">
        <v>3</v>
      </c>
      <c r="F229" s="3">
        <v>45301.458333333336</v>
      </c>
      <c r="G229" s="3">
        <v>45301.59375</v>
      </c>
      <c r="H229" s="1">
        <v>20.46</v>
      </c>
      <c r="I229" s="1">
        <v>3.65</v>
      </c>
      <c r="J229" s="1">
        <v>18.600000000000001</v>
      </c>
      <c r="K229" s="2">
        <v>7.67</v>
      </c>
      <c r="L229" s="4" t="s">
        <v>12</v>
      </c>
      <c r="M229" s="4" t="s">
        <v>39</v>
      </c>
      <c r="N229" s="1">
        <v>18.13</v>
      </c>
      <c r="O229" s="1">
        <v>56.11</v>
      </c>
      <c r="P229" s="1">
        <v>62.93</v>
      </c>
      <c r="Q229" s="1">
        <v>25.43</v>
      </c>
      <c r="R229" s="1">
        <v>7</v>
      </c>
      <c r="S229" s="4" t="s">
        <v>14</v>
      </c>
      <c r="T229" s="4" t="s">
        <v>15</v>
      </c>
      <c r="U229" s="7">
        <v>11</v>
      </c>
      <c r="V229" s="4" t="s">
        <v>12</v>
      </c>
      <c r="W229" s="4" t="s">
        <v>2579</v>
      </c>
      <c r="X229" s="7">
        <v>1</v>
      </c>
      <c r="Y229" s="7">
        <v>2024</v>
      </c>
      <c r="Z229" s="4" t="s">
        <v>1853</v>
      </c>
    </row>
    <row r="230" spans="1:26">
      <c r="A230" s="4" t="s">
        <v>441</v>
      </c>
      <c r="B230" s="4" t="s">
        <v>17</v>
      </c>
      <c r="C230" s="1">
        <v>27.03</v>
      </c>
      <c r="D230" s="4" t="s">
        <v>442</v>
      </c>
      <c r="E230" s="4" t="s">
        <v>58</v>
      </c>
      <c r="F230" s="3">
        <v>45301.5</v>
      </c>
      <c r="G230" s="3">
        <v>45301.56527777778</v>
      </c>
      <c r="H230" s="1">
        <v>49.19</v>
      </c>
      <c r="I230" s="1">
        <v>1.91</v>
      </c>
      <c r="J230" s="1">
        <v>32.36</v>
      </c>
      <c r="K230" s="2">
        <v>9.1199999999999992</v>
      </c>
      <c r="L230" s="4" t="s">
        <v>36</v>
      </c>
      <c r="M230" s="4" t="s">
        <v>39</v>
      </c>
      <c r="N230" s="1">
        <v>64.42</v>
      </c>
      <c r="O230" s="1">
        <v>99.6</v>
      </c>
      <c r="P230" s="1">
        <v>120.4</v>
      </c>
      <c r="Q230" s="1">
        <v>2.8</v>
      </c>
      <c r="R230" s="1">
        <v>5</v>
      </c>
      <c r="S230" s="4" t="s">
        <v>20</v>
      </c>
      <c r="T230" s="4" t="s">
        <v>7</v>
      </c>
      <c r="U230" s="7">
        <v>12</v>
      </c>
      <c r="V230" s="4" t="s">
        <v>36</v>
      </c>
      <c r="W230" s="4" t="s">
        <v>2567</v>
      </c>
      <c r="X230" s="7">
        <v>1</v>
      </c>
      <c r="Y230" s="7">
        <v>2024</v>
      </c>
      <c r="Z230" s="4" t="s">
        <v>1853</v>
      </c>
    </row>
    <row r="231" spans="1:26">
      <c r="A231" s="4" t="s">
        <v>443</v>
      </c>
      <c r="B231" s="4" t="s">
        <v>1</v>
      </c>
      <c r="C231" s="1">
        <v>85</v>
      </c>
      <c r="D231" s="4" t="s">
        <v>444</v>
      </c>
      <c r="E231" s="4" t="s">
        <v>11</v>
      </c>
      <c r="F231" s="3">
        <v>45301.541666666664</v>
      </c>
      <c r="G231" s="3">
        <v>45301.613888888889</v>
      </c>
      <c r="H231" s="1">
        <v>32.64</v>
      </c>
      <c r="I231" s="1">
        <v>0.56000000000000005</v>
      </c>
      <c r="J231" s="1">
        <v>29.2</v>
      </c>
      <c r="K231" s="2">
        <v>5.78</v>
      </c>
      <c r="L231" s="4" t="s">
        <v>4</v>
      </c>
      <c r="M231" s="4" t="s">
        <v>48</v>
      </c>
      <c r="N231" s="1">
        <v>51.56</v>
      </c>
      <c r="O231" s="1">
        <v>73.55</v>
      </c>
      <c r="P231" s="1">
        <v>183.59</v>
      </c>
      <c r="Q231" s="1">
        <v>29.94</v>
      </c>
      <c r="R231" s="1">
        <v>0</v>
      </c>
      <c r="S231" s="4" t="s">
        <v>6</v>
      </c>
      <c r="T231" s="4" t="s">
        <v>24</v>
      </c>
      <c r="U231" s="7">
        <v>13</v>
      </c>
      <c r="V231" s="4" t="s">
        <v>36</v>
      </c>
      <c r="W231" s="4" t="s">
        <v>2566</v>
      </c>
      <c r="X231" s="7">
        <v>1</v>
      </c>
      <c r="Y231" s="7">
        <v>2024</v>
      </c>
      <c r="Z231" s="4" t="s">
        <v>1853</v>
      </c>
    </row>
    <row r="232" spans="1:26">
      <c r="A232" s="4" t="s">
        <v>445</v>
      </c>
      <c r="B232" s="4" t="s">
        <v>29</v>
      </c>
      <c r="C232" s="1">
        <v>85</v>
      </c>
      <c r="D232" s="4" t="s">
        <v>292</v>
      </c>
      <c r="E232" s="4" t="s">
        <v>11</v>
      </c>
      <c r="F232" s="3">
        <v>45301.583333333336</v>
      </c>
      <c r="G232" s="3">
        <v>45301.727777777778</v>
      </c>
      <c r="H232" s="1">
        <v>66.62</v>
      </c>
      <c r="I232" s="1">
        <v>1.23</v>
      </c>
      <c r="J232" s="1">
        <v>45.51</v>
      </c>
      <c r="K232" s="2">
        <v>22.34</v>
      </c>
      <c r="L232" s="4" t="s">
        <v>45</v>
      </c>
      <c r="M232" s="4" t="s">
        <v>39</v>
      </c>
      <c r="N232" s="1">
        <v>62.39</v>
      </c>
      <c r="O232" s="1">
        <v>79.430000000000007</v>
      </c>
      <c r="P232" s="1">
        <v>286.07</v>
      </c>
      <c r="Q232" s="1">
        <v>-0.98</v>
      </c>
      <c r="R232" s="1">
        <v>0</v>
      </c>
      <c r="S232" s="4" t="s">
        <v>14</v>
      </c>
      <c r="T232" s="4" t="s">
        <v>7</v>
      </c>
      <c r="U232" s="7">
        <v>14</v>
      </c>
      <c r="V232" s="4" t="s">
        <v>36</v>
      </c>
      <c r="W232" s="4" t="s">
        <v>2579</v>
      </c>
      <c r="X232" s="7">
        <v>1</v>
      </c>
      <c r="Y232" s="7">
        <v>2024</v>
      </c>
      <c r="Z232" s="4" t="s">
        <v>1853</v>
      </c>
    </row>
    <row r="233" spans="1:26">
      <c r="A233" s="4" t="s">
        <v>446</v>
      </c>
      <c r="B233" s="4" t="s">
        <v>62</v>
      </c>
      <c r="C233" s="1">
        <v>62</v>
      </c>
      <c r="D233" s="4" t="s">
        <v>447</v>
      </c>
      <c r="E233" s="4" t="s">
        <v>42</v>
      </c>
      <c r="F233" s="3">
        <v>45301.625</v>
      </c>
      <c r="G233" s="3">
        <v>45301.758333333331</v>
      </c>
      <c r="H233" s="1">
        <v>33.369999999999997</v>
      </c>
      <c r="I233" s="1">
        <v>0.61</v>
      </c>
      <c r="J233" s="1">
        <v>10.199999999999999</v>
      </c>
      <c r="K233" s="2">
        <v>35.96</v>
      </c>
      <c r="L233" s="4" t="s">
        <v>12</v>
      </c>
      <c r="M233" s="4" t="s">
        <v>19</v>
      </c>
      <c r="N233" s="1">
        <v>26.85</v>
      </c>
      <c r="O233" s="1">
        <v>99.64</v>
      </c>
      <c r="P233" s="1">
        <v>244.05</v>
      </c>
      <c r="Q233" s="1">
        <v>26.87</v>
      </c>
      <c r="R233" s="1">
        <v>0</v>
      </c>
      <c r="S233" s="4" t="s">
        <v>6</v>
      </c>
      <c r="T233" s="4" t="s">
        <v>15</v>
      </c>
      <c r="U233" s="7">
        <v>15</v>
      </c>
      <c r="V233" s="4" t="s">
        <v>36</v>
      </c>
      <c r="W233" s="4" t="s">
        <v>2584</v>
      </c>
      <c r="X233" s="7">
        <v>1</v>
      </c>
      <c r="Y233" s="7">
        <v>2024</v>
      </c>
      <c r="Z233" s="4" t="s">
        <v>1853</v>
      </c>
    </row>
    <row r="234" spans="1:26">
      <c r="A234" s="4" t="s">
        <v>448</v>
      </c>
      <c r="B234" s="4" t="s">
        <v>1</v>
      </c>
      <c r="C234" s="1">
        <v>120.51</v>
      </c>
      <c r="D234" s="4" t="s">
        <v>449</v>
      </c>
      <c r="E234" s="4" t="s">
        <v>3</v>
      </c>
      <c r="F234" s="3">
        <v>45301.666666666664</v>
      </c>
      <c r="G234" s="3">
        <v>45301.716666666667</v>
      </c>
      <c r="H234" s="1">
        <v>68.83</v>
      </c>
      <c r="I234" s="1">
        <v>2.4700000000000002</v>
      </c>
      <c r="J234" s="1">
        <v>16.940000000000001</v>
      </c>
      <c r="K234" s="2">
        <v>33.86</v>
      </c>
      <c r="L234" s="4" t="s">
        <v>36</v>
      </c>
      <c r="M234" s="4" t="s">
        <v>13</v>
      </c>
      <c r="N234" s="1">
        <v>70.75</v>
      </c>
      <c r="O234" s="1">
        <v>55.33</v>
      </c>
      <c r="P234" s="1">
        <v>139.03</v>
      </c>
      <c r="Q234" s="1">
        <v>-1.97</v>
      </c>
      <c r="R234" s="1">
        <v>0</v>
      </c>
      <c r="S234" s="4" t="s">
        <v>14</v>
      </c>
      <c r="T234" s="4" t="s">
        <v>7</v>
      </c>
      <c r="U234" s="7">
        <v>16</v>
      </c>
      <c r="V234" s="4" t="s">
        <v>36</v>
      </c>
      <c r="W234" s="4" t="s">
        <v>2566</v>
      </c>
      <c r="X234" s="7">
        <v>1</v>
      </c>
      <c r="Y234" s="7">
        <v>2024</v>
      </c>
      <c r="Z234" s="4" t="s">
        <v>1853</v>
      </c>
    </row>
    <row r="235" spans="1:26">
      <c r="A235" s="4" t="s">
        <v>450</v>
      </c>
      <c r="B235" s="4" t="s">
        <v>1</v>
      </c>
      <c r="C235" s="1">
        <v>75</v>
      </c>
      <c r="D235" s="4" t="s">
        <v>344</v>
      </c>
      <c r="E235" s="4" t="s">
        <v>27</v>
      </c>
      <c r="F235" s="3">
        <v>45301.708333333336</v>
      </c>
      <c r="G235" s="3">
        <v>45301.748611111114</v>
      </c>
      <c r="H235" s="1">
        <v>65.89</v>
      </c>
      <c r="I235" s="1">
        <v>0.74</v>
      </c>
      <c r="J235" s="1">
        <v>36.49</v>
      </c>
      <c r="K235" s="2">
        <v>9.14</v>
      </c>
      <c r="L235" s="4" t="s">
        <v>36</v>
      </c>
      <c r="M235" s="4" t="s">
        <v>5</v>
      </c>
      <c r="N235" s="1">
        <v>18.87</v>
      </c>
      <c r="O235" s="1">
        <v>65.02</v>
      </c>
      <c r="P235" s="1">
        <v>77.27</v>
      </c>
      <c r="Q235" s="1">
        <v>11.73</v>
      </c>
      <c r="R235" s="1">
        <v>5</v>
      </c>
      <c r="S235" s="4" t="s">
        <v>20</v>
      </c>
      <c r="T235" s="4" t="s">
        <v>7</v>
      </c>
      <c r="U235" s="7">
        <v>17</v>
      </c>
      <c r="V235" s="4" t="s">
        <v>36</v>
      </c>
      <c r="W235" s="4" t="s">
        <v>2566</v>
      </c>
      <c r="X235" s="7">
        <v>1</v>
      </c>
      <c r="Y235" s="7">
        <v>2024</v>
      </c>
      <c r="Z235" s="4" t="s">
        <v>1853</v>
      </c>
    </row>
    <row r="236" spans="1:26">
      <c r="A236" s="4" t="s">
        <v>451</v>
      </c>
      <c r="B236" s="4" t="s">
        <v>62</v>
      </c>
      <c r="C236" s="1">
        <v>62</v>
      </c>
      <c r="D236" s="4" t="s">
        <v>452</v>
      </c>
      <c r="E236" s="4" t="s">
        <v>3</v>
      </c>
      <c r="F236" s="3">
        <v>45301.75</v>
      </c>
      <c r="G236" s="3">
        <v>45301.884722222225</v>
      </c>
      <c r="H236" s="1"/>
      <c r="I236" s="1">
        <v>2.17</v>
      </c>
      <c r="J236" s="1">
        <v>41.53</v>
      </c>
      <c r="K236" s="2">
        <v>9.08</v>
      </c>
      <c r="L236" s="4" t="s">
        <v>4</v>
      </c>
      <c r="M236" s="4" t="s">
        <v>33</v>
      </c>
      <c r="N236" s="1">
        <v>18.86</v>
      </c>
      <c r="O236" s="1">
        <v>98.32</v>
      </c>
      <c r="P236" s="1">
        <v>139.22</v>
      </c>
      <c r="Q236" s="1">
        <v>1.57</v>
      </c>
      <c r="R236" s="1">
        <v>3</v>
      </c>
      <c r="S236" s="4" t="s">
        <v>6</v>
      </c>
      <c r="T236" s="4" t="s">
        <v>24</v>
      </c>
      <c r="U236" s="7">
        <v>18</v>
      </c>
      <c r="V236" s="4" t="s">
        <v>4</v>
      </c>
      <c r="W236" s="4" t="s">
        <v>2584</v>
      </c>
      <c r="X236" s="7">
        <v>1</v>
      </c>
      <c r="Y236" s="7">
        <v>2024</v>
      </c>
      <c r="Z236" s="4" t="s">
        <v>1853</v>
      </c>
    </row>
    <row r="237" spans="1:26">
      <c r="A237" s="4" t="s">
        <v>453</v>
      </c>
      <c r="B237" s="4" t="s">
        <v>29</v>
      </c>
      <c r="C237" s="1">
        <v>75</v>
      </c>
      <c r="D237" s="4" t="s">
        <v>454</v>
      </c>
      <c r="E237" s="4" t="s">
        <v>58</v>
      </c>
      <c r="F237" s="3">
        <v>45301.791666666664</v>
      </c>
      <c r="G237" s="3">
        <v>45301.868055555555</v>
      </c>
      <c r="H237" s="1">
        <v>12.67</v>
      </c>
      <c r="I237" s="1">
        <v>2.82</v>
      </c>
      <c r="J237" s="1">
        <v>18.72</v>
      </c>
      <c r="K237" s="2">
        <v>32.18</v>
      </c>
      <c r="L237" s="4" t="s">
        <v>12</v>
      </c>
      <c r="M237" s="4" t="s">
        <v>33</v>
      </c>
      <c r="N237" s="1">
        <v>35.92</v>
      </c>
      <c r="O237" s="1">
        <v>67.08</v>
      </c>
      <c r="P237" s="1">
        <v>296.13</v>
      </c>
      <c r="Q237" s="1">
        <v>29.4</v>
      </c>
      <c r="R237" s="1">
        <v>3</v>
      </c>
      <c r="S237" s="4" t="s">
        <v>14</v>
      </c>
      <c r="T237" s="4" t="s">
        <v>24</v>
      </c>
      <c r="U237" s="7">
        <v>19</v>
      </c>
      <c r="V237" s="4" t="s">
        <v>4</v>
      </c>
      <c r="W237" s="4" t="s">
        <v>2579</v>
      </c>
      <c r="X237" s="7">
        <v>1</v>
      </c>
      <c r="Y237" s="7">
        <v>2024</v>
      </c>
      <c r="Z237" s="4" t="s">
        <v>1853</v>
      </c>
    </row>
    <row r="238" spans="1:26">
      <c r="A238" s="4" t="s">
        <v>455</v>
      </c>
      <c r="B238" s="4" t="s">
        <v>62</v>
      </c>
      <c r="C238" s="1">
        <v>50</v>
      </c>
      <c r="D238" s="4" t="s">
        <v>456</v>
      </c>
      <c r="E238" s="4" t="s">
        <v>27</v>
      </c>
      <c r="F238" s="3">
        <v>45301.833333333336</v>
      </c>
      <c r="G238" s="3">
        <v>45301.982638888891</v>
      </c>
      <c r="H238" s="1">
        <v>25.35</v>
      </c>
      <c r="I238" s="1">
        <v>0.61</v>
      </c>
      <c r="J238" s="1">
        <v>16.88</v>
      </c>
      <c r="K238" s="2">
        <v>19.329999999999998</v>
      </c>
      <c r="L238" s="4" t="s">
        <v>45</v>
      </c>
      <c r="M238" s="4" t="s">
        <v>5</v>
      </c>
      <c r="N238" s="1">
        <v>72.400000000000006</v>
      </c>
      <c r="O238" s="1">
        <v>67.430000000000007</v>
      </c>
      <c r="P238" s="1">
        <v>73.38</v>
      </c>
      <c r="Q238" s="1">
        <v>2.98</v>
      </c>
      <c r="R238" s="1">
        <v>0</v>
      </c>
      <c r="S238" s="4" t="s">
        <v>14</v>
      </c>
      <c r="T238" s="4" t="s">
        <v>24</v>
      </c>
      <c r="U238" s="7">
        <v>20</v>
      </c>
      <c r="V238" s="4" t="s">
        <v>4</v>
      </c>
      <c r="W238" s="4" t="s">
        <v>2584</v>
      </c>
      <c r="X238" s="7">
        <v>1</v>
      </c>
      <c r="Y238" s="7">
        <v>2024</v>
      </c>
      <c r="Z238" s="4" t="s">
        <v>1853</v>
      </c>
    </row>
    <row r="239" spans="1:26">
      <c r="A239" s="4" t="s">
        <v>457</v>
      </c>
      <c r="B239" s="4" t="s">
        <v>1</v>
      </c>
      <c r="C239" s="1">
        <v>100</v>
      </c>
      <c r="D239" s="4" t="s">
        <v>458</v>
      </c>
      <c r="E239" s="4" t="s">
        <v>11</v>
      </c>
      <c r="F239" s="3">
        <v>45301.875</v>
      </c>
      <c r="G239" s="3">
        <v>45301.932638888888</v>
      </c>
      <c r="H239" s="1">
        <v>37.93</v>
      </c>
      <c r="I239" s="1">
        <v>1.71</v>
      </c>
      <c r="J239" s="1"/>
      <c r="K239" s="2">
        <v>36.21</v>
      </c>
      <c r="L239" s="4" t="s">
        <v>45</v>
      </c>
      <c r="M239" s="4" t="s">
        <v>13</v>
      </c>
      <c r="N239" s="1">
        <v>35.549999999999997</v>
      </c>
      <c r="O239" s="1">
        <v>87.94</v>
      </c>
      <c r="P239" s="1">
        <v>69.64</v>
      </c>
      <c r="Q239" s="1">
        <v>-1.33</v>
      </c>
      <c r="R239" s="1">
        <v>2</v>
      </c>
      <c r="S239" s="4" t="s">
        <v>20</v>
      </c>
      <c r="T239" s="4" t="s">
        <v>24</v>
      </c>
      <c r="U239" s="7">
        <v>21</v>
      </c>
      <c r="V239" s="4" t="s">
        <v>4</v>
      </c>
      <c r="W239" s="4" t="s">
        <v>2566</v>
      </c>
      <c r="X239" s="7">
        <v>1</v>
      </c>
      <c r="Y239" s="7">
        <v>2024</v>
      </c>
      <c r="Z239" s="4" t="s">
        <v>1853</v>
      </c>
    </row>
    <row r="240" spans="1:26">
      <c r="A240" s="4" t="s">
        <v>459</v>
      </c>
      <c r="B240" s="4" t="s">
        <v>9</v>
      </c>
      <c r="C240" s="1">
        <v>75</v>
      </c>
      <c r="D240" s="4" t="s">
        <v>460</v>
      </c>
      <c r="E240" s="4" t="s">
        <v>42</v>
      </c>
      <c r="F240" s="3">
        <v>45301.916666666664</v>
      </c>
      <c r="G240" s="3">
        <v>45301.963888888888</v>
      </c>
      <c r="H240" s="1"/>
      <c r="I240" s="1">
        <v>0.69</v>
      </c>
      <c r="J240" s="1">
        <v>30</v>
      </c>
      <c r="K240" s="2">
        <v>23.49</v>
      </c>
      <c r="L240" s="4" t="s">
        <v>4</v>
      </c>
      <c r="M240" s="4" t="s">
        <v>48</v>
      </c>
      <c r="N240" s="1">
        <v>32.64</v>
      </c>
      <c r="O240" s="1">
        <v>60.22</v>
      </c>
      <c r="P240" s="1">
        <v>111.19</v>
      </c>
      <c r="Q240" s="1">
        <v>-8.61</v>
      </c>
      <c r="R240" s="1">
        <v>6</v>
      </c>
      <c r="S240" s="4" t="s">
        <v>14</v>
      </c>
      <c r="T240" s="4" t="s">
        <v>15</v>
      </c>
      <c r="U240" s="7">
        <v>22</v>
      </c>
      <c r="V240" s="4" t="s">
        <v>4</v>
      </c>
      <c r="W240" s="4" t="s">
        <v>2572</v>
      </c>
      <c r="X240" s="7">
        <v>1</v>
      </c>
      <c r="Y240" s="7">
        <v>2024</v>
      </c>
      <c r="Z240" s="4" t="s">
        <v>1853</v>
      </c>
    </row>
    <row r="241" spans="1:26">
      <c r="A241" s="4" t="s">
        <v>461</v>
      </c>
      <c r="B241" s="4" t="s">
        <v>9</v>
      </c>
      <c r="C241" s="1">
        <v>50</v>
      </c>
      <c r="D241" s="4" t="s">
        <v>462</v>
      </c>
      <c r="E241" s="4" t="s">
        <v>42</v>
      </c>
      <c r="F241" s="3">
        <v>45301.958333333336</v>
      </c>
      <c r="G241" s="3">
        <v>45302.007638888892</v>
      </c>
      <c r="H241" s="1">
        <v>31.88</v>
      </c>
      <c r="I241" s="1">
        <v>1.38</v>
      </c>
      <c r="J241" s="1">
        <v>23.47</v>
      </c>
      <c r="K241" s="2">
        <v>38.29</v>
      </c>
      <c r="L241" s="4" t="s">
        <v>4</v>
      </c>
      <c r="M241" s="4" t="s">
        <v>48</v>
      </c>
      <c r="N241" s="1">
        <v>68.819999999999993</v>
      </c>
      <c r="O241" s="1">
        <v>92.84</v>
      </c>
      <c r="P241" s="1">
        <v>249.76</v>
      </c>
      <c r="Q241" s="1">
        <v>38.19</v>
      </c>
      <c r="R241" s="1">
        <v>6</v>
      </c>
      <c r="S241" s="4" t="s">
        <v>6</v>
      </c>
      <c r="T241" s="4" t="s">
        <v>15</v>
      </c>
      <c r="U241" s="7">
        <v>23</v>
      </c>
      <c r="V241" s="4" t="s">
        <v>4</v>
      </c>
      <c r="W241" s="4" t="s">
        <v>2572</v>
      </c>
      <c r="X241" s="7">
        <v>1</v>
      </c>
      <c r="Y241" s="7">
        <v>2024</v>
      </c>
      <c r="Z241" s="4" t="s">
        <v>1853</v>
      </c>
    </row>
    <row r="242" spans="1:26">
      <c r="A242" s="4" t="s">
        <v>463</v>
      </c>
      <c r="B242" s="4" t="s">
        <v>17</v>
      </c>
      <c r="C242" s="1">
        <v>50</v>
      </c>
      <c r="D242" s="4" t="s">
        <v>442</v>
      </c>
      <c r="E242" s="4" t="s">
        <v>11</v>
      </c>
      <c r="F242" s="3">
        <v>45302</v>
      </c>
      <c r="G242" s="3">
        <v>45302.128472222219</v>
      </c>
      <c r="H242" s="1">
        <v>29.58</v>
      </c>
      <c r="I242" s="1">
        <v>3.2</v>
      </c>
      <c r="J242" s="1">
        <v>37.18</v>
      </c>
      <c r="K242" s="2">
        <v>16.670000000000002</v>
      </c>
      <c r="L242" s="4" t="s">
        <v>45</v>
      </c>
      <c r="M242" s="4" t="s">
        <v>48</v>
      </c>
      <c r="N242" s="1">
        <v>24.74</v>
      </c>
      <c r="O242" s="1">
        <v>80.599999999999994</v>
      </c>
      <c r="P242" s="1">
        <v>248.92</v>
      </c>
      <c r="Q242" s="1">
        <v>5.8</v>
      </c>
      <c r="R242" s="1">
        <v>5</v>
      </c>
      <c r="S242" s="4" t="s">
        <v>20</v>
      </c>
      <c r="T242" s="4" t="s">
        <v>7</v>
      </c>
      <c r="U242" s="7">
        <v>0</v>
      </c>
      <c r="V242" s="4" t="s">
        <v>1816</v>
      </c>
      <c r="W242" s="4" t="s">
        <v>2567</v>
      </c>
      <c r="X242" s="7">
        <v>1</v>
      </c>
      <c r="Y242" s="7">
        <v>2024</v>
      </c>
      <c r="Z242" s="4" t="s">
        <v>1853</v>
      </c>
    </row>
    <row r="243" spans="1:26">
      <c r="A243" s="4" t="s">
        <v>464</v>
      </c>
      <c r="B243" s="4" t="s">
        <v>62</v>
      </c>
      <c r="C243" s="1">
        <v>100</v>
      </c>
      <c r="D243" s="4" t="s">
        <v>465</v>
      </c>
      <c r="E243" s="4" t="s">
        <v>58</v>
      </c>
      <c r="F243" s="3">
        <v>45302.041666666664</v>
      </c>
      <c r="G243" s="3">
        <v>45302.081944444442</v>
      </c>
      <c r="H243" s="1">
        <v>37.51</v>
      </c>
      <c r="I243" s="1">
        <v>3.52</v>
      </c>
      <c r="J243" s="1">
        <v>6.34</v>
      </c>
      <c r="K243" s="2">
        <v>23.23</v>
      </c>
      <c r="L243" s="4" t="s">
        <v>4</v>
      </c>
      <c r="M243" s="4" t="s">
        <v>48</v>
      </c>
      <c r="N243" s="1">
        <v>31.2</v>
      </c>
      <c r="O243" s="1">
        <v>76.03</v>
      </c>
      <c r="P243" s="1">
        <v>203.73</v>
      </c>
      <c r="Q243" s="1">
        <v>30.13</v>
      </c>
      <c r="R243" s="1">
        <v>1</v>
      </c>
      <c r="S243" s="4" t="s">
        <v>6</v>
      </c>
      <c r="T243" s="4" t="s">
        <v>15</v>
      </c>
      <c r="U243" s="7">
        <v>1</v>
      </c>
      <c r="V243" s="4" t="s">
        <v>1816</v>
      </c>
      <c r="W243" s="4" t="s">
        <v>2584</v>
      </c>
      <c r="X243" s="7">
        <v>1</v>
      </c>
      <c r="Y243" s="7">
        <v>2024</v>
      </c>
      <c r="Z243" s="4" t="s">
        <v>1853</v>
      </c>
    </row>
    <row r="244" spans="1:26">
      <c r="A244" s="4" t="s">
        <v>466</v>
      </c>
      <c r="B244" s="4" t="s">
        <v>62</v>
      </c>
      <c r="C244" s="1">
        <v>62</v>
      </c>
      <c r="D244" s="4" t="s">
        <v>467</v>
      </c>
      <c r="E244" s="4" t="s">
        <v>11</v>
      </c>
      <c r="F244" s="3">
        <v>45302.083333333336</v>
      </c>
      <c r="G244" s="3">
        <v>45302.222222222219</v>
      </c>
      <c r="H244" s="1">
        <v>7.85</v>
      </c>
      <c r="I244" s="1">
        <v>2.56</v>
      </c>
      <c r="J244" s="1"/>
      <c r="K244" s="2">
        <v>25.95</v>
      </c>
      <c r="L244" s="4" t="s">
        <v>4</v>
      </c>
      <c r="M244" s="4" t="s">
        <v>5</v>
      </c>
      <c r="N244" s="1">
        <v>89.85</v>
      </c>
      <c r="O244" s="1">
        <v>85.15</v>
      </c>
      <c r="P244" s="1">
        <v>26.36</v>
      </c>
      <c r="Q244" s="1">
        <v>39.57</v>
      </c>
      <c r="R244" s="1">
        <v>3</v>
      </c>
      <c r="S244" s="4" t="s">
        <v>6</v>
      </c>
      <c r="T244" s="4" t="s">
        <v>7</v>
      </c>
      <c r="U244" s="7">
        <v>2</v>
      </c>
      <c r="V244" s="4" t="s">
        <v>1816</v>
      </c>
      <c r="W244" s="4" t="s">
        <v>2584</v>
      </c>
      <c r="X244" s="7">
        <v>1</v>
      </c>
      <c r="Y244" s="7">
        <v>2024</v>
      </c>
      <c r="Z244" s="4" t="s">
        <v>1853</v>
      </c>
    </row>
    <row r="245" spans="1:26">
      <c r="A245" s="4" t="s">
        <v>468</v>
      </c>
      <c r="B245" s="4" t="s">
        <v>17</v>
      </c>
      <c r="C245" s="1">
        <v>100</v>
      </c>
      <c r="D245" s="4" t="s">
        <v>126</v>
      </c>
      <c r="E245" s="4" t="s">
        <v>58</v>
      </c>
      <c r="F245" s="3">
        <v>45302.125</v>
      </c>
      <c r="G245" s="3">
        <v>45302.236111111109</v>
      </c>
      <c r="H245" s="1">
        <v>66.52</v>
      </c>
      <c r="I245" s="1">
        <v>0.21</v>
      </c>
      <c r="J245" s="1">
        <v>15.1</v>
      </c>
      <c r="K245" s="2">
        <v>34.74</v>
      </c>
      <c r="L245" s="4" t="s">
        <v>12</v>
      </c>
      <c r="M245" s="4" t="s">
        <v>39</v>
      </c>
      <c r="N245" s="1">
        <v>19.510000000000002</v>
      </c>
      <c r="O245" s="1">
        <v>63.49</v>
      </c>
      <c r="P245" s="1">
        <v>123.57</v>
      </c>
      <c r="Q245" s="1">
        <v>-6.76</v>
      </c>
      <c r="R245" s="1">
        <v>3.97</v>
      </c>
      <c r="S245" s="4" t="s">
        <v>14</v>
      </c>
      <c r="T245" s="4" t="s">
        <v>24</v>
      </c>
      <c r="U245" s="7">
        <v>3</v>
      </c>
      <c r="V245" s="4" t="s">
        <v>1816</v>
      </c>
      <c r="W245" s="4" t="s">
        <v>2567</v>
      </c>
      <c r="X245" s="7">
        <v>1</v>
      </c>
      <c r="Y245" s="7">
        <v>2024</v>
      </c>
      <c r="Z245" s="4" t="s">
        <v>1853</v>
      </c>
    </row>
    <row r="246" spans="1:26">
      <c r="A246" s="4" t="s">
        <v>469</v>
      </c>
      <c r="B246" s="4" t="s">
        <v>17</v>
      </c>
      <c r="C246" s="1">
        <v>100</v>
      </c>
      <c r="D246" s="4" t="s">
        <v>158</v>
      </c>
      <c r="E246" s="4" t="s">
        <v>27</v>
      </c>
      <c r="F246" s="3">
        <v>45302.166666666664</v>
      </c>
      <c r="G246" s="3">
        <v>45302.282638888886</v>
      </c>
      <c r="H246" s="1"/>
      <c r="I246" s="1">
        <v>2.0099999999999998</v>
      </c>
      <c r="J246" s="1">
        <v>74.61</v>
      </c>
      <c r="K246" s="2">
        <v>7.89</v>
      </c>
      <c r="L246" s="4" t="s">
        <v>4</v>
      </c>
      <c r="M246" s="4" t="s">
        <v>23</v>
      </c>
      <c r="N246" s="1">
        <v>82.22</v>
      </c>
      <c r="O246" s="1">
        <v>77.02</v>
      </c>
      <c r="P246" s="1">
        <v>206.71</v>
      </c>
      <c r="Q246" s="1">
        <v>27.41</v>
      </c>
      <c r="R246" s="1">
        <v>2</v>
      </c>
      <c r="S246" s="4" t="s">
        <v>14</v>
      </c>
      <c r="T246" s="4" t="s">
        <v>7</v>
      </c>
      <c r="U246" s="7">
        <v>4</v>
      </c>
      <c r="V246" s="4" t="s">
        <v>1816</v>
      </c>
      <c r="W246" s="4" t="s">
        <v>2567</v>
      </c>
      <c r="X246" s="7">
        <v>1</v>
      </c>
      <c r="Y246" s="7">
        <v>2024</v>
      </c>
      <c r="Z246" s="4" t="s">
        <v>1853</v>
      </c>
    </row>
    <row r="247" spans="1:26">
      <c r="A247" s="4" t="s">
        <v>470</v>
      </c>
      <c r="B247" s="4" t="s">
        <v>17</v>
      </c>
      <c r="C247" s="1">
        <v>62</v>
      </c>
      <c r="D247" s="4" t="s">
        <v>471</v>
      </c>
      <c r="E247" s="4" t="s">
        <v>11</v>
      </c>
      <c r="F247" s="3">
        <v>45302.208333333336</v>
      </c>
      <c r="G247" s="3">
        <v>45302.35833333333</v>
      </c>
      <c r="H247" s="1">
        <v>29.84</v>
      </c>
      <c r="I247" s="1">
        <v>3.47</v>
      </c>
      <c r="J247" s="1">
        <v>14.04</v>
      </c>
      <c r="K247" s="2">
        <v>9.06</v>
      </c>
      <c r="L247" s="4" t="s">
        <v>36</v>
      </c>
      <c r="M247" s="4" t="s">
        <v>5</v>
      </c>
      <c r="N247" s="1">
        <v>17.260000000000002</v>
      </c>
      <c r="O247" s="1">
        <v>53.66</v>
      </c>
      <c r="P247" s="1">
        <v>195.47</v>
      </c>
      <c r="Q247" s="1">
        <v>19.18</v>
      </c>
      <c r="R247" s="1">
        <v>7</v>
      </c>
      <c r="S247" s="4" t="s">
        <v>20</v>
      </c>
      <c r="T247" s="4" t="s">
        <v>7</v>
      </c>
      <c r="U247" s="7">
        <v>5</v>
      </c>
      <c r="V247" s="4" t="s">
        <v>1816</v>
      </c>
      <c r="W247" s="4" t="s">
        <v>2567</v>
      </c>
      <c r="X247" s="7">
        <v>1</v>
      </c>
      <c r="Y247" s="7">
        <v>2024</v>
      </c>
      <c r="Z247" s="4" t="s">
        <v>1853</v>
      </c>
    </row>
    <row r="248" spans="1:26">
      <c r="A248" s="4" t="s">
        <v>472</v>
      </c>
      <c r="B248" s="4" t="s">
        <v>1</v>
      </c>
      <c r="C248" s="1">
        <v>100</v>
      </c>
      <c r="D248" s="4" t="s">
        <v>473</v>
      </c>
      <c r="E248" s="4" t="s">
        <v>58</v>
      </c>
      <c r="F248" s="3">
        <v>45302.25</v>
      </c>
      <c r="G248" s="3">
        <v>45302.368750000001</v>
      </c>
      <c r="H248" s="1">
        <v>59.78</v>
      </c>
      <c r="I248" s="1">
        <v>3.84</v>
      </c>
      <c r="J248" s="1">
        <v>28.46</v>
      </c>
      <c r="K248" s="2">
        <v>13.52</v>
      </c>
      <c r="L248" s="4" t="s">
        <v>36</v>
      </c>
      <c r="M248" s="4" t="s">
        <v>5</v>
      </c>
      <c r="N248" s="1">
        <v>72.52</v>
      </c>
      <c r="O248" s="1">
        <v>69.19</v>
      </c>
      <c r="P248" s="1">
        <v>134.38</v>
      </c>
      <c r="Q248" s="1">
        <v>18.13</v>
      </c>
      <c r="R248" s="1">
        <v>6</v>
      </c>
      <c r="S248" s="4" t="s">
        <v>20</v>
      </c>
      <c r="T248" s="4" t="s">
        <v>15</v>
      </c>
      <c r="U248" s="7">
        <v>6</v>
      </c>
      <c r="V248" s="4" t="s">
        <v>12</v>
      </c>
      <c r="W248" s="4" t="s">
        <v>2566</v>
      </c>
      <c r="X248" s="7">
        <v>1</v>
      </c>
      <c r="Y248" s="7">
        <v>2024</v>
      </c>
      <c r="Z248" s="4" t="s">
        <v>1853</v>
      </c>
    </row>
    <row r="249" spans="1:26">
      <c r="A249" s="4" t="s">
        <v>474</v>
      </c>
      <c r="B249" s="4" t="s">
        <v>62</v>
      </c>
      <c r="C249" s="1">
        <v>94.82</v>
      </c>
      <c r="D249" s="4" t="s">
        <v>475</v>
      </c>
      <c r="E249" s="4" t="s">
        <v>27</v>
      </c>
      <c r="F249" s="3">
        <v>45302.291666666664</v>
      </c>
      <c r="G249" s="3">
        <v>45302.453472222223</v>
      </c>
      <c r="H249" s="1">
        <v>76.36</v>
      </c>
      <c r="I249" s="1">
        <v>2.97</v>
      </c>
      <c r="J249" s="1">
        <v>10.89</v>
      </c>
      <c r="K249" s="2">
        <v>68.930000000000007</v>
      </c>
      <c r="L249" s="4" t="s">
        <v>36</v>
      </c>
      <c r="M249" s="4" t="s">
        <v>23</v>
      </c>
      <c r="N249" s="1">
        <v>80.680000000000007</v>
      </c>
      <c r="O249" s="1">
        <v>64.03</v>
      </c>
      <c r="P249" s="1">
        <v>213.49</v>
      </c>
      <c r="Q249" s="1">
        <v>36.47</v>
      </c>
      <c r="R249" s="1">
        <v>5</v>
      </c>
      <c r="S249" s="4" t="s">
        <v>20</v>
      </c>
      <c r="T249" s="4" t="s">
        <v>7</v>
      </c>
      <c r="U249" s="7">
        <v>7</v>
      </c>
      <c r="V249" s="4" t="s">
        <v>12</v>
      </c>
      <c r="W249" s="4" t="s">
        <v>2584</v>
      </c>
      <c r="X249" s="7">
        <v>1</v>
      </c>
      <c r="Y249" s="7">
        <v>2024</v>
      </c>
      <c r="Z249" s="4" t="s">
        <v>1853</v>
      </c>
    </row>
    <row r="250" spans="1:26">
      <c r="A250" s="4" t="s">
        <v>476</v>
      </c>
      <c r="B250" s="4" t="s">
        <v>1</v>
      </c>
      <c r="C250" s="1">
        <v>100</v>
      </c>
      <c r="D250" s="4" t="s">
        <v>477</v>
      </c>
      <c r="E250" s="4" t="s">
        <v>11</v>
      </c>
      <c r="F250" s="3">
        <v>45302.333333333336</v>
      </c>
      <c r="G250" s="3">
        <v>45302.474999999999</v>
      </c>
      <c r="H250" s="1">
        <v>60.41</v>
      </c>
      <c r="I250" s="1">
        <v>1.71</v>
      </c>
      <c r="J250" s="1">
        <v>48.79</v>
      </c>
      <c r="K250" s="2">
        <v>17.899999999999999</v>
      </c>
      <c r="L250" s="4" t="s">
        <v>4</v>
      </c>
      <c r="M250" s="4" t="s">
        <v>19</v>
      </c>
      <c r="N250" s="1">
        <v>77.010000000000005</v>
      </c>
      <c r="O250" s="1">
        <v>82.53</v>
      </c>
      <c r="P250" s="1">
        <v>99.54</v>
      </c>
      <c r="Q250" s="1">
        <v>12.87</v>
      </c>
      <c r="R250" s="1">
        <v>2</v>
      </c>
      <c r="S250" s="4" t="s">
        <v>6</v>
      </c>
      <c r="T250" s="4" t="s">
        <v>15</v>
      </c>
      <c r="U250" s="7">
        <v>8</v>
      </c>
      <c r="V250" s="4" t="s">
        <v>12</v>
      </c>
      <c r="W250" s="4" t="s">
        <v>2566</v>
      </c>
      <c r="X250" s="7">
        <v>1</v>
      </c>
      <c r="Y250" s="7">
        <v>2024</v>
      </c>
      <c r="Z250" s="4" t="s">
        <v>1853</v>
      </c>
    </row>
    <row r="251" spans="1:26">
      <c r="A251" s="4" t="s">
        <v>478</v>
      </c>
      <c r="B251" s="4" t="s">
        <v>17</v>
      </c>
      <c r="C251" s="1">
        <v>85</v>
      </c>
      <c r="D251" s="4" t="s">
        <v>479</v>
      </c>
      <c r="E251" s="4" t="s">
        <v>42</v>
      </c>
      <c r="F251" s="3">
        <v>45302.375</v>
      </c>
      <c r="G251" s="3">
        <v>45302.424305555556</v>
      </c>
      <c r="H251" s="1">
        <v>44.79</v>
      </c>
      <c r="I251" s="1">
        <v>3.43</v>
      </c>
      <c r="J251" s="1">
        <v>35.39</v>
      </c>
      <c r="K251" s="2">
        <v>36.909999999999997</v>
      </c>
      <c r="L251" s="4" t="s">
        <v>45</v>
      </c>
      <c r="M251" s="4" t="s">
        <v>33</v>
      </c>
      <c r="N251" s="1">
        <v>20.079999999999998</v>
      </c>
      <c r="O251" s="1">
        <v>76.260000000000005</v>
      </c>
      <c r="P251" s="1">
        <v>283.89999999999998</v>
      </c>
      <c r="Q251" s="1">
        <v>10.65</v>
      </c>
      <c r="R251" s="1">
        <v>6</v>
      </c>
      <c r="S251" s="4" t="s">
        <v>6</v>
      </c>
      <c r="T251" s="4" t="s">
        <v>7</v>
      </c>
      <c r="U251" s="7">
        <v>9</v>
      </c>
      <c r="V251" s="4" t="s">
        <v>12</v>
      </c>
      <c r="W251" s="4" t="s">
        <v>2567</v>
      </c>
      <c r="X251" s="7">
        <v>1</v>
      </c>
      <c r="Y251" s="7">
        <v>2024</v>
      </c>
      <c r="Z251" s="4" t="s">
        <v>1853</v>
      </c>
    </row>
    <row r="252" spans="1:26">
      <c r="A252" s="4" t="s">
        <v>480</v>
      </c>
      <c r="B252" s="4" t="s">
        <v>62</v>
      </c>
      <c r="C252" s="1">
        <v>75</v>
      </c>
      <c r="D252" s="4" t="s">
        <v>481</v>
      </c>
      <c r="E252" s="4" t="s">
        <v>11</v>
      </c>
      <c r="F252" s="3">
        <v>45302.416666666664</v>
      </c>
      <c r="G252" s="3">
        <v>45302.502083333333</v>
      </c>
      <c r="H252" s="1">
        <v>22.23</v>
      </c>
      <c r="I252" s="1">
        <v>3.38</v>
      </c>
      <c r="J252" s="1"/>
      <c r="K252" s="2">
        <v>27.52</v>
      </c>
      <c r="L252" s="4" t="s">
        <v>36</v>
      </c>
      <c r="M252" s="4" t="s">
        <v>33</v>
      </c>
      <c r="N252" s="1">
        <v>30.81</v>
      </c>
      <c r="O252" s="1">
        <v>57.71</v>
      </c>
      <c r="P252" s="1">
        <v>227.54</v>
      </c>
      <c r="Q252" s="1">
        <v>0.51</v>
      </c>
      <c r="R252" s="1">
        <v>1</v>
      </c>
      <c r="S252" s="4" t="s">
        <v>6</v>
      </c>
      <c r="T252" s="4" t="s">
        <v>15</v>
      </c>
      <c r="U252" s="7">
        <v>10</v>
      </c>
      <c r="V252" s="4" t="s">
        <v>12</v>
      </c>
      <c r="W252" s="4" t="s">
        <v>2584</v>
      </c>
      <c r="X252" s="7">
        <v>1</v>
      </c>
      <c r="Y252" s="7">
        <v>2024</v>
      </c>
      <c r="Z252" s="4" t="s">
        <v>1853</v>
      </c>
    </row>
    <row r="253" spans="1:26">
      <c r="A253" s="4" t="s">
        <v>482</v>
      </c>
      <c r="B253" s="4" t="s">
        <v>1</v>
      </c>
      <c r="C253" s="1">
        <v>100</v>
      </c>
      <c r="D253" s="4" t="s">
        <v>483</v>
      </c>
      <c r="E253" s="4" t="s">
        <v>3</v>
      </c>
      <c r="F253" s="3">
        <v>45302.458333333336</v>
      </c>
      <c r="G253" s="3">
        <v>45302.589583333334</v>
      </c>
      <c r="H253" s="1">
        <v>22.28</v>
      </c>
      <c r="I253" s="1">
        <v>2.31</v>
      </c>
      <c r="J253" s="1">
        <v>18.21</v>
      </c>
      <c r="K253" s="2">
        <v>24.41</v>
      </c>
      <c r="L253" s="4" t="s">
        <v>12</v>
      </c>
      <c r="M253" s="4" t="s">
        <v>39</v>
      </c>
      <c r="N253" s="1">
        <v>83.64</v>
      </c>
      <c r="O253" s="1">
        <v>59.26</v>
      </c>
      <c r="P253" s="1">
        <v>114.54</v>
      </c>
      <c r="Q253" s="1">
        <v>21.75</v>
      </c>
      <c r="R253" s="1">
        <v>3</v>
      </c>
      <c r="S253" s="4" t="s">
        <v>6</v>
      </c>
      <c r="T253" s="4" t="s">
        <v>24</v>
      </c>
      <c r="U253" s="7">
        <v>11</v>
      </c>
      <c r="V253" s="4" t="s">
        <v>12</v>
      </c>
      <c r="W253" s="4" t="s">
        <v>2566</v>
      </c>
      <c r="X253" s="7">
        <v>1</v>
      </c>
      <c r="Y253" s="7">
        <v>2024</v>
      </c>
      <c r="Z253" s="4" t="s">
        <v>1853</v>
      </c>
    </row>
    <row r="254" spans="1:26">
      <c r="A254" s="4" t="s">
        <v>484</v>
      </c>
      <c r="B254" s="4" t="s">
        <v>1</v>
      </c>
      <c r="C254" s="1">
        <v>85</v>
      </c>
      <c r="D254" s="4" t="s">
        <v>485</v>
      </c>
      <c r="E254" s="4" t="s">
        <v>11</v>
      </c>
      <c r="F254" s="3">
        <v>45302.5</v>
      </c>
      <c r="G254" s="3">
        <v>45302.542361111111</v>
      </c>
      <c r="H254" s="1">
        <v>29.01</v>
      </c>
      <c r="I254" s="1">
        <v>2.5299999999999998</v>
      </c>
      <c r="J254" s="1">
        <v>43.01</v>
      </c>
      <c r="K254" s="2">
        <v>12.29</v>
      </c>
      <c r="L254" s="4" t="s">
        <v>4</v>
      </c>
      <c r="M254" s="4" t="s">
        <v>23</v>
      </c>
      <c r="N254" s="1">
        <v>70.25</v>
      </c>
      <c r="O254" s="1">
        <v>92.5</v>
      </c>
      <c r="P254" s="1">
        <v>199.64</v>
      </c>
      <c r="Q254" s="1">
        <v>1.08</v>
      </c>
      <c r="R254" s="1">
        <v>3</v>
      </c>
      <c r="S254" s="4" t="s">
        <v>14</v>
      </c>
      <c r="T254" s="4" t="s">
        <v>15</v>
      </c>
      <c r="U254" s="7">
        <v>12</v>
      </c>
      <c r="V254" s="4" t="s">
        <v>36</v>
      </c>
      <c r="W254" s="4" t="s">
        <v>2566</v>
      </c>
      <c r="X254" s="7">
        <v>1</v>
      </c>
      <c r="Y254" s="7">
        <v>2024</v>
      </c>
      <c r="Z254" s="4" t="s">
        <v>1853</v>
      </c>
    </row>
    <row r="255" spans="1:26">
      <c r="A255" s="4" t="s">
        <v>486</v>
      </c>
      <c r="B255" s="4" t="s">
        <v>17</v>
      </c>
      <c r="C255" s="1">
        <v>75</v>
      </c>
      <c r="D255" s="4" t="s">
        <v>35</v>
      </c>
      <c r="E255" s="4" t="s">
        <v>3</v>
      </c>
      <c r="F255" s="3">
        <v>45302.541666666664</v>
      </c>
      <c r="G255" s="3">
        <v>45302.679861111108</v>
      </c>
      <c r="H255" s="1">
        <v>61.12</v>
      </c>
      <c r="I255" s="1">
        <v>2.71</v>
      </c>
      <c r="J255" s="1">
        <v>28.4</v>
      </c>
      <c r="K255" s="2">
        <v>20.04</v>
      </c>
      <c r="L255" s="4" t="s">
        <v>45</v>
      </c>
      <c r="M255" s="4" t="s">
        <v>48</v>
      </c>
      <c r="N255" s="1">
        <v>28.72</v>
      </c>
      <c r="O255" s="1">
        <v>52.96</v>
      </c>
      <c r="P255" s="1">
        <v>172.67</v>
      </c>
      <c r="Q255" s="1">
        <v>-3.13</v>
      </c>
      <c r="R255" s="1">
        <v>1</v>
      </c>
      <c r="S255" s="4" t="s">
        <v>20</v>
      </c>
      <c r="T255" s="4" t="s">
        <v>24</v>
      </c>
      <c r="U255" s="7">
        <v>13</v>
      </c>
      <c r="V255" s="4" t="s">
        <v>36</v>
      </c>
      <c r="W255" s="4" t="s">
        <v>2567</v>
      </c>
      <c r="X255" s="7">
        <v>1</v>
      </c>
      <c r="Y255" s="7">
        <v>2024</v>
      </c>
      <c r="Z255" s="4" t="s">
        <v>1853</v>
      </c>
    </row>
    <row r="256" spans="1:26">
      <c r="A256" s="4" t="s">
        <v>487</v>
      </c>
      <c r="B256" s="4" t="s">
        <v>62</v>
      </c>
      <c r="C256" s="1">
        <v>62</v>
      </c>
      <c r="D256" s="4" t="s">
        <v>477</v>
      </c>
      <c r="E256" s="4" t="s">
        <v>27</v>
      </c>
      <c r="F256" s="3">
        <v>45302.583333333336</v>
      </c>
      <c r="G256" s="3">
        <v>45302.714583333334</v>
      </c>
      <c r="H256" s="1">
        <v>65.55</v>
      </c>
      <c r="I256" s="1">
        <v>3.58</v>
      </c>
      <c r="J256" s="1">
        <v>12.16</v>
      </c>
      <c r="K256" s="2">
        <v>24.21</v>
      </c>
      <c r="L256" s="4" t="s">
        <v>45</v>
      </c>
      <c r="M256" s="4" t="s">
        <v>48</v>
      </c>
      <c r="N256" s="1">
        <v>47.91</v>
      </c>
      <c r="O256" s="1">
        <v>97.31</v>
      </c>
      <c r="P256" s="1">
        <v>153.22</v>
      </c>
      <c r="Q256" s="1">
        <v>28.69</v>
      </c>
      <c r="R256" s="1">
        <v>3</v>
      </c>
      <c r="S256" s="4" t="s">
        <v>14</v>
      </c>
      <c r="T256" s="4" t="s">
        <v>15</v>
      </c>
      <c r="U256" s="7">
        <v>14</v>
      </c>
      <c r="V256" s="4" t="s">
        <v>36</v>
      </c>
      <c r="W256" s="4" t="s">
        <v>2584</v>
      </c>
      <c r="X256" s="7">
        <v>1</v>
      </c>
      <c r="Y256" s="7">
        <v>2024</v>
      </c>
      <c r="Z256" s="4" t="s">
        <v>1853</v>
      </c>
    </row>
    <row r="257" spans="1:26">
      <c r="A257" s="4" t="s">
        <v>488</v>
      </c>
      <c r="B257" s="4" t="s">
        <v>17</v>
      </c>
      <c r="C257" s="1">
        <v>50</v>
      </c>
      <c r="D257" s="4" t="s">
        <v>489</v>
      </c>
      <c r="E257" s="4" t="s">
        <v>11</v>
      </c>
      <c r="F257" s="3">
        <v>45302.625</v>
      </c>
      <c r="G257" s="3">
        <v>45302.663194444445</v>
      </c>
      <c r="H257" s="1">
        <v>76.58</v>
      </c>
      <c r="I257" s="1">
        <v>0.62</v>
      </c>
      <c r="J257" s="1">
        <v>10.57</v>
      </c>
      <c r="K257" s="2">
        <v>36.69</v>
      </c>
      <c r="L257" s="4" t="s">
        <v>4</v>
      </c>
      <c r="M257" s="4" t="s">
        <v>39</v>
      </c>
      <c r="N257" s="1">
        <v>47.06</v>
      </c>
      <c r="O257" s="1">
        <v>71.89</v>
      </c>
      <c r="P257" s="1">
        <v>33.630000000000003</v>
      </c>
      <c r="Q257" s="1">
        <v>16.47</v>
      </c>
      <c r="R257" s="1">
        <v>0</v>
      </c>
      <c r="S257" s="4" t="s">
        <v>14</v>
      </c>
      <c r="T257" s="4" t="s">
        <v>24</v>
      </c>
      <c r="U257" s="7">
        <v>15</v>
      </c>
      <c r="V257" s="4" t="s">
        <v>36</v>
      </c>
      <c r="W257" s="4" t="s">
        <v>2567</v>
      </c>
      <c r="X257" s="7">
        <v>1</v>
      </c>
      <c r="Y257" s="7">
        <v>2024</v>
      </c>
      <c r="Z257" s="4" t="s">
        <v>1853</v>
      </c>
    </row>
    <row r="258" spans="1:26">
      <c r="A258" s="4" t="s">
        <v>490</v>
      </c>
      <c r="B258" s="4" t="s">
        <v>62</v>
      </c>
      <c r="C258" s="1">
        <v>50</v>
      </c>
      <c r="D258" s="4" t="s">
        <v>491</v>
      </c>
      <c r="E258" s="4" t="s">
        <v>27</v>
      </c>
      <c r="F258" s="3">
        <v>45302.666666666664</v>
      </c>
      <c r="G258" s="3">
        <v>45302.76666666667</v>
      </c>
      <c r="H258" s="1">
        <v>37.090000000000003</v>
      </c>
      <c r="I258" s="1">
        <v>0.85</v>
      </c>
      <c r="J258" s="1">
        <v>23.62</v>
      </c>
      <c r="K258" s="2">
        <v>19.54</v>
      </c>
      <c r="L258" s="4" t="s">
        <v>4</v>
      </c>
      <c r="M258" s="4" t="s">
        <v>19</v>
      </c>
      <c r="N258" s="1">
        <v>53.71</v>
      </c>
      <c r="O258" s="1">
        <v>53.3</v>
      </c>
      <c r="P258" s="1">
        <v>180.15</v>
      </c>
      <c r="Q258" s="1">
        <v>14.73</v>
      </c>
      <c r="R258" s="1">
        <v>7</v>
      </c>
      <c r="S258" s="4" t="s">
        <v>6</v>
      </c>
      <c r="T258" s="4" t="s">
        <v>24</v>
      </c>
      <c r="U258" s="7">
        <v>16</v>
      </c>
      <c r="V258" s="4" t="s">
        <v>36</v>
      </c>
      <c r="W258" s="4" t="s">
        <v>2584</v>
      </c>
      <c r="X258" s="7">
        <v>1</v>
      </c>
      <c r="Y258" s="7">
        <v>2024</v>
      </c>
      <c r="Z258" s="4" t="s">
        <v>1853</v>
      </c>
    </row>
    <row r="259" spans="1:26">
      <c r="A259" s="4" t="s">
        <v>492</v>
      </c>
      <c r="B259" s="4" t="s">
        <v>9</v>
      </c>
      <c r="C259" s="1">
        <v>100</v>
      </c>
      <c r="D259" s="4" t="s">
        <v>493</v>
      </c>
      <c r="E259" s="4" t="s">
        <v>27</v>
      </c>
      <c r="F259" s="3">
        <v>45302.708333333336</v>
      </c>
      <c r="G259" s="3">
        <v>45302.818055555559</v>
      </c>
      <c r="H259" s="1">
        <v>56.36</v>
      </c>
      <c r="I259" s="1">
        <v>3.21</v>
      </c>
      <c r="J259" s="1"/>
      <c r="K259" s="2">
        <v>35.07</v>
      </c>
      <c r="L259" s="4" t="s">
        <v>12</v>
      </c>
      <c r="M259" s="4" t="s">
        <v>39</v>
      </c>
      <c r="N259" s="1">
        <v>25.44</v>
      </c>
      <c r="O259" s="1">
        <v>68.930000000000007</v>
      </c>
      <c r="P259" s="1">
        <v>233.91</v>
      </c>
      <c r="Q259" s="1">
        <v>5.86</v>
      </c>
      <c r="R259" s="1">
        <v>0</v>
      </c>
      <c r="S259" s="4" t="s">
        <v>20</v>
      </c>
      <c r="T259" s="4" t="s">
        <v>15</v>
      </c>
      <c r="U259" s="7">
        <v>17</v>
      </c>
      <c r="V259" s="4" t="s">
        <v>36</v>
      </c>
      <c r="W259" s="4" t="s">
        <v>2572</v>
      </c>
      <c r="X259" s="7">
        <v>1</v>
      </c>
      <c r="Y259" s="7">
        <v>2024</v>
      </c>
      <c r="Z259" s="4" t="s">
        <v>1853</v>
      </c>
    </row>
    <row r="260" spans="1:26">
      <c r="A260" s="4" t="s">
        <v>494</v>
      </c>
      <c r="B260" s="4" t="s">
        <v>29</v>
      </c>
      <c r="C260" s="1">
        <v>85</v>
      </c>
      <c r="D260" s="4" t="s">
        <v>495</v>
      </c>
      <c r="E260" s="4" t="s">
        <v>58</v>
      </c>
      <c r="F260" s="3">
        <v>45302.75</v>
      </c>
      <c r="G260" s="3">
        <v>45302.809027777781</v>
      </c>
      <c r="H260" s="1">
        <v>6.35</v>
      </c>
      <c r="I260" s="1">
        <v>1.05</v>
      </c>
      <c r="J260" s="1">
        <v>4.1100000000000003</v>
      </c>
      <c r="K260" s="2">
        <v>10.029999999999999</v>
      </c>
      <c r="L260" s="4" t="s">
        <v>4</v>
      </c>
      <c r="M260" s="4" t="s">
        <v>23</v>
      </c>
      <c r="N260" s="1">
        <v>47.2</v>
      </c>
      <c r="O260" s="1">
        <v>85.13</v>
      </c>
      <c r="P260" s="1">
        <v>40.659999999999997</v>
      </c>
      <c r="Q260" s="1">
        <v>-0.23</v>
      </c>
      <c r="R260" s="1">
        <v>5</v>
      </c>
      <c r="S260" s="4" t="s">
        <v>6</v>
      </c>
      <c r="T260" s="4" t="s">
        <v>24</v>
      </c>
      <c r="U260" s="7">
        <v>18</v>
      </c>
      <c r="V260" s="4" t="s">
        <v>4</v>
      </c>
      <c r="W260" s="4" t="s">
        <v>2579</v>
      </c>
      <c r="X260" s="7">
        <v>1</v>
      </c>
      <c r="Y260" s="7">
        <v>2024</v>
      </c>
      <c r="Z260" s="4" t="s">
        <v>1853</v>
      </c>
    </row>
    <row r="261" spans="1:26">
      <c r="A261" s="4" t="s">
        <v>496</v>
      </c>
      <c r="B261" s="4" t="s">
        <v>29</v>
      </c>
      <c r="C261" s="1">
        <v>62</v>
      </c>
      <c r="D261" s="4" t="s">
        <v>334</v>
      </c>
      <c r="E261" s="4" t="s">
        <v>27</v>
      </c>
      <c r="F261" s="3">
        <v>45302.791666666664</v>
      </c>
      <c r="G261" s="3">
        <v>45302.896527777775</v>
      </c>
      <c r="H261" s="1">
        <v>60.52</v>
      </c>
      <c r="I261" s="1">
        <v>3.08</v>
      </c>
      <c r="J261" s="1">
        <v>14.16</v>
      </c>
      <c r="K261" s="2">
        <v>22.67</v>
      </c>
      <c r="L261" s="4" t="s">
        <v>4</v>
      </c>
      <c r="M261" s="4" t="s">
        <v>23</v>
      </c>
      <c r="N261" s="1">
        <v>25.51</v>
      </c>
      <c r="O261" s="1">
        <v>64.209999999999994</v>
      </c>
      <c r="P261" s="1">
        <v>219.12</v>
      </c>
      <c r="Q261" s="1">
        <v>-8.82</v>
      </c>
      <c r="R261" s="1">
        <v>4</v>
      </c>
      <c r="S261" s="4" t="s">
        <v>6</v>
      </c>
      <c r="T261" s="4" t="s">
        <v>7</v>
      </c>
      <c r="U261" s="7">
        <v>19</v>
      </c>
      <c r="V261" s="4" t="s">
        <v>4</v>
      </c>
      <c r="W261" s="4" t="s">
        <v>2579</v>
      </c>
      <c r="X261" s="7">
        <v>1</v>
      </c>
      <c r="Y261" s="7">
        <v>2024</v>
      </c>
      <c r="Z261" s="4" t="s">
        <v>1853</v>
      </c>
    </row>
    <row r="262" spans="1:26">
      <c r="A262" s="4" t="s">
        <v>497</v>
      </c>
      <c r="B262" s="4" t="s">
        <v>29</v>
      </c>
      <c r="C262" s="1">
        <v>50</v>
      </c>
      <c r="D262" s="4" t="s">
        <v>83</v>
      </c>
      <c r="E262" s="4" t="s">
        <v>27</v>
      </c>
      <c r="F262" s="3">
        <v>45302.833333333336</v>
      </c>
      <c r="G262" s="3">
        <v>45302.927083333336</v>
      </c>
      <c r="H262" s="1">
        <v>49.62</v>
      </c>
      <c r="I262" s="1">
        <v>3.73</v>
      </c>
      <c r="J262" s="1">
        <v>28.55</v>
      </c>
      <c r="K262" s="2">
        <v>12.88</v>
      </c>
      <c r="L262" s="4" t="s">
        <v>45</v>
      </c>
      <c r="M262" s="4" t="s">
        <v>13</v>
      </c>
      <c r="N262" s="1">
        <v>43.91</v>
      </c>
      <c r="O262" s="1">
        <v>98.39</v>
      </c>
      <c r="P262" s="1">
        <v>260.69</v>
      </c>
      <c r="Q262" s="1">
        <v>11.26</v>
      </c>
      <c r="R262" s="1">
        <v>6</v>
      </c>
      <c r="S262" s="4" t="s">
        <v>20</v>
      </c>
      <c r="T262" s="4" t="s">
        <v>7</v>
      </c>
      <c r="U262" s="7">
        <v>20</v>
      </c>
      <c r="V262" s="4" t="s">
        <v>4</v>
      </c>
      <c r="W262" s="4" t="s">
        <v>2579</v>
      </c>
      <c r="X262" s="7">
        <v>1</v>
      </c>
      <c r="Y262" s="7">
        <v>2024</v>
      </c>
      <c r="Z262" s="4" t="s">
        <v>1853</v>
      </c>
    </row>
    <row r="263" spans="1:26">
      <c r="A263" s="4" t="s">
        <v>498</v>
      </c>
      <c r="B263" s="4" t="s">
        <v>17</v>
      </c>
      <c r="C263" s="1">
        <v>100</v>
      </c>
      <c r="D263" s="4" t="s">
        <v>467</v>
      </c>
      <c r="E263" s="4" t="s">
        <v>11</v>
      </c>
      <c r="F263" s="3">
        <v>45302.875</v>
      </c>
      <c r="G263" s="3">
        <v>45302.98541666667</v>
      </c>
      <c r="H263" s="1">
        <v>54.13</v>
      </c>
      <c r="I263" s="1">
        <v>1.25</v>
      </c>
      <c r="J263" s="1">
        <v>13.62</v>
      </c>
      <c r="K263" s="2">
        <v>31.94</v>
      </c>
      <c r="L263" s="4" t="s">
        <v>36</v>
      </c>
      <c r="M263" s="4" t="s">
        <v>19</v>
      </c>
      <c r="N263" s="1">
        <v>69.63</v>
      </c>
      <c r="O263" s="1">
        <v>88.99</v>
      </c>
      <c r="P263" s="1">
        <v>175.21</v>
      </c>
      <c r="Q263" s="1">
        <v>-9.82</v>
      </c>
      <c r="R263" s="1">
        <v>7</v>
      </c>
      <c r="S263" s="4" t="s">
        <v>20</v>
      </c>
      <c r="T263" s="4" t="s">
        <v>24</v>
      </c>
      <c r="U263" s="7">
        <v>21</v>
      </c>
      <c r="V263" s="4" t="s">
        <v>4</v>
      </c>
      <c r="W263" s="4" t="s">
        <v>2567</v>
      </c>
      <c r="X263" s="7">
        <v>1</v>
      </c>
      <c r="Y263" s="7">
        <v>2024</v>
      </c>
      <c r="Z263" s="4" t="s">
        <v>1853</v>
      </c>
    </row>
    <row r="264" spans="1:26">
      <c r="A264" s="4" t="s">
        <v>499</v>
      </c>
      <c r="B264" s="4" t="s">
        <v>9</v>
      </c>
      <c r="C264" s="1">
        <v>45.38</v>
      </c>
      <c r="D264" s="4" t="s">
        <v>297</v>
      </c>
      <c r="E264" s="4" t="s">
        <v>11</v>
      </c>
      <c r="F264" s="3">
        <v>45302.916666666664</v>
      </c>
      <c r="G264" s="3">
        <v>45302.993055555555</v>
      </c>
      <c r="H264" s="1">
        <v>13.09</v>
      </c>
      <c r="I264" s="1">
        <v>3.24</v>
      </c>
      <c r="J264" s="1">
        <v>36.479999999999997</v>
      </c>
      <c r="K264" s="2">
        <v>36.61</v>
      </c>
      <c r="L264" s="4" t="s">
        <v>36</v>
      </c>
      <c r="M264" s="4" t="s">
        <v>23</v>
      </c>
      <c r="N264" s="1">
        <v>16.78</v>
      </c>
      <c r="O264" s="1">
        <v>91.51</v>
      </c>
      <c r="P264" s="1">
        <v>233.57</v>
      </c>
      <c r="Q264" s="1">
        <v>-1.4</v>
      </c>
      <c r="R264" s="1">
        <v>3</v>
      </c>
      <c r="S264" s="4" t="s">
        <v>14</v>
      </c>
      <c r="T264" s="4" t="s">
        <v>24</v>
      </c>
      <c r="U264" s="7">
        <v>22</v>
      </c>
      <c r="V264" s="4" t="s">
        <v>4</v>
      </c>
      <c r="W264" s="4" t="s">
        <v>2572</v>
      </c>
      <c r="X264" s="7">
        <v>1</v>
      </c>
      <c r="Y264" s="7">
        <v>2024</v>
      </c>
      <c r="Z264" s="4" t="s">
        <v>1853</v>
      </c>
    </row>
    <row r="265" spans="1:26">
      <c r="A265" s="4" t="s">
        <v>500</v>
      </c>
      <c r="B265" s="4" t="s">
        <v>62</v>
      </c>
      <c r="C265" s="1">
        <v>75</v>
      </c>
      <c r="D265" s="4" t="s">
        <v>501</v>
      </c>
      <c r="E265" s="4" t="s">
        <v>42</v>
      </c>
      <c r="F265" s="3">
        <v>45302.958333333336</v>
      </c>
      <c r="G265" s="3">
        <v>45303.088194444441</v>
      </c>
      <c r="H265" s="1">
        <v>7.42</v>
      </c>
      <c r="I265" s="1">
        <v>1.91</v>
      </c>
      <c r="J265" s="1">
        <v>15.1</v>
      </c>
      <c r="K265" s="2">
        <v>36.54</v>
      </c>
      <c r="L265" s="4" t="s">
        <v>45</v>
      </c>
      <c r="M265" s="4" t="s">
        <v>23</v>
      </c>
      <c r="N265" s="1">
        <v>61.36</v>
      </c>
      <c r="O265" s="1">
        <v>59.94</v>
      </c>
      <c r="P265" s="1"/>
      <c r="Q265" s="1">
        <v>22.18</v>
      </c>
      <c r="R265" s="1">
        <v>5</v>
      </c>
      <c r="S265" s="4" t="s">
        <v>6</v>
      </c>
      <c r="T265" s="4" t="s">
        <v>24</v>
      </c>
      <c r="U265" s="7">
        <v>23</v>
      </c>
      <c r="V265" s="4" t="s">
        <v>4</v>
      </c>
      <c r="W265" s="4" t="s">
        <v>2584</v>
      </c>
      <c r="X265" s="7">
        <v>1</v>
      </c>
      <c r="Y265" s="7">
        <v>2024</v>
      </c>
      <c r="Z265" s="4" t="s">
        <v>1853</v>
      </c>
    </row>
    <row r="266" spans="1:26">
      <c r="A266" s="4" t="s">
        <v>502</v>
      </c>
      <c r="B266" s="4" t="s">
        <v>1</v>
      </c>
      <c r="C266" s="1">
        <v>143.47999999999999</v>
      </c>
      <c r="D266" s="4" t="s">
        <v>481</v>
      </c>
      <c r="E266" s="4" t="s">
        <v>58</v>
      </c>
      <c r="F266" s="3">
        <v>45303</v>
      </c>
      <c r="G266" s="3">
        <v>45303.103472222225</v>
      </c>
      <c r="H266" s="1">
        <v>47.09</v>
      </c>
      <c r="I266" s="1">
        <v>3.31</v>
      </c>
      <c r="J266" s="1">
        <v>5.13</v>
      </c>
      <c r="K266" s="2">
        <v>31.22</v>
      </c>
      <c r="L266" s="4" t="s">
        <v>4</v>
      </c>
      <c r="M266" s="4" t="s">
        <v>19</v>
      </c>
      <c r="N266" s="1">
        <v>85.19</v>
      </c>
      <c r="O266" s="1">
        <v>76.400000000000006</v>
      </c>
      <c r="P266" s="1">
        <v>35.08</v>
      </c>
      <c r="Q266" s="1">
        <v>13.41</v>
      </c>
      <c r="R266" s="1">
        <v>7</v>
      </c>
      <c r="S266" s="4" t="s">
        <v>6</v>
      </c>
      <c r="T266" s="4" t="s">
        <v>15</v>
      </c>
      <c r="U266" s="7">
        <v>0</v>
      </c>
      <c r="V266" s="4" t="s">
        <v>1816</v>
      </c>
      <c r="W266" s="4" t="s">
        <v>2566</v>
      </c>
      <c r="X266" s="7">
        <v>1</v>
      </c>
      <c r="Y266" s="7">
        <v>2024</v>
      </c>
      <c r="Z266" s="4" t="s">
        <v>1853</v>
      </c>
    </row>
    <row r="267" spans="1:26">
      <c r="A267" s="4" t="s">
        <v>503</v>
      </c>
      <c r="B267" s="4" t="s">
        <v>62</v>
      </c>
      <c r="C267" s="1">
        <v>100</v>
      </c>
      <c r="D267" s="4" t="s">
        <v>504</v>
      </c>
      <c r="E267" s="4" t="s">
        <v>27</v>
      </c>
      <c r="F267" s="3">
        <v>45303.041666666664</v>
      </c>
      <c r="G267" s="3">
        <v>45303.199999999997</v>
      </c>
      <c r="H267" s="1"/>
      <c r="I267" s="1">
        <v>0.5</v>
      </c>
      <c r="J267" s="1"/>
      <c r="K267" s="2">
        <v>23.6</v>
      </c>
      <c r="L267" s="4" t="s">
        <v>12</v>
      </c>
      <c r="M267" s="4" t="s">
        <v>48</v>
      </c>
      <c r="N267" s="1">
        <v>48.54</v>
      </c>
      <c r="O267" s="1">
        <v>78.14</v>
      </c>
      <c r="P267" s="1">
        <v>269.5</v>
      </c>
      <c r="Q267" s="1">
        <v>-5.89</v>
      </c>
      <c r="R267" s="1">
        <v>6</v>
      </c>
      <c r="S267" s="4" t="s">
        <v>6</v>
      </c>
      <c r="T267" s="4" t="s">
        <v>7</v>
      </c>
      <c r="U267" s="7">
        <v>1</v>
      </c>
      <c r="V267" s="4" t="s">
        <v>1816</v>
      </c>
      <c r="W267" s="4" t="s">
        <v>2584</v>
      </c>
      <c r="X267" s="7">
        <v>1</v>
      </c>
      <c r="Y267" s="7">
        <v>2024</v>
      </c>
      <c r="Z267" s="4" t="s">
        <v>1853</v>
      </c>
    </row>
    <row r="268" spans="1:26">
      <c r="A268" s="4" t="s">
        <v>505</v>
      </c>
      <c r="B268" s="4" t="s">
        <v>1</v>
      </c>
      <c r="C268" s="1">
        <v>85</v>
      </c>
      <c r="D268" s="4" t="s">
        <v>506</v>
      </c>
      <c r="E268" s="4" t="s">
        <v>58</v>
      </c>
      <c r="F268" s="3">
        <v>45303.083333333336</v>
      </c>
      <c r="G268" s="3">
        <v>45303.13958333333</v>
      </c>
      <c r="H268" s="1">
        <v>56.82</v>
      </c>
      <c r="I268" s="1">
        <v>0.87</v>
      </c>
      <c r="J268" s="1">
        <v>21.27</v>
      </c>
      <c r="K268" s="2">
        <v>15.83</v>
      </c>
      <c r="L268" s="4" t="s">
        <v>36</v>
      </c>
      <c r="M268" s="4" t="s">
        <v>5</v>
      </c>
      <c r="N268" s="1">
        <v>17.45</v>
      </c>
      <c r="O268" s="1">
        <v>53.85</v>
      </c>
      <c r="P268" s="1">
        <v>263.74</v>
      </c>
      <c r="Q268" s="1">
        <v>39.799999999999997</v>
      </c>
      <c r="R268" s="1">
        <v>2</v>
      </c>
      <c r="S268" s="4" t="s">
        <v>20</v>
      </c>
      <c r="T268" s="4" t="s">
        <v>24</v>
      </c>
      <c r="U268" s="7">
        <v>2</v>
      </c>
      <c r="V268" s="4" t="s">
        <v>1816</v>
      </c>
      <c r="W268" s="4" t="s">
        <v>2566</v>
      </c>
      <c r="X268" s="7">
        <v>1</v>
      </c>
      <c r="Y268" s="7">
        <v>2024</v>
      </c>
      <c r="Z268" s="4" t="s">
        <v>1853</v>
      </c>
    </row>
    <row r="269" spans="1:26">
      <c r="A269" s="4" t="s">
        <v>507</v>
      </c>
      <c r="B269" s="4" t="s">
        <v>62</v>
      </c>
      <c r="C269" s="1">
        <v>75</v>
      </c>
      <c r="D269" s="4" t="s">
        <v>266</v>
      </c>
      <c r="E269" s="4" t="s">
        <v>3</v>
      </c>
      <c r="F269" s="3">
        <v>45303.125</v>
      </c>
      <c r="G269" s="3">
        <v>45303.208333333336</v>
      </c>
      <c r="H269" s="1">
        <v>36.53</v>
      </c>
      <c r="I269" s="1">
        <v>2.65</v>
      </c>
      <c r="J269" s="1">
        <v>5.09</v>
      </c>
      <c r="K269" s="2">
        <v>32.24</v>
      </c>
      <c r="L269" s="4" t="s">
        <v>4</v>
      </c>
      <c r="M269" s="4" t="s">
        <v>48</v>
      </c>
      <c r="N269" s="1">
        <v>80.02</v>
      </c>
      <c r="O269" s="1">
        <v>75.53</v>
      </c>
      <c r="P269" s="1">
        <v>97.73</v>
      </c>
      <c r="Q269" s="1">
        <v>11.3</v>
      </c>
      <c r="R269" s="1">
        <v>7</v>
      </c>
      <c r="S269" s="4" t="s">
        <v>6</v>
      </c>
      <c r="T269" s="4" t="s">
        <v>24</v>
      </c>
      <c r="U269" s="7">
        <v>3</v>
      </c>
      <c r="V269" s="4" t="s">
        <v>1816</v>
      </c>
      <c r="W269" s="4" t="s">
        <v>2584</v>
      </c>
      <c r="X269" s="7">
        <v>1</v>
      </c>
      <c r="Y269" s="7">
        <v>2024</v>
      </c>
      <c r="Z269" s="4" t="s">
        <v>1853</v>
      </c>
    </row>
    <row r="270" spans="1:26">
      <c r="A270" s="4" t="s">
        <v>508</v>
      </c>
      <c r="B270" s="4" t="s">
        <v>9</v>
      </c>
      <c r="C270" s="1">
        <v>100</v>
      </c>
      <c r="D270" s="4" t="s">
        <v>473</v>
      </c>
      <c r="E270" s="4" t="s">
        <v>27</v>
      </c>
      <c r="F270" s="3">
        <v>45303.166666666664</v>
      </c>
      <c r="G270" s="3">
        <v>45303.281944444447</v>
      </c>
      <c r="H270" s="1">
        <v>58.15</v>
      </c>
      <c r="I270" s="1">
        <v>1.99</v>
      </c>
      <c r="J270" s="1">
        <v>34.97</v>
      </c>
      <c r="K270" s="2">
        <v>25.39</v>
      </c>
      <c r="L270" s="4" t="s">
        <v>36</v>
      </c>
      <c r="M270" s="4" t="s">
        <v>5</v>
      </c>
      <c r="N270" s="1">
        <v>17.46</v>
      </c>
      <c r="O270" s="1">
        <v>82.13</v>
      </c>
      <c r="P270" s="1">
        <v>236.83</v>
      </c>
      <c r="Q270" s="1">
        <v>35.590000000000003</v>
      </c>
      <c r="R270" s="1">
        <v>7</v>
      </c>
      <c r="S270" s="4" t="s">
        <v>6</v>
      </c>
      <c r="T270" s="4" t="s">
        <v>15</v>
      </c>
      <c r="U270" s="7">
        <v>4</v>
      </c>
      <c r="V270" s="4" t="s">
        <v>1816</v>
      </c>
      <c r="W270" s="4" t="s">
        <v>2572</v>
      </c>
      <c r="X270" s="7">
        <v>1</v>
      </c>
      <c r="Y270" s="7">
        <v>2024</v>
      </c>
      <c r="Z270" s="4" t="s">
        <v>1853</v>
      </c>
    </row>
    <row r="271" spans="1:26">
      <c r="A271" s="4" t="s">
        <v>509</v>
      </c>
      <c r="B271" s="4" t="s">
        <v>1</v>
      </c>
      <c r="C271" s="1">
        <v>10.19</v>
      </c>
      <c r="D271" s="4" t="s">
        <v>391</v>
      </c>
      <c r="E271" s="4" t="s">
        <v>58</v>
      </c>
      <c r="F271" s="3">
        <v>45303.208333333336</v>
      </c>
      <c r="G271" s="3">
        <v>45303.243750000001</v>
      </c>
      <c r="H271" s="1">
        <v>63.59</v>
      </c>
      <c r="I271" s="1">
        <v>3.33</v>
      </c>
      <c r="J271" s="1">
        <v>28.6</v>
      </c>
      <c r="K271" s="2">
        <v>5.09</v>
      </c>
      <c r="L271" s="4" t="s">
        <v>45</v>
      </c>
      <c r="M271" s="4" t="s">
        <v>13</v>
      </c>
      <c r="N271" s="1">
        <v>18.28</v>
      </c>
      <c r="O271" s="1">
        <v>63.03</v>
      </c>
      <c r="P271" s="1">
        <v>149.96</v>
      </c>
      <c r="Q271" s="1">
        <v>2.79</v>
      </c>
      <c r="R271" s="1">
        <v>4</v>
      </c>
      <c r="S271" s="4" t="s">
        <v>6</v>
      </c>
      <c r="T271" s="4" t="s">
        <v>7</v>
      </c>
      <c r="U271" s="7">
        <v>5</v>
      </c>
      <c r="V271" s="4" t="s">
        <v>1816</v>
      </c>
      <c r="W271" s="4" t="s">
        <v>2566</v>
      </c>
      <c r="X271" s="7">
        <v>1</v>
      </c>
      <c r="Y271" s="7">
        <v>2024</v>
      </c>
      <c r="Z271" s="4" t="s">
        <v>1853</v>
      </c>
    </row>
    <row r="272" spans="1:26">
      <c r="A272" s="4" t="s">
        <v>510</v>
      </c>
      <c r="B272" s="4" t="s">
        <v>17</v>
      </c>
      <c r="C272" s="1">
        <v>85</v>
      </c>
      <c r="D272" s="4" t="s">
        <v>511</v>
      </c>
      <c r="E272" s="4" t="s">
        <v>42</v>
      </c>
      <c r="F272" s="3">
        <v>45303.25</v>
      </c>
      <c r="G272" s="3">
        <v>45303.293749999997</v>
      </c>
      <c r="H272" s="1">
        <v>55.42</v>
      </c>
      <c r="I272" s="1">
        <v>2.31</v>
      </c>
      <c r="J272" s="1">
        <v>30.64</v>
      </c>
      <c r="K272" s="2">
        <v>36.43</v>
      </c>
      <c r="L272" s="4" t="s">
        <v>36</v>
      </c>
      <c r="M272" s="4" t="s">
        <v>48</v>
      </c>
      <c r="N272" s="1">
        <v>88.07</v>
      </c>
      <c r="O272" s="1">
        <v>64.81</v>
      </c>
      <c r="P272" s="1">
        <v>176.93</v>
      </c>
      <c r="Q272" s="1">
        <v>-8.43</v>
      </c>
      <c r="R272" s="1">
        <v>5</v>
      </c>
      <c r="S272" s="4" t="s">
        <v>6</v>
      </c>
      <c r="T272" s="4" t="s">
        <v>24</v>
      </c>
      <c r="U272" s="7">
        <v>6</v>
      </c>
      <c r="V272" s="4" t="s">
        <v>12</v>
      </c>
      <c r="W272" s="4" t="s">
        <v>2567</v>
      </c>
      <c r="X272" s="7">
        <v>1</v>
      </c>
      <c r="Y272" s="7">
        <v>2024</v>
      </c>
      <c r="Z272" s="4" t="s">
        <v>1853</v>
      </c>
    </row>
    <row r="273" spans="1:26">
      <c r="A273" s="4" t="s">
        <v>512</v>
      </c>
      <c r="B273" s="4" t="s">
        <v>62</v>
      </c>
      <c r="C273" s="1">
        <v>50</v>
      </c>
      <c r="D273" s="4" t="s">
        <v>513</v>
      </c>
      <c r="E273" s="4" t="s">
        <v>42</v>
      </c>
      <c r="F273" s="3">
        <v>45303.291666666664</v>
      </c>
      <c r="G273" s="3">
        <v>45303.388194444444</v>
      </c>
      <c r="H273" s="1">
        <v>12.92</v>
      </c>
      <c r="I273" s="1">
        <v>3.38</v>
      </c>
      <c r="J273" s="1">
        <v>9.14</v>
      </c>
      <c r="K273" s="2">
        <v>11.5</v>
      </c>
      <c r="L273" s="4" t="s">
        <v>45</v>
      </c>
      <c r="M273" s="4" t="s">
        <v>23</v>
      </c>
      <c r="N273" s="1">
        <v>48.08</v>
      </c>
      <c r="O273" s="1">
        <v>71.16</v>
      </c>
      <c r="P273" s="1">
        <v>188.6</v>
      </c>
      <c r="Q273" s="1">
        <v>-2.41</v>
      </c>
      <c r="R273" s="1">
        <v>4</v>
      </c>
      <c r="S273" s="4" t="s">
        <v>14</v>
      </c>
      <c r="T273" s="4" t="s">
        <v>7</v>
      </c>
      <c r="U273" s="7">
        <v>7</v>
      </c>
      <c r="V273" s="4" t="s">
        <v>12</v>
      </c>
      <c r="W273" s="4" t="s">
        <v>2584</v>
      </c>
      <c r="X273" s="7">
        <v>1</v>
      </c>
      <c r="Y273" s="7">
        <v>2024</v>
      </c>
      <c r="Z273" s="4" t="s">
        <v>1853</v>
      </c>
    </row>
    <row r="274" spans="1:26">
      <c r="A274" s="4" t="s">
        <v>514</v>
      </c>
      <c r="B274" s="4" t="s">
        <v>62</v>
      </c>
      <c r="C274" s="1">
        <v>75</v>
      </c>
      <c r="D274" s="4" t="s">
        <v>515</v>
      </c>
      <c r="E274" s="4" t="s">
        <v>27</v>
      </c>
      <c r="F274" s="3">
        <v>45303.333333333336</v>
      </c>
      <c r="G274" s="3">
        <v>45303.387499999997</v>
      </c>
      <c r="H274" s="1">
        <v>70.239999999999995</v>
      </c>
      <c r="I274" s="1">
        <v>3.37</v>
      </c>
      <c r="J274" s="1">
        <v>31.88</v>
      </c>
      <c r="K274" s="2">
        <v>18.53</v>
      </c>
      <c r="L274" s="4" t="s">
        <v>45</v>
      </c>
      <c r="M274" s="4" t="s">
        <v>19</v>
      </c>
      <c r="N274" s="1">
        <v>72.55</v>
      </c>
      <c r="O274" s="1">
        <v>91.9</v>
      </c>
      <c r="P274" s="1">
        <v>34.520000000000003</v>
      </c>
      <c r="Q274" s="1">
        <v>7.14</v>
      </c>
      <c r="R274" s="1">
        <v>4</v>
      </c>
      <c r="S274" s="4" t="s">
        <v>20</v>
      </c>
      <c r="T274" s="4" t="s">
        <v>15</v>
      </c>
      <c r="U274" s="7">
        <v>8</v>
      </c>
      <c r="V274" s="4" t="s">
        <v>12</v>
      </c>
      <c r="W274" s="4" t="s">
        <v>2584</v>
      </c>
      <c r="X274" s="7">
        <v>1</v>
      </c>
      <c r="Y274" s="7">
        <v>2024</v>
      </c>
      <c r="Z274" s="4" t="s">
        <v>1853</v>
      </c>
    </row>
    <row r="275" spans="1:26">
      <c r="A275" s="4" t="s">
        <v>516</v>
      </c>
      <c r="B275" s="4" t="s">
        <v>1</v>
      </c>
      <c r="C275" s="1">
        <v>50</v>
      </c>
      <c r="D275" s="4" t="s">
        <v>489</v>
      </c>
      <c r="E275" s="4" t="s">
        <v>3</v>
      </c>
      <c r="F275" s="3">
        <v>45303.375</v>
      </c>
      <c r="G275" s="3">
        <v>45303.484722222223</v>
      </c>
      <c r="H275" s="1">
        <v>47.9</v>
      </c>
      <c r="I275" s="1">
        <v>1.1599999999999999</v>
      </c>
      <c r="J275" s="1">
        <v>22.06</v>
      </c>
      <c r="K275" s="2">
        <v>35.04</v>
      </c>
      <c r="L275" s="4" t="s">
        <v>45</v>
      </c>
      <c r="M275" s="4" t="s">
        <v>19</v>
      </c>
      <c r="N275" s="1">
        <v>48.98</v>
      </c>
      <c r="O275" s="1">
        <v>75.489999999999995</v>
      </c>
      <c r="P275" s="1">
        <v>32.24</v>
      </c>
      <c r="Q275" s="1">
        <v>-3</v>
      </c>
      <c r="R275" s="1">
        <v>5</v>
      </c>
      <c r="S275" s="4" t="s">
        <v>14</v>
      </c>
      <c r="T275" s="4" t="s">
        <v>7</v>
      </c>
      <c r="U275" s="7">
        <v>9</v>
      </c>
      <c r="V275" s="4" t="s">
        <v>12</v>
      </c>
      <c r="W275" s="4" t="s">
        <v>2566</v>
      </c>
      <c r="X275" s="7">
        <v>1</v>
      </c>
      <c r="Y275" s="7">
        <v>2024</v>
      </c>
      <c r="Z275" s="4" t="s">
        <v>1853</v>
      </c>
    </row>
    <row r="276" spans="1:26">
      <c r="A276" s="4" t="s">
        <v>517</v>
      </c>
      <c r="B276" s="4" t="s">
        <v>17</v>
      </c>
      <c r="C276" s="1">
        <v>62</v>
      </c>
      <c r="D276" s="4" t="s">
        <v>518</v>
      </c>
      <c r="E276" s="4" t="s">
        <v>42</v>
      </c>
      <c r="F276" s="3">
        <v>45303.416666666664</v>
      </c>
      <c r="G276" s="3">
        <v>45303.487500000003</v>
      </c>
      <c r="H276" s="1">
        <v>59.15</v>
      </c>
      <c r="I276" s="1">
        <v>3.88</v>
      </c>
      <c r="J276" s="1">
        <v>14.88</v>
      </c>
      <c r="K276" s="2">
        <v>32.07</v>
      </c>
      <c r="L276" s="4" t="s">
        <v>12</v>
      </c>
      <c r="M276" s="4" t="s">
        <v>5</v>
      </c>
      <c r="N276" s="1">
        <v>40</v>
      </c>
      <c r="O276" s="1">
        <v>57.35</v>
      </c>
      <c r="P276" s="1"/>
      <c r="Q276" s="1">
        <v>-1.86</v>
      </c>
      <c r="R276" s="1">
        <v>3</v>
      </c>
      <c r="S276" s="4" t="s">
        <v>20</v>
      </c>
      <c r="T276" s="4" t="s">
        <v>24</v>
      </c>
      <c r="U276" s="7">
        <v>10</v>
      </c>
      <c r="V276" s="4" t="s">
        <v>12</v>
      </c>
      <c r="W276" s="4" t="s">
        <v>2567</v>
      </c>
      <c r="X276" s="7">
        <v>1</v>
      </c>
      <c r="Y276" s="7">
        <v>2024</v>
      </c>
      <c r="Z276" s="4" t="s">
        <v>1853</v>
      </c>
    </row>
    <row r="277" spans="1:26">
      <c r="A277" s="4" t="s">
        <v>519</v>
      </c>
      <c r="B277" s="4" t="s">
        <v>17</v>
      </c>
      <c r="C277" s="1">
        <v>75</v>
      </c>
      <c r="D277" s="4" t="s">
        <v>144</v>
      </c>
      <c r="E277" s="4" t="s">
        <v>42</v>
      </c>
      <c r="F277" s="3">
        <v>45303.458333333336</v>
      </c>
      <c r="G277" s="3">
        <v>45303.536805555559</v>
      </c>
      <c r="H277" s="1">
        <v>6.46</v>
      </c>
      <c r="I277" s="1">
        <v>3.47</v>
      </c>
      <c r="J277" s="1">
        <v>5.34</v>
      </c>
      <c r="K277" s="2">
        <v>37.46</v>
      </c>
      <c r="L277" s="4" t="s">
        <v>4</v>
      </c>
      <c r="M277" s="4" t="s">
        <v>48</v>
      </c>
      <c r="N277" s="1">
        <v>88.22</v>
      </c>
      <c r="O277" s="1">
        <v>91.94</v>
      </c>
      <c r="P277" s="1"/>
      <c r="Q277" s="1">
        <v>38.409999999999997</v>
      </c>
      <c r="R277" s="1">
        <v>4</v>
      </c>
      <c r="S277" s="4" t="s">
        <v>6</v>
      </c>
      <c r="T277" s="4" t="s">
        <v>24</v>
      </c>
      <c r="U277" s="7">
        <v>11</v>
      </c>
      <c r="V277" s="4" t="s">
        <v>12</v>
      </c>
      <c r="W277" s="4" t="s">
        <v>2567</v>
      </c>
      <c r="X277" s="7">
        <v>1</v>
      </c>
      <c r="Y277" s="7">
        <v>2024</v>
      </c>
      <c r="Z277" s="4" t="s">
        <v>1853</v>
      </c>
    </row>
    <row r="278" spans="1:26">
      <c r="A278" s="4" t="s">
        <v>520</v>
      </c>
      <c r="B278" s="4" t="s">
        <v>9</v>
      </c>
      <c r="C278" s="1">
        <v>100</v>
      </c>
      <c r="D278" s="4" t="s">
        <v>177</v>
      </c>
      <c r="E278" s="4" t="s">
        <v>3</v>
      </c>
      <c r="F278" s="3">
        <v>45303.5</v>
      </c>
      <c r="G278" s="3">
        <v>45303.556944444441</v>
      </c>
      <c r="H278" s="1">
        <v>79</v>
      </c>
      <c r="I278" s="1">
        <v>3.89</v>
      </c>
      <c r="J278" s="1">
        <v>26.98</v>
      </c>
      <c r="K278" s="2">
        <v>11.29</v>
      </c>
      <c r="L278" s="4" t="s">
        <v>45</v>
      </c>
      <c r="M278" s="4" t="s">
        <v>33</v>
      </c>
      <c r="N278" s="1">
        <v>22.53</v>
      </c>
      <c r="O278" s="1">
        <v>93.3</v>
      </c>
      <c r="P278" s="1">
        <v>39.75</v>
      </c>
      <c r="Q278" s="1">
        <v>7.68</v>
      </c>
      <c r="R278" s="1">
        <v>3</v>
      </c>
      <c r="S278" s="4" t="s">
        <v>20</v>
      </c>
      <c r="T278" s="4" t="s">
        <v>7</v>
      </c>
      <c r="U278" s="7">
        <v>12</v>
      </c>
      <c r="V278" s="4" t="s">
        <v>36</v>
      </c>
      <c r="W278" s="4" t="s">
        <v>2572</v>
      </c>
      <c r="X278" s="7">
        <v>1</v>
      </c>
      <c r="Y278" s="7">
        <v>2024</v>
      </c>
      <c r="Z278" s="4" t="s">
        <v>1853</v>
      </c>
    </row>
    <row r="279" spans="1:26">
      <c r="A279" s="4" t="s">
        <v>521</v>
      </c>
      <c r="B279" s="4" t="s">
        <v>17</v>
      </c>
      <c r="C279" s="1">
        <v>78.38</v>
      </c>
      <c r="D279" s="4" t="s">
        <v>522</v>
      </c>
      <c r="E279" s="4" t="s">
        <v>58</v>
      </c>
      <c r="F279" s="3">
        <v>45303.541666666664</v>
      </c>
      <c r="G279" s="3">
        <v>45303.631249999999</v>
      </c>
      <c r="H279" s="1">
        <v>19.920000000000002</v>
      </c>
      <c r="I279" s="1">
        <v>2.81</v>
      </c>
      <c r="J279" s="1">
        <v>32.21</v>
      </c>
      <c r="K279" s="2">
        <v>10.47</v>
      </c>
      <c r="L279" s="4" t="s">
        <v>45</v>
      </c>
      <c r="M279" s="4" t="s">
        <v>33</v>
      </c>
      <c r="N279" s="1">
        <v>43.91</v>
      </c>
      <c r="O279" s="1">
        <v>80.06</v>
      </c>
      <c r="P279" s="1">
        <v>205.64</v>
      </c>
      <c r="Q279" s="1">
        <v>10.38</v>
      </c>
      <c r="R279" s="1">
        <v>7</v>
      </c>
      <c r="S279" s="4" t="s">
        <v>14</v>
      </c>
      <c r="T279" s="4" t="s">
        <v>15</v>
      </c>
      <c r="U279" s="7">
        <v>13</v>
      </c>
      <c r="V279" s="4" t="s">
        <v>36</v>
      </c>
      <c r="W279" s="4" t="s">
        <v>2567</v>
      </c>
      <c r="X279" s="7">
        <v>1</v>
      </c>
      <c r="Y279" s="7">
        <v>2024</v>
      </c>
      <c r="Z279" s="4" t="s">
        <v>1853</v>
      </c>
    </row>
    <row r="280" spans="1:26">
      <c r="A280" s="4" t="s">
        <v>523</v>
      </c>
      <c r="B280" s="4" t="s">
        <v>17</v>
      </c>
      <c r="C280" s="1">
        <v>62</v>
      </c>
      <c r="D280" s="4" t="s">
        <v>154</v>
      </c>
      <c r="E280" s="4" t="s">
        <v>42</v>
      </c>
      <c r="F280" s="3">
        <v>45303.583333333336</v>
      </c>
      <c r="G280" s="3">
        <v>45303.689583333333</v>
      </c>
      <c r="H280" s="1">
        <v>73.23</v>
      </c>
      <c r="I280" s="1">
        <v>3.52</v>
      </c>
      <c r="J280" s="1">
        <v>23.62</v>
      </c>
      <c r="K280" s="2">
        <v>16.97</v>
      </c>
      <c r="L280" s="4" t="s">
        <v>36</v>
      </c>
      <c r="M280" s="4" t="s">
        <v>23</v>
      </c>
      <c r="N280" s="1">
        <v>14.08</v>
      </c>
      <c r="O280" s="1">
        <v>60.69</v>
      </c>
      <c r="P280" s="1"/>
      <c r="Q280" s="1">
        <v>35.83</v>
      </c>
      <c r="R280" s="1">
        <v>5</v>
      </c>
      <c r="S280" s="4" t="s">
        <v>6</v>
      </c>
      <c r="T280" s="4" t="s">
        <v>15</v>
      </c>
      <c r="U280" s="7">
        <v>14</v>
      </c>
      <c r="V280" s="4" t="s">
        <v>36</v>
      </c>
      <c r="W280" s="4" t="s">
        <v>2567</v>
      </c>
      <c r="X280" s="7">
        <v>1</v>
      </c>
      <c r="Y280" s="7">
        <v>2024</v>
      </c>
      <c r="Z280" s="4" t="s">
        <v>1853</v>
      </c>
    </row>
    <row r="281" spans="1:26">
      <c r="A281" s="4" t="s">
        <v>524</v>
      </c>
      <c r="B281" s="4" t="s">
        <v>17</v>
      </c>
      <c r="C281" s="1">
        <v>75</v>
      </c>
      <c r="D281" s="4" t="s">
        <v>525</v>
      </c>
      <c r="E281" s="4" t="s">
        <v>11</v>
      </c>
      <c r="F281" s="3">
        <v>45303.625</v>
      </c>
      <c r="G281" s="3">
        <v>45303.761805555558</v>
      </c>
      <c r="H281" s="1">
        <v>15.06</v>
      </c>
      <c r="I281" s="1">
        <v>3.22</v>
      </c>
      <c r="J281" s="1">
        <v>14.77</v>
      </c>
      <c r="K281" s="2">
        <v>15.67</v>
      </c>
      <c r="L281" s="4" t="s">
        <v>4</v>
      </c>
      <c r="M281" s="4" t="s">
        <v>5</v>
      </c>
      <c r="N281" s="1">
        <v>49.87</v>
      </c>
      <c r="O281" s="1">
        <v>82.18</v>
      </c>
      <c r="P281" s="1">
        <v>68.52</v>
      </c>
      <c r="Q281" s="1">
        <v>28.06</v>
      </c>
      <c r="R281" s="1">
        <v>1</v>
      </c>
      <c r="S281" s="4" t="s">
        <v>14</v>
      </c>
      <c r="T281" s="4" t="s">
        <v>15</v>
      </c>
      <c r="U281" s="7">
        <v>15</v>
      </c>
      <c r="V281" s="4" t="s">
        <v>36</v>
      </c>
      <c r="W281" s="4" t="s">
        <v>2567</v>
      </c>
      <c r="X281" s="7">
        <v>1</v>
      </c>
      <c r="Y281" s="7">
        <v>2024</v>
      </c>
      <c r="Z281" s="4" t="s">
        <v>1853</v>
      </c>
    </row>
    <row r="282" spans="1:26">
      <c r="A282" s="4" t="s">
        <v>526</v>
      </c>
      <c r="B282" s="4" t="s">
        <v>29</v>
      </c>
      <c r="C282" s="1">
        <v>62</v>
      </c>
      <c r="D282" s="4" t="s">
        <v>158</v>
      </c>
      <c r="E282" s="4" t="s">
        <v>42</v>
      </c>
      <c r="F282" s="3">
        <v>45303.666666666664</v>
      </c>
      <c r="G282" s="3">
        <v>45303.718055555553</v>
      </c>
      <c r="H282" s="1">
        <v>12.13</v>
      </c>
      <c r="I282" s="1">
        <v>2.67</v>
      </c>
      <c r="J282" s="1">
        <v>40.200000000000003</v>
      </c>
      <c r="K282" s="2">
        <v>34.869999999999997</v>
      </c>
      <c r="L282" s="4" t="s">
        <v>12</v>
      </c>
      <c r="M282" s="4" t="s">
        <v>23</v>
      </c>
      <c r="N282" s="1">
        <v>32.07</v>
      </c>
      <c r="O282" s="1">
        <v>77.489999999999995</v>
      </c>
      <c r="P282" s="1">
        <v>92.12</v>
      </c>
      <c r="Q282" s="1">
        <v>25.2</v>
      </c>
      <c r="R282" s="1">
        <v>7</v>
      </c>
      <c r="S282" s="4" t="s">
        <v>14</v>
      </c>
      <c r="T282" s="4" t="s">
        <v>15</v>
      </c>
      <c r="U282" s="7">
        <v>16</v>
      </c>
      <c r="V282" s="4" t="s">
        <v>36</v>
      </c>
      <c r="W282" s="4" t="s">
        <v>2579</v>
      </c>
      <c r="X282" s="7">
        <v>1</v>
      </c>
      <c r="Y282" s="7">
        <v>2024</v>
      </c>
      <c r="Z282" s="4" t="s">
        <v>1853</v>
      </c>
    </row>
    <row r="283" spans="1:26">
      <c r="A283" s="4" t="s">
        <v>527</v>
      </c>
      <c r="B283" s="4" t="s">
        <v>9</v>
      </c>
      <c r="C283" s="1">
        <v>100</v>
      </c>
      <c r="D283" s="4" t="s">
        <v>210</v>
      </c>
      <c r="E283" s="4" t="s">
        <v>58</v>
      </c>
      <c r="F283" s="3">
        <v>45303.708333333336</v>
      </c>
      <c r="G283" s="3">
        <v>45303.864583333336</v>
      </c>
      <c r="H283" s="1">
        <v>30.53</v>
      </c>
      <c r="I283" s="1">
        <v>2.2999999999999998</v>
      </c>
      <c r="J283" s="1">
        <v>19.02</v>
      </c>
      <c r="K283" s="2">
        <v>35.159999999999997</v>
      </c>
      <c r="L283" s="4" t="s">
        <v>12</v>
      </c>
      <c r="M283" s="4" t="s">
        <v>39</v>
      </c>
      <c r="N283" s="1">
        <v>52.91</v>
      </c>
      <c r="O283" s="1">
        <v>67.22</v>
      </c>
      <c r="P283" s="1">
        <v>132.6</v>
      </c>
      <c r="Q283" s="1">
        <v>2.33</v>
      </c>
      <c r="R283" s="1">
        <v>6</v>
      </c>
      <c r="S283" s="4" t="s">
        <v>14</v>
      </c>
      <c r="T283" s="4" t="s">
        <v>24</v>
      </c>
      <c r="U283" s="7">
        <v>17</v>
      </c>
      <c r="V283" s="4" t="s">
        <v>36</v>
      </c>
      <c r="W283" s="4" t="s">
        <v>2572</v>
      </c>
      <c r="X283" s="7">
        <v>1</v>
      </c>
      <c r="Y283" s="7">
        <v>2024</v>
      </c>
      <c r="Z283" s="4" t="s">
        <v>1853</v>
      </c>
    </row>
    <row r="284" spans="1:26">
      <c r="A284" s="4" t="s">
        <v>528</v>
      </c>
      <c r="B284" s="4" t="s">
        <v>62</v>
      </c>
      <c r="C284" s="1">
        <v>50</v>
      </c>
      <c r="D284" s="4" t="s">
        <v>154</v>
      </c>
      <c r="E284" s="4" t="s">
        <v>58</v>
      </c>
      <c r="F284" s="3">
        <v>45303.75</v>
      </c>
      <c r="G284" s="3">
        <v>45303.865277777775</v>
      </c>
      <c r="H284" s="1">
        <v>20.350000000000001</v>
      </c>
      <c r="I284" s="1">
        <v>2.42</v>
      </c>
      <c r="J284" s="1">
        <v>11.16</v>
      </c>
      <c r="K284" s="2">
        <v>26.17</v>
      </c>
      <c r="L284" s="4" t="s">
        <v>36</v>
      </c>
      <c r="M284" s="4" t="s">
        <v>19</v>
      </c>
      <c r="N284" s="1">
        <v>109.27</v>
      </c>
      <c r="O284" s="1">
        <v>82.33</v>
      </c>
      <c r="P284" s="1">
        <v>116.18</v>
      </c>
      <c r="Q284" s="1">
        <v>2.77</v>
      </c>
      <c r="R284" s="1">
        <v>1</v>
      </c>
      <c r="S284" s="4" t="s">
        <v>20</v>
      </c>
      <c r="T284" s="4" t="s">
        <v>7</v>
      </c>
      <c r="U284" s="7">
        <v>18</v>
      </c>
      <c r="V284" s="4" t="s">
        <v>4</v>
      </c>
      <c r="W284" s="4" t="s">
        <v>2584</v>
      </c>
      <c r="X284" s="7">
        <v>1</v>
      </c>
      <c r="Y284" s="7">
        <v>2024</v>
      </c>
      <c r="Z284" s="4" t="s">
        <v>1853</v>
      </c>
    </row>
    <row r="285" spans="1:26">
      <c r="A285" s="4" t="s">
        <v>529</v>
      </c>
      <c r="B285" s="4" t="s">
        <v>1</v>
      </c>
      <c r="C285" s="1">
        <v>50</v>
      </c>
      <c r="D285" s="4" t="s">
        <v>275</v>
      </c>
      <c r="E285" s="4" t="s">
        <v>27</v>
      </c>
      <c r="F285" s="3">
        <v>45303.791666666664</v>
      </c>
      <c r="G285" s="3">
        <v>45303.884722222225</v>
      </c>
      <c r="H285" s="1">
        <v>6.48</v>
      </c>
      <c r="I285" s="1">
        <v>2.13</v>
      </c>
      <c r="J285" s="1"/>
      <c r="K285" s="2">
        <v>37.21</v>
      </c>
      <c r="L285" s="4" t="s">
        <v>12</v>
      </c>
      <c r="M285" s="4" t="s">
        <v>48</v>
      </c>
      <c r="N285" s="1">
        <v>52.62</v>
      </c>
      <c r="O285" s="1">
        <v>83.35</v>
      </c>
      <c r="P285" s="1">
        <v>77.8</v>
      </c>
      <c r="Q285" s="1">
        <v>26.62</v>
      </c>
      <c r="R285" s="1">
        <v>0</v>
      </c>
      <c r="S285" s="4" t="s">
        <v>14</v>
      </c>
      <c r="T285" s="4" t="s">
        <v>24</v>
      </c>
      <c r="U285" s="7">
        <v>19</v>
      </c>
      <c r="V285" s="4" t="s">
        <v>4</v>
      </c>
      <c r="W285" s="4" t="s">
        <v>2566</v>
      </c>
      <c r="X285" s="7">
        <v>1</v>
      </c>
      <c r="Y285" s="7">
        <v>2024</v>
      </c>
      <c r="Z285" s="4" t="s">
        <v>1853</v>
      </c>
    </row>
    <row r="286" spans="1:26">
      <c r="A286" s="4" t="s">
        <v>530</v>
      </c>
      <c r="B286" s="4" t="s">
        <v>62</v>
      </c>
      <c r="C286" s="1">
        <v>100</v>
      </c>
      <c r="D286" s="4" t="s">
        <v>531</v>
      </c>
      <c r="E286" s="4" t="s">
        <v>11</v>
      </c>
      <c r="F286" s="3">
        <v>45303.833333333336</v>
      </c>
      <c r="G286" s="3">
        <v>45303.957638888889</v>
      </c>
      <c r="H286" s="1">
        <v>14.02</v>
      </c>
      <c r="I286" s="1">
        <v>1.83</v>
      </c>
      <c r="J286" s="1">
        <v>6.29</v>
      </c>
      <c r="K286" s="2">
        <v>25.54</v>
      </c>
      <c r="L286" s="4" t="s">
        <v>36</v>
      </c>
      <c r="M286" s="4" t="s">
        <v>48</v>
      </c>
      <c r="N286" s="1">
        <v>59</v>
      </c>
      <c r="O286" s="1">
        <v>90.81</v>
      </c>
      <c r="P286" s="1">
        <v>22.54</v>
      </c>
      <c r="Q286" s="1">
        <v>33.28</v>
      </c>
      <c r="R286" s="1">
        <v>7.52</v>
      </c>
      <c r="S286" s="4" t="s">
        <v>20</v>
      </c>
      <c r="T286" s="4" t="s">
        <v>7</v>
      </c>
      <c r="U286" s="7">
        <v>20</v>
      </c>
      <c r="V286" s="4" t="s">
        <v>4</v>
      </c>
      <c r="W286" s="4" t="s">
        <v>2584</v>
      </c>
      <c r="X286" s="7">
        <v>1</v>
      </c>
      <c r="Y286" s="7">
        <v>2024</v>
      </c>
      <c r="Z286" s="4" t="s">
        <v>1853</v>
      </c>
    </row>
    <row r="287" spans="1:26">
      <c r="A287" s="4" t="s">
        <v>532</v>
      </c>
      <c r="B287" s="4" t="s">
        <v>9</v>
      </c>
      <c r="C287" s="1">
        <v>85</v>
      </c>
      <c r="D287" s="4" t="s">
        <v>427</v>
      </c>
      <c r="E287" s="4" t="s">
        <v>58</v>
      </c>
      <c r="F287" s="3">
        <v>45303.875</v>
      </c>
      <c r="G287" s="3">
        <v>45303.996527777781</v>
      </c>
      <c r="H287" s="1">
        <v>61.83</v>
      </c>
      <c r="I287" s="1">
        <v>1.4</v>
      </c>
      <c r="J287" s="1">
        <v>49.16</v>
      </c>
      <c r="K287" s="2">
        <v>8.02</v>
      </c>
      <c r="L287" s="4" t="s">
        <v>4</v>
      </c>
      <c r="M287" s="4" t="s">
        <v>23</v>
      </c>
      <c r="N287" s="1">
        <v>36.85</v>
      </c>
      <c r="O287" s="1">
        <v>92.68</v>
      </c>
      <c r="P287" s="1">
        <v>81</v>
      </c>
      <c r="Q287" s="1">
        <v>-2.34</v>
      </c>
      <c r="R287" s="1">
        <v>0</v>
      </c>
      <c r="S287" s="4" t="s">
        <v>14</v>
      </c>
      <c r="T287" s="4" t="s">
        <v>7</v>
      </c>
      <c r="U287" s="7">
        <v>21</v>
      </c>
      <c r="V287" s="4" t="s">
        <v>4</v>
      </c>
      <c r="W287" s="4" t="s">
        <v>2572</v>
      </c>
      <c r="X287" s="7">
        <v>1</v>
      </c>
      <c r="Y287" s="7">
        <v>2024</v>
      </c>
      <c r="Z287" s="4" t="s">
        <v>1853</v>
      </c>
    </row>
    <row r="288" spans="1:26">
      <c r="A288" s="4" t="s">
        <v>533</v>
      </c>
      <c r="B288" s="4" t="s">
        <v>1</v>
      </c>
      <c r="C288" s="1">
        <v>75</v>
      </c>
      <c r="D288" s="4" t="s">
        <v>534</v>
      </c>
      <c r="E288" s="4" t="s">
        <v>3</v>
      </c>
      <c r="F288" s="3">
        <v>45303.916666666664</v>
      </c>
      <c r="G288" s="3">
        <v>45304.078472222223</v>
      </c>
      <c r="H288" s="1">
        <v>51.62</v>
      </c>
      <c r="I288" s="1">
        <v>1.3</v>
      </c>
      <c r="J288" s="1">
        <v>43.16</v>
      </c>
      <c r="K288" s="2">
        <v>28.15</v>
      </c>
      <c r="L288" s="4" t="s">
        <v>36</v>
      </c>
      <c r="M288" s="4" t="s">
        <v>13</v>
      </c>
      <c r="N288" s="1">
        <v>22.79</v>
      </c>
      <c r="O288" s="1">
        <v>58.66</v>
      </c>
      <c r="P288" s="1">
        <v>185.95</v>
      </c>
      <c r="Q288" s="1">
        <v>7.94</v>
      </c>
      <c r="R288" s="1">
        <v>7</v>
      </c>
      <c r="S288" s="4" t="s">
        <v>14</v>
      </c>
      <c r="T288" s="4" t="s">
        <v>15</v>
      </c>
      <c r="U288" s="7">
        <v>22</v>
      </c>
      <c r="V288" s="4" t="s">
        <v>4</v>
      </c>
      <c r="W288" s="4" t="s">
        <v>2566</v>
      </c>
      <c r="X288" s="7">
        <v>1</v>
      </c>
      <c r="Y288" s="7">
        <v>2024</v>
      </c>
      <c r="Z288" s="4" t="s">
        <v>1853</v>
      </c>
    </row>
    <row r="289" spans="1:26">
      <c r="A289" s="4" t="s">
        <v>535</v>
      </c>
      <c r="B289" s="4" t="s">
        <v>9</v>
      </c>
      <c r="C289" s="1">
        <v>100</v>
      </c>
      <c r="D289" s="4" t="s">
        <v>536</v>
      </c>
      <c r="E289" s="4" t="s">
        <v>11</v>
      </c>
      <c r="F289" s="3">
        <v>45303.958333333336</v>
      </c>
      <c r="G289" s="3">
        <v>45304.052083333336</v>
      </c>
      <c r="H289" s="1">
        <v>13.32</v>
      </c>
      <c r="I289" s="1">
        <v>0.89</v>
      </c>
      <c r="J289" s="1">
        <v>21.63</v>
      </c>
      <c r="K289" s="2">
        <v>9.9700000000000006</v>
      </c>
      <c r="L289" s="4" t="s">
        <v>36</v>
      </c>
      <c r="M289" s="4" t="s">
        <v>48</v>
      </c>
      <c r="N289" s="1">
        <v>81.56</v>
      </c>
      <c r="O289" s="1">
        <v>177.71</v>
      </c>
      <c r="P289" s="1">
        <v>87.3</v>
      </c>
      <c r="Q289" s="1">
        <v>38.770000000000003</v>
      </c>
      <c r="R289" s="1">
        <v>7</v>
      </c>
      <c r="S289" s="4" t="s">
        <v>20</v>
      </c>
      <c r="T289" s="4" t="s">
        <v>15</v>
      </c>
      <c r="U289" s="7">
        <v>23</v>
      </c>
      <c r="V289" s="4" t="s">
        <v>4</v>
      </c>
      <c r="W289" s="4" t="s">
        <v>2572</v>
      </c>
      <c r="X289" s="7">
        <v>1</v>
      </c>
      <c r="Y289" s="7">
        <v>2024</v>
      </c>
      <c r="Z289" s="4" t="s">
        <v>1853</v>
      </c>
    </row>
    <row r="290" spans="1:26">
      <c r="A290" s="4" t="s">
        <v>537</v>
      </c>
      <c r="B290" s="4" t="s">
        <v>17</v>
      </c>
      <c r="C290" s="1">
        <v>85</v>
      </c>
      <c r="D290" s="4" t="s">
        <v>378</v>
      </c>
      <c r="E290" s="4" t="s">
        <v>11</v>
      </c>
      <c r="F290" s="3">
        <v>45304</v>
      </c>
      <c r="G290" s="3">
        <v>45304.05</v>
      </c>
      <c r="H290" s="1">
        <v>37.64</v>
      </c>
      <c r="I290" s="1">
        <v>2.67</v>
      </c>
      <c r="J290" s="1">
        <v>19.600000000000001</v>
      </c>
      <c r="K290" s="2">
        <v>27.9</v>
      </c>
      <c r="L290" s="4" t="s">
        <v>45</v>
      </c>
      <c r="M290" s="4" t="s">
        <v>33</v>
      </c>
      <c r="N290" s="1">
        <v>34.93</v>
      </c>
      <c r="O290" s="1">
        <v>79.459999999999994</v>
      </c>
      <c r="P290" s="1"/>
      <c r="Q290" s="1">
        <v>-9.68</v>
      </c>
      <c r="R290" s="1">
        <v>0</v>
      </c>
      <c r="S290" s="4" t="s">
        <v>20</v>
      </c>
      <c r="T290" s="4" t="s">
        <v>7</v>
      </c>
      <c r="U290" s="7">
        <v>0</v>
      </c>
      <c r="V290" s="4" t="s">
        <v>1816</v>
      </c>
      <c r="W290" s="4" t="s">
        <v>2567</v>
      </c>
      <c r="X290" s="7">
        <v>1</v>
      </c>
      <c r="Y290" s="7">
        <v>2024</v>
      </c>
      <c r="Z290" s="4" t="s">
        <v>1853</v>
      </c>
    </row>
    <row r="291" spans="1:26">
      <c r="A291" s="4" t="s">
        <v>538</v>
      </c>
      <c r="B291" s="4" t="s">
        <v>1</v>
      </c>
      <c r="C291" s="1">
        <v>75</v>
      </c>
      <c r="D291" s="4" t="s">
        <v>539</v>
      </c>
      <c r="E291" s="4" t="s">
        <v>3</v>
      </c>
      <c r="F291" s="3">
        <v>45304.041666666664</v>
      </c>
      <c r="G291" s="3">
        <v>45304.177777777775</v>
      </c>
      <c r="H291" s="1">
        <v>70.62</v>
      </c>
      <c r="I291" s="1">
        <v>0.64</v>
      </c>
      <c r="J291" s="1">
        <v>18.34</v>
      </c>
      <c r="K291" s="2">
        <v>14.74</v>
      </c>
      <c r="L291" s="4" t="s">
        <v>12</v>
      </c>
      <c r="M291" s="4" t="s">
        <v>23</v>
      </c>
      <c r="N291" s="1">
        <v>25.72</v>
      </c>
      <c r="O291" s="1">
        <v>99.59</v>
      </c>
      <c r="P291" s="1">
        <v>188.46</v>
      </c>
      <c r="Q291" s="1">
        <v>-4.84</v>
      </c>
      <c r="R291" s="1">
        <v>2</v>
      </c>
      <c r="S291" s="4" t="s">
        <v>14</v>
      </c>
      <c r="T291" s="4" t="s">
        <v>7</v>
      </c>
      <c r="U291" s="7">
        <v>1</v>
      </c>
      <c r="V291" s="4" t="s">
        <v>1816</v>
      </c>
      <c r="W291" s="4" t="s">
        <v>2566</v>
      </c>
      <c r="X291" s="7">
        <v>1</v>
      </c>
      <c r="Y291" s="7">
        <v>2024</v>
      </c>
      <c r="Z291" s="4" t="s">
        <v>1853</v>
      </c>
    </row>
    <row r="292" spans="1:26">
      <c r="A292" s="4" t="s">
        <v>540</v>
      </c>
      <c r="B292" s="4" t="s">
        <v>17</v>
      </c>
      <c r="C292" s="1">
        <v>75</v>
      </c>
      <c r="D292" s="4" t="s">
        <v>541</v>
      </c>
      <c r="E292" s="4" t="s">
        <v>42</v>
      </c>
      <c r="F292" s="3">
        <v>45304.083333333336</v>
      </c>
      <c r="G292" s="3">
        <v>45304.243055555555</v>
      </c>
      <c r="H292" s="1">
        <v>74.489999999999995</v>
      </c>
      <c r="I292" s="1">
        <v>2.86</v>
      </c>
      <c r="J292" s="1">
        <v>32.950000000000003</v>
      </c>
      <c r="K292" s="2">
        <v>31.65</v>
      </c>
      <c r="L292" s="4" t="s">
        <v>4</v>
      </c>
      <c r="M292" s="4" t="s">
        <v>39</v>
      </c>
      <c r="N292" s="1">
        <v>55.66</v>
      </c>
      <c r="O292" s="1">
        <v>52.57</v>
      </c>
      <c r="P292" s="1">
        <v>160.68</v>
      </c>
      <c r="Q292" s="1">
        <v>26.31</v>
      </c>
      <c r="R292" s="1">
        <v>5</v>
      </c>
      <c r="S292" s="4" t="s">
        <v>14</v>
      </c>
      <c r="T292" s="4" t="s">
        <v>7</v>
      </c>
      <c r="U292" s="7">
        <v>2</v>
      </c>
      <c r="V292" s="4" t="s">
        <v>1816</v>
      </c>
      <c r="W292" s="4" t="s">
        <v>2567</v>
      </c>
      <c r="X292" s="7">
        <v>1</v>
      </c>
      <c r="Y292" s="7">
        <v>2024</v>
      </c>
      <c r="Z292" s="4" t="s">
        <v>1853</v>
      </c>
    </row>
    <row r="293" spans="1:26">
      <c r="A293" s="4" t="s">
        <v>542</v>
      </c>
      <c r="B293" s="4" t="s">
        <v>62</v>
      </c>
      <c r="C293" s="1">
        <v>75</v>
      </c>
      <c r="D293" s="4" t="s">
        <v>425</v>
      </c>
      <c r="E293" s="4" t="s">
        <v>3</v>
      </c>
      <c r="F293" s="3">
        <v>45304.125</v>
      </c>
      <c r="G293" s="3">
        <v>45304.238194444442</v>
      </c>
      <c r="H293" s="1">
        <v>32.520000000000003</v>
      </c>
      <c r="I293" s="1">
        <v>2.29</v>
      </c>
      <c r="J293" s="1">
        <v>31.55</v>
      </c>
      <c r="K293" s="2">
        <v>10.039999999999999</v>
      </c>
      <c r="L293" s="4" t="s">
        <v>4</v>
      </c>
      <c r="M293" s="4" t="s">
        <v>19</v>
      </c>
      <c r="N293" s="1">
        <v>23.43</v>
      </c>
      <c r="O293" s="1">
        <v>83.74</v>
      </c>
      <c r="P293" s="1">
        <v>294.06</v>
      </c>
      <c r="Q293" s="1">
        <v>25.93</v>
      </c>
      <c r="R293" s="1">
        <v>2</v>
      </c>
      <c r="S293" s="4" t="s">
        <v>6</v>
      </c>
      <c r="T293" s="4" t="s">
        <v>24</v>
      </c>
      <c r="U293" s="7">
        <v>3</v>
      </c>
      <c r="V293" s="4" t="s">
        <v>1816</v>
      </c>
      <c r="W293" s="4" t="s">
        <v>2584</v>
      </c>
      <c r="X293" s="7">
        <v>1</v>
      </c>
      <c r="Y293" s="7">
        <v>2024</v>
      </c>
      <c r="Z293" s="4" t="s">
        <v>1853</v>
      </c>
    </row>
    <row r="294" spans="1:26">
      <c r="A294" s="4" t="s">
        <v>543</v>
      </c>
      <c r="B294" s="4" t="s">
        <v>62</v>
      </c>
      <c r="C294" s="1">
        <v>100</v>
      </c>
      <c r="D294" s="4" t="s">
        <v>544</v>
      </c>
      <c r="E294" s="4" t="s">
        <v>3</v>
      </c>
      <c r="F294" s="3">
        <v>45304.166666666664</v>
      </c>
      <c r="G294" s="3">
        <v>45304.220138888886</v>
      </c>
      <c r="H294" s="1">
        <v>78.400000000000006</v>
      </c>
      <c r="I294" s="1">
        <v>0.53</v>
      </c>
      <c r="J294" s="1">
        <v>29.75</v>
      </c>
      <c r="K294" s="2">
        <v>34.299999999999997</v>
      </c>
      <c r="L294" s="4" t="s">
        <v>45</v>
      </c>
      <c r="M294" s="4" t="s">
        <v>48</v>
      </c>
      <c r="N294" s="1">
        <v>49.66</v>
      </c>
      <c r="O294" s="1">
        <v>83.25</v>
      </c>
      <c r="P294" s="1">
        <v>119.79</v>
      </c>
      <c r="Q294" s="1">
        <v>-9.3000000000000007</v>
      </c>
      <c r="R294" s="1">
        <v>1</v>
      </c>
      <c r="S294" s="4" t="s">
        <v>14</v>
      </c>
      <c r="T294" s="4" t="s">
        <v>7</v>
      </c>
      <c r="U294" s="7">
        <v>4</v>
      </c>
      <c r="V294" s="4" t="s">
        <v>1816</v>
      </c>
      <c r="W294" s="4" t="s">
        <v>2584</v>
      </c>
      <c r="X294" s="7">
        <v>1</v>
      </c>
      <c r="Y294" s="7">
        <v>2024</v>
      </c>
      <c r="Z294" s="4" t="s">
        <v>1853</v>
      </c>
    </row>
    <row r="295" spans="1:26">
      <c r="A295" s="4" t="s">
        <v>545</v>
      </c>
      <c r="B295" s="4" t="s">
        <v>1</v>
      </c>
      <c r="C295" s="1">
        <v>50</v>
      </c>
      <c r="D295" s="4" t="s">
        <v>546</v>
      </c>
      <c r="E295" s="4" t="s">
        <v>42</v>
      </c>
      <c r="F295" s="3">
        <v>45304.208333333336</v>
      </c>
      <c r="G295" s="3">
        <v>45304.315972222219</v>
      </c>
      <c r="H295" s="1">
        <v>65.319999999999993</v>
      </c>
      <c r="I295" s="1">
        <v>1.29</v>
      </c>
      <c r="J295" s="1">
        <v>41.88</v>
      </c>
      <c r="K295" s="2">
        <v>17.84</v>
      </c>
      <c r="L295" s="4" t="s">
        <v>36</v>
      </c>
      <c r="M295" s="4" t="s">
        <v>39</v>
      </c>
      <c r="N295" s="1">
        <v>54.3</v>
      </c>
      <c r="O295" s="1">
        <v>87.55</v>
      </c>
      <c r="P295" s="1">
        <v>32.15</v>
      </c>
      <c r="Q295" s="1">
        <v>-9.4</v>
      </c>
      <c r="R295" s="1">
        <v>3</v>
      </c>
      <c r="S295" s="4" t="s">
        <v>14</v>
      </c>
      <c r="T295" s="4" t="s">
        <v>24</v>
      </c>
      <c r="U295" s="7">
        <v>5</v>
      </c>
      <c r="V295" s="4" t="s">
        <v>1816</v>
      </c>
      <c r="W295" s="4" t="s">
        <v>2566</v>
      </c>
      <c r="X295" s="7">
        <v>1</v>
      </c>
      <c r="Y295" s="7">
        <v>2024</v>
      </c>
      <c r="Z295" s="4" t="s">
        <v>1853</v>
      </c>
    </row>
    <row r="296" spans="1:26">
      <c r="A296" s="4" t="s">
        <v>547</v>
      </c>
      <c r="B296" s="4" t="s">
        <v>1</v>
      </c>
      <c r="C296" s="1">
        <v>62</v>
      </c>
      <c r="D296" s="4" t="s">
        <v>107</v>
      </c>
      <c r="E296" s="4" t="s">
        <v>42</v>
      </c>
      <c r="F296" s="3">
        <v>45304.25</v>
      </c>
      <c r="G296" s="3">
        <v>45304.275000000001</v>
      </c>
      <c r="H296" s="1">
        <v>30.64</v>
      </c>
      <c r="I296" s="1">
        <v>1.63</v>
      </c>
      <c r="J296" s="1">
        <v>46.85</v>
      </c>
      <c r="K296" s="2">
        <v>36.96</v>
      </c>
      <c r="L296" s="4" t="s">
        <v>4</v>
      </c>
      <c r="M296" s="4" t="s">
        <v>23</v>
      </c>
      <c r="N296" s="1">
        <v>62.18</v>
      </c>
      <c r="O296" s="1">
        <v>53.74</v>
      </c>
      <c r="P296" s="1">
        <v>151.51</v>
      </c>
      <c r="Q296" s="1">
        <v>21.08</v>
      </c>
      <c r="R296" s="1">
        <v>3</v>
      </c>
      <c r="S296" s="4" t="s">
        <v>6</v>
      </c>
      <c r="T296" s="4" t="s">
        <v>7</v>
      </c>
      <c r="U296" s="7">
        <v>6</v>
      </c>
      <c r="V296" s="4" t="s">
        <v>12</v>
      </c>
      <c r="W296" s="4" t="s">
        <v>2566</v>
      </c>
      <c r="X296" s="7">
        <v>1</v>
      </c>
      <c r="Y296" s="7">
        <v>2024</v>
      </c>
      <c r="Z296" s="4" t="s">
        <v>1853</v>
      </c>
    </row>
    <row r="297" spans="1:26">
      <c r="A297" s="4" t="s">
        <v>548</v>
      </c>
      <c r="B297" s="4" t="s">
        <v>9</v>
      </c>
      <c r="C297" s="1">
        <v>85</v>
      </c>
      <c r="D297" s="4" t="s">
        <v>549</v>
      </c>
      <c r="E297" s="4" t="s">
        <v>42</v>
      </c>
      <c r="F297" s="3">
        <v>45304.291666666664</v>
      </c>
      <c r="G297" s="3">
        <v>45304.456250000003</v>
      </c>
      <c r="H297" s="1">
        <v>78.16</v>
      </c>
      <c r="I297" s="1">
        <v>1.55</v>
      </c>
      <c r="J297" s="1">
        <v>7.35</v>
      </c>
      <c r="K297" s="2">
        <v>15.06</v>
      </c>
      <c r="L297" s="4" t="s">
        <v>4</v>
      </c>
      <c r="M297" s="4" t="s">
        <v>19</v>
      </c>
      <c r="N297" s="1">
        <v>78.180000000000007</v>
      </c>
      <c r="O297" s="1">
        <v>80.78</v>
      </c>
      <c r="P297" s="1">
        <v>114.77</v>
      </c>
      <c r="Q297" s="1">
        <v>20.83</v>
      </c>
      <c r="R297" s="1">
        <v>4</v>
      </c>
      <c r="S297" s="4" t="s">
        <v>14</v>
      </c>
      <c r="T297" s="4" t="s">
        <v>15</v>
      </c>
      <c r="U297" s="7">
        <v>7</v>
      </c>
      <c r="V297" s="4" t="s">
        <v>12</v>
      </c>
      <c r="W297" s="4" t="s">
        <v>2572</v>
      </c>
      <c r="X297" s="7">
        <v>1</v>
      </c>
      <c r="Y297" s="7">
        <v>2024</v>
      </c>
      <c r="Z297" s="4" t="s">
        <v>1853</v>
      </c>
    </row>
    <row r="298" spans="1:26">
      <c r="A298" s="4" t="s">
        <v>550</v>
      </c>
      <c r="B298" s="4" t="s">
        <v>9</v>
      </c>
      <c r="C298" s="1">
        <v>75</v>
      </c>
      <c r="D298" s="4" t="s">
        <v>57</v>
      </c>
      <c r="E298" s="4" t="s">
        <v>42</v>
      </c>
      <c r="F298" s="3">
        <v>45304.333333333336</v>
      </c>
      <c r="G298" s="3">
        <v>45304.490277777775</v>
      </c>
      <c r="H298" s="1">
        <v>5.34</v>
      </c>
      <c r="I298" s="1">
        <v>1.35</v>
      </c>
      <c r="J298" s="1">
        <v>29.15</v>
      </c>
      <c r="K298" s="2">
        <v>39.590000000000003</v>
      </c>
      <c r="L298" s="4" t="s">
        <v>36</v>
      </c>
      <c r="M298" s="4" t="s">
        <v>19</v>
      </c>
      <c r="N298" s="1">
        <v>16.36</v>
      </c>
      <c r="O298" s="1">
        <v>88.04</v>
      </c>
      <c r="P298" s="1">
        <v>67.72</v>
      </c>
      <c r="Q298" s="1">
        <v>29.25</v>
      </c>
      <c r="R298" s="1">
        <v>0.28999999999999998</v>
      </c>
      <c r="S298" s="4" t="s">
        <v>14</v>
      </c>
      <c r="T298" s="4" t="s">
        <v>7</v>
      </c>
      <c r="U298" s="7">
        <v>8</v>
      </c>
      <c r="V298" s="4" t="s">
        <v>12</v>
      </c>
      <c r="W298" s="4" t="s">
        <v>2572</v>
      </c>
      <c r="X298" s="7">
        <v>1</v>
      </c>
      <c r="Y298" s="7">
        <v>2024</v>
      </c>
      <c r="Z298" s="4" t="s">
        <v>1853</v>
      </c>
    </row>
    <row r="299" spans="1:26">
      <c r="A299" s="4" t="s">
        <v>551</v>
      </c>
      <c r="B299" s="4" t="s">
        <v>17</v>
      </c>
      <c r="C299" s="1">
        <v>75</v>
      </c>
      <c r="D299" s="4" t="s">
        <v>552</v>
      </c>
      <c r="E299" s="4" t="s">
        <v>42</v>
      </c>
      <c r="F299" s="3">
        <v>45304.375</v>
      </c>
      <c r="G299" s="3">
        <v>45304.40625</v>
      </c>
      <c r="H299" s="1">
        <v>29.32</v>
      </c>
      <c r="I299" s="1">
        <v>2.06</v>
      </c>
      <c r="J299" s="1">
        <v>36.76</v>
      </c>
      <c r="K299" s="2">
        <v>26.74</v>
      </c>
      <c r="L299" s="4" t="s">
        <v>36</v>
      </c>
      <c r="M299" s="4" t="s">
        <v>5</v>
      </c>
      <c r="N299" s="1">
        <v>54.75</v>
      </c>
      <c r="O299" s="1">
        <v>80.77</v>
      </c>
      <c r="P299" s="1">
        <v>200.52</v>
      </c>
      <c r="Q299" s="1">
        <v>6.33</v>
      </c>
      <c r="R299" s="1">
        <v>0</v>
      </c>
      <c r="S299" s="4" t="s">
        <v>20</v>
      </c>
      <c r="T299" s="4" t="s">
        <v>7</v>
      </c>
      <c r="U299" s="7">
        <v>9</v>
      </c>
      <c r="V299" s="4" t="s">
        <v>12</v>
      </c>
      <c r="W299" s="4" t="s">
        <v>2567</v>
      </c>
      <c r="X299" s="7">
        <v>1</v>
      </c>
      <c r="Y299" s="7">
        <v>2024</v>
      </c>
      <c r="Z299" s="4" t="s">
        <v>1853</v>
      </c>
    </row>
    <row r="300" spans="1:26">
      <c r="A300" s="4" t="s">
        <v>553</v>
      </c>
      <c r="B300" s="4" t="s">
        <v>1</v>
      </c>
      <c r="C300" s="1">
        <v>75</v>
      </c>
      <c r="D300" s="4" t="s">
        <v>26</v>
      </c>
      <c r="E300" s="4" t="s">
        <v>3</v>
      </c>
      <c r="F300" s="3">
        <v>45304.416666666664</v>
      </c>
      <c r="G300" s="3">
        <v>45304.526388888888</v>
      </c>
      <c r="H300" s="1">
        <v>23.99</v>
      </c>
      <c r="I300" s="1">
        <v>3.27</v>
      </c>
      <c r="J300" s="1">
        <v>32.93</v>
      </c>
      <c r="K300" s="2">
        <v>20.65</v>
      </c>
      <c r="L300" s="4" t="s">
        <v>4</v>
      </c>
      <c r="M300" s="4" t="s">
        <v>5</v>
      </c>
      <c r="N300" s="1">
        <v>87.85</v>
      </c>
      <c r="O300" s="1">
        <v>75.36</v>
      </c>
      <c r="P300" s="1">
        <v>205.17</v>
      </c>
      <c r="Q300" s="1">
        <v>5.92</v>
      </c>
      <c r="R300" s="1">
        <v>5</v>
      </c>
      <c r="S300" s="4" t="s">
        <v>20</v>
      </c>
      <c r="T300" s="4" t="s">
        <v>24</v>
      </c>
      <c r="U300" s="7">
        <v>10</v>
      </c>
      <c r="V300" s="4" t="s">
        <v>12</v>
      </c>
      <c r="W300" s="4" t="s">
        <v>2566</v>
      </c>
      <c r="X300" s="7">
        <v>1</v>
      </c>
      <c r="Y300" s="7">
        <v>2024</v>
      </c>
      <c r="Z300" s="4" t="s">
        <v>1853</v>
      </c>
    </row>
    <row r="301" spans="1:26">
      <c r="A301" s="4" t="s">
        <v>554</v>
      </c>
      <c r="B301" s="4" t="s">
        <v>62</v>
      </c>
      <c r="C301" s="1">
        <v>100</v>
      </c>
      <c r="D301" s="4" t="s">
        <v>555</v>
      </c>
      <c r="E301" s="4" t="s">
        <v>27</v>
      </c>
      <c r="F301" s="3">
        <v>45304.458333333336</v>
      </c>
      <c r="G301" s="3">
        <v>45304.558333333334</v>
      </c>
      <c r="H301" s="1">
        <v>5.7</v>
      </c>
      <c r="I301" s="1">
        <v>1.0900000000000001</v>
      </c>
      <c r="J301" s="1">
        <v>40.479999999999997</v>
      </c>
      <c r="K301" s="2">
        <v>16.579999999999998</v>
      </c>
      <c r="L301" s="4" t="s">
        <v>36</v>
      </c>
      <c r="M301" s="4" t="s">
        <v>13</v>
      </c>
      <c r="N301" s="1">
        <v>54.54</v>
      </c>
      <c r="O301" s="1">
        <v>81.03</v>
      </c>
      <c r="P301" s="1">
        <v>221.58</v>
      </c>
      <c r="Q301" s="1">
        <v>32.630000000000003</v>
      </c>
      <c r="R301" s="1">
        <v>3</v>
      </c>
      <c r="S301" s="4" t="s">
        <v>20</v>
      </c>
      <c r="T301" s="4" t="s">
        <v>7</v>
      </c>
      <c r="U301" s="7">
        <v>11</v>
      </c>
      <c r="V301" s="4" t="s">
        <v>12</v>
      </c>
      <c r="W301" s="4" t="s">
        <v>2584</v>
      </c>
      <c r="X301" s="7">
        <v>1</v>
      </c>
      <c r="Y301" s="7">
        <v>2024</v>
      </c>
      <c r="Z301" s="4" t="s">
        <v>1853</v>
      </c>
    </row>
    <row r="302" spans="1:26">
      <c r="A302" s="4" t="s">
        <v>556</v>
      </c>
      <c r="B302" s="4" t="s">
        <v>9</v>
      </c>
      <c r="C302" s="1">
        <v>65.05</v>
      </c>
      <c r="D302" s="4" t="s">
        <v>467</v>
      </c>
      <c r="E302" s="4" t="s">
        <v>27</v>
      </c>
      <c r="F302" s="3">
        <v>45304.5</v>
      </c>
      <c r="G302" s="3">
        <v>45304.54583333333</v>
      </c>
      <c r="H302" s="1">
        <v>54.53</v>
      </c>
      <c r="I302" s="1">
        <v>0.64</v>
      </c>
      <c r="J302" s="1">
        <v>41.49</v>
      </c>
      <c r="K302" s="2">
        <v>9.77</v>
      </c>
      <c r="L302" s="4" t="s">
        <v>12</v>
      </c>
      <c r="M302" s="4" t="s">
        <v>13</v>
      </c>
      <c r="N302" s="1">
        <v>73.36</v>
      </c>
      <c r="O302" s="1">
        <v>73.14</v>
      </c>
      <c r="P302" s="1">
        <v>250.37</v>
      </c>
      <c r="Q302" s="1">
        <v>31.25</v>
      </c>
      <c r="R302" s="1">
        <v>0</v>
      </c>
      <c r="S302" s="4" t="s">
        <v>14</v>
      </c>
      <c r="T302" s="4" t="s">
        <v>24</v>
      </c>
      <c r="U302" s="7">
        <v>12</v>
      </c>
      <c r="V302" s="4" t="s">
        <v>36</v>
      </c>
      <c r="W302" s="4" t="s">
        <v>2572</v>
      </c>
      <c r="X302" s="7">
        <v>1</v>
      </c>
      <c r="Y302" s="7">
        <v>2024</v>
      </c>
      <c r="Z302" s="4" t="s">
        <v>1853</v>
      </c>
    </row>
    <row r="303" spans="1:26">
      <c r="A303" s="4" t="s">
        <v>557</v>
      </c>
      <c r="B303" s="4" t="s">
        <v>9</v>
      </c>
      <c r="C303" s="1">
        <v>50</v>
      </c>
      <c r="D303" s="4" t="s">
        <v>71</v>
      </c>
      <c r="E303" s="4" t="s">
        <v>58</v>
      </c>
      <c r="F303" s="3">
        <v>45304.541666666664</v>
      </c>
      <c r="G303" s="3">
        <v>45304.676388888889</v>
      </c>
      <c r="H303" s="1">
        <v>56.32</v>
      </c>
      <c r="I303" s="1">
        <v>3.35</v>
      </c>
      <c r="J303" s="1">
        <v>14.25</v>
      </c>
      <c r="K303" s="2">
        <v>31.34</v>
      </c>
      <c r="L303" s="4" t="s">
        <v>4</v>
      </c>
      <c r="M303" s="4" t="s">
        <v>48</v>
      </c>
      <c r="N303" s="1">
        <v>63.93</v>
      </c>
      <c r="O303" s="1">
        <v>87.7</v>
      </c>
      <c r="P303" s="1">
        <v>174.14</v>
      </c>
      <c r="Q303" s="1">
        <v>-6.26</v>
      </c>
      <c r="R303" s="1">
        <v>7</v>
      </c>
      <c r="S303" s="4" t="s">
        <v>20</v>
      </c>
      <c r="T303" s="4" t="s">
        <v>24</v>
      </c>
      <c r="U303" s="7">
        <v>13</v>
      </c>
      <c r="V303" s="4" t="s">
        <v>36</v>
      </c>
      <c r="W303" s="4" t="s">
        <v>2572</v>
      </c>
      <c r="X303" s="7">
        <v>1</v>
      </c>
      <c r="Y303" s="7">
        <v>2024</v>
      </c>
      <c r="Z303" s="4" t="s">
        <v>1853</v>
      </c>
    </row>
    <row r="304" spans="1:26">
      <c r="A304" s="4" t="s">
        <v>558</v>
      </c>
      <c r="B304" s="4" t="s">
        <v>62</v>
      </c>
      <c r="C304" s="1">
        <v>75</v>
      </c>
      <c r="D304" s="4" t="s">
        <v>559</v>
      </c>
      <c r="E304" s="4" t="s">
        <v>27</v>
      </c>
      <c r="F304" s="3">
        <v>45304.583333333336</v>
      </c>
      <c r="G304" s="3">
        <v>45304.69027777778</v>
      </c>
      <c r="H304" s="1"/>
      <c r="I304" s="1">
        <v>2.76</v>
      </c>
      <c r="J304" s="1">
        <v>15.29</v>
      </c>
      <c r="K304" s="2">
        <v>26.58</v>
      </c>
      <c r="L304" s="4" t="s">
        <v>36</v>
      </c>
      <c r="M304" s="4" t="s">
        <v>39</v>
      </c>
      <c r="N304" s="1">
        <v>75.319999999999993</v>
      </c>
      <c r="O304" s="1">
        <v>89.87</v>
      </c>
      <c r="P304" s="1">
        <v>197.67</v>
      </c>
      <c r="Q304" s="1">
        <v>21.14</v>
      </c>
      <c r="R304" s="1">
        <v>6</v>
      </c>
      <c r="S304" s="4" t="s">
        <v>14</v>
      </c>
      <c r="T304" s="4" t="s">
        <v>15</v>
      </c>
      <c r="U304" s="7">
        <v>14</v>
      </c>
      <c r="V304" s="4" t="s">
        <v>36</v>
      </c>
      <c r="W304" s="4" t="s">
        <v>2584</v>
      </c>
      <c r="X304" s="7">
        <v>1</v>
      </c>
      <c r="Y304" s="7">
        <v>2024</v>
      </c>
      <c r="Z304" s="4" t="s">
        <v>1853</v>
      </c>
    </row>
    <row r="305" spans="1:26">
      <c r="A305" s="4" t="s">
        <v>560</v>
      </c>
      <c r="B305" s="4" t="s">
        <v>9</v>
      </c>
      <c r="C305" s="1">
        <v>75</v>
      </c>
      <c r="D305" s="4" t="s">
        <v>113</v>
      </c>
      <c r="E305" s="4" t="s">
        <v>27</v>
      </c>
      <c r="F305" s="3">
        <v>45304.625</v>
      </c>
      <c r="G305" s="3">
        <v>45304.701388888891</v>
      </c>
      <c r="H305" s="1">
        <v>65.23</v>
      </c>
      <c r="I305" s="1">
        <v>2.76</v>
      </c>
      <c r="J305" s="1">
        <v>18.07</v>
      </c>
      <c r="K305" s="2">
        <v>29.44</v>
      </c>
      <c r="L305" s="4" t="s">
        <v>4</v>
      </c>
      <c r="M305" s="4" t="s">
        <v>5</v>
      </c>
      <c r="N305" s="1">
        <v>45.51</v>
      </c>
      <c r="O305" s="1">
        <v>83.41</v>
      </c>
      <c r="P305" s="1">
        <v>206.99</v>
      </c>
      <c r="Q305" s="1">
        <v>4.07</v>
      </c>
      <c r="R305" s="1">
        <v>0</v>
      </c>
      <c r="S305" s="4" t="s">
        <v>6</v>
      </c>
      <c r="T305" s="4" t="s">
        <v>15</v>
      </c>
      <c r="U305" s="7">
        <v>15</v>
      </c>
      <c r="V305" s="4" t="s">
        <v>36</v>
      </c>
      <c r="W305" s="4" t="s">
        <v>2572</v>
      </c>
      <c r="X305" s="7">
        <v>1</v>
      </c>
      <c r="Y305" s="7">
        <v>2024</v>
      </c>
      <c r="Z305" s="4" t="s">
        <v>1853</v>
      </c>
    </row>
    <row r="306" spans="1:26">
      <c r="A306" s="4" t="s">
        <v>561</v>
      </c>
      <c r="B306" s="4" t="s">
        <v>17</v>
      </c>
      <c r="C306" s="1">
        <v>100</v>
      </c>
      <c r="D306" s="4" t="s">
        <v>454</v>
      </c>
      <c r="E306" s="4" t="s">
        <v>3</v>
      </c>
      <c r="F306" s="3">
        <v>45304.666666666664</v>
      </c>
      <c r="G306" s="3">
        <v>45304.820138888892</v>
      </c>
      <c r="H306" s="1">
        <v>23.54</v>
      </c>
      <c r="I306" s="1">
        <v>2.59</v>
      </c>
      <c r="J306" s="1">
        <v>3.51</v>
      </c>
      <c r="K306" s="2">
        <v>23.22</v>
      </c>
      <c r="L306" s="4" t="s">
        <v>4</v>
      </c>
      <c r="M306" s="4" t="s">
        <v>19</v>
      </c>
      <c r="N306" s="1">
        <v>17.170000000000002</v>
      </c>
      <c r="O306" s="1">
        <v>39.32</v>
      </c>
      <c r="P306" s="1">
        <v>192.86</v>
      </c>
      <c r="Q306" s="1">
        <v>14.54</v>
      </c>
      <c r="R306" s="1">
        <v>4</v>
      </c>
      <c r="S306" s="4" t="s">
        <v>20</v>
      </c>
      <c r="T306" s="4" t="s">
        <v>15</v>
      </c>
      <c r="U306" s="7">
        <v>16</v>
      </c>
      <c r="V306" s="4" t="s">
        <v>36</v>
      </c>
      <c r="W306" s="4" t="s">
        <v>2567</v>
      </c>
      <c r="X306" s="7">
        <v>1</v>
      </c>
      <c r="Y306" s="7">
        <v>2024</v>
      </c>
      <c r="Z306" s="4" t="s">
        <v>1853</v>
      </c>
    </row>
    <row r="307" spans="1:26">
      <c r="A307" s="4" t="s">
        <v>562</v>
      </c>
      <c r="B307" s="4" t="s">
        <v>1</v>
      </c>
      <c r="C307" s="1">
        <v>75</v>
      </c>
      <c r="D307" s="4" t="s">
        <v>563</v>
      </c>
      <c r="E307" s="4" t="s">
        <v>42</v>
      </c>
      <c r="F307" s="3">
        <v>45304.708333333336</v>
      </c>
      <c r="G307" s="3">
        <v>45304.771527777775</v>
      </c>
      <c r="H307" s="1">
        <v>18.55</v>
      </c>
      <c r="I307" s="1">
        <v>1.83</v>
      </c>
      <c r="J307" s="1">
        <v>13.86</v>
      </c>
      <c r="K307" s="2">
        <v>16.48</v>
      </c>
      <c r="L307" s="4" t="s">
        <v>45</v>
      </c>
      <c r="M307" s="4" t="s">
        <v>5</v>
      </c>
      <c r="N307" s="1">
        <v>37.869999999999997</v>
      </c>
      <c r="O307" s="1">
        <v>66.17</v>
      </c>
      <c r="P307" s="1">
        <v>46.22</v>
      </c>
      <c r="Q307" s="1">
        <v>26.69</v>
      </c>
      <c r="R307" s="1">
        <v>7</v>
      </c>
      <c r="S307" s="4" t="s">
        <v>6</v>
      </c>
      <c r="T307" s="4" t="s">
        <v>15</v>
      </c>
      <c r="U307" s="7">
        <v>17</v>
      </c>
      <c r="V307" s="4" t="s">
        <v>36</v>
      </c>
      <c r="W307" s="4" t="s">
        <v>2566</v>
      </c>
      <c r="X307" s="7">
        <v>1</v>
      </c>
      <c r="Y307" s="7">
        <v>2024</v>
      </c>
      <c r="Z307" s="4" t="s">
        <v>1853</v>
      </c>
    </row>
    <row r="308" spans="1:26">
      <c r="A308" s="4" t="s">
        <v>564</v>
      </c>
      <c r="B308" s="4" t="s">
        <v>62</v>
      </c>
      <c r="C308" s="1">
        <v>33.380000000000003</v>
      </c>
      <c r="D308" s="4" t="s">
        <v>47</v>
      </c>
      <c r="E308" s="4" t="s">
        <v>42</v>
      </c>
      <c r="F308" s="3">
        <v>45304.75</v>
      </c>
      <c r="G308" s="3">
        <v>45304.820138888892</v>
      </c>
      <c r="H308" s="1">
        <v>20.76</v>
      </c>
      <c r="I308" s="1">
        <v>2.69</v>
      </c>
      <c r="J308" s="1">
        <v>23.99</v>
      </c>
      <c r="K308" s="2">
        <v>30.69</v>
      </c>
      <c r="L308" s="4" t="s">
        <v>12</v>
      </c>
      <c r="M308" s="4" t="s">
        <v>19</v>
      </c>
      <c r="N308" s="1">
        <v>27.4</v>
      </c>
      <c r="O308" s="1">
        <v>55.23</v>
      </c>
      <c r="P308" s="1">
        <v>155.22</v>
      </c>
      <c r="Q308" s="1">
        <v>8.32</v>
      </c>
      <c r="R308" s="1">
        <v>2</v>
      </c>
      <c r="S308" s="4" t="s">
        <v>14</v>
      </c>
      <c r="T308" s="4" t="s">
        <v>24</v>
      </c>
      <c r="U308" s="7">
        <v>18</v>
      </c>
      <c r="V308" s="4" t="s">
        <v>4</v>
      </c>
      <c r="W308" s="4" t="s">
        <v>2584</v>
      </c>
      <c r="X308" s="7">
        <v>1</v>
      </c>
      <c r="Y308" s="7">
        <v>2024</v>
      </c>
      <c r="Z308" s="4" t="s">
        <v>1853</v>
      </c>
    </row>
    <row r="309" spans="1:26">
      <c r="A309" s="4" t="s">
        <v>565</v>
      </c>
      <c r="B309" s="4" t="s">
        <v>1</v>
      </c>
      <c r="C309" s="1">
        <v>85</v>
      </c>
      <c r="D309" s="4" t="s">
        <v>323</v>
      </c>
      <c r="E309" s="4" t="s">
        <v>3</v>
      </c>
      <c r="F309" s="3">
        <v>45304.791666666664</v>
      </c>
      <c r="G309" s="3">
        <v>45304.943055555559</v>
      </c>
      <c r="H309" s="1">
        <v>46.45</v>
      </c>
      <c r="I309" s="1">
        <v>3.94</v>
      </c>
      <c r="J309" s="1">
        <v>42.84</v>
      </c>
      <c r="K309" s="2">
        <v>5.0599999999999996</v>
      </c>
      <c r="L309" s="4" t="s">
        <v>12</v>
      </c>
      <c r="M309" s="4" t="s">
        <v>5</v>
      </c>
      <c r="N309" s="1">
        <v>12.79</v>
      </c>
      <c r="O309" s="1">
        <v>70.72</v>
      </c>
      <c r="P309" s="1">
        <v>3.82</v>
      </c>
      <c r="Q309" s="1">
        <v>26.51</v>
      </c>
      <c r="R309" s="1">
        <v>1.76</v>
      </c>
      <c r="S309" s="4" t="s">
        <v>14</v>
      </c>
      <c r="T309" s="4" t="s">
        <v>7</v>
      </c>
      <c r="U309" s="7">
        <v>19</v>
      </c>
      <c r="V309" s="4" t="s">
        <v>4</v>
      </c>
      <c r="W309" s="4" t="s">
        <v>2566</v>
      </c>
      <c r="X309" s="7">
        <v>1</v>
      </c>
      <c r="Y309" s="7">
        <v>2024</v>
      </c>
      <c r="Z309" s="4" t="s">
        <v>1853</v>
      </c>
    </row>
    <row r="310" spans="1:26">
      <c r="A310" s="4" t="s">
        <v>566</v>
      </c>
      <c r="B310" s="4" t="s">
        <v>9</v>
      </c>
      <c r="C310" s="1">
        <v>85</v>
      </c>
      <c r="D310" s="4" t="s">
        <v>567</v>
      </c>
      <c r="E310" s="4" t="s">
        <v>27</v>
      </c>
      <c r="F310" s="3">
        <v>45304.833333333336</v>
      </c>
      <c r="G310" s="3">
        <v>45304.94027777778</v>
      </c>
      <c r="H310" s="1">
        <v>49.75</v>
      </c>
      <c r="I310" s="1">
        <v>2.0099999999999998</v>
      </c>
      <c r="J310" s="1">
        <v>33.700000000000003</v>
      </c>
      <c r="K310" s="2">
        <v>18.59</v>
      </c>
      <c r="L310" s="4" t="s">
        <v>45</v>
      </c>
      <c r="M310" s="4" t="s">
        <v>19</v>
      </c>
      <c r="N310" s="1">
        <v>62.64</v>
      </c>
      <c r="O310" s="1">
        <v>87.47</v>
      </c>
      <c r="P310" s="1">
        <v>177.27</v>
      </c>
      <c r="Q310" s="1">
        <v>31.46</v>
      </c>
      <c r="R310" s="1">
        <v>0</v>
      </c>
      <c r="S310" s="4" t="s">
        <v>6</v>
      </c>
      <c r="T310" s="4" t="s">
        <v>24</v>
      </c>
      <c r="U310" s="7">
        <v>20</v>
      </c>
      <c r="V310" s="4" t="s">
        <v>4</v>
      </c>
      <c r="W310" s="4" t="s">
        <v>2572</v>
      </c>
      <c r="X310" s="7">
        <v>1</v>
      </c>
      <c r="Y310" s="7">
        <v>2024</v>
      </c>
      <c r="Z310" s="4" t="s">
        <v>1853</v>
      </c>
    </row>
    <row r="311" spans="1:26">
      <c r="A311" s="4" t="s">
        <v>568</v>
      </c>
      <c r="B311" s="4" t="s">
        <v>9</v>
      </c>
      <c r="C311" s="1">
        <v>100</v>
      </c>
      <c r="D311" s="4" t="s">
        <v>569</v>
      </c>
      <c r="E311" s="4" t="s">
        <v>3</v>
      </c>
      <c r="F311" s="3">
        <v>45364.875</v>
      </c>
      <c r="G311" s="3">
        <v>45365.006944444445</v>
      </c>
      <c r="H311" s="1">
        <v>66.17</v>
      </c>
      <c r="I311" s="1">
        <v>1.59</v>
      </c>
      <c r="J311" s="1">
        <v>4.0999999999999996</v>
      </c>
      <c r="K311" s="2">
        <v>37.06</v>
      </c>
      <c r="L311" s="4" t="s">
        <v>45</v>
      </c>
      <c r="M311" s="4" t="s">
        <v>39</v>
      </c>
      <c r="N311" s="1">
        <v>57.52</v>
      </c>
      <c r="O311" s="1">
        <v>59.22</v>
      </c>
      <c r="P311" s="1">
        <v>19.84</v>
      </c>
      <c r="Q311" s="1">
        <v>12.63</v>
      </c>
      <c r="R311" s="1">
        <v>2</v>
      </c>
      <c r="S311" s="4" t="s">
        <v>6</v>
      </c>
      <c r="T311" s="4" t="s">
        <v>15</v>
      </c>
      <c r="U311" s="7">
        <v>21</v>
      </c>
      <c r="V311" s="4" t="s">
        <v>4</v>
      </c>
      <c r="W311" s="4" t="s">
        <v>2572</v>
      </c>
      <c r="X311" s="7">
        <v>3</v>
      </c>
      <c r="Y311" s="7">
        <v>2024</v>
      </c>
      <c r="Z311" s="4" t="s">
        <v>2489</v>
      </c>
    </row>
    <row r="312" spans="1:26">
      <c r="A312" s="4" t="s">
        <v>570</v>
      </c>
      <c r="B312" s="4" t="s">
        <v>62</v>
      </c>
      <c r="C312" s="1">
        <v>85</v>
      </c>
      <c r="D312" s="4" t="s">
        <v>571</v>
      </c>
      <c r="E312" s="4" t="s">
        <v>58</v>
      </c>
      <c r="F312" s="3">
        <v>45364.916666666664</v>
      </c>
      <c r="G312" s="3">
        <v>45364.982638888891</v>
      </c>
      <c r="H312" s="1"/>
      <c r="I312" s="1">
        <v>2.14</v>
      </c>
      <c r="J312" s="1">
        <v>12.43</v>
      </c>
      <c r="K312" s="2">
        <v>30.35</v>
      </c>
      <c r="L312" s="4" t="s">
        <v>4</v>
      </c>
      <c r="M312" s="4" t="s">
        <v>5</v>
      </c>
      <c r="N312" s="1">
        <v>11.31</v>
      </c>
      <c r="O312" s="1">
        <v>61.9</v>
      </c>
      <c r="P312" s="1">
        <v>50.07</v>
      </c>
      <c r="Q312" s="1">
        <v>22.77</v>
      </c>
      <c r="R312" s="1">
        <v>1</v>
      </c>
      <c r="S312" s="4" t="s">
        <v>6</v>
      </c>
      <c r="T312" s="4" t="s">
        <v>7</v>
      </c>
      <c r="U312" s="7">
        <v>22</v>
      </c>
      <c r="V312" s="4" t="s">
        <v>4</v>
      </c>
      <c r="W312" s="4" t="s">
        <v>2584</v>
      </c>
      <c r="X312" s="7">
        <v>3</v>
      </c>
      <c r="Y312" s="7">
        <v>2024</v>
      </c>
      <c r="Z312" s="4" t="s">
        <v>2489</v>
      </c>
    </row>
    <row r="313" spans="1:26">
      <c r="A313" s="4" t="s">
        <v>572</v>
      </c>
      <c r="B313" s="4" t="s">
        <v>17</v>
      </c>
      <c r="C313" s="1">
        <v>59.79</v>
      </c>
      <c r="D313" s="4" t="s">
        <v>117</v>
      </c>
      <c r="E313" s="4" t="s">
        <v>42</v>
      </c>
      <c r="F313" s="3">
        <v>45364.958333333336</v>
      </c>
      <c r="G313" s="3">
        <v>45364.999305555553</v>
      </c>
      <c r="H313" s="1">
        <v>49.84</v>
      </c>
      <c r="I313" s="1">
        <v>1.65</v>
      </c>
      <c r="J313" s="1">
        <v>20.87</v>
      </c>
      <c r="K313" s="2">
        <v>12.25</v>
      </c>
      <c r="L313" s="4" t="s">
        <v>12</v>
      </c>
      <c r="M313" s="4" t="s">
        <v>33</v>
      </c>
      <c r="N313" s="1">
        <v>41.38</v>
      </c>
      <c r="O313" s="1">
        <v>62.03</v>
      </c>
      <c r="P313" s="1">
        <v>40.840000000000003</v>
      </c>
      <c r="Q313" s="1">
        <v>-4.84</v>
      </c>
      <c r="R313" s="1">
        <v>5.69</v>
      </c>
      <c r="S313" s="4" t="s">
        <v>6</v>
      </c>
      <c r="T313" s="4" t="s">
        <v>24</v>
      </c>
      <c r="U313" s="7">
        <v>23</v>
      </c>
      <c r="V313" s="4" t="s">
        <v>4</v>
      </c>
      <c r="W313" s="4" t="s">
        <v>2567</v>
      </c>
      <c r="X313" s="7">
        <v>3</v>
      </c>
      <c r="Y313" s="7">
        <v>2024</v>
      </c>
      <c r="Z313" s="4" t="s">
        <v>2489</v>
      </c>
    </row>
    <row r="314" spans="1:26">
      <c r="A314" s="4" t="s">
        <v>573</v>
      </c>
      <c r="B314" s="4" t="s">
        <v>29</v>
      </c>
      <c r="C314" s="1">
        <v>75</v>
      </c>
      <c r="D314" s="4" t="s">
        <v>359</v>
      </c>
      <c r="E314" s="4" t="s">
        <v>11</v>
      </c>
      <c r="F314" s="3">
        <v>45365</v>
      </c>
      <c r="G314" s="3">
        <v>45365.03402777778</v>
      </c>
      <c r="H314" s="1">
        <v>50.66</v>
      </c>
      <c r="I314" s="1">
        <v>0.56000000000000005</v>
      </c>
      <c r="J314" s="1">
        <v>41.88</v>
      </c>
      <c r="K314" s="2">
        <v>34.020000000000003</v>
      </c>
      <c r="L314" s="4" t="s">
        <v>45</v>
      </c>
      <c r="M314" s="4" t="s">
        <v>33</v>
      </c>
      <c r="N314" s="1">
        <v>79.260000000000005</v>
      </c>
      <c r="O314" s="1">
        <v>76.34</v>
      </c>
      <c r="P314" s="1">
        <v>206.67</v>
      </c>
      <c r="Q314" s="1">
        <v>14.06</v>
      </c>
      <c r="R314" s="1">
        <v>2</v>
      </c>
      <c r="S314" s="4" t="s">
        <v>20</v>
      </c>
      <c r="T314" s="4" t="s">
        <v>7</v>
      </c>
      <c r="U314" s="7">
        <v>0</v>
      </c>
      <c r="V314" s="4" t="s">
        <v>1816</v>
      </c>
      <c r="W314" s="4" t="s">
        <v>2579</v>
      </c>
      <c r="X314" s="7">
        <v>3</v>
      </c>
      <c r="Y314" s="7">
        <v>2024</v>
      </c>
      <c r="Z314" s="4" t="s">
        <v>2489</v>
      </c>
    </row>
    <row r="315" spans="1:26">
      <c r="A315" s="4" t="s">
        <v>574</v>
      </c>
      <c r="B315" s="4" t="s">
        <v>62</v>
      </c>
      <c r="C315" s="1">
        <v>62</v>
      </c>
      <c r="D315" s="4" t="s">
        <v>575</v>
      </c>
      <c r="E315" s="4" t="s">
        <v>58</v>
      </c>
      <c r="F315" s="3">
        <v>45365.041666666664</v>
      </c>
      <c r="G315" s="3">
        <v>45365.192361111112</v>
      </c>
      <c r="H315" s="1">
        <v>6.89</v>
      </c>
      <c r="I315" s="1">
        <v>3.5</v>
      </c>
      <c r="J315" s="1">
        <v>29.45</v>
      </c>
      <c r="K315" s="2">
        <v>13.15</v>
      </c>
      <c r="L315" s="4" t="s">
        <v>36</v>
      </c>
      <c r="M315" s="4" t="s">
        <v>19</v>
      </c>
      <c r="N315" s="1">
        <v>63</v>
      </c>
      <c r="O315" s="1">
        <v>70.59</v>
      </c>
      <c r="P315" s="1">
        <v>270.38</v>
      </c>
      <c r="Q315" s="1">
        <v>4.0599999999999996</v>
      </c>
      <c r="R315" s="1">
        <v>7</v>
      </c>
      <c r="S315" s="4" t="s">
        <v>6</v>
      </c>
      <c r="T315" s="4" t="s">
        <v>24</v>
      </c>
      <c r="U315" s="7">
        <v>1</v>
      </c>
      <c r="V315" s="4" t="s">
        <v>1816</v>
      </c>
      <c r="W315" s="4" t="s">
        <v>2584</v>
      </c>
      <c r="X315" s="7">
        <v>3</v>
      </c>
      <c r="Y315" s="7">
        <v>2024</v>
      </c>
      <c r="Z315" s="4" t="s">
        <v>2489</v>
      </c>
    </row>
    <row r="316" spans="1:26">
      <c r="A316" s="4" t="s">
        <v>576</v>
      </c>
      <c r="B316" s="4" t="s">
        <v>29</v>
      </c>
      <c r="C316" s="1">
        <v>75</v>
      </c>
      <c r="D316" s="4" t="s">
        <v>577</v>
      </c>
      <c r="E316" s="4" t="s">
        <v>58</v>
      </c>
      <c r="F316" s="3">
        <v>45365.083333333336</v>
      </c>
      <c r="G316" s="3">
        <v>45365.160416666666</v>
      </c>
      <c r="H316" s="1">
        <v>64.760000000000005</v>
      </c>
      <c r="I316" s="1">
        <v>0.54</v>
      </c>
      <c r="J316" s="1">
        <v>31.45</v>
      </c>
      <c r="K316" s="2">
        <v>9</v>
      </c>
      <c r="L316" s="4" t="s">
        <v>4</v>
      </c>
      <c r="M316" s="4" t="s">
        <v>39</v>
      </c>
      <c r="N316" s="1">
        <v>68.680000000000007</v>
      </c>
      <c r="O316" s="1">
        <v>63.14</v>
      </c>
      <c r="P316" s="1">
        <v>213.73</v>
      </c>
      <c r="Q316" s="1">
        <v>-5.43</v>
      </c>
      <c r="R316" s="1">
        <v>1</v>
      </c>
      <c r="S316" s="4" t="s">
        <v>20</v>
      </c>
      <c r="T316" s="4" t="s">
        <v>7</v>
      </c>
      <c r="U316" s="7">
        <v>2</v>
      </c>
      <c r="V316" s="4" t="s">
        <v>1816</v>
      </c>
      <c r="W316" s="4" t="s">
        <v>2579</v>
      </c>
      <c r="X316" s="7">
        <v>3</v>
      </c>
      <c r="Y316" s="7">
        <v>2024</v>
      </c>
      <c r="Z316" s="4" t="s">
        <v>2489</v>
      </c>
    </row>
    <row r="317" spans="1:26">
      <c r="A317" s="4" t="s">
        <v>578</v>
      </c>
      <c r="B317" s="4" t="s">
        <v>29</v>
      </c>
      <c r="C317" s="1">
        <v>50</v>
      </c>
      <c r="D317" s="4" t="s">
        <v>579</v>
      </c>
      <c r="E317" s="4" t="s">
        <v>3</v>
      </c>
      <c r="F317" s="3">
        <v>45365.125</v>
      </c>
      <c r="G317" s="3">
        <v>45365.219444444447</v>
      </c>
      <c r="H317" s="1">
        <v>55.42</v>
      </c>
      <c r="I317" s="1">
        <v>3.67</v>
      </c>
      <c r="J317" s="1">
        <v>39.08</v>
      </c>
      <c r="K317" s="2">
        <v>11.68</v>
      </c>
      <c r="L317" s="4" t="s">
        <v>12</v>
      </c>
      <c r="M317" s="4" t="s">
        <v>19</v>
      </c>
      <c r="N317" s="1">
        <v>74.61</v>
      </c>
      <c r="O317" s="1">
        <v>62.06</v>
      </c>
      <c r="P317" s="1">
        <v>204.67</v>
      </c>
      <c r="Q317" s="1">
        <v>-9.3699999999999992</v>
      </c>
      <c r="R317" s="1">
        <v>1</v>
      </c>
      <c r="S317" s="4" t="s">
        <v>6</v>
      </c>
      <c r="T317" s="4" t="s">
        <v>7</v>
      </c>
      <c r="U317" s="7">
        <v>3</v>
      </c>
      <c r="V317" s="4" t="s">
        <v>1816</v>
      </c>
      <c r="W317" s="4" t="s">
        <v>2579</v>
      </c>
      <c r="X317" s="7">
        <v>3</v>
      </c>
      <c r="Y317" s="7">
        <v>2024</v>
      </c>
      <c r="Z317" s="4" t="s">
        <v>2489</v>
      </c>
    </row>
    <row r="318" spans="1:26">
      <c r="A318" s="4" t="s">
        <v>580</v>
      </c>
      <c r="B318" s="4" t="s">
        <v>17</v>
      </c>
      <c r="C318" s="1">
        <v>85</v>
      </c>
      <c r="D318" s="4" t="s">
        <v>314</v>
      </c>
      <c r="E318" s="4" t="s">
        <v>27</v>
      </c>
      <c r="F318" s="3">
        <v>45365.166666666664</v>
      </c>
      <c r="G318" s="3">
        <v>45365.32708333333</v>
      </c>
      <c r="H318" s="1">
        <v>37.770000000000003</v>
      </c>
      <c r="I318" s="1">
        <v>4.62</v>
      </c>
      <c r="J318" s="1">
        <v>4.03</v>
      </c>
      <c r="K318" s="2">
        <v>32.36</v>
      </c>
      <c r="L318" s="4" t="s">
        <v>4</v>
      </c>
      <c r="M318" s="4" t="s">
        <v>39</v>
      </c>
      <c r="N318" s="1">
        <v>52.13</v>
      </c>
      <c r="O318" s="1">
        <v>93.21</v>
      </c>
      <c r="P318" s="1">
        <v>96.84</v>
      </c>
      <c r="Q318" s="1">
        <v>1.73</v>
      </c>
      <c r="R318" s="1">
        <v>7</v>
      </c>
      <c r="S318" s="4" t="s">
        <v>6</v>
      </c>
      <c r="T318" s="4" t="s">
        <v>15</v>
      </c>
      <c r="U318" s="7">
        <v>4</v>
      </c>
      <c r="V318" s="4" t="s">
        <v>1816</v>
      </c>
      <c r="W318" s="4" t="s">
        <v>2567</v>
      </c>
      <c r="X318" s="7">
        <v>3</v>
      </c>
      <c r="Y318" s="7">
        <v>2024</v>
      </c>
      <c r="Z318" s="4" t="s">
        <v>2489</v>
      </c>
    </row>
    <row r="319" spans="1:26">
      <c r="A319" s="4" t="s">
        <v>581</v>
      </c>
      <c r="B319" s="4" t="s">
        <v>29</v>
      </c>
      <c r="C319" s="1">
        <v>75</v>
      </c>
      <c r="D319" s="4" t="s">
        <v>582</v>
      </c>
      <c r="E319" s="4" t="s">
        <v>42</v>
      </c>
      <c r="F319" s="3">
        <v>45365.208333333336</v>
      </c>
      <c r="G319" s="3">
        <v>45365.334027777775</v>
      </c>
      <c r="H319" s="1">
        <v>44.07</v>
      </c>
      <c r="I319" s="1">
        <v>0.74</v>
      </c>
      <c r="J319" s="1">
        <v>18.14</v>
      </c>
      <c r="K319" s="2">
        <v>37.81</v>
      </c>
      <c r="L319" s="4" t="s">
        <v>4</v>
      </c>
      <c r="M319" s="4" t="s">
        <v>13</v>
      </c>
      <c r="N319" s="1">
        <v>43.36</v>
      </c>
      <c r="O319" s="1">
        <v>72.86</v>
      </c>
      <c r="P319" s="1">
        <v>261.51</v>
      </c>
      <c r="Q319" s="1">
        <v>21.12</v>
      </c>
      <c r="R319" s="1">
        <v>6</v>
      </c>
      <c r="S319" s="4" t="s">
        <v>20</v>
      </c>
      <c r="T319" s="4" t="s">
        <v>15</v>
      </c>
      <c r="U319" s="7">
        <v>5</v>
      </c>
      <c r="V319" s="4" t="s">
        <v>1816</v>
      </c>
      <c r="W319" s="4" t="s">
        <v>2579</v>
      </c>
      <c r="X319" s="7">
        <v>3</v>
      </c>
      <c r="Y319" s="7">
        <v>2024</v>
      </c>
      <c r="Z319" s="4" t="s">
        <v>2489</v>
      </c>
    </row>
    <row r="320" spans="1:26">
      <c r="A320" s="4" t="s">
        <v>583</v>
      </c>
      <c r="B320" s="4" t="s">
        <v>29</v>
      </c>
      <c r="C320" s="1">
        <v>50</v>
      </c>
      <c r="D320" s="4" t="s">
        <v>584</v>
      </c>
      <c r="E320" s="4" t="s">
        <v>11</v>
      </c>
      <c r="F320" s="3">
        <v>45365.25</v>
      </c>
      <c r="G320" s="3">
        <v>45365.361805555556</v>
      </c>
      <c r="H320" s="1">
        <v>76.709999999999994</v>
      </c>
      <c r="I320" s="1">
        <v>2.72</v>
      </c>
      <c r="J320" s="1">
        <v>37.729999999999997</v>
      </c>
      <c r="K320" s="2">
        <v>9.42</v>
      </c>
      <c r="L320" s="4" t="s">
        <v>36</v>
      </c>
      <c r="M320" s="4" t="s">
        <v>5</v>
      </c>
      <c r="N320" s="1">
        <v>57.42</v>
      </c>
      <c r="O320" s="1">
        <v>53.72</v>
      </c>
      <c r="P320" s="1">
        <v>189.9</v>
      </c>
      <c r="Q320" s="1">
        <v>20.61</v>
      </c>
      <c r="R320" s="1">
        <v>2</v>
      </c>
      <c r="S320" s="4" t="s">
        <v>14</v>
      </c>
      <c r="T320" s="4" t="s">
        <v>7</v>
      </c>
      <c r="U320" s="7">
        <v>6</v>
      </c>
      <c r="V320" s="4" t="s">
        <v>12</v>
      </c>
      <c r="W320" s="4" t="s">
        <v>2579</v>
      </c>
      <c r="X320" s="7">
        <v>3</v>
      </c>
      <c r="Y320" s="7">
        <v>2024</v>
      </c>
      <c r="Z320" s="4" t="s">
        <v>2489</v>
      </c>
    </row>
    <row r="321" spans="1:26">
      <c r="A321" s="4" t="s">
        <v>585</v>
      </c>
      <c r="B321" s="4" t="s">
        <v>17</v>
      </c>
      <c r="C321" s="1">
        <v>75</v>
      </c>
      <c r="D321" s="4" t="s">
        <v>586</v>
      </c>
      <c r="E321" s="4" t="s">
        <v>58</v>
      </c>
      <c r="F321" s="3">
        <v>45365.291666666664</v>
      </c>
      <c r="G321" s="3">
        <v>45365.337500000001</v>
      </c>
      <c r="H321" s="1">
        <v>6.52</v>
      </c>
      <c r="I321" s="1">
        <v>0.95</v>
      </c>
      <c r="J321" s="1">
        <v>34.450000000000003</v>
      </c>
      <c r="K321" s="2">
        <v>9.84</v>
      </c>
      <c r="L321" s="4" t="s">
        <v>36</v>
      </c>
      <c r="M321" s="4" t="s">
        <v>39</v>
      </c>
      <c r="N321" s="1">
        <v>80.47</v>
      </c>
      <c r="O321" s="1">
        <v>52.87</v>
      </c>
      <c r="P321" s="1">
        <v>86.12</v>
      </c>
      <c r="Q321" s="1">
        <v>1.22</v>
      </c>
      <c r="R321" s="1">
        <v>7</v>
      </c>
      <c r="S321" s="4" t="s">
        <v>14</v>
      </c>
      <c r="T321" s="4" t="s">
        <v>7</v>
      </c>
      <c r="U321" s="7">
        <v>7</v>
      </c>
      <c r="V321" s="4" t="s">
        <v>12</v>
      </c>
      <c r="W321" s="4" t="s">
        <v>2567</v>
      </c>
      <c r="X321" s="7">
        <v>3</v>
      </c>
      <c r="Y321" s="7">
        <v>2024</v>
      </c>
      <c r="Z321" s="4" t="s">
        <v>2489</v>
      </c>
    </row>
    <row r="322" spans="1:26">
      <c r="A322" s="4" t="s">
        <v>587</v>
      </c>
      <c r="B322" s="4" t="s">
        <v>29</v>
      </c>
      <c r="C322" s="1">
        <v>85</v>
      </c>
      <c r="D322" s="4" t="s">
        <v>146</v>
      </c>
      <c r="E322" s="4" t="s">
        <v>11</v>
      </c>
      <c r="F322" s="3">
        <v>45365.333333333336</v>
      </c>
      <c r="G322" s="3">
        <v>45365.445138888892</v>
      </c>
      <c r="H322" s="1">
        <v>23.02</v>
      </c>
      <c r="I322" s="1">
        <v>2.91</v>
      </c>
      <c r="J322" s="1">
        <v>23.68</v>
      </c>
      <c r="K322" s="2">
        <v>20.86</v>
      </c>
      <c r="L322" s="4" t="s">
        <v>45</v>
      </c>
      <c r="M322" s="4" t="s">
        <v>19</v>
      </c>
      <c r="N322" s="1">
        <v>78.099999999999994</v>
      </c>
      <c r="O322" s="1">
        <v>68.349999999999994</v>
      </c>
      <c r="P322" s="1">
        <v>89.42</v>
      </c>
      <c r="Q322" s="1">
        <v>12.02</v>
      </c>
      <c r="R322" s="1">
        <v>3</v>
      </c>
      <c r="S322" s="4" t="s">
        <v>14</v>
      </c>
      <c r="T322" s="4" t="s">
        <v>15</v>
      </c>
      <c r="U322" s="7">
        <v>8</v>
      </c>
      <c r="V322" s="4" t="s">
        <v>12</v>
      </c>
      <c r="W322" s="4" t="s">
        <v>2579</v>
      </c>
      <c r="X322" s="7">
        <v>3</v>
      </c>
      <c r="Y322" s="7">
        <v>2024</v>
      </c>
      <c r="Z322" s="4" t="s">
        <v>2489</v>
      </c>
    </row>
    <row r="323" spans="1:26">
      <c r="A323" s="4" t="s">
        <v>588</v>
      </c>
      <c r="B323" s="4" t="s">
        <v>29</v>
      </c>
      <c r="C323" s="1">
        <v>100</v>
      </c>
      <c r="D323" s="4" t="s">
        <v>162</v>
      </c>
      <c r="E323" s="4" t="s">
        <v>27</v>
      </c>
      <c r="F323" s="3">
        <v>45365.375</v>
      </c>
      <c r="G323" s="3">
        <v>45365.448611111111</v>
      </c>
      <c r="H323" s="1">
        <v>62.32</v>
      </c>
      <c r="I323" s="1">
        <v>2.92</v>
      </c>
      <c r="J323" s="1">
        <v>22.42</v>
      </c>
      <c r="K323" s="2">
        <v>7.16</v>
      </c>
      <c r="L323" s="4" t="s">
        <v>36</v>
      </c>
      <c r="M323" s="4" t="s">
        <v>48</v>
      </c>
      <c r="N323" s="1">
        <v>21.82</v>
      </c>
      <c r="O323" s="1">
        <v>61.29</v>
      </c>
      <c r="P323" s="1">
        <v>22.62</v>
      </c>
      <c r="Q323" s="1">
        <v>11.13</v>
      </c>
      <c r="R323" s="1">
        <v>6</v>
      </c>
      <c r="S323" s="4" t="s">
        <v>14</v>
      </c>
      <c r="T323" s="4" t="s">
        <v>24</v>
      </c>
      <c r="U323" s="7">
        <v>9</v>
      </c>
      <c r="V323" s="4" t="s">
        <v>12</v>
      </c>
      <c r="W323" s="4" t="s">
        <v>2579</v>
      </c>
      <c r="X323" s="7">
        <v>3</v>
      </c>
      <c r="Y323" s="7">
        <v>2024</v>
      </c>
      <c r="Z323" s="4" t="s">
        <v>2489</v>
      </c>
    </row>
    <row r="324" spans="1:26">
      <c r="A324" s="4" t="s">
        <v>589</v>
      </c>
      <c r="B324" s="4" t="s">
        <v>29</v>
      </c>
      <c r="C324" s="1">
        <v>62</v>
      </c>
      <c r="D324" s="4" t="s">
        <v>411</v>
      </c>
      <c r="E324" s="4" t="s">
        <v>27</v>
      </c>
      <c r="F324" s="3">
        <v>45365.416666666664</v>
      </c>
      <c r="G324" s="3">
        <v>45365.498611111114</v>
      </c>
      <c r="H324" s="1">
        <v>64.52</v>
      </c>
      <c r="I324" s="1">
        <v>1.72</v>
      </c>
      <c r="J324" s="1">
        <v>39.25</v>
      </c>
      <c r="K324" s="2">
        <v>38.18</v>
      </c>
      <c r="L324" s="4" t="s">
        <v>12</v>
      </c>
      <c r="M324" s="4" t="s">
        <v>48</v>
      </c>
      <c r="N324" s="1">
        <v>31.49</v>
      </c>
      <c r="O324" s="1">
        <v>66.3</v>
      </c>
      <c r="P324" s="1">
        <v>75.83</v>
      </c>
      <c r="Q324" s="1">
        <v>0.4</v>
      </c>
      <c r="R324" s="1">
        <v>6</v>
      </c>
      <c r="S324" s="4" t="s">
        <v>20</v>
      </c>
      <c r="T324" s="4" t="s">
        <v>7</v>
      </c>
      <c r="U324" s="7">
        <v>10</v>
      </c>
      <c r="V324" s="4" t="s">
        <v>12</v>
      </c>
      <c r="W324" s="4" t="s">
        <v>2579</v>
      </c>
      <c r="X324" s="7">
        <v>3</v>
      </c>
      <c r="Y324" s="7">
        <v>2024</v>
      </c>
      <c r="Z324" s="4" t="s">
        <v>2489</v>
      </c>
    </row>
    <row r="325" spans="1:26">
      <c r="A325" s="4" t="s">
        <v>590</v>
      </c>
      <c r="B325" s="4" t="s">
        <v>62</v>
      </c>
      <c r="C325" s="1">
        <v>100</v>
      </c>
      <c r="D325" s="4" t="s">
        <v>103</v>
      </c>
      <c r="E325" s="4" t="s">
        <v>11</v>
      </c>
      <c r="F325" s="3">
        <v>45365.458333333336</v>
      </c>
      <c r="G325" s="3">
        <v>45365.620833333334</v>
      </c>
      <c r="H325" s="1">
        <v>53</v>
      </c>
      <c r="I325" s="1">
        <v>3.53</v>
      </c>
      <c r="J325" s="1">
        <v>38.369999999999997</v>
      </c>
      <c r="K325" s="2">
        <v>6.45</v>
      </c>
      <c r="L325" s="4" t="s">
        <v>45</v>
      </c>
      <c r="M325" s="4" t="s">
        <v>13</v>
      </c>
      <c r="N325" s="1">
        <v>10.95</v>
      </c>
      <c r="O325" s="1">
        <v>69.3</v>
      </c>
      <c r="P325" s="1">
        <v>27.93</v>
      </c>
      <c r="Q325" s="1">
        <v>14.18</v>
      </c>
      <c r="R325" s="1">
        <v>6</v>
      </c>
      <c r="S325" s="4" t="s">
        <v>14</v>
      </c>
      <c r="T325" s="4" t="s">
        <v>24</v>
      </c>
      <c r="U325" s="7">
        <v>11</v>
      </c>
      <c r="V325" s="4" t="s">
        <v>12</v>
      </c>
      <c r="W325" s="4" t="s">
        <v>2584</v>
      </c>
      <c r="X325" s="7">
        <v>3</v>
      </c>
      <c r="Y325" s="7">
        <v>2024</v>
      </c>
      <c r="Z325" s="4" t="s">
        <v>2489</v>
      </c>
    </row>
    <row r="326" spans="1:26">
      <c r="A326" s="4" t="s">
        <v>591</v>
      </c>
      <c r="B326" s="4" t="s">
        <v>62</v>
      </c>
      <c r="C326" s="1">
        <v>75</v>
      </c>
      <c r="D326" s="4" t="s">
        <v>342</v>
      </c>
      <c r="E326" s="4" t="s">
        <v>42</v>
      </c>
      <c r="F326" s="3">
        <v>45365.5</v>
      </c>
      <c r="G326" s="3">
        <v>45365.621527777781</v>
      </c>
      <c r="H326" s="1">
        <v>74.739999999999995</v>
      </c>
      <c r="I326" s="1">
        <v>0.1</v>
      </c>
      <c r="J326" s="1">
        <v>44.05</v>
      </c>
      <c r="K326" s="2">
        <v>27.74</v>
      </c>
      <c r="L326" s="4" t="s">
        <v>12</v>
      </c>
      <c r="M326" s="4" t="s">
        <v>48</v>
      </c>
      <c r="N326" s="1">
        <v>27.62</v>
      </c>
      <c r="O326" s="1">
        <v>61.33</v>
      </c>
      <c r="P326" s="1">
        <v>56.33</v>
      </c>
      <c r="Q326" s="1">
        <v>9.99</v>
      </c>
      <c r="R326" s="1">
        <v>3.18</v>
      </c>
      <c r="S326" s="4" t="s">
        <v>20</v>
      </c>
      <c r="T326" s="4" t="s">
        <v>15</v>
      </c>
      <c r="U326" s="7">
        <v>12</v>
      </c>
      <c r="V326" s="4" t="s">
        <v>36</v>
      </c>
      <c r="W326" s="4" t="s">
        <v>2584</v>
      </c>
      <c r="X326" s="7">
        <v>3</v>
      </c>
      <c r="Y326" s="7">
        <v>2024</v>
      </c>
      <c r="Z326" s="4" t="s">
        <v>2489</v>
      </c>
    </row>
    <row r="327" spans="1:26">
      <c r="A327" s="4" t="s">
        <v>592</v>
      </c>
      <c r="B327" s="4" t="s">
        <v>62</v>
      </c>
      <c r="C327" s="1">
        <v>62</v>
      </c>
      <c r="D327" s="4" t="s">
        <v>593</v>
      </c>
      <c r="E327" s="4" t="s">
        <v>27</v>
      </c>
      <c r="F327" s="3">
        <v>45365.541666666664</v>
      </c>
      <c r="G327" s="3">
        <v>45365.622916666667</v>
      </c>
      <c r="H327" s="1">
        <v>17.89</v>
      </c>
      <c r="I327" s="1">
        <v>3.71</v>
      </c>
      <c r="J327" s="1">
        <v>3.66</v>
      </c>
      <c r="K327" s="2">
        <v>25.22</v>
      </c>
      <c r="L327" s="4" t="s">
        <v>12</v>
      </c>
      <c r="M327" s="4" t="s">
        <v>19</v>
      </c>
      <c r="N327" s="1">
        <v>32.15</v>
      </c>
      <c r="O327" s="1">
        <v>113.21</v>
      </c>
      <c r="P327" s="1"/>
      <c r="Q327" s="1">
        <v>-4.3099999999999996</v>
      </c>
      <c r="R327" s="1">
        <v>5</v>
      </c>
      <c r="S327" s="4" t="s">
        <v>20</v>
      </c>
      <c r="T327" s="4" t="s">
        <v>7</v>
      </c>
      <c r="U327" s="7">
        <v>13</v>
      </c>
      <c r="V327" s="4" t="s">
        <v>36</v>
      </c>
      <c r="W327" s="4" t="s">
        <v>2584</v>
      </c>
      <c r="X327" s="7">
        <v>3</v>
      </c>
      <c r="Y327" s="7">
        <v>2024</v>
      </c>
      <c r="Z327" s="4" t="s">
        <v>2489</v>
      </c>
    </row>
    <row r="328" spans="1:26">
      <c r="A328" s="4" t="s">
        <v>594</v>
      </c>
      <c r="B328" s="4" t="s">
        <v>17</v>
      </c>
      <c r="C328" s="1">
        <v>100</v>
      </c>
      <c r="D328" s="4" t="s">
        <v>577</v>
      </c>
      <c r="E328" s="4" t="s">
        <v>11</v>
      </c>
      <c r="F328" s="3">
        <v>45365.583333333336</v>
      </c>
      <c r="G328" s="3">
        <v>45365.738194444442</v>
      </c>
      <c r="H328" s="1">
        <v>18.850000000000001</v>
      </c>
      <c r="I328" s="1">
        <v>2.41</v>
      </c>
      <c r="J328" s="1">
        <v>47.45</v>
      </c>
      <c r="K328" s="2">
        <v>7.32</v>
      </c>
      <c r="L328" s="4" t="s">
        <v>45</v>
      </c>
      <c r="M328" s="4" t="s">
        <v>33</v>
      </c>
      <c r="N328" s="1">
        <v>84.31</v>
      </c>
      <c r="O328" s="1">
        <v>62.8</v>
      </c>
      <c r="P328" s="1">
        <v>237.05</v>
      </c>
      <c r="Q328" s="1">
        <v>-2.88</v>
      </c>
      <c r="R328" s="1">
        <v>1</v>
      </c>
      <c r="S328" s="4" t="s">
        <v>20</v>
      </c>
      <c r="T328" s="4" t="s">
        <v>24</v>
      </c>
      <c r="U328" s="7">
        <v>14</v>
      </c>
      <c r="V328" s="4" t="s">
        <v>36</v>
      </c>
      <c r="W328" s="4" t="s">
        <v>2567</v>
      </c>
      <c r="X328" s="7">
        <v>3</v>
      </c>
      <c r="Y328" s="7">
        <v>2024</v>
      </c>
      <c r="Z328" s="4" t="s">
        <v>2489</v>
      </c>
    </row>
    <row r="329" spans="1:26">
      <c r="A329" s="4" t="s">
        <v>595</v>
      </c>
      <c r="B329" s="4" t="s">
        <v>9</v>
      </c>
      <c r="C329" s="1">
        <v>100</v>
      </c>
      <c r="D329" s="4" t="s">
        <v>596</v>
      </c>
      <c r="E329" s="4" t="s">
        <v>58</v>
      </c>
      <c r="F329" s="3">
        <v>45365.625</v>
      </c>
      <c r="G329" s="3">
        <v>45365.767361111109</v>
      </c>
      <c r="H329" s="1">
        <v>58.38</v>
      </c>
      <c r="I329" s="1">
        <v>1.88</v>
      </c>
      <c r="J329" s="1">
        <v>4.67</v>
      </c>
      <c r="K329" s="2">
        <v>33.86</v>
      </c>
      <c r="L329" s="4" t="s">
        <v>36</v>
      </c>
      <c r="M329" s="4" t="s">
        <v>33</v>
      </c>
      <c r="N329" s="1">
        <v>15.36</v>
      </c>
      <c r="O329" s="1">
        <v>56.58</v>
      </c>
      <c r="P329" s="1">
        <v>96.86</v>
      </c>
      <c r="Q329" s="1">
        <v>16.97</v>
      </c>
      <c r="R329" s="1">
        <v>3</v>
      </c>
      <c r="S329" s="4" t="s">
        <v>20</v>
      </c>
      <c r="T329" s="4" t="s">
        <v>15</v>
      </c>
      <c r="U329" s="7">
        <v>15</v>
      </c>
      <c r="V329" s="4" t="s">
        <v>36</v>
      </c>
      <c r="W329" s="4" t="s">
        <v>2572</v>
      </c>
      <c r="X329" s="7">
        <v>3</v>
      </c>
      <c r="Y329" s="7">
        <v>2024</v>
      </c>
      <c r="Z329" s="4" t="s">
        <v>2489</v>
      </c>
    </row>
    <row r="330" spans="1:26">
      <c r="A330" s="4" t="s">
        <v>597</v>
      </c>
      <c r="B330" s="4" t="s">
        <v>29</v>
      </c>
      <c r="C330" s="1">
        <v>62</v>
      </c>
      <c r="D330" s="4" t="s">
        <v>138</v>
      </c>
      <c r="E330" s="4" t="s">
        <v>11</v>
      </c>
      <c r="F330" s="3">
        <v>45305.666666666664</v>
      </c>
      <c r="G330" s="3">
        <v>45305.709722222222</v>
      </c>
      <c r="H330" s="1">
        <v>57.82</v>
      </c>
      <c r="I330" s="1">
        <v>2.17</v>
      </c>
      <c r="J330" s="1"/>
      <c r="K330" s="2">
        <v>31.92</v>
      </c>
      <c r="L330" s="4" t="s">
        <v>4</v>
      </c>
      <c r="M330" s="4" t="s">
        <v>5</v>
      </c>
      <c r="N330" s="1">
        <v>66.55</v>
      </c>
      <c r="O330" s="1">
        <v>77.72</v>
      </c>
      <c r="P330" s="1">
        <v>222.67</v>
      </c>
      <c r="Q330" s="1">
        <v>34.04</v>
      </c>
      <c r="R330" s="1">
        <v>1</v>
      </c>
      <c r="S330" s="4" t="s">
        <v>20</v>
      </c>
      <c r="T330" s="4" t="s">
        <v>7</v>
      </c>
      <c r="U330" s="7">
        <v>16</v>
      </c>
      <c r="V330" s="4" t="s">
        <v>36</v>
      </c>
      <c r="W330" s="4" t="s">
        <v>2579</v>
      </c>
      <c r="X330" s="7">
        <v>1</v>
      </c>
      <c r="Y330" s="7">
        <v>2024</v>
      </c>
      <c r="Z330" s="4" t="s">
        <v>1853</v>
      </c>
    </row>
    <row r="331" spans="1:26">
      <c r="A331" s="4" t="s">
        <v>598</v>
      </c>
      <c r="B331" s="4" t="s">
        <v>29</v>
      </c>
      <c r="C331" s="1">
        <v>85</v>
      </c>
      <c r="D331" s="4" t="s">
        <v>599</v>
      </c>
      <c r="E331" s="4" t="s">
        <v>11</v>
      </c>
      <c r="F331" s="3">
        <v>45305.708333333336</v>
      </c>
      <c r="G331" s="3">
        <v>45305.768750000003</v>
      </c>
      <c r="H331" s="1">
        <v>13.32</v>
      </c>
      <c r="I331" s="1">
        <v>1.38</v>
      </c>
      <c r="J331" s="1">
        <v>24.74</v>
      </c>
      <c r="K331" s="2">
        <v>12.39</v>
      </c>
      <c r="L331" s="4" t="s">
        <v>36</v>
      </c>
      <c r="M331" s="4" t="s">
        <v>23</v>
      </c>
      <c r="N331" s="1">
        <v>52.79</v>
      </c>
      <c r="O331" s="1">
        <v>92.87</v>
      </c>
      <c r="P331" s="1">
        <v>283.99</v>
      </c>
      <c r="Q331" s="1">
        <v>35.700000000000003</v>
      </c>
      <c r="R331" s="1">
        <v>4</v>
      </c>
      <c r="S331" s="4" t="s">
        <v>6</v>
      </c>
      <c r="T331" s="4" t="s">
        <v>24</v>
      </c>
      <c r="U331" s="7">
        <v>17</v>
      </c>
      <c r="V331" s="4" t="s">
        <v>36</v>
      </c>
      <c r="W331" s="4" t="s">
        <v>2579</v>
      </c>
      <c r="X331" s="7">
        <v>1</v>
      </c>
      <c r="Y331" s="7">
        <v>2024</v>
      </c>
      <c r="Z331" s="4" t="s">
        <v>1853</v>
      </c>
    </row>
    <row r="332" spans="1:26">
      <c r="A332" s="4" t="s">
        <v>600</v>
      </c>
      <c r="B332" s="4" t="s">
        <v>17</v>
      </c>
      <c r="C332" s="1">
        <v>85</v>
      </c>
      <c r="D332" s="4" t="s">
        <v>601</v>
      </c>
      <c r="E332" s="4" t="s">
        <v>3</v>
      </c>
      <c r="F332" s="3">
        <v>45305.75</v>
      </c>
      <c r="G332" s="3">
        <v>45305.909722222219</v>
      </c>
      <c r="H332" s="1">
        <v>14.5</v>
      </c>
      <c r="I332" s="1">
        <v>2.2400000000000002</v>
      </c>
      <c r="J332" s="1">
        <v>37.659999999999997</v>
      </c>
      <c r="K332" s="2">
        <v>11.91</v>
      </c>
      <c r="L332" s="4" t="s">
        <v>12</v>
      </c>
      <c r="M332" s="4" t="s">
        <v>5</v>
      </c>
      <c r="N332" s="1">
        <v>51.14</v>
      </c>
      <c r="O332" s="1">
        <v>99.99</v>
      </c>
      <c r="P332" s="1">
        <v>168.04</v>
      </c>
      <c r="Q332" s="1">
        <v>12.25</v>
      </c>
      <c r="R332" s="1">
        <v>3</v>
      </c>
      <c r="S332" s="4" t="s">
        <v>20</v>
      </c>
      <c r="T332" s="4" t="s">
        <v>7</v>
      </c>
      <c r="U332" s="7">
        <v>18</v>
      </c>
      <c r="V332" s="4" t="s">
        <v>4</v>
      </c>
      <c r="W332" s="4" t="s">
        <v>2567</v>
      </c>
      <c r="X332" s="7">
        <v>1</v>
      </c>
      <c r="Y332" s="7">
        <v>2024</v>
      </c>
      <c r="Z332" s="4" t="s">
        <v>1853</v>
      </c>
    </row>
    <row r="333" spans="1:26">
      <c r="A333" s="4" t="s">
        <v>602</v>
      </c>
      <c r="B333" s="4" t="s">
        <v>29</v>
      </c>
      <c r="C333" s="1">
        <v>85</v>
      </c>
      <c r="D333" s="4" t="s">
        <v>262</v>
      </c>
      <c r="E333" s="4" t="s">
        <v>27</v>
      </c>
      <c r="F333" s="3">
        <v>45305.791666666664</v>
      </c>
      <c r="G333" s="3">
        <v>45305.831250000003</v>
      </c>
      <c r="H333" s="1">
        <v>26.34</v>
      </c>
      <c r="I333" s="1">
        <v>1.97</v>
      </c>
      <c r="J333" s="1">
        <v>19.95</v>
      </c>
      <c r="K333" s="2">
        <v>17.649999999999999</v>
      </c>
      <c r="L333" s="4" t="s">
        <v>12</v>
      </c>
      <c r="M333" s="4" t="s">
        <v>48</v>
      </c>
      <c r="N333" s="1">
        <v>11.86</v>
      </c>
      <c r="O333" s="1">
        <v>57.09</v>
      </c>
      <c r="P333" s="1">
        <v>216.47</v>
      </c>
      <c r="Q333" s="1">
        <v>-2.06</v>
      </c>
      <c r="R333" s="1">
        <v>3</v>
      </c>
      <c r="S333" s="4" t="s">
        <v>14</v>
      </c>
      <c r="T333" s="4" t="s">
        <v>24</v>
      </c>
      <c r="U333" s="7">
        <v>19</v>
      </c>
      <c r="V333" s="4" t="s">
        <v>4</v>
      </c>
      <c r="W333" s="4" t="s">
        <v>2579</v>
      </c>
      <c r="X333" s="7">
        <v>1</v>
      </c>
      <c r="Y333" s="7">
        <v>2024</v>
      </c>
      <c r="Z333" s="4" t="s">
        <v>1853</v>
      </c>
    </row>
    <row r="334" spans="1:26">
      <c r="A334" s="4" t="s">
        <v>603</v>
      </c>
      <c r="B334" s="4" t="s">
        <v>62</v>
      </c>
      <c r="C334" s="1">
        <v>6.17</v>
      </c>
      <c r="D334" s="4" t="s">
        <v>485</v>
      </c>
      <c r="E334" s="4" t="s">
        <v>42</v>
      </c>
      <c r="F334" s="3">
        <v>45305.833333333336</v>
      </c>
      <c r="G334" s="3">
        <v>45305.87777777778</v>
      </c>
      <c r="H334" s="1">
        <v>50.6</v>
      </c>
      <c r="I334" s="1">
        <v>3.47</v>
      </c>
      <c r="J334" s="1">
        <v>9.86</v>
      </c>
      <c r="K334" s="2">
        <v>27.99</v>
      </c>
      <c r="L334" s="4" t="s">
        <v>45</v>
      </c>
      <c r="M334" s="4" t="s">
        <v>13</v>
      </c>
      <c r="N334" s="1">
        <v>29.94</v>
      </c>
      <c r="O334" s="1">
        <v>73.760000000000005</v>
      </c>
      <c r="P334" s="1">
        <v>211.63</v>
      </c>
      <c r="Q334" s="1">
        <v>33.229999999999997</v>
      </c>
      <c r="R334" s="1">
        <v>2</v>
      </c>
      <c r="S334" s="4" t="s">
        <v>20</v>
      </c>
      <c r="T334" s="4" t="s">
        <v>24</v>
      </c>
      <c r="U334" s="7">
        <v>20</v>
      </c>
      <c r="V334" s="4" t="s">
        <v>4</v>
      </c>
      <c r="W334" s="4" t="s">
        <v>2584</v>
      </c>
      <c r="X334" s="7">
        <v>1</v>
      </c>
      <c r="Y334" s="7">
        <v>2024</v>
      </c>
      <c r="Z334" s="4" t="s">
        <v>1853</v>
      </c>
    </row>
    <row r="335" spans="1:26">
      <c r="A335" s="4" t="s">
        <v>604</v>
      </c>
      <c r="B335" s="4" t="s">
        <v>9</v>
      </c>
      <c r="C335" s="1">
        <v>75</v>
      </c>
      <c r="D335" s="4" t="s">
        <v>605</v>
      </c>
      <c r="E335" s="4" t="s">
        <v>42</v>
      </c>
      <c r="F335" s="3">
        <v>45305.875</v>
      </c>
      <c r="G335" s="3">
        <v>45305.981944444444</v>
      </c>
      <c r="H335" s="1"/>
      <c r="I335" s="1">
        <v>1.08</v>
      </c>
      <c r="J335" s="1">
        <v>11.05</v>
      </c>
      <c r="K335" s="2">
        <v>17.59</v>
      </c>
      <c r="L335" s="4" t="s">
        <v>12</v>
      </c>
      <c r="M335" s="4" t="s">
        <v>48</v>
      </c>
      <c r="N335" s="1">
        <v>71.3</v>
      </c>
      <c r="O335" s="1">
        <v>95.31</v>
      </c>
      <c r="P335" s="1">
        <v>56.54</v>
      </c>
      <c r="Q335" s="1">
        <v>19.37</v>
      </c>
      <c r="R335" s="1">
        <v>7</v>
      </c>
      <c r="S335" s="4" t="s">
        <v>14</v>
      </c>
      <c r="T335" s="4" t="s">
        <v>7</v>
      </c>
      <c r="U335" s="7">
        <v>21</v>
      </c>
      <c r="V335" s="4" t="s">
        <v>4</v>
      </c>
      <c r="W335" s="4" t="s">
        <v>2572</v>
      </c>
      <c r="X335" s="7">
        <v>1</v>
      </c>
      <c r="Y335" s="7">
        <v>2024</v>
      </c>
      <c r="Z335" s="4" t="s">
        <v>1853</v>
      </c>
    </row>
    <row r="336" spans="1:26">
      <c r="A336" s="4" t="s">
        <v>606</v>
      </c>
      <c r="B336" s="4" t="s">
        <v>1</v>
      </c>
      <c r="C336" s="1">
        <v>62</v>
      </c>
      <c r="D336" s="4" t="s">
        <v>362</v>
      </c>
      <c r="E336" s="4" t="s">
        <v>3</v>
      </c>
      <c r="F336" s="3">
        <v>45305.916666666664</v>
      </c>
      <c r="G336" s="3">
        <v>45306.032638888886</v>
      </c>
      <c r="H336" s="1">
        <v>103.81</v>
      </c>
      <c r="I336" s="1">
        <v>3.53</v>
      </c>
      <c r="J336" s="1">
        <v>16.59</v>
      </c>
      <c r="K336" s="2">
        <v>17.670000000000002</v>
      </c>
      <c r="L336" s="4" t="s">
        <v>45</v>
      </c>
      <c r="M336" s="4" t="s">
        <v>33</v>
      </c>
      <c r="N336" s="1">
        <v>52.8</v>
      </c>
      <c r="O336" s="1">
        <v>89.35</v>
      </c>
      <c r="P336" s="1">
        <v>99.94</v>
      </c>
      <c r="Q336" s="1">
        <v>8.33</v>
      </c>
      <c r="R336" s="1">
        <v>3.1</v>
      </c>
      <c r="S336" s="4" t="s">
        <v>20</v>
      </c>
      <c r="T336" s="4" t="s">
        <v>15</v>
      </c>
      <c r="U336" s="7">
        <v>22</v>
      </c>
      <c r="V336" s="4" t="s">
        <v>4</v>
      </c>
      <c r="W336" s="4" t="s">
        <v>2566</v>
      </c>
      <c r="X336" s="7">
        <v>1</v>
      </c>
      <c r="Y336" s="7">
        <v>2024</v>
      </c>
      <c r="Z336" s="4" t="s">
        <v>1853</v>
      </c>
    </row>
    <row r="337" spans="1:26">
      <c r="A337" s="4" t="s">
        <v>607</v>
      </c>
      <c r="B337" s="4" t="s">
        <v>29</v>
      </c>
      <c r="C337" s="1">
        <v>62</v>
      </c>
      <c r="D337" s="4" t="s">
        <v>608</v>
      </c>
      <c r="E337" s="4" t="s">
        <v>42</v>
      </c>
      <c r="F337" s="3">
        <v>45305.958333333336</v>
      </c>
      <c r="G337" s="3">
        <v>45306.023611111108</v>
      </c>
      <c r="H337" s="1">
        <v>70.400000000000006</v>
      </c>
      <c r="I337" s="1">
        <v>0.55000000000000004</v>
      </c>
      <c r="J337" s="1">
        <v>20.75</v>
      </c>
      <c r="K337" s="2">
        <v>20.16</v>
      </c>
      <c r="L337" s="4" t="s">
        <v>45</v>
      </c>
      <c r="M337" s="4" t="s">
        <v>39</v>
      </c>
      <c r="N337" s="1">
        <v>84.36</v>
      </c>
      <c r="O337" s="1">
        <v>62.15</v>
      </c>
      <c r="P337" s="1">
        <v>240.33</v>
      </c>
      <c r="Q337" s="1">
        <v>-7.88</v>
      </c>
      <c r="R337" s="1">
        <v>7</v>
      </c>
      <c r="S337" s="4" t="s">
        <v>14</v>
      </c>
      <c r="T337" s="4" t="s">
        <v>7</v>
      </c>
      <c r="U337" s="7">
        <v>23</v>
      </c>
      <c r="V337" s="4" t="s">
        <v>4</v>
      </c>
      <c r="W337" s="4" t="s">
        <v>2579</v>
      </c>
      <c r="X337" s="7">
        <v>1</v>
      </c>
      <c r="Y337" s="7">
        <v>2024</v>
      </c>
      <c r="Z337" s="4" t="s">
        <v>1853</v>
      </c>
    </row>
    <row r="338" spans="1:26">
      <c r="A338" s="4" t="s">
        <v>609</v>
      </c>
      <c r="B338" s="4" t="s">
        <v>62</v>
      </c>
      <c r="C338" s="1">
        <v>45.63</v>
      </c>
      <c r="D338" s="4" t="s">
        <v>610</v>
      </c>
      <c r="E338" s="4" t="s">
        <v>11</v>
      </c>
      <c r="F338" s="3">
        <v>45306</v>
      </c>
      <c r="G338" s="3">
        <v>45306.049305555556</v>
      </c>
      <c r="H338" s="1">
        <v>77.17</v>
      </c>
      <c r="I338" s="1">
        <v>1.41</v>
      </c>
      <c r="J338" s="1">
        <v>17.57</v>
      </c>
      <c r="K338" s="2">
        <v>11.76</v>
      </c>
      <c r="L338" s="4" t="s">
        <v>36</v>
      </c>
      <c r="M338" s="4" t="s">
        <v>33</v>
      </c>
      <c r="N338" s="1">
        <v>19.95</v>
      </c>
      <c r="O338" s="1">
        <v>95.1</v>
      </c>
      <c r="P338" s="1"/>
      <c r="Q338" s="1">
        <v>3.5</v>
      </c>
      <c r="R338" s="1">
        <v>4</v>
      </c>
      <c r="S338" s="4" t="s">
        <v>20</v>
      </c>
      <c r="T338" s="4" t="s">
        <v>15</v>
      </c>
      <c r="U338" s="7">
        <v>0</v>
      </c>
      <c r="V338" s="4" t="s">
        <v>1816</v>
      </c>
      <c r="W338" s="4" t="s">
        <v>2584</v>
      </c>
      <c r="X338" s="7">
        <v>1</v>
      </c>
      <c r="Y338" s="7">
        <v>2024</v>
      </c>
      <c r="Z338" s="4" t="s">
        <v>1853</v>
      </c>
    </row>
    <row r="339" spans="1:26">
      <c r="A339" s="4" t="s">
        <v>611</v>
      </c>
      <c r="B339" s="4" t="s">
        <v>1</v>
      </c>
      <c r="C339" s="1">
        <v>62</v>
      </c>
      <c r="D339" s="4" t="s">
        <v>612</v>
      </c>
      <c r="E339" s="4" t="s">
        <v>3</v>
      </c>
      <c r="F339" s="3">
        <v>45306.041666666664</v>
      </c>
      <c r="G339" s="3">
        <v>45306.120833333334</v>
      </c>
      <c r="H339" s="1">
        <v>62.19</v>
      </c>
      <c r="I339" s="1">
        <v>0.56000000000000005</v>
      </c>
      <c r="J339" s="1">
        <v>20.45</v>
      </c>
      <c r="K339" s="2">
        <v>19.48</v>
      </c>
      <c r="L339" s="4" t="s">
        <v>12</v>
      </c>
      <c r="M339" s="4" t="s">
        <v>23</v>
      </c>
      <c r="N339" s="1">
        <v>24.39</v>
      </c>
      <c r="O339" s="1">
        <v>88.83</v>
      </c>
      <c r="P339" s="1">
        <v>277.72000000000003</v>
      </c>
      <c r="Q339" s="1">
        <v>14.28</v>
      </c>
      <c r="R339" s="1">
        <v>4</v>
      </c>
      <c r="S339" s="4" t="s">
        <v>6</v>
      </c>
      <c r="T339" s="4" t="s">
        <v>24</v>
      </c>
      <c r="U339" s="7">
        <v>1</v>
      </c>
      <c r="V339" s="4" t="s">
        <v>1816</v>
      </c>
      <c r="W339" s="4" t="s">
        <v>2566</v>
      </c>
      <c r="X339" s="7">
        <v>1</v>
      </c>
      <c r="Y339" s="7">
        <v>2024</v>
      </c>
      <c r="Z339" s="4" t="s">
        <v>1853</v>
      </c>
    </row>
    <row r="340" spans="1:26">
      <c r="A340" s="4" t="s">
        <v>613</v>
      </c>
      <c r="B340" s="4" t="s">
        <v>9</v>
      </c>
      <c r="C340" s="1">
        <v>62</v>
      </c>
      <c r="D340" s="4" t="s">
        <v>614</v>
      </c>
      <c r="E340" s="4" t="s">
        <v>58</v>
      </c>
      <c r="F340" s="3">
        <v>45306.083333333336</v>
      </c>
      <c r="G340" s="3">
        <v>45306.198611111111</v>
      </c>
      <c r="H340" s="1">
        <v>71.91</v>
      </c>
      <c r="I340" s="1">
        <v>2.89</v>
      </c>
      <c r="J340" s="1">
        <v>10.55</v>
      </c>
      <c r="K340" s="2">
        <v>21.33</v>
      </c>
      <c r="L340" s="4" t="s">
        <v>36</v>
      </c>
      <c r="M340" s="4" t="s">
        <v>5</v>
      </c>
      <c r="N340" s="1">
        <v>86.49</v>
      </c>
      <c r="O340" s="1">
        <v>70.900000000000006</v>
      </c>
      <c r="P340" s="1">
        <v>140.1</v>
      </c>
      <c r="Q340" s="1">
        <v>-4.76</v>
      </c>
      <c r="R340" s="1">
        <v>7</v>
      </c>
      <c r="S340" s="4" t="s">
        <v>14</v>
      </c>
      <c r="T340" s="4" t="s">
        <v>24</v>
      </c>
      <c r="U340" s="7">
        <v>2</v>
      </c>
      <c r="V340" s="4" t="s">
        <v>1816</v>
      </c>
      <c r="W340" s="4" t="s">
        <v>2572</v>
      </c>
      <c r="X340" s="7">
        <v>1</v>
      </c>
      <c r="Y340" s="7">
        <v>2024</v>
      </c>
      <c r="Z340" s="4" t="s">
        <v>1853</v>
      </c>
    </row>
    <row r="341" spans="1:26">
      <c r="A341" s="4" t="s">
        <v>615</v>
      </c>
      <c r="B341" s="4" t="s">
        <v>1</v>
      </c>
      <c r="C341" s="1">
        <v>62</v>
      </c>
      <c r="D341" s="4" t="s">
        <v>47</v>
      </c>
      <c r="E341" s="4" t="s">
        <v>27</v>
      </c>
      <c r="F341" s="3">
        <v>45306.125</v>
      </c>
      <c r="G341" s="3">
        <v>45306.275694444441</v>
      </c>
      <c r="H341" s="1">
        <v>79.98</v>
      </c>
      <c r="I341" s="1">
        <v>0.92</v>
      </c>
      <c r="J341" s="1"/>
      <c r="K341" s="2">
        <v>27.86</v>
      </c>
      <c r="L341" s="4" t="s">
        <v>4</v>
      </c>
      <c r="M341" s="4" t="s">
        <v>19</v>
      </c>
      <c r="N341" s="1">
        <v>88.19</v>
      </c>
      <c r="O341" s="1">
        <v>62.31</v>
      </c>
      <c r="P341" s="1">
        <v>295.82</v>
      </c>
      <c r="Q341" s="1">
        <v>6.25</v>
      </c>
      <c r="R341" s="1">
        <v>7.55</v>
      </c>
      <c r="S341" s="4" t="s">
        <v>14</v>
      </c>
      <c r="T341" s="4" t="s">
        <v>24</v>
      </c>
      <c r="U341" s="7">
        <v>3</v>
      </c>
      <c r="V341" s="4" t="s">
        <v>1816</v>
      </c>
      <c r="W341" s="4" t="s">
        <v>2566</v>
      </c>
      <c r="X341" s="7">
        <v>1</v>
      </c>
      <c r="Y341" s="7">
        <v>2024</v>
      </c>
      <c r="Z341" s="4" t="s">
        <v>1853</v>
      </c>
    </row>
    <row r="342" spans="1:26">
      <c r="A342" s="4" t="s">
        <v>616</v>
      </c>
      <c r="B342" s="4" t="s">
        <v>62</v>
      </c>
      <c r="C342" s="1">
        <v>100</v>
      </c>
      <c r="D342" s="4" t="s">
        <v>617</v>
      </c>
      <c r="E342" s="4" t="s">
        <v>27</v>
      </c>
      <c r="F342" s="3">
        <v>45397.166666666664</v>
      </c>
      <c r="G342" s="3">
        <v>45397.263888888891</v>
      </c>
      <c r="H342" s="1">
        <v>5.78</v>
      </c>
      <c r="I342" s="1">
        <v>1.84</v>
      </c>
      <c r="J342" s="1">
        <v>33.75</v>
      </c>
      <c r="K342" s="2">
        <v>24.99</v>
      </c>
      <c r="L342" s="4" t="s">
        <v>36</v>
      </c>
      <c r="M342" s="4" t="s">
        <v>48</v>
      </c>
      <c r="N342" s="1">
        <v>25.12</v>
      </c>
      <c r="O342" s="1">
        <v>59.05</v>
      </c>
      <c r="P342" s="1">
        <v>96.33</v>
      </c>
      <c r="Q342" s="1">
        <v>37.1</v>
      </c>
      <c r="R342" s="1">
        <v>1</v>
      </c>
      <c r="S342" s="4" t="s">
        <v>20</v>
      </c>
      <c r="T342" s="4" t="s">
        <v>15</v>
      </c>
      <c r="U342" s="7">
        <v>4</v>
      </c>
      <c r="V342" s="4" t="s">
        <v>1816</v>
      </c>
      <c r="W342" s="4" t="s">
        <v>2584</v>
      </c>
      <c r="X342" s="7">
        <v>4</v>
      </c>
      <c r="Y342" s="7">
        <v>2024</v>
      </c>
      <c r="Z342" s="4" t="s">
        <v>2489</v>
      </c>
    </row>
    <row r="343" spans="1:26">
      <c r="A343" s="4" t="s">
        <v>618</v>
      </c>
      <c r="B343" s="4" t="s">
        <v>1</v>
      </c>
      <c r="C343" s="1">
        <v>50</v>
      </c>
      <c r="D343" s="4" t="s">
        <v>619</v>
      </c>
      <c r="E343" s="4" t="s">
        <v>27</v>
      </c>
      <c r="F343" s="3">
        <v>45397.208333333336</v>
      </c>
      <c r="G343" s="3">
        <v>45397.238888888889</v>
      </c>
      <c r="H343" s="1">
        <v>53.81</v>
      </c>
      <c r="I343" s="1">
        <v>0.51</v>
      </c>
      <c r="J343" s="1">
        <v>22.34</v>
      </c>
      <c r="K343" s="2">
        <v>15.79</v>
      </c>
      <c r="L343" s="4" t="s">
        <v>12</v>
      </c>
      <c r="M343" s="4" t="s">
        <v>13</v>
      </c>
      <c r="N343" s="1">
        <v>52.44</v>
      </c>
      <c r="O343" s="1">
        <v>82.42</v>
      </c>
      <c r="P343" s="1">
        <v>116.73</v>
      </c>
      <c r="Q343" s="1">
        <v>-0.03</v>
      </c>
      <c r="R343" s="1">
        <v>2</v>
      </c>
      <c r="S343" s="4" t="s">
        <v>14</v>
      </c>
      <c r="T343" s="4" t="s">
        <v>24</v>
      </c>
      <c r="U343" s="7">
        <v>5</v>
      </c>
      <c r="V343" s="4" t="s">
        <v>1816</v>
      </c>
      <c r="W343" s="4" t="s">
        <v>2566</v>
      </c>
      <c r="X343" s="7">
        <v>4</v>
      </c>
      <c r="Y343" s="7">
        <v>2024</v>
      </c>
      <c r="Z343" s="4" t="s">
        <v>2489</v>
      </c>
    </row>
    <row r="344" spans="1:26">
      <c r="A344" s="4" t="s">
        <v>620</v>
      </c>
      <c r="B344" s="4" t="s">
        <v>17</v>
      </c>
      <c r="C344" s="1">
        <v>100</v>
      </c>
      <c r="D344" s="4" t="s">
        <v>32</v>
      </c>
      <c r="E344" s="4" t="s">
        <v>11</v>
      </c>
      <c r="F344" s="3">
        <v>45397.25</v>
      </c>
      <c r="G344" s="3">
        <v>45397.398611111108</v>
      </c>
      <c r="H344" s="1">
        <v>38.659999999999997</v>
      </c>
      <c r="I344" s="1">
        <v>2.37</v>
      </c>
      <c r="J344" s="1">
        <v>26.72</v>
      </c>
      <c r="K344" s="2">
        <v>16.32</v>
      </c>
      <c r="L344" s="4" t="s">
        <v>4</v>
      </c>
      <c r="M344" s="4" t="s">
        <v>23</v>
      </c>
      <c r="N344" s="1">
        <v>68.12</v>
      </c>
      <c r="O344" s="1">
        <v>56.48</v>
      </c>
      <c r="P344" s="1">
        <v>257.88</v>
      </c>
      <c r="Q344" s="1">
        <v>29.18</v>
      </c>
      <c r="R344" s="1">
        <v>6</v>
      </c>
      <c r="S344" s="4" t="s">
        <v>20</v>
      </c>
      <c r="T344" s="4" t="s">
        <v>7</v>
      </c>
      <c r="U344" s="7">
        <v>6</v>
      </c>
      <c r="V344" s="4" t="s">
        <v>12</v>
      </c>
      <c r="W344" s="4" t="s">
        <v>2567</v>
      </c>
      <c r="X344" s="7">
        <v>4</v>
      </c>
      <c r="Y344" s="7">
        <v>2024</v>
      </c>
      <c r="Z344" s="4" t="s">
        <v>2489</v>
      </c>
    </row>
    <row r="345" spans="1:26">
      <c r="A345" s="4" t="s">
        <v>621</v>
      </c>
      <c r="B345" s="4" t="s">
        <v>1</v>
      </c>
      <c r="C345" s="1">
        <v>50</v>
      </c>
      <c r="D345" s="4" t="s">
        <v>113</v>
      </c>
      <c r="E345" s="4" t="s">
        <v>58</v>
      </c>
      <c r="F345" s="3">
        <v>45397.291666666664</v>
      </c>
      <c r="G345" s="3">
        <v>45397.359722222223</v>
      </c>
      <c r="H345" s="1">
        <v>56.69</v>
      </c>
      <c r="I345" s="1">
        <v>2.39</v>
      </c>
      <c r="J345" s="1">
        <v>45</v>
      </c>
      <c r="K345" s="2">
        <v>32.99</v>
      </c>
      <c r="L345" s="4" t="s">
        <v>12</v>
      </c>
      <c r="M345" s="4" t="s">
        <v>33</v>
      </c>
      <c r="N345" s="1">
        <v>46.59</v>
      </c>
      <c r="O345" s="1">
        <v>76.38</v>
      </c>
      <c r="P345" s="1">
        <v>140.31</v>
      </c>
      <c r="Q345" s="1">
        <v>25.13</v>
      </c>
      <c r="R345" s="1">
        <v>0</v>
      </c>
      <c r="S345" s="4" t="s">
        <v>6</v>
      </c>
      <c r="T345" s="4" t="s">
        <v>24</v>
      </c>
      <c r="U345" s="7">
        <v>7</v>
      </c>
      <c r="V345" s="4" t="s">
        <v>12</v>
      </c>
      <c r="W345" s="4" t="s">
        <v>2566</v>
      </c>
      <c r="X345" s="7">
        <v>4</v>
      </c>
      <c r="Y345" s="7">
        <v>2024</v>
      </c>
      <c r="Z345" s="4" t="s">
        <v>2489</v>
      </c>
    </row>
    <row r="346" spans="1:26">
      <c r="A346" s="4" t="s">
        <v>622</v>
      </c>
      <c r="B346" s="4" t="s">
        <v>29</v>
      </c>
      <c r="C346" s="1">
        <v>85</v>
      </c>
      <c r="D346" s="4" t="s">
        <v>623</v>
      </c>
      <c r="E346" s="4" t="s">
        <v>3</v>
      </c>
      <c r="F346" s="3">
        <v>45397.333333333336</v>
      </c>
      <c r="G346" s="3">
        <v>45397.426388888889</v>
      </c>
      <c r="H346" s="1">
        <v>40.159999999999997</v>
      </c>
      <c r="I346" s="1">
        <v>2.52</v>
      </c>
      <c r="J346" s="1">
        <v>28.48</v>
      </c>
      <c r="K346" s="2">
        <v>13.37</v>
      </c>
      <c r="L346" s="4" t="s">
        <v>4</v>
      </c>
      <c r="M346" s="4" t="s">
        <v>39</v>
      </c>
      <c r="N346" s="1">
        <v>35.04</v>
      </c>
      <c r="O346" s="1">
        <v>94.56</v>
      </c>
      <c r="P346" s="1">
        <v>94</v>
      </c>
      <c r="Q346" s="1">
        <v>13.35</v>
      </c>
      <c r="R346" s="1">
        <v>2</v>
      </c>
      <c r="S346" s="4" t="s">
        <v>6</v>
      </c>
      <c r="T346" s="4" t="s">
        <v>15</v>
      </c>
      <c r="U346" s="7">
        <v>8</v>
      </c>
      <c r="V346" s="4" t="s">
        <v>12</v>
      </c>
      <c r="W346" s="4" t="s">
        <v>2579</v>
      </c>
      <c r="X346" s="7">
        <v>4</v>
      </c>
      <c r="Y346" s="7">
        <v>2024</v>
      </c>
      <c r="Z346" s="4" t="s">
        <v>2489</v>
      </c>
    </row>
    <row r="347" spans="1:26">
      <c r="A347" s="4" t="s">
        <v>624</v>
      </c>
      <c r="B347" s="4" t="s">
        <v>29</v>
      </c>
      <c r="C347" s="1">
        <v>62</v>
      </c>
      <c r="D347" s="4" t="s">
        <v>515</v>
      </c>
      <c r="E347" s="4" t="s">
        <v>3</v>
      </c>
      <c r="F347" s="3">
        <v>45397.375</v>
      </c>
      <c r="G347" s="3">
        <v>45397.499305555553</v>
      </c>
      <c r="H347" s="1">
        <v>42.52</v>
      </c>
      <c r="I347" s="1">
        <v>0.93</v>
      </c>
      <c r="J347" s="1">
        <v>39.909999999999997</v>
      </c>
      <c r="K347" s="2">
        <v>7.23</v>
      </c>
      <c r="L347" s="4" t="s">
        <v>12</v>
      </c>
      <c r="M347" s="4" t="s">
        <v>23</v>
      </c>
      <c r="N347" s="1">
        <v>88.95</v>
      </c>
      <c r="O347" s="1">
        <v>63.74</v>
      </c>
      <c r="P347" s="1">
        <v>191.08</v>
      </c>
      <c r="Q347" s="1">
        <v>10.33</v>
      </c>
      <c r="R347" s="1">
        <v>4</v>
      </c>
      <c r="S347" s="4" t="s">
        <v>20</v>
      </c>
      <c r="T347" s="4" t="s">
        <v>15</v>
      </c>
      <c r="U347" s="7">
        <v>9</v>
      </c>
      <c r="V347" s="4" t="s">
        <v>12</v>
      </c>
      <c r="W347" s="4" t="s">
        <v>2579</v>
      </c>
      <c r="X347" s="7">
        <v>4</v>
      </c>
      <c r="Y347" s="7">
        <v>2024</v>
      </c>
      <c r="Z347" s="4" t="s">
        <v>2489</v>
      </c>
    </row>
    <row r="348" spans="1:26">
      <c r="A348" s="4" t="s">
        <v>625</v>
      </c>
      <c r="B348" s="4" t="s">
        <v>17</v>
      </c>
      <c r="C348" s="1">
        <v>50</v>
      </c>
      <c r="D348" s="4" t="s">
        <v>109</v>
      </c>
      <c r="E348" s="4" t="s">
        <v>27</v>
      </c>
      <c r="F348" s="3">
        <v>45397.416666666664</v>
      </c>
      <c r="G348" s="3">
        <v>45397.481249999997</v>
      </c>
      <c r="H348" s="1">
        <v>29.3</v>
      </c>
      <c r="I348" s="1">
        <v>1.87</v>
      </c>
      <c r="J348" s="1">
        <v>30.98</v>
      </c>
      <c r="K348" s="2">
        <v>37.159999999999997</v>
      </c>
      <c r="L348" s="4" t="s">
        <v>36</v>
      </c>
      <c r="M348" s="4" t="s">
        <v>39</v>
      </c>
      <c r="N348" s="1">
        <v>125.09</v>
      </c>
      <c r="O348" s="1">
        <v>97.06</v>
      </c>
      <c r="P348" s="1">
        <v>296.22000000000003</v>
      </c>
      <c r="Q348" s="1">
        <v>7.64</v>
      </c>
      <c r="R348" s="1">
        <v>7</v>
      </c>
      <c r="S348" s="4" t="s">
        <v>20</v>
      </c>
      <c r="T348" s="4" t="s">
        <v>7</v>
      </c>
      <c r="U348" s="7">
        <v>10</v>
      </c>
      <c r="V348" s="4" t="s">
        <v>12</v>
      </c>
      <c r="W348" s="4" t="s">
        <v>2567</v>
      </c>
      <c r="X348" s="7">
        <v>4</v>
      </c>
      <c r="Y348" s="7">
        <v>2024</v>
      </c>
      <c r="Z348" s="4" t="s">
        <v>2489</v>
      </c>
    </row>
    <row r="349" spans="1:26">
      <c r="A349" s="4" t="s">
        <v>626</v>
      </c>
      <c r="B349" s="4" t="s">
        <v>62</v>
      </c>
      <c r="C349" s="1">
        <v>50</v>
      </c>
      <c r="D349" s="4" t="s">
        <v>128</v>
      </c>
      <c r="E349" s="4" t="s">
        <v>58</v>
      </c>
      <c r="F349" s="3">
        <v>45397.458333333336</v>
      </c>
      <c r="G349" s="3">
        <v>45397.506944444445</v>
      </c>
      <c r="H349" s="1">
        <v>67.23</v>
      </c>
      <c r="I349" s="1">
        <v>0.5</v>
      </c>
      <c r="J349" s="1">
        <v>37.24</v>
      </c>
      <c r="K349" s="2">
        <v>21.01</v>
      </c>
      <c r="L349" s="4" t="s">
        <v>12</v>
      </c>
      <c r="M349" s="4" t="s">
        <v>39</v>
      </c>
      <c r="N349" s="1">
        <v>38.020000000000003</v>
      </c>
      <c r="O349" s="1">
        <v>94.37</v>
      </c>
      <c r="P349" s="1">
        <v>57.59</v>
      </c>
      <c r="Q349" s="1">
        <v>12.27</v>
      </c>
      <c r="R349" s="1">
        <v>6</v>
      </c>
      <c r="S349" s="4" t="s">
        <v>6</v>
      </c>
      <c r="T349" s="4" t="s">
        <v>7</v>
      </c>
      <c r="U349" s="7">
        <v>11</v>
      </c>
      <c r="V349" s="4" t="s">
        <v>12</v>
      </c>
      <c r="W349" s="4" t="s">
        <v>2584</v>
      </c>
      <c r="X349" s="7">
        <v>4</v>
      </c>
      <c r="Y349" s="7">
        <v>2024</v>
      </c>
      <c r="Z349" s="4" t="s">
        <v>2489</v>
      </c>
    </row>
    <row r="350" spans="1:26">
      <c r="A350" s="4" t="s">
        <v>627</v>
      </c>
      <c r="B350" s="4" t="s">
        <v>29</v>
      </c>
      <c r="C350" s="1">
        <v>85</v>
      </c>
      <c r="D350" s="4" t="s">
        <v>477</v>
      </c>
      <c r="E350" s="4" t="s">
        <v>58</v>
      </c>
      <c r="F350" s="3">
        <v>45397.5</v>
      </c>
      <c r="G350" s="3">
        <v>45397.569444444445</v>
      </c>
      <c r="H350" s="1"/>
      <c r="I350" s="1">
        <v>2.92</v>
      </c>
      <c r="J350" s="1">
        <v>17.93</v>
      </c>
      <c r="K350" s="2">
        <v>28</v>
      </c>
      <c r="L350" s="4" t="s">
        <v>45</v>
      </c>
      <c r="M350" s="4" t="s">
        <v>13</v>
      </c>
      <c r="N350" s="1">
        <v>35.799999999999997</v>
      </c>
      <c r="O350" s="1">
        <v>95.56</v>
      </c>
      <c r="P350" s="1">
        <v>73.05</v>
      </c>
      <c r="Q350" s="1">
        <v>-4.13</v>
      </c>
      <c r="R350" s="1">
        <v>5</v>
      </c>
      <c r="S350" s="4" t="s">
        <v>14</v>
      </c>
      <c r="T350" s="4" t="s">
        <v>15</v>
      </c>
      <c r="U350" s="7">
        <v>12</v>
      </c>
      <c r="V350" s="4" t="s">
        <v>36</v>
      </c>
      <c r="W350" s="4" t="s">
        <v>2579</v>
      </c>
      <c r="X350" s="7">
        <v>4</v>
      </c>
      <c r="Y350" s="7">
        <v>2024</v>
      </c>
      <c r="Z350" s="4" t="s">
        <v>2489</v>
      </c>
    </row>
    <row r="351" spans="1:26">
      <c r="A351" s="4" t="s">
        <v>628</v>
      </c>
      <c r="B351" s="4" t="s">
        <v>9</v>
      </c>
      <c r="C351" s="1">
        <v>50</v>
      </c>
      <c r="D351" s="4" t="s">
        <v>286</v>
      </c>
      <c r="E351" s="4" t="s">
        <v>58</v>
      </c>
      <c r="F351" s="3">
        <v>45397.541666666664</v>
      </c>
      <c r="G351" s="3">
        <v>45397.600694444445</v>
      </c>
      <c r="H351" s="1">
        <v>76.72</v>
      </c>
      <c r="I351" s="1">
        <v>3.77</v>
      </c>
      <c r="J351" s="1">
        <v>44.14</v>
      </c>
      <c r="K351" s="2">
        <v>35.85</v>
      </c>
      <c r="L351" s="4" t="s">
        <v>45</v>
      </c>
      <c r="M351" s="4" t="s">
        <v>39</v>
      </c>
      <c r="N351" s="1">
        <v>10.9</v>
      </c>
      <c r="O351" s="1">
        <v>69.959999999999994</v>
      </c>
      <c r="P351" s="1">
        <v>247.41</v>
      </c>
      <c r="Q351" s="1">
        <v>27.96</v>
      </c>
      <c r="R351" s="1">
        <v>0</v>
      </c>
      <c r="S351" s="4" t="s">
        <v>14</v>
      </c>
      <c r="T351" s="4" t="s">
        <v>15</v>
      </c>
      <c r="U351" s="7">
        <v>13</v>
      </c>
      <c r="V351" s="4" t="s">
        <v>36</v>
      </c>
      <c r="W351" s="4" t="s">
        <v>2572</v>
      </c>
      <c r="X351" s="7">
        <v>4</v>
      </c>
      <c r="Y351" s="7">
        <v>2024</v>
      </c>
      <c r="Z351" s="4" t="s">
        <v>2489</v>
      </c>
    </row>
    <row r="352" spans="1:26">
      <c r="A352" s="4" t="s">
        <v>629</v>
      </c>
      <c r="B352" s="4" t="s">
        <v>29</v>
      </c>
      <c r="C352" s="1">
        <v>62</v>
      </c>
      <c r="D352" s="4" t="s">
        <v>630</v>
      </c>
      <c r="E352" s="4" t="s">
        <v>42</v>
      </c>
      <c r="F352" s="3">
        <v>45397.583333333336</v>
      </c>
      <c r="G352" s="3">
        <v>45397.708333333336</v>
      </c>
      <c r="H352" s="1">
        <v>60.97</v>
      </c>
      <c r="I352" s="1">
        <v>2.5</v>
      </c>
      <c r="J352" s="1">
        <v>6.68</v>
      </c>
      <c r="K352" s="2">
        <v>37.049999999999997</v>
      </c>
      <c r="L352" s="4" t="s">
        <v>36</v>
      </c>
      <c r="M352" s="4" t="s">
        <v>39</v>
      </c>
      <c r="N352" s="1">
        <v>75.86</v>
      </c>
      <c r="O352" s="1">
        <v>92.36</v>
      </c>
      <c r="P352" s="1">
        <v>266.82</v>
      </c>
      <c r="Q352" s="1">
        <v>20.47</v>
      </c>
      <c r="R352" s="1">
        <v>6</v>
      </c>
      <c r="S352" s="4" t="s">
        <v>14</v>
      </c>
      <c r="T352" s="4" t="s">
        <v>7</v>
      </c>
      <c r="U352" s="7">
        <v>14</v>
      </c>
      <c r="V352" s="4" t="s">
        <v>36</v>
      </c>
      <c r="W352" s="4" t="s">
        <v>2579</v>
      </c>
      <c r="X352" s="7">
        <v>4</v>
      </c>
      <c r="Y352" s="7">
        <v>2024</v>
      </c>
      <c r="Z352" s="4" t="s">
        <v>2489</v>
      </c>
    </row>
    <row r="353" spans="1:26">
      <c r="A353" s="4" t="s">
        <v>631</v>
      </c>
      <c r="B353" s="4" t="s">
        <v>29</v>
      </c>
      <c r="C353" s="1">
        <v>62</v>
      </c>
      <c r="D353" s="4" t="s">
        <v>632</v>
      </c>
      <c r="E353" s="4" t="s">
        <v>42</v>
      </c>
      <c r="F353" s="3">
        <v>45397.625</v>
      </c>
      <c r="G353" s="3">
        <v>45397.662499999999</v>
      </c>
      <c r="H353" s="1">
        <v>48.32</v>
      </c>
      <c r="I353" s="1">
        <v>2.31</v>
      </c>
      <c r="J353" s="1">
        <v>19.59</v>
      </c>
      <c r="K353" s="2">
        <v>49.14</v>
      </c>
      <c r="L353" s="4" t="s">
        <v>36</v>
      </c>
      <c r="M353" s="4" t="s">
        <v>33</v>
      </c>
      <c r="N353" s="1">
        <v>27.01</v>
      </c>
      <c r="O353" s="1">
        <v>55.86</v>
      </c>
      <c r="P353" s="1">
        <v>161.4</v>
      </c>
      <c r="Q353" s="1">
        <v>3.5</v>
      </c>
      <c r="R353" s="1">
        <v>2</v>
      </c>
      <c r="S353" s="4" t="s">
        <v>6</v>
      </c>
      <c r="T353" s="4" t="s">
        <v>7</v>
      </c>
      <c r="U353" s="7">
        <v>15</v>
      </c>
      <c r="V353" s="4" t="s">
        <v>36</v>
      </c>
      <c r="W353" s="4" t="s">
        <v>2579</v>
      </c>
      <c r="X353" s="7">
        <v>4</v>
      </c>
      <c r="Y353" s="7">
        <v>2024</v>
      </c>
      <c r="Z353" s="4" t="s">
        <v>2489</v>
      </c>
    </row>
    <row r="354" spans="1:26">
      <c r="A354" s="4" t="s">
        <v>633</v>
      </c>
      <c r="B354" s="4" t="s">
        <v>62</v>
      </c>
      <c r="C354" s="1">
        <v>62</v>
      </c>
      <c r="D354" s="4" t="s">
        <v>200</v>
      </c>
      <c r="E354" s="4" t="s">
        <v>27</v>
      </c>
      <c r="F354" s="3">
        <v>45397.666666666664</v>
      </c>
      <c r="G354" s="3">
        <v>45397.759722222225</v>
      </c>
      <c r="H354" s="1">
        <v>65.540000000000006</v>
      </c>
      <c r="I354" s="1">
        <v>1.1599999999999999</v>
      </c>
      <c r="J354" s="1">
        <v>31.86</v>
      </c>
      <c r="K354" s="2">
        <v>37.49</v>
      </c>
      <c r="L354" s="4" t="s">
        <v>4</v>
      </c>
      <c r="M354" s="4" t="s">
        <v>13</v>
      </c>
      <c r="N354" s="1">
        <v>25.2</v>
      </c>
      <c r="O354" s="1">
        <v>96.76</v>
      </c>
      <c r="P354" s="1">
        <v>78.61</v>
      </c>
      <c r="Q354" s="1">
        <v>0.95</v>
      </c>
      <c r="R354" s="1">
        <v>6</v>
      </c>
      <c r="S354" s="4" t="s">
        <v>20</v>
      </c>
      <c r="T354" s="4" t="s">
        <v>7</v>
      </c>
      <c r="U354" s="7">
        <v>16</v>
      </c>
      <c r="V354" s="4" t="s">
        <v>36</v>
      </c>
      <c r="W354" s="4" t="s">
        <v>2584</v>
      </c>
      <c r="X354" s="7">
        <v>4</v>
      </c>
      <c r="Y354" s="7">
        <v>2024</v>
      </c>
      <c r="Z354" s="4" t="s">
        <v>2489</v>
      </c>
    </row>
    <row r="355" spans="1:26">
      <c r="A355" s="4" t="s">
        <v>634</v>
      </c>
      <c r="B355" s="4" t="s">
        <v>1</v>
      </c>
      <c r="C355" s="1">
        <v>100</v>
      </c>
      <c r="D355" s="4" t="s">
        <v>635</v>
      </c>
      <c r="E355" s="4" t="s">
        <v>58</v>
      </c>
      <c r="F355" s="3">
        <v>45397.708333333336</v>
      </c>
      <c r="G355" s="3">
        <v>45397.821527777778</v>
      </c>
      <c r="H355" s="1">
        <v>68.75</v>
      </c>
      <c r="I355" s="1">
        <v>0.55000000000000004</v>
      </c>
      <c r="J355" s="1">
        <v>10.76</v>
      </c>
      <c r="K355" s="2">
        <v>28.29</v>
      </c>
      <c r="L355" s="4" t="s">
        <v>36</v>
      </c>
      <c r="M355" s="4" t="s">
        <v>19</v>
      </c>
      <c r="N355" s="1">
        <v>81.28</v>
      </c>
      <c r="O355" s="1">
        <v>66.08</v>
      </c>
      <c r="P355" s="1">
        <v>284.85000000000002</v>
      </c>
      <c r="Q355" s="1">
        <v>13.79</v>
      </c>
      <c r="R355" s="1">
        <v>3</v>
      </c>
      <c r="S355" s="4" t="s">
        <v>6</v>
      </c>
      <c r="T355" s="4" t="s">
        <v>7</v>
      </c>
      <c r="U355" s="7">
        <v>17</v>
      </c>
      <c r="V355" s="4" t="s">
        <v>36</v>
      </c>
      <c r="W355" s="4" t="s">
        <v>2566</v>
      </c>
      <c r="X355" s="7">
        <v>4</v>
      </c>
      <c r="Y355" s="7">
        <v>2024</v>
      </c>
      <c r="Z355" s="4" t="s">
        <v>2489</v>
      </c>
    </row>
    <row r="356" spans="1:26">
      <c r="A356" s="4" t="s">
        <v>636</v>
      </c>
      <c r="B356" s="4" t="s">
        <v>29</v>
      </c>
      <c r="C356" s="1">
        <v>85</v>
      </c>
      <c r="D356" s="4" t="s">
        <v>637</v>
      </c>
      <c r="E356" s="4" t="s">
        <v>58</v>
      </c>
      <c r="F356" s="3">
        <v>45397.75</v>
      </c>
      <c r="G356" s="3">
        <v>45397.852777777778</v>
      </c>
      <c r="H356" s="1">
        <v>67.44</v>
      </c>
      <c r="I356" s="1">
        <v>1.81</v>
      </c>
      <c r="J356" s="1">
        <v>16.100000000000001</v>
      </c>
      <c r="K356" s="2">
        <v>15</v>
      </c>
      <c r="L356" s="4" t="s">
        <v>45</v>
      </c>
      <c r="M356" s="4" t="s">
        <v>19</v>
      </c>
      <c r="N356" s="1">
        <v>89.87</v>
      </c>
      <c r="O356" s="1">
        <v>93.9</v>
      </c>
      <c r="P356" s="1">
        <v>36.06</v>
      </c>
      <c r="Q356" s="1">
        <v>34.08</v>
      </c>
      <c r="R356" s="1">
        <v>3</v>
      </c>
      <c r="S356" s="4" t="s">
        <v>14</v>
      </c>
      <c r="T356" s="4" t="s">
        <v>15</v>
      </c>
      <c r="U356" s="7">
        <v>18</v>
      </c>
      <c r="V356" s="4" t="s">
        <v>4</v>
      </c>
      <c r="W356" s="4" t="s">
        <v>2579</v>
      </c>
      <c r="X356" s="7">
        <v>4</v>
      </c>
      <c r="Y356" s="7">
        <v>2024</v>
      </c>
      <c r="Z356" s="4" t="s">
        <v>2489</v>
      </c>
    </row>
    <row r="357" spans="1:26">
      <c r="A357" s="4" t="s">
        <v>638</v>
      </c>
      <c r="B357" s="4" t="s">
        <v>17</v>
      </c>
      <c r="C357" s="1">
        <v>75</v>
      </c>
      <c r="D357" s="4" t="s">
        <v>639</v>
      </c>
      <c r="E357" s="4" t="s">
        <v>3</v>
      </c>
      <c r="F357" s="3">
        <v>45397.791666666664</v>
      </c>
      <c r="G357" s="3">
        <v>45397.924305555556</v>
      </c>
      <c r="H357" s="1">
        <v>10.45</v>
      </c>
      <c r="I357" s="1">
        <v>1.43</v>
      </c>
      <c r="J357" s="1">
        <v>39.89</v>
      </c>
      <c r="K357" s="2">
        <v>32.56</v>
      </c>
      <c r="L357" s="4" t="s">
        <v>36</v>
      </c>
      <c r="M357" s="4" t="s">
        <v>39</v>
      </c>
      <c r="N357" s="1">
        <v>82.76</v>
      </c>
      <c r="O357" s="1">
        <v>60.78</v>
      </c>
      <c r="P357" s="1">
        <v>85.92</v>
      </c>
      <c r="Q357" s="1">
        <v>20.63</v>
      </c>
      <c r="R357" s="1">
        <v>0</v>
      </c>
      <c r="S357" s="4" t="s">
        <v>20</v>
      </c>
      <c r="T357" s="4" t="s">
        <v>24</v>
      </c>
      <c r="U357" s="7">
        <v>19</v>
      </c>
      <c r="V357" s="4" t="s">
        <v>4</v>
      </c>
      <c r="W357" s="4" t="s">
        <v>2567</v>
      </c>
      <c r="X357" s="7">
        <v>4</v>
      </c>
      <c r="Y357" s="7">
        <v>2024</v>
      </c>
      <c r="Z357" s="4" t="s">
        <v>2489</v>
      </c>
    </row>
    <row r="358" spans="1:26">
      <c r="A358" s="4" t="s">
        <v>640</v>
      </c>
      <c r="B358" s="4" t="s">
        <v>1</v>
      </c>
      <c r="C358" s="1">
        <v>100</v>
      </c>
      <c r="D358" s="4" t="s">
        <v>479</v>
      </c>
      <c r="E358" s="4" t="s">
        <v>3</v>
      </c>
      <c r="F358" s="3">
        <v>45397.833333333336</v>
      </c>
      <c r="G358" s="3">
        <v>45397.986111111109</v>
      </c>
      <c r="H358" s="1">
        <v>30.81</v>
      </c>
      <c r="I358" s="1">
        <v>1.04</v>
      </c>
      <c r="J358" s="1">
        <v>18.98</v>
      </c>
      <c r="K358" s="2">
        <v>18.350000000000001</v>
      </c>
      <c r="L358" s="4" t="s">
        <v>45</v>
      </c>
      <c r="M358" s="4" t="s">
        <v>23</v>
      </c>
      <c r="N358" s="1">
        <v>60.73</v>
      </c>
      <c r="O358" s="1">
        <v>61.21</v>
      </c>
      <c r="P358" s="1">
        <v>155.71</v>
      </c>
      <c r="Q358" s="1">
        <v>29.11</v>
      </c>
      <c r="R358" s="1">
        <v>5</v>
      </c>
      <c r="S358" s="4" t="s">
        <v>20</v>
      </c>
      <c r="T358" s="4" t="s">
        <v>15</v>
      </c>
      <c r="U358" s="7">
        <v>20</v>
      </c>
      <c r="V358" s="4" t="s">
        <v>4</v>
      </c>
      <c r="W358" s="4" t="s">
        <v>2566</v>
      </c>
      <c r="X358" s="7">
        <v>4</v>
      </c>
      <c r="Y358" s="7">
        <v>2024</v>
      </c>
      <c r="Z358" s="4" t="s">
        <v>2489</v>
      </c>
    </row>
    <row r="359" spans="1:26">
      <c r="A359" s="4" t="s">
        <v>641</v>
      </c>
      <c r="B359" s="4" t="s">
        <v>9</v>
      </c>
      <c r="C359" s="1">
        <v>85</v>
      </c>
      <c r="D359" s="4" t="s">
        <v>642</v>
      </c>
      <c r="E359" s="4" t="s">
        <v>27</v>
      </c>
      <c r="F359" s="3">
        <v>45397.875</v>
      </c>
      <c r="G359" s="3">
        <v>45397.901388888888</v>
      </c>
      <c r="H359" s="1">
        <v>62.1</v>
      </c>
      <c r="I359" s="1">
        <v>2.48</v>
      </c>
      <c r="J359" s="1">
        <v>30.53</v>
      </c>
      <c r="K359" s="2">
        <v>8.86</v>
      </c>
      <c r="L359" s="4" t="s">
        <v>36</v>
      </c>
      <c r="M359" s="4" t="s">
        <v>5</v>
      </c>
      <c r="N359" s="1">
        <v>43.89</v>
      </c>
      <c r="O359" s="1">
        <v>81.47</v>
      </c>
      <c r="P359" s="1">
        <v>285.79000000000002</v>
      </c>
      <c r="Q359" s="1">
        <v>-8.56</v>
      </c>
      <c r="R359" s="1">
        <v>1</v>
      </c>
      <c r="S359" s="4" t="s">
        <v>14</v>
      </c>
      <c r="T359" s="4" t="s">
        <v>7</v>
      </c>
      <c r="U359" s="7">
        <v>21</v>
      </c>
      <c r="V359" s="4" t="s">
        <v>4</v>
      </c>
      <c r="W359" s="4" t="s">
        <v>2572</v>
      </c>
      <c r="X359" s="7">
        <v>4</v>
      </c>
      <c r="Y359" s="7">
        <v>2024</v>
      </c>
      <c r="Z359" s="4" t="s">
        <v>2489</v>
      </c>
    </row>
    <row r="360" spans="1:26">
      <c r="A360" s="4" t="s">
        <v>643</v>
      </c>
      <c r="B360" s="4" t="s">
        <v>62</v>
      </c>
      <c r="C360" s="1">
        <v>100</v>
      </c>
      <c r="D360" s="4" t="s">
        <v>644</v>
      </c>
      <c r="E360" s="4" t="s">
        <v>58</v>
      </c>
      <c r="F360" s="3">
        <v>45397.916666666664</v>
      </c>
      <c r="G360" s="3">
        <v>45397.978472222225</v>
      </c>
      <c r="H360" s="1">
        <v>28.86</v>
      </c>
      <c r="I360" s="1">
        <v>2.11</v>
      </c>
      <c r="J360" s="1">
        <v>38.340000000000003</v>
      </c>
      <c r="K360" s="2">
        <v>37.450000000000003</v>
      </c>
      <c r="L360" s="4" t="s">
        <v>45</v>
      </c>
      <c r="M360" s="4" t="s">
        <v>13</v>
      </c>
      <c r="N360" s="1">
        <v>27.68</v>
      </c>
      <c r="O360" s="1">
        <v>92.57</v>
      </c>
      <c r="P360" s="1">
        <v>107</v>
      </c>
      <c r="Q360" s="1">
        <v>13.19</v>
      </c>
      <c r="R360" s="1">
        <v>2</v>
      </c>
      <c r="S360" s="4" t="s">
        <v>20</v>
      </c>
      <c r="T360" s="4" t="s">
        <v>15</v>
      </c>
      <c r="U360" s="7">
        <v>22</v>
      </c>
      <c r="V360" s="4" t="s">
        <v>4</v>
      </c>
      <c r="W360" s="4" t="s">
        <v>2584</v>
      </c>
      <c r="X360" s="7">
        <v>4</v>
      </c>
      <c r="Y360" s="7">
        <v>2024</v>
      </c>
      <c r="Z360" s="4" t="s">
        <v>2489</v>
      </c>
    </row>
    <row r="361" spans="1:26">
      <c r="A361" s="4" t="s">
        <v>645</v>
      </c>
      <c r="B361" s="4" t="s">
        <v>9</v>
      </c>
      <c r="C361" s="1">
        <v>75</v>
      </c>
      <c r="D361" s="4" t="s">
        <v>177</v>
      </c>
      <c r="E361" s="4" t="s">
        <v>27</v>
      </c>
      <c r="F361" s="3">
        <v>45397.958333333336</v>
      </c>
      <c r="G361" s="3">
        <v>45398.06527777778</v>
      </c>
      <c r="H361" s="1">
        <v>33.369999999999997</v>
      </c>
      <c r="I361" s="1">
        <v>2.4900000000000002</v>
      </c>
      <c r="J361" s="1">
        <v>41.93</v>
      </c>
      <c r="K361" s="2">
        <v>7.41</v>
      </c>
      <c r="L361" s="4" t="s">
        <v>4</v>
      </c>
      <c r="M361" s="4" t="s">
        <v>48</v>
      </c>
      <c r="N361" s="1">
        <v>58.61</v>
      </c>
      <c r="O361" s="1">
        <v>71.22</v>
      </c>
      <c r="P361" s="1">
        <v>279.52</v>
      </c>
      <c r="Q361" s="1">
        <v>15.42</v>
      </c>
      <c r="R361" s="1">
        <v>8.02</v>
      </c>
      <c r="S361" s="4" t="s">
        <v>14</v>
      </c>
      <c r="T361" s="4" t="s">
        <v>7</v>
      </c>
      <c r="U361" s="7">
        <v>23</v>
      </c>
      <c r="V361" s="4" t="s">
        <v>4</v>
      </c>
      <c r="W361" s="4" t="s">
        <v>2572</v>
      </c>
      <c r="X361" s="7">
        <v>4</v>
      </c>
      <c r="Y361" s="7">
        <v>2024</v>
      </c>
      <c r="Z361" s="4" t="s">
        <v>2489</v>
      </c>
    </row>
    <row r="362" spans="1:26">
      <c r="A362" s="4" t="s">
        <v>646</v>
      </c>
      <c r="B362" s="4" t="s">
        <v>1</v>
      </c>
      <c r="C362" s="1">
        <v>77.61</v>
      </c>
      <c r="D362" s="4" t="s">
        <v>439</v>
      </c>
      <c r="E362" s="4" t="s">
        <v>3</v>
      </c>
      <c r="F362" s="3">
        <v>45428</v>
      </c>
      <c r="G362" s="3">
        <v>45428.054166666669</v>
      </c>
      <c r="H362" s="1">
        <v>73.09</v>
      </c>
      <c r="I362" s="1">
        <v>1.75</v>
      </c>
      <c r="J362" s="1">
        <v>30.39</v>
      </c>
      <c r="K362" s="2">
        <v>9.6</v>
      </c>
      <c r="L362" s="4" t="s">
        <v>12</v>
      </c>
      <c r="M362" s="4" t="s">
        <v>5</v>
      </c>
      <c r="N362" s="1">
        <v>29.67</v>
      </c>
      <c r="O362" s="1">
        <v>99.86</v>
      </c>
      <c r="P362" s="1">
        <v>227.73</v>
      </c>
      <c r="Q362" s="1">
        <v>2.59</v>
      </c>
      <c r="R362" s="1">
        <v>7</v>
      </c>
      <c r="S362" s="4" t="s">
        <v>6</v>
      </c>
      <c r="T362" s="4" t="s">
        <v>15</v>
      </c>
      <c r="U362" s="7">
        <v>0</v>
      </c>
      <c r="V362" s="4" t="s">
        <v>1816</v>
      </c>
      <c r="W362" s="4" t="s">
        <v>2566</v>
      </c>
      <c r="X362" s="7">
        <v>5</v>
      </c>
      <c r="Y362" s="7">
        <v>2024</v>
      </c>
      <c r="Z362" s="4" t="s">
        <v>2489</v>
      </c>
    </row>
    <row r="363" spans="1:26">
      <c r="A363" s="4" t="s">
        <v>647</v>
      </c>
      <c r="B363" s="4" t="s">
        <v>1</v>
      </c>
      <c r="C363" s="1">
        <v>75</v>
      </c>
      <c r="D363" s="4" t="s">
        <v>648</v>
      </c>
      <c r="E363" s="4" t="s">
        <v>3</v>
      </c>
      <c r="F363" s="3">
        <v>45428.041666666664</v>
      </c>
      <c r="G363" s="3">
        <v>45428.097222222219</v>
      </c>
      <c r="H363" s="1">
        <v>26.99</v>
      </c>
      <c r="I363" s="1">
        <v>3.55</v>
      </c>
      <c r="J363" s="1">
        <v>46.58</v>
      </c>
      <c r="K363" s="2">
        <v>36.5</v>
      </c>
      <c r="L363" s="4" t="s">
        <v>12</v>
      </c>
      <c r="M363" s="4" t="s">
        <v>13</v>
      </c>
      <c r="N363" s="1">
        <v>23.69</v>
      </c>
      <c r="O363" s="1">
        <v>56.11</v>
      </c>
      <c r="P363" s="1">
        <v>237.51</v>
      </c>
      <c r="Q363" s="1">
        <v>25.11</v>
      </c>
      <c r="R363" s="1">
        <v>1</v>
      </c>
      <c r="S363" s="4" t="s">
        <v>20</v>
      </c>
      <c r="T363" s="4" t="s">
        <v>7</v>
      </c>
      <c r="U363" s="7">
        <v>1</v>
      </c>
      <c r="V363" s="4" t="s">
        <v>1816</v>
      </c>
      <c r="W363" s="4" t="s">
        <v>2566</v>
      </c>
      <c r="X363" s="7">
        <v>5</v>
      </c>
      <c r="Y363" s="7">
        <v>2024</v>
      </c>
      <c r="Z363" s="4" t="s">
        <v>2489</v>
      </c>
    </row>
    <row r="364" spans="1:26">
      <c r="A364" s="4" t="s">
        <v>649</v>
      </c>
      <c r="B364" s="4" t="s">
        <v>1</v>
      </c>
      <c r="C364" s="1">
        <v>85</v>
      </c>
      <c r="D364" s="4" t="s">
        <v>421</v>
      </c>
      <c r="E364" s="4" t="s">
        <v>42</v>
      </c>
      <c r="F364" s="3">
        <v>45428.083333333336</v>
      </c>
      <c r="G364" s="3">
        <v>45428.234027777777</v>
      </c>
      <c r="H364" s="1">
        <v>6.94</v>
      </c>
      <c r="I364" s="1">
        <v>3.29</v>
      </c>
      <c r="J364" s="1">
        <v>13.29</v>
      </c>
      <c r="K364" s="2">
        <v>16.89</v>
      </c>
      <c r="L364" s="4" t="s">
        <v>45</v>
      </c>
      <c r="M364" s="4" t="s">
        <v>13</v>
      </c>
      <c r="N364" s="1">
        <v>88.61</v>
      </c>
      <c r="O364" s="1">
        <v>81.44</v>
      </c>
      <c r="P364" s="1">
        <v>230.32</v>
      </c>
      <c r="Q364" s="1">
        <v>1.2</v>
      </c>
      <c r="R364" s="1">
        <v>3</v>
      </c>
      <c r="S364" s="4" t="s">
        <v>14</v>
      </c>
      <c r="T364" s="4" t="s">
        <v>7</v>
      </c>
      <c r="U364" s="7">
        <v>2</v>
      </c>
      <c r="V364" s="4" t="s">
        <v>1816</v>
      </c>
      <c r="W364" s="4" t="s">
        <v>2566</v>
      </c>
      <c r="X364" s="7">
        <v>5</v>
      </c>
      <c r="Y364" s="7">
        <v>2024</v>
      </c>
      <c r="Z364" s="4" t="s">
        <v>2489</v>
      </c>
    </row>
    <row r="365" spans="1:26">
      <c r="A365" s="4" t="s">
        <v>650</v>
      </c>
      <c r="B365" s="4" t="s">
        <v>9</v>
      </c>
      <c r="C365" s="1">
        <v>50</v>
      </c>
      <c r="D365" s="4" t="s">
        <v>651</v>
      </c>
      <c r="E365" s="4" t="s">
        <v>27</v>
      </c>
      <c r="F365" s="3">
        <v>45428.125</v>
      </c>
      <c r="G365" s="3">
        <v>45428.193749999999</v>
      </c>
      <c r="H365" s="1">
        <v>42.29</v>
      </c>
      <c r="I365" s="1">
        <v>2.0099999999999998</v>
      </c>
      <c r="J365" s="1">
        <v>37.81</v>
      </c>
      <c r="K365" s="2">
        <v>7.81</v>
      </c>
      <c r="L365" s="4" t="s">
        <v>36</v>
      </c>
      <c r="M365" s="4" t="s">
        <v>33</v>
      </c>
      <c r="N365" s="1">
        <v>81.099999999999994</v>
      </c>
      <c r="O365" s="1">
        <v>92.83</v>
      </c>
      <c r="P365" s="1">
        <v>242.45</v>
      </c>
      <c r="Q365" s="1">
        <v>36.83</v>
      </c>
      <c r="R365" s="1">
        <v>10.55</v>
      </c>
      <c r="S365" s="4" t="s">
        <v>14</v>
      </c>
      <c r="T365" s="4" t="s">
        <v>15</v>
      </c>
      <c r="U365" s="7">
        <v>3</v>
      </c>
      <c r="V365" s="4" t="s">
        <v>1816</v>
      </c>
      <c r="W365" s="4" t="s">
        <v>2572</v>
      </c>
      <c r="X365" s="7">
        <v>5</v>
      </c>
      <c r="Y365" s="7">
        <v>2024</v>
      </c>
      <c r="Z365" s="4" t="s">
        <v>2489</v>
      </c>
    </row>
    <row r="366" spans="1:26">
      <c r="A366" s="4" t="s">
        <v>652</v>
      </c>
      <c r="B366" s="4" t="s">
        <v>1</v>
      </c>
      <c r="C366" s="1">
        <v>100</v>
      </c>
      <c r="D366" s="4" t="s">
        <v>599</v>
      </c>
      <c r="E366" s="4" t="s">
        <v>27</v>
      </c>
      <c r="F366" s="3">
        <v>45428.166666666664</v>
      </c>
      <c r="G366" s="3">
        <v>45428.212500000001</v>
      </c>
      <c r="H366" s="1">
        <v>30.04</v>
      </c>
      <c r="I366" s="1">
        <v>1.64</v>
      </c>
      <c r="J366" s="1">
        <v>13.37</v>
      </c>
      <c r="K366" s="2">
        <v>35.950000000000003</v>
      </c>
      <c r="L366" s="4" t="s">
        <v>36</v>
      </c>
      <c r="M366" s="4" t="s">
        <v>39</v>
      </c>
      <c r="N366" s="1">
        <v>14.36</v>
      </c>
      <c r="O366" s="1">
        <v>80.39</v>
      </c>
      <c r="P366" s="1">
        <v>217.92</v>
      </c>
      <c r="Q366" s="1">
        <v>34.950000000000003</v>
      </c>
      <c r="R366" s="1">
        <v>6</v>
      </c>
      <c r="S366" s="4" t="s">
        <v>6</v>
      </c>
      <c r="T366" s="4" t="s">
        <v>7</v>
      </c>
      <c r="U366" s="7">
        <v>4</v>
      </c>
      <c r="V366" s="4" t="s">
        <v>1816</v>
      </c>
      <c r="W366" s="4" t="s">
        <v>2566</v>
      </c>
      <c r="X366" s="7">
        <v>5</v>
      </c>
      <c r="Y366" s="7">
        <v>2024</v>
      </c>
      <c r="Z366" s="4" t="s">
        <v>2489</v>
      </c>
    </row>
    <row r="367" spans="1:26">
      <c r="A367" s="4" t="s">
        <v>653</v>
      </c>
      <c r="B367" s="4" t="s">
        <v>9</v>
      </c>
      <c r="C367" s="1">
        <v>62</v>
      </c>
      <c r="D367" s="4" t="s">
        <v>253</v>
      </c>
      <c r="E367" s="4" t="s">
        <v>58</v>
      </c>
      <c r="F367" s="3">
        <v>45428.208333333336</v>
      </c>
      <c r="G367" s="3">
        <v>45428.25</v>
      </c>
      <c r="H367" s="1">
        <v>10.39</v>
      </c>
      <c r="I367" s="1">
        <v>1.24</v>
      </c>
      <c r="J367" s="1">
        <v>47.77</v>
      </c>
      <c r="K367" s="2">
        <v>21.49</v>
      </c>
      <c r="L367" s="4" t="s">
        <v>12</v>
      </c>
      <c r="M367" s="4" t="s">
        <v>33</v>
      </c>
      <c r="N367" s="1">
        <v>56.66</v>
      </c>
      <c r="O367" s="1">
        <v>73.290000000000006</v>
      </c>
      <c r="P367" s="1">
        <v>188.15</v>
      </c>
      <c r="Q367" s="1">
        <v>16.829999999999998</v>
      </c>
      <c r="R367" s="1">
        <v>0</v>
      </c>
      <c r="S367" s="4" t="s">
        <v>20</v>
      </c>
      <c r="T367" s="4" t="s">
        <v>24</v>
      </c>
      <c r="U367" s="7">
        <v>5</v>
      </c>
      <c r="V367" s="4" t="s">
        <v>1816</v>
      </c>
      <c r="W367" s="4" t="s">
        <v>2572</v>
      </c>
      <c r="X367" s="7">
        <v>5</v>
      </c>
      <c r="Y367" s="7">
        <v>2024</v>
      </c>
      <c r="Z367" s="4" t="s">
        <v>2489</v>
      </c>
    </row>
    <row r="368" spans="1:26">
      <c r="A368" s="4" t="s">
        <v>654</v>
      </c>
      <c r="B368" s="4" t="s">
        <v>1</v>
      </c>
      <c r="C368" s="1">
        <v>50</v>
      </c>
      <c r="D368" s="4" t="s">
        <v>655</v>
      </c>
      <c r="E368" s="4" t="s">
        <v>58</v>
      </c>
      <c r="F368" s="3">
        <v>45428.25</v>
      </c>
      <c r="G368" s="3">
        <v>45428.387499999997</v>
      </c>
      <c r="H368" s="1">
        <v>45.72</v>
      </c>
      <c r="I368" s="1">
        <v>2.87</v>
      </c>
      <c r="J368" s="1">
        <v>47.84</v>
      </c>
      <c r="K368" s="2">
        <v>31.23</v>
      </c>
      <c r="L368" s="4" t="s">
        <v>45</v>
      </c>
      <c r="M368" s="4" t="s">
        <v>23</v>
      </c>
      <c r="N368" s="1">
        <v>35.42</v>
      </c>
      <c r="O368" s="1">
        <v>88.85</v>
      </c>
      <c r="P368" s="1">
        <v>156.88</v>
      </c>
      <c r="Q368" s="1">
        <v>34.299999999999997</v>
      </c>
      <c r="R368" s="1">
        <v>7</v>
      </c>
      <c r="S368" s="4" t="s">
        <v>20</v>
      </c>
      <c r="T368" s="4" t="s">
        <v>7</v>
      </c>
      <c r="U368" s="7">
        <v>6</v>
      </c>
      <c r="V368" s="4" t="s">
        <v>12</v>
      </c>
      <c r="W368" s="4" t="s">
        <v>2566</v>
      </c>
      <c r="X368" s="7">
        <v>5</v>
      </c>
      <c r="Y368" s="7">
        <v>2024</v>
      </c>
      <c r="Z368" s="4" t="s">
        <v>2489</v>
      </c>
    </row>
    <row r="369" spans="1:26">
      <c r="A369" s="4" t="s">
        <v>656</v>
      </c>
      <c r="B369" s="4" t="s">
        <v>17</v>
      </c>
      <c r="C369" s="1">
        <v>50</v>
      </c>
      <c r="D369" s="4" t="s">
        <v>406</v>
      </c>
      <c r="E369" s="4" t="s">
        <v>42</v>
      </c>
      <c r="F369" s="3">
        <v>45428.291666666664</v>
      </c>
      <c r="G369" s="3">
        <v>45428.354861111111</v>
      </c>
      <c r="H369" s="1">
        <v>24.6</v>
      </c>
      <c r="I369" s="1">
        <v>2.0099999999999998</v>
      </c>
      <c r="J369" s="1">
        <v>11.82</v>
      </c>
      <c r="K369" s="2">
        <v>29.23</v>
      </c>
      <c r="L369" s="4" t="s">
        <v>36</v>
      </c>
      <c r="M369" s="4" t="s">
        <v>48</v>
      </c>
      <c r="N369" s="1">
        <v>51.19</v>
      </c>
      <c r="O369" s="1">
        <v>63.47</v>
      </c>
      <c r="P369" s="1">
        <v>263.83</v>
      </c>
      <c r="Q369" s="1">
        <v>14.21</v>
      </c>
      <c r="R369" s="1">
        <v>1</v>
      </c>
      <c r="S369" s="4" t="s">
        <v>20</v>
      </c>
      <c r="T369" s="4" t="s">
        <v>7</v>
      </c>
      <c r="U369" s="7">
        <v>7</v>
      </c>
      <c r="V369" s="4" t="s">
        <v>12</v>
      </c>
      <c r="W369" s="4" t="s">
        <v>2567</v>
      </c>
      <c r="X369" s="7">
        <v>5</v>
      </c>
      <c r="Y369" s="7">
        <v>2024</v>
      </c>
      <c r="Z369" s="4" t="s">
        <v>2489</v>
      </c>
    </row>
    <row r="370" spans="1:26">
      <c r="A370" s="4" t="s">
        <v>657</v>
      </c>
      <c r="B370" s="4" t="s">
        <v>1</v>
      </c>
      <c r="C370" s="1">
        <v>62</v>
      </c>
      <c r="D370" s="4" t="s">
        <v>658</v>
      </c>
      <c r="E370" s="4" t="s">
        <v>11</v>
      </c>
      <c r="F370" s="3">
        <v>45428.333333333336</v>
      </c>
      <c r="G370" s="3">
        <v>45428.418055555558</v>
      </c>
      <c r="H370" s="1">
        <v>23.15</v>
      </c>
      <c r="I370" s="1">
        <v>3.28</v>
      </c>
      <c r="J370" s="1">
        <v>25.4</v>
      </c>
      <c r="K370" s="2">
        <v>11</v>
      </c>
      <c r="L370" s="4" t="s">
        <v>12</v>
      </c>
      <c r="M370" s="4" t="s">
        <v>5</v>
      </c>
      <c r="N370" s="1">
        <v>76.819999999999993</v>
      </c>
      <c r="O370" s="1">
        <v>50.97</v>
      </c>
      <c r="P370" s="1">
        <v>61.05</v>
      </c>
      <c r="Q370" s="1">
        <v>15.61</v>
      </c>
      <c r="R370" s="1">
        <v>4</v>
      </c>
      <c r="S370" s="4" t="s">
        <v>20</v>
      </c>
      <c r="T370" s="4" t="s">
        <v>7</v>
      </c>
      <c r="U370" s="7">
        <v>8</v>
      </c>
      <c r="V370" s="4" t="s">
        <v>12</v>
      </c>
      <c r="W370" s="4" t="s">
        <v>2566</v>
      </c>
      <c r="X370" s="7">
        <v>5</v>
      </c>
      <c r="Y370" s="7">
        <v>2024</v>
      </c>
      <c r="Z370" s="4" t="s">
        <v>2489</v>
      </c>
    </row>
    <row r="371" spans="1:26">
      <c r="A371" s="4" t="s">
        <v>659</v>
      </c>
      <c r="B371" s="4" t="s">
        <v>9</v>
      </c>
      <c r="C371" s="1">
        <v>85</v>
      </c>
      <c r="D371" s="4" t="s">
        <v>577</v>
      </c>
      <c r="E371" s="4" t="s">
        <v>11</v>
      </c>
      <c r="F371" s="3">
        <v>45428.375</v>
      </c>
      <c r="G371" s="3">
        <v>45428.524305555555</v>
      </c>
      <c r="H371" s="1">
        <v>52.72</v>
      </c>
      <c r="I371" s="1">
        <v>0.56000000000000005</v>
      </c>
      <c r="J371" s="1">
        <v>6.42</v>
      </c>
      <c r="K371" s="2">
        <v>34.4</v>
      </c>
      <c r="L371" s="4" t="s">
        <v>45</v>
      </c>
      <c r="M371" s="4" t="s">
        <v>5</v>
      </c>
      <c r="N371" s="1">
        <v>37.68</v>
      </c>
      <c r="O371" s="1">
        <v>81.91</v>
      </c>
      <c r="P371" s="1">
        <v>225.3</v>
      </c>
      <c r="Q371" s="1">
        <v>0.17</v>
      </c>
      <c r="R371" s="1">
        <v>7</v>
      </c>
      <c r="S371" s="4" t="s">
        <v>6</v>
      </c>
      <c r="T371" s="4" t="s">
        <v>24</v>
      </c>
      <c r="U371" s="7">
        <v>9</v>
      </c>
      <c r="V371" s="4" t="s">
        <v>12</v>
      </c>
      <c r="W371" s="4" t="s">
        <v>2572</v>
      </c>
      <c r="X371" s="7">
        <v>5</v>
      </c>
      <c r="Y371" s="7">
        <v>2024</v>
      </c>
      <c r="Z371" s="4" t="s">
        <v>2489</v>
      </c>
    </row>
    <row r="372" spans="1:26">
      <c r="A372" s="4" t="s">
        <v>660</v>
      </c>
      <c r="B372" s="4" t="s">
        <v>29</v>
      </c>
      <c r="C372" s="1">
        <v>100</v>
      </c>
      <c r="D372" s="4" t="s">
        <v>661</v>
      </c>
      <c r="E372" s="4" t="s">
        <v>11</v>
      </c>
      <c r="F372" s="3">
        <v>45428.416666666664</v>
      </c>
      <c r="G372" s="3">
        <v>45428.446527777778</v>
      </c>
      <c r="H372" s="1"/>
      <c r="I372" s="1">
        <v>2.27</v>
      </c>
      <c r="J372" s="1">
        <v>46.49</v>
      </c>
      <c r="K372" s="2">
        <v>36.94</v>
      </c>
      <c r="L372" s="4" t="s">
        <v>4</v>
      </c>
      <c r="M372" s="4" t="s">
        <v>19</v>
      </c>
      <c r="N372" s="1">
        <v>15.27</v>
      </c>
      <c r="O372" s="1">
        <v>60.95</v>
      </c>
      <c r="P372" s="1">
        <v>264.89999999999998</v>
      </c>
      <c r="Q372" s="1">
        <v>36.57</v>
      </c>
      <c r="R372" s="1">
        <v>4</v>
      </c>
      <c r="S372" s="4" t="s">
        <v>6</v>
      </c>
      <c r="T372" s="4" t="s">
        <v>15</v>
      </c>
      <c r="U372" s="7">
        <v>10</v>
      </c>
      <c r="V372" s="4" t="s">
        <v>12</v>
      </c>
      <c r="W372" s="4" t="s">
        <v>2579</v>
      </c>
      <c r="X372" s="7">
        <v>5</v>
      </c>
      <c r="Y372" s="7">
        <v>2024</v>
      </c>
      <c r="Z372" s="4" t="s">
        <v>2489</v>
      </c>
    </row>
    <row r="373" spans="1:26">
      <c r="A373" s="4" t="s">
        <v>662</v>
      </c>
      <c r="B373" s="4" t="s">
        <v>1</v>
      </c>
      <c r="C373" s="1">
        <v>48.64</v>
      </c>
      <c r="D373" s="4" t="s">
        <v>663</v>
      </c>
      <c r="E373" s="4" t="s">
        <v>27</v>
      </c>
      <c r="F373" s="3">
        <v>45428.458333333336</v>
      </c>
      <c r="G373" s="3">
        <v>45428.592361111114</v>
      </c>
      <c r="H373" s="1">
        <v>68.25</v>
      </c>
      <c r="I373" s="1">
        <v>1.63</v>
      </c>
      <c r="J373" s="1">
        <v>29.21</v>
      </c>
      <c r="K373" s="2">
        <v>9.4600000000000009</v>
      </c>
      <c r="L373" s="4" t="s">
        <v>36</v>
      </c>
      <c r="M373" s="4" t="s">
        <v>23</v>
      </c>
      <c r="N373" s="1">
        <v>85.9</v>
      </c>
      <c r="O373" s="1">
        <v>91.28</v>
      </c>
      <c r="P373" s="1">
        <v>50.41</v>
      </c>
      <c r="Q373" s="1">
        <v>37.53</v>
      </c>
      <c r="R373" s="1">
        <v>0</v>
      </c>
      <c r="S373" s="4" t="s">
        <v>20</v>
      </c>
      <c r="T373" s="4" t="s">
        <v>24</v>
      </c>
      <c r="U373" s="7">
        <v>11</v>
      </c>
      <c r="V373" s="4" t="s">
        <v>12</v>
      </c>
      <c r="W373" s="4" t="s">
        <v>2566</v>
      </c>
      <c r="X373" s="7">
        <v>5</v>
      </c>
      <c r="Y373" s="7">
        <v>2024</v>
      </c>
      <c r="Z373" s="4" t="s">
        <v>2489</v>
      </c>
    </row>
    <row r="374" spans="1:26">
      <c r="A374" s="4" t="s">
        <v>664</v>
      </c>
      <c r="B374" s="4" t="s">
        <v>29</v>
      </c>
      <c r="C374" s="1">
        <v>85</v>
      </c>
      <c r="D374" s="4" t="s">
        <v>134</v>
      </c>
      <c r="E374" s="4" t="s">
        <v>27</v>
      </c>
      <c r="F374" s="3">
        <v>45428.5</v>
      </c>
      <c r="G374" s="3">
        <v>45428.634027777778</v>
      </c>
      <c r="H374" s="1">
        <v>56.42</v>
      </c>
      <c r="I374" s="1">
        <v>0.83</v>
      </c>
      <c r="J374" s="1">
        <v>25.4</v>
      </c>
      <c r="K374" s="2">
        <v>29.85</v>
      </c>
      <c r="L374" s="4" t="s">
        <v>36</v>
      </c>
      <c r="M374" s="4" t="s">
        <v>48</v>
      </c>
      <c r="N374" s="1">
        <v>32.61</v>
      </c>
      <c r="O374" s="1">
        <v>65.16</v>
      </c>
      <c r="P374" s="1">
        <v>12.81</v>
      </c>
      <c r="Q374" s="1">
        <v>17.600000000000001</v>
      </c>
      <c r="R374" s="1">
        <v>4</v>
      </c>
      <c r="S374" s="4" t="s">
        <v>14</v>
      </c>
      <c r="T374" s="4" t="s">
        <v>24</v>
      </c>
      <c r="U374" s="7">
        <v>12</v>
      </c>
      <c r="V374" s="4" t="s">
        <v>36</v>
      </c>
      <c r="W374" s="4" t="s">
        <v>2579</v>
      </c>
      <c r="X374" s="7">
        <v>5</v>
      </c>
      <c r="Y374" s="7">
        <v>2024</v>
      </c>
      <c r="Z374" s="4" t="s">
        <v>2489</v>
      </c>
    </row>
    <row r="375" spans="1:26">
      <c r="A375" s="4" t="s">
        <v>665</v>
      </c>
      <c r="B375" s="4" t="s">
        <v>17</v>
      </c>
      <c r="C375" s="1">
        <v>75</v>
      </c>
      <c r="D375" s="4" t="s">
        <v>666</v>
      </c>
      <c r="E375" s="4" t="s">
        <v>3</v>
      </c>
      <c r="F375" s="3">
        <v>45428.541666666664</v>
      </c>
      <c r="G375" s="3">
        <v>45428.616666666669</v>
      </c>
      <c r="H375" s="1">
        <v>52.9</v>
      </c>
      <c r="I375" s="1">
        <v>1.55</v>
      </c>
      <c r="J375" s="1">
        <v>15.57</v>
      </c>
      <c r="K375" s="2">
        <v>18.54</v>
      </c>
      <c r="L375" s="4" t="s">
        <v>45</v>
      </c>
      <c r="M375" s="4" t="s">
        <v>23</v>
      </c>
      <c r="N375" s="1">
        <v>89.84</v>
      </c>
      <c r="O375" s="1">
        <v>97.5</v>
      </c>
      <c r="P375" s="1">
        <v>36.74</v>
      </c>
      <c r="Q375" s="1">
        <v>32.57</v>
      </c>
      <c r="R375" s="1">
        <v>3</v>
      </c>
      <c r="S375" s="4" t="s">
        <v>20</v>
      </c>
      <c r="T375" s="4" t="s">
        <v>24</v>
      </c>
      <c r="U375" s="7">
        <v>13</v>
      </c>
      <c r="V375" s="4" t="s">
        <v>36</v>
      </c>
      <c r="W375" s="4" t="s">
        <v>2567</v>
      </c>
      <c r="X375" s="7">
        <v>5</v>
      </c>
      <c r="Y375" s="7">
        <v>2024</v>
      </c>
      <c r="Z375" s="4" t="s">
        <v>2489</v>
      </c>
    </row>
    <row r="376" spans="1:26">
      <c r="A376" s="4" t="s">
        <v>667</v>
      </c>
      <c r="B376" s="4" t="s">
        <v>62</v>
      </c>
      <c r="C376" s="1">
        <v>50</v>
      </c>
      <c r="D376" s="4" t="s">
        <v>668</v>
      </c>
      <c r="E376" s="4" t="s">
        <v>27</v>
      </c>
      <c r="F376" s="3">
        <v>45307.583333333336</v>
      </c>
      <c r="G376" s="3">
        <v>45307.609027777777</v>
      </c>
      <c r="H376" s="1">
        <v>28.16</v>
      </c>
      <c r="I376" s="1">
        <v>2.29</v>
      </c>
      <c r="J376" s="1">
        <v>23.39</v>
      </c>
      <c r="K376" s="2">
        <v>29.76</v>
      </c>
      <c r="L376" s="4" t="s">
        <v>12</v>
      </c>
      <c r="M376" s="4" t="s">
        <v>33</v>
      </c>
      <c r="N376" s="1">
        <v>72.900000000000006</v>
      </c>
      <c r="O376" s="1">
        <v>18.7</v>
      </c>
      <c r="P376" s="1">
        <v>23.47</v>
      </c>
      <c r="Q376" s="1">
        <v>15.45</v>
      </c>
      <c r="R376" s="1">
        <v>3</v>
      </c>
      <c r="S376" s="4" t="s">
        <v>20</v>
      </c>
      <c r="T376" s="4" t="s">
        <v>15</v>
      </c>
      <c r="U376" s="7">
        <v>14</v>
      </c>
      <c r="V376" s="4" t="s">
        <v>36</v>
      </c>
      <c r="W376" s="4" t="s">
        <v>2584</v>
      </c>
      <c r="X376" s="7">
        <v>1</v>
      </c>
      <c r="Y376" s="7">
        <v>2024</v>
      </c>
      <c r="Z376" s="4" t="s">
        <v>1853</v>
      </c>
    </row>
    <row r="377" spans="1:26">
      <c r="A377" s="4" t="s">
        <v>669</v>
      </c>
      <c r="B377" s="4" t="s">
        <v>17</v>
      </c>
      <c r="C377" s="1">
        <v>100</v>
      </c>
      <c r="D377" s="4" t="s">
        <v>128</v>
      </c>
      <c r="E377" s="4" t="s">
        <v>27</v>
      </c>
      <c r="F377" s="3">
        <v>45307.625</v>
      </c>
      <c r="G377" s="3">
        <v>45307.752083333333</v>
      </c>
      <c r="H377" s="1">
        <v>1.36</v>
      </c>
      <c r="I377" s="1">
        <v>1.57</v>
      </c>
      <c r="J377" s="1">
        <v>16.27</v>
      </c>
      <c r="K377" s="2">
        <v>23.87</v>
      </c>
      <c r="L377" s="4" t="s">
        <v>45</v>
      </c>
      <c r="M377" s="4" t="s">
        <v>33</v>
      </c>
      <c r="N377" s="1">
        <v>40.92</v>
      </c>
      <c r="O377" s="1">
        <v>83.07</v>
      </c>
      <c r="P377" s="1"/>
      <c r="Q377" s="1">
        <v>-6.55</v>
      </c>
      <c r="R377" s="1">
        <v>3</v>
      </c>
      <c r="S377" s="4" t="s">
        <v>14</v>
      </c>
      <c r="T377" s="4" t="s">
        <v>7</v>
      </c>
      <c r="U377" s="7">
        <v>15</v>
      </c>
      <c r="V377" s="4" t="s">
        <v>36</v>
      </c>
      <c r="W377" s="4" t="s">
        <v>2567</v>
      </c>
      <c r="X377" s="7">
        <v>1</v>
      </c>
      <c r="Y377" s="7">
        <v>2024</v>
      </c>
      <c r="Z377" s="4" t="s">
        <v>1853</v>
      </c>
    </row>
    <row r="378" spans="1:26">
      <c r="A378" s="4" t="s">
        <v>670</v>
      </c>
      <c r="B378" s="4" t="s">
        <v>1</v>
      </c>
      <c r="C378" s="1">
        <v>85</v>
      </c>
      <c r="D378" s="4" t="s">
        <v>605</v>
      </c>
      <c r="E378" s="4" t="s">
        <v>27</v>
      </c>
      <c r="F378" s="3">
        <v>45307.666666666664</v>
      </c>
      <c r="G378" s="3">
        <v>45307.711805555555</v>
      </c>
      <c r="H378" s="1">
        <v>8.93</v>
      </c>
      <c r="I378" s="1">
        <v>3.78</v>
      </c>
      <c r="J378" s="1"/>
      <c r="K378" s="2">
        <v>0.23</v>
      </c>
      <c r="L378" s="4" t="s">
        <v>12</v>
      </c>
      <c r="M378" s="4" t="s">
        <v>23</v>
      </c>
      <c r="N378" s="1">
        <v>86.75</v>
      </c>
      <c r="O378" s="1">
        <v>71.8</v>
      </c>
      <c r="P378" s="1">
        <v>275.08</v>
      </c>
      <c r="Q378" s="1">
        <v>1.42</v>
      </c>
      <c r="R378" s="1">
        <v>2</v>
      </c>
      <c r="S378" s="4" t="s">
        <v>20</v>
      </c>
      <c r="T378" s="4" t="s">
        <v>24</v>
      </c>
      <c r="U378" s="7">
        <v>16</v>
      </c>
      <c r="V378" s="4" t="s">
        <v>36</v>
      </c>
      <c r="W378" s="4" t="s">
        <v>2566</v>
      </c>
      <c r="X378" s="7">
        <v>1</v>
      </c>
      <c r="Y378" s="7">
        <v>2024</v>
      </c>
      <c r="Z378" s="4" t="s">
        <v>1853</v>
      </c>
    </row>
    <row r="379" spans="1:26">
      <c r="A379" s="4" t="s">
        <v>671</v>
      </c>
      <c r="B379" s="4" t="s">
        <v>29</v>
      </c>
      <c r="C379" s="1">
        <v>75</v>
      </c>
      <c r="D379" s="4" t="s">
        <v>141</v>
      </c>
      <c r="E379" s="4" t="s">
        <v>42</v>
      </c>
      <c r="F379" s="3">
        <v>45307.708333333336</v>
      </c>
      <c r="G379" s="3">
        <v>45307.761805555558</v>
      </c>
      <c r="H379" s="1">
        <v>55.78</v>
      </c>
      <c r="I379" s="1">
        <v>1.38</v>
      </c>
      <c r="J379" s="1">
        <v>46.33</v>
      </c>
      <c r="K379" s="2">
        <v>30.47</v>
      </c>
      <c r="L379" s="4" t="s">
        <v>45</v>
      </c>
      <c r="M379" s="4" t="s">
        <v>33</v>
      </c>
      <c r="N379" s="1">
        <v>29.61</v>
      </c>
      <c r="O379" s="1">
        <v>88.38</v>
      </c>
      <c r="P379" s="1">
        <v>10.88</v>
      </c>
      <c r="Q379" s="1">
        <v>14.24</v>
      </c>
      <c r="R379" s="1">
        <v>4</v>
      </c>
      <c r="S379" s="4" t="s">
        <v>14</v>
      </c>
      <c r="T379" s="4" t="s">
        <v>7</v>
      </c>
      <c r="U379" s="7">
        <v>17</v>
      </c>
      <c r="V379" s="4" t="s">
        <v>36</v>
      </c>
      <c r="W379" s="4" t="s">
        <v>2579</v>
      </c>
      <c r="X379" s="7">
        <v>1</v>
      </c>
      <c r="Y379" s="7">
        <v>2024</v>
      </c>
      <c r="Z379" s="4" t="s">
        <v>1853</v>
      </c>
    </row>
    <row r="380" spans="1:26">
      <c r="A380" s="4" t="s">
        <v>672</v>
      </c>
      <c r="B380" s="4" t="s">
        <v>29</v>
      </c>
      <c r="C380" s="1">
        <v>85</v>
      </c>
      <c r="D380" s="4" t="s">
        <v>134</v>
      </c>
      <c r="E380" s="4" t="s">
        <v>27</v>
      </c>
      <c r="F380" s="3">
        <v>45307.75</v>
      </c>
      <c r="G380" s="3">
        <v>45307.82916666667</v>
      </c>
      <c r="H380" s="1">
        <v>16.670000000000002</v>
      </c>
      <c r="I380" s="1">
        <v>1.81</v>
      </c>
      <c r="J380" s="1">
        <v>32.99</v>
      </c>
      <c r="K380" s="2">
        <v>28.16</v>
      </c>
      <c r="L380" s="4" t="s">
        <v>4</v>
      </c>
      <c r="M380" s="4" t="s">
        <v>19</v>
      </c>
      <c r="N380" s="1">
        <v>77.489999999999995</v>
      </c>
      <c r="O380" s="1">
        <v>88.67</v>
      </c>
      <c r="P380" s="1">
        <v>281.89</v>
      </c>
      <c r="Q380" s="1">
        <v>33.729999999999997</v>
      </c>
      <c r="R380" s="1">
        <v>6</v>
      </c>
      <c r="S380" s="4" t="s">
        <v>6</v>
      </c>
      <c r="T380" s="4" t="s">
        <v>24</v>
      </c>
      <c r="U380" s="7">
        <v>18</v>
      </c>
      <c r="V380" s="4" t="s">
        <v>4</v>
      </c>
      <c r="W380" s="4" t="s">
        <v>2579</v>
      </c>
      <c r="X380" s="7">
        <v>1</v>
      </c>
      <c r="Y380" s="7">
        <v>2024</v>
      </c>
      <c r="Z380" s="4" t="s">
        <v>1853</v>
      </c>
    </row>
    <row r="381" spans="1:26">
      <c r="A381" s="4" t="s">
        <v>673</v>
      </c>
      <c r="B381" s="4" t="s">
        <v>9</v>
      </c>
      <c r="C381" s="1">
        <v>100</v>
      </c>
      <c r="D381" s="4" t="s">
        <v>105</v>
      </c>
      <c r="E381" s="4" t="s">
        <v>58</v>
      </c>
      <c r="F381" s="3">
        <v>45307.791666666664</v>
      </c>
      <c r="G381" s="3">
        <v>45307.831250000003</v>
      </c>
      <c r="H381" s="1">
        <v>13.28</v>
      </c>
      <c r="I381" s="1">
        <v>1.76</v>
      </c>
      <c r="J381" s="1">
        <v>59.15</v>
      </c>
      <c r="K381" s="2">
        <v>13.61</v>
      </c>
      <c r="L381" s="4" t="s">
        <v>36</v>
      </c>
      <c r="M381" s="4" t="s">
        <v>48</v>
      </c>
      <c r="N381" s="1">
        <v>76.56</v>
      </c>
      <c r="O381" s="1">
        <v>81.58</v>
      </c>
      <c r="P381" s="1">
        <v>257.61</v>
      </c>
      <c r="Q381" s="1">
        <v>4.21</v>
      </c>
      <c r="R381" s="1">
        <v>5</v>
      </c>
      <c r="S381" s="4" t="s">
        <v>14</v>
      </c>
      <c r="T381" s="4" t="s">
        <v>24</v>
      </c>
      <c r="U381" s="7">
        <v>19</v>
      </c>
      <c r="V381" s="4" t="s">
        <v>4</v>
      </c>
      <c r="W381" s="4" t="s">
        <v>2572</v>
      </c>
      <c r="X381" s="7">
        <v>1</v>
      </c>
      <c r="Y381" s="7">
        <v>2024</v>
      </c>
      <c r="Z381" s="4" t="s">
        <v>1853</v>
      </c>
    </row>
    <row r="382" spans="1:26">
      <c r="A382" s="4" t="s">
        <v>674</v>
      </c>
      <c r="B382" s="4" t="s">
        <v>29</v>
      </c>
      <c r="C382" s="1">
        <v>50</v>
      </c>
      <c r="D382" s="4" t="s">
        <v>18</v>
      </c>
      <c r="E382" s="4" t="s">
        <v>58</v>
      </c>
      <c r="F382" s="3">
        <v>45307.833333333336</v>
      </c>
      <c r="G382" s="3">
        <v>45307.989583333336</v>
      </c>
      <c r="H382" s="1">
        <v>7.67</v>
      </c>
      <c r="I382" s="1">
        <v>0.75</v>
      </c>
      <c r="J382" s="1">
        <v>25.46</v>
      </c>
      <c r="K382" s="2">
        <v>17.36</v>
      </c>
      <c r="L382" s="4" t="s">
        <v>12</v>
      </c>
      <c r="M382" s="4" t="s">
        <v>48</v>
      </c>
      <c r="N382" s="1">
        <v>86.16</v>
      </c>
      <c r="O382" s="1">
        <v>81.62</v>
      </c>
      <c r="P382" s="1">
        <v>53.31</v>
      </c>
      <c r="Q382" s="1">
        <v>27.26</v>
      </c>
      <c r="R382" s="1">
        <v>2.54</v>
      </c>
      <c r="S382" s="4" t="s">
        <v>6</v>
      </c>
      <c r="T382" s="4" t="s">
        <v>24</v>
      </c>
      <c r="U382" s="7">
        <v>20</v>
      </c>
      <c r="V382" s="4" t="s">
        <v>4</v>
      </c>
      <c r="W382" s="4" t="s">
        <v>2579</v>
      </c>
      <c r="X382" s="7">
        <v>1</v>
      </c>
      <c r="Y382" s="7">
        <v>2024</v>
      </c>
      <c r="Z382" s="4" t="s">
        <v>1853</v>
      </c>
    </row>
    <row r="383" spans="1:26">
      <c r="A383" s="4" t="s">
        <v>675</v>
      </c>
      <c r="B383" s="4" t="s">
        <v>9</v>
      </c>
      <c r="C383" s="1">
        <v>75</v>
      </c>
      <c r="D383" s="4" t="s">
        <v>676</v>
      </c>
      <c r="E383" s="4" t="s">
        <v>3</v>
      </c>
      <c r="F383" s="3">
        <v>45307.875</v>
      </c>
      <c r="G383" s="3">
        <v>45308.027083333334</v>
      </c>
      <c r="H383" s="1"/>
      <c r="I383" s="1">
        <v>3.62</v>
      </c>
      <c r="J383" s="1">
        <v>23.22</v>
      </c>
      <c r="K383" s="2">
        <v>17.86</v>
      </c>
      <c r="L383" s="4" t="s">
        <v>4</v>
      </c>
      <c r="M383" s="4" t="s">
        <v>33</v>
      </c>
      <c r="N383" s="1">
        <v>70.599999999999994</v>
      </c>
      <c r="O383" s="1">
        <v>89.35</v>
      </c>
      <c r="P383" s="1">
        <v>71.319999999999993</v>
      </c>
      <c r="Q383" s="1">
        <v>33.11</v>
      </c>
      <c r="R383" s="1">
        <v>4</v>
      </c>
      <c r="S383" s="4" t="s">
        <v>20</v>
      </c>
      <c r="T383" s="4" t="s">
        <v>24</v>
      </c>
      <c r="U383" s="7">
        <v>21</v>
      </c>
      <c r="V383" s="4" t="s">
        <v>4</v>
      </c>
      <c r="W383" s="4" t="s">
        <v>2572</v>
      </c>
      <c r="X383" s="7">
        <v>1</v>
      </c>
      <c r="Y383" s="7">
        <v>2024</v>
      </c>
      <c r="Z383" s="4" t="s">
        <v>1853</v>
      </c>
    </row>
    <row r="384" spans="1:26">
      <c r="A384" s="4" t="s">
        <v>677</v>
      </c>
      <c r="B384" s="4" t="s">
        <v>62</v>
      </c>
      <c r="C384" s="1">
        <v>62</v>
      </c>
      <c r="D384" s="4" t="s">
        <v>678</v>
      </c>
      <c r="E384" s="4" t="s">
        <v>42</v>
      </c>
      <c r="F384" s="3">
        <v>45307.916666666664</v>
      </c>
      <c r="G384" s="3">
        <v>45308.081250000003</v>
      </c>
      <c r="H384" s="1">
        <v>64.94</v>
      </c>
      <c r="I384" s="1">
        <v>3.64</v>
      </c>
      <c r="J384" s="1">
        <v>49.32</v>
      </c>
      <c r="K384" s="2">
        <v>15.32</v>
      </c>
      <c r="L384" s="4" t="s">
        <v>45</v>
      </c>
      <c r="M384" s="4" t="s">
        <v>33</v>
      </c>
      <c r="N384" s="1">
        <v>49.3</v>
      </c>
      <c r="O384" s="1">
        <v>73.239999999999995</v>
      </c>
      <c r="P384" s="1">
        <v>41.76</v>
      </c>
      <c r="Q384" s="1">
        <v>12.25</v>
      </c>
      <c r="R384" s="1">
        <v>4</v>
      </c>
      <c r="S384" s="4" t="s">
        <v>14</v>
      </c>
      <c r="T384" s="4" t="s">
        <v>24</v>
      </c>
      <c r="U384" s="7">
        <v>22</v>
      </c>
      <c r="V384" s="4" t="s">
        <v>4</v>
      </c>
      <c r="W384" s="4" t="s">
        <v>2584</v>
      </c>
      <c r="X384" s="7">
        <v>1</v>
      </c>
      <c r="Y384" s="7">
        <v>2024</v>
      </c>
      <c r="Z384" s="4" t="s">
        <v>1853</v>
      </c>
    </row>
    <row r="385" spans="1:26">
      <c r="A385" s="4" t="s">
        <v>679</v>
      </c>
      <c r="B385" s="4" t="s">
        <v>1</v>
      </c>
      <c r="C385" s="1">
        <v>100</v>
      </c>
      <c r="D385" s="4" t="s">
        <v>279</v>
      </c>
      <c r="E385" s="4" t="s">
        <v>58</v>
      </c>
      <c r="F385" s="3">
        <v>45459.958333333336</v>
      </c>
      <c r="G385" s="3">
        <v>45460.120138888888</v>
      </c>
      <c r="H385" s="1">
        <v>70.06</v>
      </c>
      <c r="I385" s="1">
        <v>3.4</v>
      </c>
      <c r="J385" s="1">
        <v>42.95</v>
      </c>
      <c r="K385" s="2">
        <v>15.24</v>
      </c>
      <c r="L385" s="4" t="s">
        <v>12</v>
      </c>
      <c r="M385" s="4" t="s">
        <v>48</v>
      </c>
      <c r="N385" s="1">
        <v>95.79</v>
      </c>
      <c r="O385" s="1">
        <v>66.38</v>
      </c>
      <c r="P385" s="1">
        <v>164.03</v>
      </c>
      <c r="Q385" s="1">
        <v>38.869999999999997</v>
      </c>
      <c r="R385" s="1">
        <v>1</v>
      </c>
      <c r="S385" s="4" t="s">
        <v>14</v>
      </c>
      <c r="T385" s="4" t="s">
        <v>24</v>
      </c>
      <c r="U385" s="7">
        <v>23</v>
      </c>
      <c r="V385" s="4" t="s">
        <v>4</v>
      </c>
      <c r="W385" s="4" t="s">
        <v>2566</v>
      </c>
      <c r="X385" s="7">
        <v>6</v>
      </c>
      <c r="Y385" s="7">
        <v>2024</v>
      </c>
      <c r="Z385" s="4" t="s">
        <v>1854</v>
      </c>
    </row>
    <row r="386" spans="1:26">
      <c r="A386" s="4" t="s">
        <v>680</v>
      </c>
      <c r="B386" s="4" t="s">
        <v>9</v>
      </c>
      <c r="C386" s="1">
        <v>85</v>
      </c>
      <c r="D386" s="4" t="s">
        <v>605</v>
      </c>
      <c r="E386" s="4" t="s">
        <v>42</v>
      </c>
      <c r="F386" s="3">
        <v>45460</v>
      </c>
      <c r="G386" s="3">
        <v>45460.164583333331</v>
      </c>
      <c r="H386" s="1"/>
      <c r="I386" s="1">
        <v>1.33</v>
      </c>
      <c r="J386" s="1">
        <v>27.85</v>
      </c>
      <c r="K386" s="2">
        <v>24.65</v>
      </c>
      <c r="L386" s="4" t="s">
        <v>12</v>
      </c>
      <c r="M386" s="4" t="s">
        <v>23</v>
      </c>
      <c r="N386" s="1">
        <v>10.01</v>
      </c>
      <c r="O386" s="1">
        <v>58.15</v>
      </c>
      <c r="P386" s="1">
        <v>284.58</v>
      </c>
      <c r="Q386" s="1">
        <v>22.17</v>
      </c>
      <c r="R386" s="1">
        <v>7</v>
      </c>
      <c r="S386" s="4" t="s">
        <v>20</v>
      </c>
      <c r="T386" s="4" t="s">
        <v>15</v>
      </c>
      <c r="U386" s="7">
        <v>0</v>
      </c>
      <c r="V386" s="4" t="s">
        <v>1816</v>
      </c>
      <c r="W386" s="4" t="s">
        <v>2572</v>
      </c>
      <c r="X386" s="7">
        <v>6</v>
      </c>
      <c r="Y386" s="7">
        <v>2024</v>
      </c>
      <c r="Z386" s="4" t="s">
        <v>1854</v>
      </c>
    </row>
    <row r="387" spans="1:26">
      <c r="A387" s="4" t="s">
        <v>681</v>
      </c>
      <c r="B387" s="4" t="s">
        <v>62</v>
      </c>
      <c r="C387" s="1">
        <v>100</v>
      </c>
      <c r="D387" s="4" t="s">
        <v>682</v>
      </c>
      <c r="E387" s="4" t="s">
        <v>42</v>
      </c>
      <c r="F387" s="3">
        <v>45460.041666666664</v>
      </c>
      <c r="G387" s="3">
        <v>45460.097222222219</v>
      </c>
      <c r="H387" s="1">
        <v>46.56</v>
      </c>
      <c r="I387" s="1">
        <v>1.67</v>
      </c>
      <c r="J387" s="1">
        <v>35.78</v>
      </c>
      <c r="K387" s="2">
        <v>23.56</v>
      </c>
      <c r="L387" s="4" t="s">
        <v>4</v>
      </c>
      <c r="M387" s="4" t="s">
        <v>48</v>
      </c>
      <c r="N387" s="1">
        <v>77.28</v>
      </c>
      <c r="O387" s="1">
        <v>95.75</v>
      </c>
      <c r="P387" s="1">
        <v>197.53</v>
      </c>
      <c r="Q387" s="1">
        <v>1.65</v>
      </c>
      <c r="R387" s="1">
        <v>1.5</v>
      </c>
      <c r="S387" s="4" t="s">
        <v>6</v>
      </c>
      <c r="T387" s="4" t="s">
        <v>7</v>
      </c>
      <c r="U387" s="7">
        <v>1</v>
      </c>
      <c r="V387" s="4" t="s">
        <v>1816</v>
      </c>
      <c r="W387" s="4" t="s">
        <v>2584</v>
      </c>
      <c r="X387" s="7">
        <v>6</v>
      </c>
      <c r="Y387" s="7">
        <v>2024</v>
      </c>
      <c r="Z387" s="4" t="s">
        <v>1854</v>
      </c>
    </row>
    <row r="388" spans="1:26">
      <c r="A388" s="4" t="s">
        <v>683</v>
      </c>
      <c r="B388" s="4" t="s">
        <v>29</v>
      </c>
      <c r="C388" s="1">
        <v>50</v>
      </c>
      <c r="D388" s="4" t="s">
        <v>684</v>
      </c>
      <c r="E388" s="4" t="s">
        <v>3</v>
      </c>
      <c r="F388" s="3">
        <v>45460.083333333336</v>
      </c>
      <c r="G388" s="3">
        <v>45460.175694444442</v>
      </c>
      <c r="H388" s="1">
        <v>54.88</v>
      </c>
      <c r="I388" s="1">
        <v>1.89</v>
      </c>
      <c r="J388" s="1">
        <v>6.99</v>
      </c>
      <c r="K388" s="2">
        <v>6.56</v>
      </c>
      <c r="L388" s="4" t="s">
        <v>45</v>
      </c>
      <c r="M388" s="4" t="s">
        <v>23</v>
      </c>
      <c r="N388" s="1">
        <v>64.28</v>
      </c>
      <c r="O388" s="1">
        <v>82.38</v>
      </c>
      <c r="P388" s="1">
        <v>127.07</v>
      </c>
      <c r="Q388" s="1">
        <v>30.59</v>
      </c>
      <c r="R388" s="1">
        <v>2.82</v>
      </c>
      <c r="S388" s="4" t="s">
        <v>14</v>
      </c>
      <c r="T388" s="4" t="s">
        <v>7</v>
      </c>
      <c r="U388" s="7">
        <v>2</v>
      </c>
      <c r="V388" s="4" t="s">
        <v>1816</v>
      </c>
      <c r="W388" s="4" t="s">
        <v>2579</v>
      </c>
      <c r="X388" s="7">
        <v>6</v>
      </c>
      <c r="Y388" s="7">
        <v>2024</v>
      </c>
      <c r="Z388" s="4" t="s">
        <v>1854</v>
      </c>
    </row>
    <row r="389" spans="1:26">
      <c r="A389" s="4" t="s">
        <v>685</v>
      </c>
      <c r="B389" s="4" t="s">
        <v>29</v>
      </c>
      <c r="C389" s="1">
        <v>50</v>
      </c>
      <c r="D389" s="4" t="s">
        <v>383</v>
      </c>
      <c r="E389" s="4" t="s">
        <v>42</v>
      </c>
      <c r="F389" s="3">
        <v>45460.125</v>
      </c>
      <c r="G389" s="3">
        <v>45460.263194444444</v>
      </c>
      <c r="H389" s="1">
        <v>13.73</v>
      </c>
      <c r="I389" s="1">
        <v>6.18</v>
      </c>
      <c r="J389" s="1">
        <v>12.48</v>
      </c>
      <c r="K389" s="2">
        <v>21.09</v>
      </c>
      <c r="L389" s="4" t="s">
        <v>4</v>
      </c>
      <c r="M389" s="4" t="s">
        <v>33</v>
      </c>
      <c r="N389" s="1">
        <v>82.91</v>
      </c>
      <c r="O389" s="1">
        <v>90.83</v>
      </c>
      <c r="P389" s="1">
        <v>166.72</v>
      </c>
      <c r="Q389" s="1">
        <v>6.79</v>
      </c>
      <c r="R389" s="1">
        <v>2</v>
      </c>
      <c r="S389" s="4" t="s">
        <v>14</v>
      </c>
      <c r="T389" s="4" t="s">
        <v>15</v>
      </c>
      <c r="U389" s="7">
        <v>3</v>
      </c>
      <c r="V389" s="4" t="s">
        <v>1816</v>
      </c>
      <c r="W389" s="4" t="s">
        <v>2579</v>
      </c>
      <c r="X389" s="7">
        <v>6</v>
      </c>
      <c r="Y389" s="7">
        <v>2024</v>
      </c>
      <c r="Z389" s="4" t="s">
        <v>1854</v>
      </c>
    </row>
    <row r="390" spans="1:26">
      <c r="A390" s="4" t="s">
        <v>686</v>
      </c>
      <c r="B390" s="4" t="s">
        <v>62</v>
      </c>
      <c r="C390" s="1">
        <v>75</v>
      </c>
      <c r="D390" s="4" t="s">
        <v>158</v>
      </c>
      <c r="E390" s="4" t="s">
        <v>27</v>
      </c>
      <c r="F390" s="3">
        <v>45460.166666666664</v>
      </c>
      <c r="G390" s="3">
        <v>45460.256944444445</v>
      </c>
      <c r="H390" s="1">
        <v>74.22</v>
      </c>
      <c r="I390" s="1">
        <v>2.83</v>
      </c>
      <c r="J390" s="1">
        <v>3.57</v>
      </c>
      <c r="K390" s="2">
        <v>29.17</v>
      </c>
      <c r="L390" s="4" t="s">
        <v>45</v>
      </c>
      <c r="M390" s="4" t="s">
        <v>33</v>
      </c>
      <c r="N390" s="1">
        <v>55.29</v>
      </c>
      <c r="O390" s="1">
        <v>90.1</v>
      </c>
      <c r="P390" s="1"/>
      <c r="Q390" s="1">
        <v>3.21</v>
      </c>
      <c r="R390" s="1">
        <v>4</v>
      </c>
      <c r="S390" s="4" t="s">
        <v>20</v>
      </c>
      <c r="T390" s="4" t="s">
        <v>24</v>
      </c>
      <c r="U390" s="7">
        <v>4</v>
      </c>
      <c r="V390" s="4" t="s">
        <v>1816</v>
      </c>
      <c r="W390" s="4" t="s">
        <v>2584</v>
      </c>
      <c r="X390" s="7">
        <v>6</v>
      </c>
      <c r="Y390" s="7">
        <v>2024</v>
      </c>
      <c r="Z390" s="4" t="s">
        <v>1854</v>
      </c>
    </row>
    <row r="391" spans="1:26">
      <c r="A391" s="4" t="s">
        <v>687</v>
      </c>
      <c r="B391" s="4" t="s">
        <v>29</v>
      </c>
      <c r="C391" s="1">
        <v>50</v>
      </c>
      <c r="D391" s="4" t="s">
        <v>218</v>
      </c>
      <c r="E391" s="4" t="s">
        <v>42</v>
      </c>
      <c r="F391" s="3">
        <v>45460.208333333336</v>
      </c>
      <c r="G391" s="3">
        <v>45460.248611111114</v>
      </c>
      <c r="H391" s="1">
        <v>20.58</v>
      </c>
      <c r="I391" s="1">
        <v>1.54</v>
      </c>
      <c r="J391" s="1">
        <v>37.03</v>
      </c>
      <c r="K391" s="2">
        <v>31.68</v>
      </c>
      <c r="L391" s="4" t="s">
        <v>4</v>
      </c>
      <c r="M391" s="4" t="s">
        <v>23</v>
      </c>
      <c r="N391" s="1">
        <v>22.54</v>
      </c>
      <c r="O391" s="1">
        <v>84.67</v>
      </c>
      <c r="P391" s="1">
        <v>205.51</v>
      </c>
      <c r="Q391" s="1">
        <v>6.74</v>
      </c>
      <c r="R391" s="1">
        <v>2</v>
      </c>
      <c r="S391" s="4" t="s">
        <v>6</v>
      </c>
      <c r="T391" s="4" t="s">
        <v>15</v>
      </c>
      <c r="U391" s="7">
        <v>5</v>
      </c>
      <c r="V391" s="4" t="s">
        <v>1816</v>
      </c>
      <c r="W391" s="4" t="s">
        <v>2579</v>
      </c>
      <c r="X391" s="7">
        <v>6</v>
      </c>
      <c r="Y391" s="7">
        <v>2024</v>
      </c>
      <c r="Z391" s="4" t="s">
        <v>1854</v>
      </c>
    </row>
    <row r="392" spans="1:26">
      <c r="A392" s="4" t="s">
        <v>688</v>
      </c>
      <c r="B392" s="4" t="s">
        <v>62</v>
      </c>
      <c r="C392" s="1">
        <v>75</v>
      </c>
      <c r="D392" s="4" t="s">
        <v>689</v>
      </c>
      <c r="E392" s="4" t="s">
        <v>3</v>
      </c>
      <c r="F392" s="3">
        <v>45460.25</v>
      </c>
      <c r="G392" s="3">
        <v>45460.35833333333</v>
      </c>
      <c r="H392" s="1">
        <v>36.049999999999997</v>
      </c>
      <c r="I392" s="1">
        <v>1.65</v>
      </c>
      <c r="J392" s="1">
        <v>49.85</v>
      </c>
      <c r="K392" s="2">
        <v>7.46</v>
      </c>
      <c r="L392" s="4" t="s">
        <v>4</v>
      </c>
      <c r="M392" s="4" t="s">
        <v>5</v>
      </c>
      <c r="N392" s="1">
        <v>46.33</v>
      </c>
      <c r="O392" s="1">
        <v>52.15</v>
      </c>
      <c r="P392" s="1">
        <v>57.66</v>
      </c>
      <c r="Q392" s="1">
        <v>6.88</v>
      </c>
      <c r="R392" s="1">
        <v>4</v>
      </c>
      <c r="S392" s="4" t="s">
        <v>20</v>
      </c>
      <c r="T392" s="4" t="s">
        <v>15</v>
      </c>
      <c r="U392" s="7">
        <v>6</v>
      </c>
      <c r="V392" s="4" t="s">
        <v>12</v>
      </c>
      <c r="W392" s="4" t="s">
        <v>2584</v>
      </c>
      <c r="X392" s="7">
        <v>6</v>
      </c>
      <c r="Y392" s="7">
        <v>2024</v>
      </c>
      <c r="Z392" s="4" t="s">
        <v>1854</v>
      </c>
    </row>
    <row r="393" spans="1:26">
      <c r="A393" s="4" t="s">
        <v>690</v>
      </c>
      <c r="B393" s="4" t="s">
        <v>9</v>
      </c>
      <c r="C393" s="1">
        <v>62</v>
      </c>
      <c r="D393" s="4" t="s">
        <v>359</v>
      </c>
      <c r="E393" s="4" t="s">
        <v>3</v>
      </c>
      <c r="F393" s="3">
        <v>45460.291666666664</v>
      </c>
      <c r="G393" s="3">
        <v>45460.368750000001</v>
      </c>
      <c r="H393" s="1">
        <v>31.74</v>
      </c>
      <c r="I393" s="1">
        <v>1.96</v>
      </c>
      <c r="J393" s="1">
        <v>11.13</v>
      </c>
      <c r="K393" s="2">
        <v>11.74</v>
      </c>
      <c r="L393" s="4" t="s">
        <v>4</v>
      </c>
      <c r="M393" s="4" t="s">
        <v>39</v>
      </c>
      <c r="N393" s="1">
        <v>58.97</v>
      </c>
      <c r="O393" s="1">
        <v>81.67</v>
      </c>
      <c r="P393" s="1">
        <v>87.27</v>
      </c>
      <c r="Q393" s="1">
        <v>-9.57</v>
      </c>
      <c r="R393" s="1">
        <v>3</v>
      </c>
      <c r="S393" s="4" t="s">
        <v>14</v>
      </c>
      <c r="T393" s="4" t="s">
        <v>15</v>
      </c>
      <c r="U393" s="7">
        <v>7</v>
      </c>
      <c r="V393" s="4" t="s">
        <v>12</v>
      </c>
      <c r="W393" s="4" t="s">
        <v>2572</v>
      </c>
      <c r="X393" s="7">
        <v>6</v>
      </c>
      <c r="Y393" s="7">
        <v>2024</v>
      </c>
      <c r="Z393" s="4" t="s">
        <v>1854</v>
      </c>
    </row>
    <row r="394" spans="1:26">
      <c r="A394" s="4" t="s">
        <v>691</v>
      </c>
      <c r="B394" s="4" t="s">
        <v>9</v>
      </c>
      <c r="C394" s="1">
        <v>85</v>
      </c>
      <c r="D394" s="4" t="s">
        <v>332</v>
      </c>
      <c r="E394" s="4" t="s">
        <v>3</v>
      </c>
      <c r="F394" s="3">
        <v>45460.333333333336</v>
      </c>
      <c r="G394" s="3">
        <v>45460.36041666667</v>
      </c>
      <c r="H394" s="1">
        <v>64.540000000000006</v>
      </c>
      <c r="I394" s="1">
        <v>3.97</v>
      </c>
      <c r="J394" s="1">
        <v>17.559999999999999</v>
      </c>
      <c r="K394" s="2">
        <v>32.97</v>
      </c>
      <c r="L394" s="4" t="s">
        <v>4</v>
      </c>
      <c r="M394" s="4" t="s">
        <v>5</v>
      </c>
      <c r="N394" s="1">
        <v>17.190000000000001</v>
      </c>
      <c r="O394" s="1">
        <v>57.14</v>
      </c>
      <c r="P394" s="1">
        <v>258.38</v>
      </c>
      <c r="Q394" s="1">
        <v>12.33</v>
      </c>
      <c r="R394" s="1">
        <v>7</v>
      </c>
      <c r="S394" s="4" t="s">
        <v>20</v>
      </c>
      <c r="T394" s="4" t="s">
        <v>7</v>
      </c>
      <c r="U394" s="7">
        <v>8</v>
      </c>
      <c r="V394" s="4" t="s">
        <v>12</v>
      </c>
      <c r="W394" s="4" t="s">
        <v>2572</v>
      </c>
      <c r="X394" s="7">
        <v>6</v>
      </c>
      <c r="Y394" s="7">
        <v>2024</v>
      </c>
      <c r="Z394" s="4" t="s">
        <v>1854</v>
      </c>
    </row>
    <row r="395" spans="1:26">
      <c r="A395" s="4" t="s">
        <v>692</v>
      </c>
      <c r="B395" s="4" t="s">
        <v>62</v>
      </c>
      <c r="C395" s="1">
        <v>85</v>
      </c>
      <c r="D395" s="4" t="s">
        <v>693</v>
      </c>
      <c r="E395" s="4" t="s">
        <v>58</v>
      </c>
      <c r="F395" s="3">
        <v>45460.375</v>
      </c>
      <c r="G395" s="3">
        <v>45460.46875</v>
      </c>
      <c r="H395" s="1">
        <v>41.57</v>
      </c>
      <c r="I395" s="1">
        <v>2.5299999999999998</v>
      </c>
      <c r="J395" s="1">
        <v>27.88</v>
      </c>
      <c r="K395" s="2">
        <v>37.11</v>
      </c>
      <c r="L395" s="4" t="s">
        <v>45</v>
      </c>
      <c r="M395" s="4" t="s">
        <v>33</v>
      </c>
      <c r="N395" s="1">
        <v>25.53</v>
      </c>
      <c r="O395" s="1">
        <v>73.36</v>
      </c>
      <c r="P395" s="1">
        <v>240.39</v>
      </c>
      <c r="Q395" s="1">
        <v>-2.13</v>
      </c>
      <c r="R395" s="1">
        <v>0</v>
      </c>
      <c r="S395" s="4" t="s">
        <v>20</v>
      </c>
      <c r="T395" s="4" t="s">
        <v>15</v>
      </c>
      <c r="U395" s="7">
        <v>9</v>
      </c>
      <c r="V395" s="4" t="s">
        <v>12</v>
      </c>
      <c r="W395" s="4" t="s">
        <v>2584</v>
      </c>
      <c r="X395" s="7">
        <v>6</v>
      </c>
      <c r="Y395" s="7">
        <v>2024</v>
      </c>
      <c r="Z395" s="4" t="s">
        <v>1854</v>
      </c>
    </row>
    <row r="396" spans="1:26">
      <c r="A396" s="4" t="s">
        <v>694</v>
      </c>
      <c r="B396" s="4" t="s">
        <v>9</v>
      </c>
      <c r="C396" s="1">
        <v>75</v>
      </c>
      <c r="D396" s="4" t="s">
        <v>695</v>
      </c>
      <c r="E396" s="4" t="s">
        <v>27</v>
      </c>
      <c r="F396" s="3">
        <v>45460.416666666664</v>
      </c>
      <c r="G396" s="3">
        <v>45460.552777777775</v>
      </c>
      <c r="H396" s="1">
        <v>34.380000000000003</v>
      </c>
      <c r="I396" s="1">
        <v>3.15</v>
      </c>
      <c r="J396" s="1">
        <v>3.81</v>
      </c>
      <c r="K396" s="2">
        <v>35.35</v>
      </c>
      <c r="L396" s="4" t="s">
        <v>36</v>
      </c>
      <c r="M396" s="4" t="s">
        <v>13</v>
      </c>
      <c r="N396" s="1">
        <v>41.11</v>
      </c>
      <c r="O396" s="1">
        <v>63.03</v>
      </c>
      <c r="P396" s="1">
        <v>150.83000000000001</v>
      </c>
      <c r="Q396" s="1">
        <v>18</v>
      </c>
      <c r="R396" s="1">
        <v>6</v>
      </c>
      <c r="S396" s="4" t="s">
        <v>6</v>
      </c>
      <c r="T396" s="4" t="s">
        <v>24</v>
      </c>
      <c r="U396" s="7">
        <v>10</v>
      </c>
      <c r="V396" s="4" t="s">
        <v>12</v>
      </c>
      <c r="W396" s="4" t="s">
        <v>2572</v>
      </c>
      <c r="X396" s="7">
        <v>6</v>
      </c>
      <c r="Y396" s="7">
        <v>2024</v>
      </c>
      <c r="Z396" s="4" t="s">
        <v>1854</v>
      </c>
    </row>
    <row r="397" spans="1:26">
      <c r="A397" s="4" t="s">
        <v>696</v>
      </c>
      <c r="B397" s="4" t="s">
        <v>9</v>
      </c>
      <c r="C397" s="1">
        <v>60.79</v>
      </c>
      <c r="D397" s="4" t="s">
        <v>689</v>
      </c>
      <c r="E397" s="4" t="s">
        <v>58</v>
      </c>
      <c r="F397" s="3">
        <v>45460.458333333336</v>
      </c>
      <c r="G397" s="3">
        <v>45460.624305555553</v>
      </c>
      <c r="H397" s="1">
        <v>12.12</v>
      </c>
      <c r="I397" s="1">
        <v>2.85</v>
      </c>
      <c r="J397" s="1">
        <v>8</v>
      </c>
      <c r="K397" s="2">
        <v>37.31</v>
      </c>
      <c r="L397" s="4" t="s">
        <v>4</v>
      </c>
      <c r="M397" s="4" t="s">
        <v>13</v>
      </c>
      <c r="N397" s="1">
        <v>30.07</v>
      </c>
      <c r="O397" s="1">
        <v>90.21</v>
      </c>
      <c r="P397" s="1">
        <v>256.23</v>
      </c>
      <c r="Q397" s="1">
        <v>20.99</v>
      </c>
      <c r="R397" s="1">
        <v>2</v>
      </c>
      <c r="S397" s="4" t="s">
        <v>6</v>
      </c>
      <c r="T397" s="4" t="s">
        <v>15</v>
      </c>
      <c r="U397" s="7">
        <v>11</v>
      </c>
      <c r="V397" s="4" t="s">
        <v>12</v>
      </c>
      <c r="W397" s="4" t="s">
        <v>2572</v>
      </c>
      <c r="X397" s="7">
        <v>6</v>
      </c>
      <c r="Y397" s="7">
        <v>2024</v>
      </c>
      <c r="Z397" s="4" t="s">
        <v>1854</v>
      </c>
    </row>
    <row r="398" spans="1:26">
      <c r="A398" s="4" t="s">
        <v>697</v>
      </c>
      <c r="B398" s="4" t="s">
        <v>9</v>
      </c>
      <c r="C398" s="1">
        <v>85</v>
      </c>
      <c r="D398" s="4" t="s">
        <v>698</v>
      </c>
      <c r="E398" s="4" t="s">
        <v>11</v>
      </c>
      <c r="F398" s="3">
        <v>45460.5</v>
      </c>
      <c r="G398" s="3">
        <v>45460.520833333336</v>
      </c>
      <c r="H398" s="1">
        <v>48.27</v>
      </c>
      <c r="I398" s="1">
        <v>3.65</v>
      </c>
      <c r="J398" s="1">
        <v>43.14</v>
      </c>
      <c r="K398" s="2">
        <v>10.33</v>
      </c>
      <c r="L398" s="4" t="s">
        <v>45</v>
      </c>
      <c r="M398" s="4" t="s">
        <v>19</v>
      </c>
      <c r="N398" s="1">
        <v>60.6</v>
      </c>
      <c r="O398" s="1">
        <v>71.95</v>
      </c>
      <c r="P398" s="1"/>
      <c r="Q398" s="1">
        <v>33.549999999999997</v>
      </c>
      <c r="R398" s="1">
        <v>4</v>
      </c>
      <c r="S398" s="4" t="s">
        <v>20</v>
      </c>
      <c r="T398" s="4" t="s">
        <v>7</v>
      </c>
      <c r="U398" s="7">
        <v>12</v>
      </c>
      <c r="V398" s="4" t="s">
        <v>36</v>
      </c>
      <c r="W398" s="4" t="s">
        <v>2572</v>
      </c>
      <c r="X398" s="7">
        <v>6</v>
      </c>
      <c r="Y398" s="7">
        <v>2024</v>
      </c>
      <c r="Z398" s="4" t="s">
        <v>1854</v>
      </c>
    </row>
    <row r="399" spans="1:26">
      <c r="A399" s="4" t="s">
        <v>699</v>
      </c>
      <c r="B399" s="4" t="s">
        <v>17</v>
      </c>
      <c r="C399" s="1">
        <v>50</v>
      </c>
      <c r="D399" s="4" t="s">
        <v>336</v>
      </c>
      <c r="E399" s="4" t="s">
        <v>27</v>
      </c>
      <c r="F399" s="3">
        <v>45308.541666666664</v>
      </c>
      <c r="G399" s="3">
        <v>45308.588888888888</v>
      </c>
      <c r="H399" s="1">
        <v>26.4</v>
      </c>
      <c r="I399" s="1">
        <v>0.96</v>
      </c>
      <c r="J399" s="1">
        <v>47.76</v>
      </c>
      <c r="K399" s="2">
        <v>10.57</v>
      </c>
      <c r="L399" s="4" t="s">
        <v>36</v>
      </c>
      <c r="M399" s="4" t="s">
        <v>5</v>
      </c>
      <c r="N399" s="1">
        <v>29.48</v>
      </c>
      <c r="O399" s="1">
        <v>87.34</v>
      </c>
      <c r="P399" s="1">
        <v>247.34</v>
      </c>
      <c r="Q399" s="1">
        <v>22.88</v>
      </c>
      <c r="R399" s="1">
        <v>7</v>
      </c>
      <c r="S399" s="4" t="s">
        <v>20</v>
      </c>
      <c r="T399" s="4" t="s">
        <v>7</v>
      </c>
      <c r="U399" s="7">
        <v>13</v>
      </c>
      <c r="V399" s="4" t="s">
        <v>36</v>
      </c>
      <c r="W399" s="4" t="s">
        <v>2567</v>
      </c>
      <c r="X399" s="7">
        <v>1</v>
      </c>
      <c r="Y399" s="7">
        <v>2024</v>
      </c>
      <c r="Z399" s="4" t="s">
        <v>1853</v>
      </c>
    </row>
    <row r="400" spans="1:26">
      <c r="A400" s="4" t="s">
        <v>700</v>
      </c>
      <c r="B400" s="4" t="s">
        <v>1</v>
      </c>
      <c r="C400" s="1">
        <v>62</v>
      </c>
      <c r="D400" s="4" t="s">
        <v>701</v>
      </c>
      <c r="E400" s="4" t="s">
        <v>42</v>
      </c>
      <c r="F400" s="3">
        <v>45308.583333333336</v>
      </c>
      <c r="G400" s="3">
        <v>45308.618055555555</v>
      </c>
      <c r="H400" s="1">
        <v>54.63</v>
      </c>
      <c r="I400" s="1">
        <v>2.23</v>
      </c>
      <c r="J400" s="1">
        <v>27.77</v>
      </c>
      <c r="K400" s="2">
        <v>37.76</v>
      </c>
      <c r="L400" s="4" t="s">
        <v>12</v>
      </c>
      <c r="M400" s="4" t="s">
        <v>23</v>
      </c>
      <c r="N400" s="1">
        <v>55.81</v>
      </c>
      <c r="O400" s="1">
        <v>60.03</v>
      </c>
      <c r="P400" s="1">
        <v>246.29</v>
      </c>
      <c r="Q400" s="1">
        <v>-4.37</v>
      </c>
      <c r="R400" s="1">
        <v>2</v>
      </c>
      <c r="S400" s="4" t="s">
        <v>20</v>
      </c>
      <c r="T400" s="4" t="s">
        <v>24</v>
      </c>
      <c r="U400" s="7">
        <v>14</v>
      </c>
      <c r="V400" s="4" t="s">
        <v>36</v>
      </c>
      <c r="W400" s="4" t="s">
        <v>2566</v>
      </c>
      <c r="X400" s="7">
        <v>1</v>
      </c>
      <c r="Y400" s="7">
        <v>2024</v>
      </c>
      <c r="Z400" s="4" t="s">
        <v>1853</v>
      </c>
    </row>
    <row r="401" spans="1:26">
      <c r="A401" s="4" t="s">
        <v>702</v>
      </c>
      <c r="B401" s="4" t="s">
        <v>29</v>
      </c>
      <c r="C401" s="1">
        <v>75</v>
      </c>
      <c r="D401" s="4" t="s">
        <v>160</v>
      </c>
      <c r="E401" s="4" t="s">
        <v>3</v>
      </c>
      <c r="F401" s="3">
        <v>45308.625</v>
      </c>
      <c r="G401" s="3">
        <v>45308.69027777778</v>
      </c>
      <c r="H401" s="1">
        <v>69.45</v>
      </c>
      <c r="I401" s="1">
        <v>1.07</v>
      </c>
      <c r="J401" s="1">
        <v>49.42</v>
      </c>
      <c r="K401" s="2">
        <v>15.31</v>
      </c>
      <c r="L401" s="4" t="s">
        <v>12</v>
      </c>
      <c r="M401" s="4" t="s">
        <v>19</v>
      </c>
      <c r="N401" s="1">
        <v>27.56</v>
      </c>
      <c r="O401" s="1">
        <v>63.29</v>
      </c>
      <c r="P401" s="1">
        <v>150.11000000000001</v>
      </c>
      <c r="Q401" s="1">
        <v>37.9</v>
      </c>
      <c r="R401" s="1">
        <v>7</v>
      </c>
      <c r="S401" s="4" t="s">
        <v>14</v>
      </c>
      <c r="T401" s="4" t="s">
        <v>15</v>
      </c>
      <c r="U401" s="7">
        <v>15</v>
      </c>
      <c r="V401" s="4" t="s">
        <v>36</v>
      </c>
      <c r="W401" s="4" t="s">
        <v>2579</v>
      </c>
      <c r="X401" s="7">
        <v>1</v>
      </c>
      <c r="Y401" s="7">
        <v>2024</v>
      </c>
      <c r="Z401" s="4" t="s">
        <v>1853</v>
      </c>
    </row>
    <row r="402" spans="1:26">
      <c r="A402" s="4" t="s">
        <v>703</v>
      </c>
      <c r="B402" s="4" t="s">
        <v>17</v>
      </c>
      <c r="C402" s="1">
        <v>85</v>
      </c>
      <c r="D402" s="4" t="s">
        <v>150</v>
      </c>
      <c r="E402" s="4" t="s">
        <v>11</v>
      </c>
      <c r="F402" s="3">
        <v>45308.666666666664</v>
      </c>
      <c r="G402" s="3">
        <v>45308.697222222225</v>
      </c>
      <c r="H402" s="1">
        <v>66.19</v>
      </c>
      <c r="I402" s="1">
        <v>2.5</v>
      </c>
      <c r="J402" s="1">
        <v>2.54</v>
      </c>
      <c r="K402" s="2">
        <v>13.99</v>
      </c>
      <c r="L402" s="4" t="s">
        <v>4</v>
      </c>
      <c r="M402" s="4" t="s">
        <v>19</v>
      </c>
      <c r="N402" s="1">
        <v>88.32</v>
      </c>
      <c r="O402" s="1">
        <v>103.06</v>
      </c>
      <c r="P402" s="1">
        <v>69.739999999999995</v>
      </c>
      <c r="Q402" s="1">
        <v>21.85</v>
      </c>
      <c r="R402" s="1">
        <v>1</v>
      </c>
      <c r="S402" s="4" t="s">
        <v>6</v>
      </c>
      <c r="T402" s="4" t="s">
        <v>24</v>
      </c>
      <c r="U402" s="7">
        <v>16</v>
      </c>
      <c r="V402" s="4" t="s">
        <v>36</v>
      </c>
      <c r="W402" s="4" t="s">
        <v>2567</v>
      </c>
      <c r="X402" s="7">
        <v>1</v>
      </c>
      <c r="Y402" s="7">
        <v>2024</v>
      </c>
      <c r="Z402" s="4" t="s">
        <v>1853</v>
      </c>
    </row>
    <row r="403" spans="1:26">
      <c r="A403" s="4" t="s">
        <v>704</v>
      </c>
      <c r="B403" s="4" t="s">
        <v>9</v>
      </c>
      <c r="C403" s="1">
        <v>75</v>
      </c>
      <c r="D403" s="4" t="s">
        <v>387</v>
      </c>
      <c r="E403" s="4" t="s">
        <v>27</v>
      </c>
      <c r="F403" s="3">
        <v>45308.708333333336</v>
      </c>
      <c r="G403" s="3">
        <v>45308.820138888892</v>
      </c>
      <c r="H403" s="1">
        <v>13.66</v>
      </c>
      <c r="I403" s="1">
        <v>0.8</v>
      </c>
      <c r="J403" s="1">
        <v>14.33</v>
      </c>
      <c r="K403" s="2">
        <v>8.2799999999999994</v>
      </c>
      <c r="L403" s="4" t="s">
        <v>12</v>
      </c>
      <c r="M403" s="4" t="s">
        <v>13</v>
      </c>
      <c r="N403" s="1">
        <v>62.25</v>
      </c>
      <c r="O403" s="1">
        <v>82.89</v>
      </c>
      <c r="P403" s="1">
        <v>209.09</v>
      </c>
      <c r="Q403" s="1">
        <v>36.090000000000003</v>
      </c>
      <c r="R403" s="1">
        <v>3</v>
      </c>
      <c r="S403" s="4" t="s">
        <v>14</v>
      </c>
      <c r="T403" s="4" t="s">
        <v>15</v>
      </c>
      <c r="U403" s="7">
        <v>17</v>
      </c>
      <c r="V403" s="4" t="s">
        <v>36</v>
      </c>
      <c r="W403" s="4" t="s">
        <v>2572</v>
      </c>
      <c r="X403" s="7">
        <v>1</v>
      </c>
      <c r="Y403" s="7">
        <v>2024</v>
      </c>
      <c r="Z403" s="4" t="s">
        <v>1853</v>
      </c>
    </row>
    <row r="404" spans="1:26">
      <c r="A404" s="4" t="s">
        <v>705</v>
      </c>
      <c r="B404" s="4" t="s">
        <v>62</v>
      </c>
      <c r="C404" s="1">
        <v>71.650000000000006</v>
      </c>
      <c r="D404" s="4" t="s">
        <v>387</v>
      </c>
      <c r="E404" s="4" t="s">
        <v>58</v>
      </c>
      <c r="F404" s="3">
        <v>45308.75</v>
      </c>
      <c r="G404" s="3">
        <v>45308.900694444441</v>
      </c>
      <c r="H404" s="1">
        <v>31.81</v>
      </c>
      <c r="I404" s="1">
        <v>3.67</v>
      </c>
      <c r="J404" s="1">
        <v>32.840000000000003</v>
      </c>
      <c r="K404" s="2">
        <v>32.94</v>
      </c>
      <c r="L404" s="4" t="s">
        <v>4</v>
      </c>
      <c r="M404" s="4" t="s">
        <v>5</v>
      </c>
      <c r="N404" s="1">
        <v>78.61</v>
      </c>
      <c r="O404" s="1">
        <v>55.81</v>
      </c>
      <c r="P404" s="1">
        <v>188.7</v>
      </c>
      <c r="Q404" s="1">
        <v>14.48</v>
      </c>
      <c r="R404" s="1">
        <v>3</v>
      </c>
      <c r="S404" s="4" t="s">
        <v>6</v>
      </c>
      <c r="T404" s="4" t="s">
        <v>24</v>
      </c>
      <c r="U404" s="7">
        <v>18</v>
      </c>
      <c r="V404" s="4" t="s">
        <v>4</v>
      </c>
      <c r="W404" s="4" t="s">
        <v>2584</v>
      </c>
      <c r="X404" s="7">
        <v>1</v>
      </c>
      <c r="Y404" s="7">
        <v>2024</v>
      </c>
      <c r="Z404" s="4" t="s">
        <v>1853</v>
      </c>
    </row>
    <row r="405" spans="1:26">
      <c r="A405" s="4" t="s">
        <v>706</v>
      </c>
      <c r="B405" s="4" t="s">
        <v>9</v>
      </c>
      <c r="C405" s="1">
        <v>62</v>
      </c>
      <c r="D405" s="4" t="s">
        <v>501</v>
      </c>
      <c r="E405" s="4" t="s">
        <v>3</v>
      </c>
      <c r="F405" s="3">
        <v>45308.791666666664</v>
      </c>
      <c r="G405" s="3">
        <v>45308.854166666664</v>
      </c>
      <c r="H405" s="1">
        <v>79.459999999999994</v>
      </c>
      <c r="I405" s="1">
        <v>2.9</v>
      </c>
      <c r="J405" s="1">
        <v>25.41</v>
      </c>
      <c r="K405" s="2">
        <v>18.27</v>
      </c>
      <c r="L405" s="4" t="s">
        <v>4</v>
      </c>
      <c r="M405" s="4" t="s">
        <v>39</v>
      </c>
      <c r="N405" s="1">
        <v>28.46</v>
      </c>
      <c r="O405" s="1">
        <v>49.1</v>
      </c>
      <c r="P405" s="1">
        <v>48.23</v>
      </c>
      <c r="Q405" s="1">
        <v>32.54</v>
      </c>
      <c r="R405" s="1">
        <v>3</v>
      </c>
      <c r="S405" s="4" t="s">
        <v>6</v>
      </c>
      <c r="T405" s="4" t="s">
        <v>24</v>
      </c>
      <c r="U405" s="7">
        <v>19</v>
      </c>
      <c r="V405" s="4" t="s">
        <v>4</v>
      </c>
      <c r="W405" s="4" t="s">
        <v>2572</v>
      </c>
      <c r="X405" s="7">
        <v>1</v>
      </c>
      <c r="Y405" s="7">
        <v>2024</v>
      </c>
      <c r="Z405" s="4" t="s">
        <v>1853</v>
      </c>
    </row>
    <row r="406" spans="1:26">
      <c r="A406" s="4" t="s">
        <v>707</v>
      </c>
      <c r="B406" s="4" t="s">
        <v>1</v>
      </c>
      <c r="C406" s="1">
        <v>50</v>
      </c>
      <c r="D406" s="4" t="s">
        <v>71</v>
      </c>
      <c r="E406" s="4" t="s">
        <v>58</v>
      </c>
      <c r="F406" s="3">
        <v>45490.833333333336</v>
      </c>
      <c r="G406" s="3">
        <v>45490.956250000003</v>
      </c>
      <c r="H406" s="1">
        <v>26.62</v>
      </c>
      <c r="I406" s="1">
        <v>1.32</v>
      </c>
      <c r="J406" s="1">
        <v>22.74</v>
      </c>
      <c r="K406" s="2">
        <v>29.94</v>
      </c>
      <c r="L406" s="4" t="s">
        <v>36</v>
      </c>
      <c r="M406" s="4" t="s">
        <v>48</v>
      </c>
      <c r="N406" s="1">
        <v>59.93</v>
      </c>
      <c r="O406" s="1">
        <v>69.52</v>
      </c>
      <c r="P406" s="1">
        <v>193</v>
      </c>
      <c r="Q406" s="1">
        <v>28.9</v>
      </c>
      <c r="R406" s="1">
        <v>5</v>
      </c>
      <c r="S406" s="4" t="s">
        <v>14</v>
      </c>
      <c r="T406" s="4" t="s">
        <v>24</v>
      </c>
      <c r="U406" s="7">
        <v>20</v>
      </c>
      <c r="V406" s="4" t="s">
        <v>4</v>
      </c>
      <c r="W406" s="4" t="s">
        <v>2566</v>
      </c>
      <c r="X406" s="7">
        <v>7</v>
      </c>
      <c r="Y406" s="7">
        <v>2024</v>
      </c>
      <c r="Z406" s="4" t="s">
        <v>1854</v>
      </c>
    </row>
    <row r="407" spans="1:26">
      <c r="A407" s="4" t="s">
        <v>708</v>
      </c>
      <c r="B407" s="4" t="s">
        <v>9</v>
      </c>
      <c r="C407" s="1">
        <v>62</v>
      </c>
      <c r="D407" s="4" t="s">
        <v>148</v>
      </c>
      <c r="E407" s="4" t="s">
        <v>27</v>
      </c>
      <c r="F407" s="3">
        <v>45521.875</v>
      </c>
      <c r="G407" s="3">
        <v>45521.990972222222</v>
      </c>
      <c r="H407" s="1"/>
      <c r="I407" s="1">
        <v>0.81</v>
      </c>
      <c r="J407" s="1">
        <v>19.93</v>
      </c>
      <c r="K407" s="2">
        <v>22.62</v>
      </c>
      <c r="L407" s="4" t="s">
        <v>12</v>
      </c>
      <c r="M407" s="4" t="s">
        <v>23</v>
      </c>
      <c r="N407" s="1">
        <v>45.15</v>
      </c>
      <c r="O407" s="1">
        <v>83.96</v>
      </c>
      <c r="P407" s="1">
        <v>284.75</v>
      </c>
      <c r="Q407" s="1">
        <v>28.97</v>
      </c>
      <c r="R407" s="1">
        <v>4</v>
      </c>
      <c r="S407" s="4" t="s">
        <v>14</v>
      </c>
      <c r="T407" s="4" t="s">
        <v>7</v>
      </c>
      <c r="U407" s="7">
        <v>21</v>
      </c>
      <c r="V407" s="4" t="s">
        <v>4</v>
      </c>
      <c r="W407" s="4" t="s">
        <v>2572</v>
      </c>
      <c r="X407" s="7">
        <v>8</v>
      </c>
      <c r="Y407" s="7">
        <v>2024</v>
      </c>
      <c r="Z407" s="4" t="s">
        <v>1854</v>
      </c>
    </row>
    <row r="408" spans="1:26">
      <c r="A408" s="4" t="s">
        <v>709</v>
      </c>
      <c r="B408" s="4" t="s">
        <v>62</v>
      </c>
      <c r="C408" s="1">
        <v>100</v>
      </c>
      <c r="D408" s="4" t="s">
        <v>710</v>
      </c>
      <c r="E408" s="4" t="s">
        <v>27</v>
      </c>
      <c r="F408" s="3">
        <v>45521.875</v>
      </c>
      <c r="G408" s="3">
        <v>45521.990972222222</v>
      </c>
      <c r="H408" s="1">
        <v>64.400000000000006</v>
      </c>
      <c r="I408" s="1">
        <v>1.46</v>
      </c>
      <c r="J408" s="1">
        <v>35.93</v>
      </c>
      <c r="K408" s="2">
        <v>14.25</v>
      </c>
      <c r="L408" s="4" t="s">
        <v>4</v>
      </c>
      <c r="M408" s="4" t="s">
        <v>5</v>
      </c>
      <c r="N408" s="1">
        <v>96.12</v>
      </c>
      <c r="O408" s="1">
        <v>57.32</v>
      </c>
      <c r="P408" s="1">
        <v>139.55000000000001</v>
      </c>
      <c r="Q408" s="1">
        <v>5.97</v>
      </c>
      <c r="R408" s="1">
        <v>7</v>
      </c>
      <c r="S408" s="4" t="s">
        <v>20</v>
      </c>
      <c r="T408" s="4" t="s">
        <v>7</v>
      </c>
      <c r="U408" s="7">
        <v>21</v>
      </c>
      <c r="V408" s="4" t="s">
        <v>4</v>
      </c>
      <c r="W408" s="4" t="s">
        <v>2584</v>
      </c>
      <c r="X408" s="7">
        <v>8</v>
      </c>
      <c r="Y408" s="7">
        <v>2024</v>
      </c>
      <c r="Z408" s="4" t="s">
        <v>1854</v>
      </c>
    </row>
    <row r="409" spans="1:26">
      <c r="A409" s="4" t="s">
        <v>711</v>
      </c>
      <c r="B409" s="4" t="s">
        <v>1</v>
      </c>
      <c r="C409" s="1">
        <v>75</v>
      </c>
      <c r="D409" s="4" t="s">
        <v>150</v>
      </c>
      <c r="E409" s="4" t="s">
        <v>11</v>
      </c>
      <c r="F409" s="3">
        <v>45521.875</v>
      </c>
      <c r="G409" s="3">
        <v>45521.990972222222</v>
      </c>
      <c r="H409" s="1">
        <v>41.59</v>
      </c>
      <c r="I409" s="1">
        <v>3.31</v>
      </c>
      <c r="J409" s="1">
        <v>39.75</v>
      </c>
      <c r="K409" s="2">
        <v>35.659999999999997</v>
      </c>
      <c r="L409" s="4" t="s">
        <v>12</v>
      </c>
      <c r="M409" s="4" t="s">
        <v>19</v>
      </c>
      <c r="N409" s="1">
        <v>76.77</v>
      </c>
      <c r="O409" s="1">
        <v>55.04</v>
      </c>
      <c r="P409" s="1">
        <v>53.09</v>
      </c>
      <c r="Q409" s="1">
        <v>-3.18</v>
      </c>
      <c r="R409" s="1">
        <v>5</v>
      </c>
      <c r="S409" s="4" t="s">
        <v>6</v>
      </c>
      <c r="T409" s="4" t="s">
        <v>15</v>
      </c>
      <c r="U409" s="7">
        <v>21</v>
      </c>
      <c r="V409" s="4" t="s">
        <v>4</v>
      </c>
      <c r="W409" s="4" t="s">
        <v>2566</v>
      </c>
      <c r="X409" s="7">
        <v>8</v>
      </c>
      <c r="Y409" s="7">
        <v>2024</v>
      </c>
      <c r="Z409" s="4" t="s">
        <v>1854</v>
      </c>
    </row>
    <row r="410" spans="1:26">
      <c r="A410" s="4" t="s">
        <v>712</v>
      </c>
      <c r="B410" s="4" t="s">
        <v>9</v>
      </c>
      <c r="C410" s="1">
        <v>75</v>
      </c>
      <c r="D410" s="4" t="s">
        <v>623</v>
      </c>
      <c r="E410" s="4" t="s">
        <v>42</v>
      </c>
      <c r="F410" s="3">
        <v>45521.875</v>
      </c>
      <c r="G410" s="3">
        <v>45521.990972222222</v>
      </c>
      <c r="H410" s="1">
        <v>76.45</v>
      </c>
      <c r="I410" s="1">
        <v>2.52</v>
      </c>
      <c r="J410" s="1">
        <v>19.77</v>
      </c>
      <c r="K410" s="2">
        <v>35.76</v>
      </c>
      <c r="L410" s="4" t="s">
        <v>36</v>
      </c>
      <c r="M410" s="4" t="s">
        <v>33</v>
      </c>
      <c r="N410" s="1">
        <v>81.36</v>
      </c>
      <c r="O410" s="1">
        <v>66.48</v>
      </c>
      <c r="P410" s="1">
        <v>131.79</v>
      </c>
      <c r="Q410" s="1">
        <v>18.510000000000002</v>
      </c>
      <c r="R410" s="1">
        <v>6</v>
      </c>
      <c r="S410" s="4" t="s">
        <v>6</v>
      </c>
      <c r="T410" s="4" t="s">
        <v>7</v>
      </c>
      <c r="U410" s="7">
        <v>21</v>
      </c>
      <c r="V410" s="4" t="s">
        <v>4</v>
      </c>
      <c r="W410" s="4" t="s">
        <v>2572</v>
      </c>
      <c r="X410" s="7">
        <v>8</v>
      </c>
      <c r="Y410" s="7">
        <v>2024</v>
      </c>
      <c r="Z410" s="4" t="s">
        <v>1854</v>
      </c>
    </row>
    <row r="411" spans="1:26">
      <c r="A411" s="4" t="s">
        <v>713</v>
      </c>
      <c r="B411" s="4" t="s">
        <v>1</v>
      </c>
      <c r="C411" s="1">
        <v>100</v>
      </c>
      <c r="D411" s="4" t="s">
        <v>169</v>
      </c>
      <c r="E411" s="4" t="s">
        <v>58</v>
      </c>
      <c r="F411" s="3">
        <v>45521.875</v>
      </c>
      <c r="G411" s="3">
        <v>45521.990972222222</v>
      </c>
      <c r="H411" s="1">
        <v>19.899999999999999</v>
      </c>
      <c r="I411" s="1">
        <v>1.85</v>
      </c>
      <c r="J411" s="1">
        <v>33.64</v>
      </c>
      <c r="K411" s="2">
        <v>30.71</v>
      </c>
      <c r="L411" s="4" t="s">
        <v>12</v>
      </c>
      <c r="M411" s="4" t="s">
        <v>19</v>
      </c>
      <c r="N411" s="1">
        <v>14.37</v>
      </c>
      <c r="O411" s="1">
        <v>93.02</v>
      </c>
      <c r="P411" s="1">
        <v>10.029999999999999</v>
      </c>
      <c r="Q411" s="1">
        <v>22.19</v>
      </c>
      <c r="R411" s="1">
        <v>7</v>
      </c>
      <c r="S411" s="4" t="s">
        <v>6</v>
      </c>
      <c r="T411" s="4" t="s">
        <v>24</v>
      </c>
      <c r="U411" s="7">
        <v>21</v>
      </c>
      <c r="V411" s="4" t="s">
        <v>4</v>
      </c>
      <c r="W411" s="4" t="s">
        <v>2566</v>
      </c>
      <c r="X411" s="7">
        <v>8</v>
      </c>
      <c r="Y411" s="7">
        <v>2024</v>
      </c>
      <c r="Z411" s="4" t="s">
        <v>1854</v>
      </c>
    </row>
    <row r="412" spans="1:26">
      <c r="A412" s="4" t="s">
        <v>714</v>
      </c>
      <c r="B412" s="4" t="s">
        <v>29</v>
      </c>
      <c r="C412" s="1">
        <v>46.88</v>
      </c>
      <c r="D412" s="4" t="s">
        <v>172</v>
      </c>
      <c r="E412" s="4" t="s">
        <v>11</v>
      </c>
      <c r="F412" s="3">
        <v>45521.875</v>
      </c>
      <c r="G412" s="3">
        <v>45521.990972222222</v>
      </c>
      <c r="H412" s="1">
        <v>25.1</v>
      </c>
      <c r="I412" s="1">
        <v>3.78</v>
      </c>
      <c r="J412" s="1">
        <v>24.43</v>
      </c>
      <c r="K412" s="2">
        <v>30.55</v>
      </c>
      <c r="L412" s="4" t="s">
        <v>36</v>
      </c>
      <c r="M412" s="4" t="s">
        <v>5</v>
      </c>
      <c r="N412" s="1">
        <v>19.64</v>
      </c>
      <c r="O412" s="1">
        <v>65.47</v>
      </c>
      <c r="P412" s="1">
        <v>289.54000000000002</v>
      </c>
      <c r="Q412" s="1">
        <v>-8.68</v>
      </c>
      <c r="R412" s="1">
        <v>6</v>
      </c>
      <c r="S412" s="4" t="s">
        <v>20</v>
      </c>
      <c r="T412" s="4" t="s">
        <v>7</v>
      </c>
      <c r="U412" s="7">
        <v>21</v>
      </c>
      <c r="V412" s="4" t="s">
        <v>4</v>
      </c>
      <c r="W412" s="4" t="s">
        <v>2579</v>
      </c>
      <c r="X412" s="7">
        <v>8</v>
      </c>
      <c r="Y412" s="7">
        <v>2024</v>
      </c>
      <c r="Z412" s="4" t="s">
        <v>1854</v>
      </c>
    </row>
    <row r="413" spans="1:26">
      <c r="A413" s="4" t="s">
        <v>715</v>
      </c>
      <c r="B413" s="4" t="s">
        <v>29</v>
      </c>
      <c r="C413" s="1">
        <v>50</v>
      </c>
      <c r="D413" s="4" t="s">
        <v>60</v>
      </c>
      <c r="E413" s="4" t="s">
        <v>3</v>
      </c>
      <c r="F413" s="3">
        <v>45521.875</v>
      </c>
      <c r="G413" s="3">
        <v>45521.990972222222</v>
      </c>
      <c r="H413" s="1">
        <v>27.05</v>
      </c>
      <c r="I413" s="1">
        <v>1.1100000000000001</v>
      </c>
      <c r="J413" s="1">
        <v>4.5199999999999996</v>
      </c>
      <c r="K413" s="2">
        <v>33.46</v>
      </c>
      <c r="L413" s="4" t="s">
        <v>36</v>
      </c>
      <c r="M413" s="4" t="s">
        <v>13</v>
      </c>
      <c r="N413" s="1">
        <v>52.03</v>
      </c>
      <c r="O413" s="1">
        <v>105.62</v>
      </c>
      <c r="P413" s="1">
        <v>58.73</v>
      </c>
      <c r="Q413" s="1">
        <v>20.57</v>
      </c>
      <c r="R413" s="1">
        <v>3</v>
      </c>
      <c r="S413" s="4" t="s">
        <v>6</v>
      </c>
      <c r="T413" s="4" t="s">
        <v>7</v>
      </c>
      <c r="U413" s="7">
        <v>21</v>
      </c>
      <c r="V413" s="4" t="s">
        <v>4</v>
      </c>
      <c r="W413" s="4" t="s">
        <v>2579</v>
      </c>
      <c r="X413" s="7">
        <v>8</v>
      </c>
      <c r="Y413" s="7">
        <v>2024</v>
      </c>
      <c r="Z413" s="4" t="s">
        <v>1854</v>
      </c>
    </row>
    <row r="414" spans="1:26">
      <c r="A414" s="4" t="s">
        <v>716</v>
      </c>
      <c r="B414" s="4" t="s">
        <v>9</v>
      </c>
      <c r="C414" s="1">
        <v>50</v>
      </c>
      <c r="D414" s="4" t="s">
        <v>717</v>
      </c>
      <c r="E414" s="4" t="s">
        <v>42</v>
      </c>
      <c r="F414" s="3">
        <v>45521.875</v>
      </c>
      <c r="G414" s="3">
        <v>45521.990972222222</v>
      </c>
      <c r="H414" s="1">
        <v>30.18</v>
      </c>
      <c r="I414" s="1">
        <v>2.97</v>
      </c>
      <c r="J414" s="1">
        <v>40.18</v>
      </c>
      <c r="K414" s="2">
        <v>7.26</v>
      </c>
      <c r="L414" s="4" t="s">
        <v>36</v>
      </c>
      <c r="M414" s="4" t="s">
        <v>48</v>
      </c>
      <c r="N414" s="1">
        <v>64.16</v>
      </c>
      <c r="O414" s="1">
        <v>65.400000000000006</v>
      </c>
      <c r="P414" s="1">
        <v>104.54</v>
      </c>
      <c r="Q414" s="1">
        <v>26.18</v>
      </c>
      <c r="R414" s="1">
        <v>0</v>
      </c>
      <c r="S414" s="4" t="s">
        <v>6</v>
      </c>
      <c r="T414" s="4" t="s">
        <v>15</v>
      </c>
      <c r="U414" s="7">
        <v>21</v>
      </c>
      <c r="V414" s="4" t="s">
        <v>4</v>
      </c>
      <c r="W414" s="4" t="s">
        <v>2572</v>
      </c>
      <c r="X414" s="7">
        <v>8</v>
      </c>
      <c r="Y414" s="7">
        <v>2024</v>
      </c>
      <c r="Z414" s="4" t="s">
        <v>1854</v>
      </c>
    </row>
    <row r="415" spans="1:26">
      <c r="A415" s="4" t="s">
        <v>718</v>
      </c>
      <c r="B415" s="4" t="s">
        <v>1</v>
      </c>
      <c r="C415" s="1">
        <v>85</v>
      </c>
      <c r="D415" s="4" t="s">
        <v>370</v>
      </c>
      <c r="E415" s="4" t="s">
        <v>11</v>
      </c>
      <c r="F415" s="3">
        <v>45521.875</v>
      </c>
      <c r="G415" s="3">
        <v>45521.990972222222</v>
      </c>
      <c r="H415" s="1">
        <v>15.34</v>
      </c>
      <c r="I415" s="1">
        <v>3.39</v>
      </c>
      <c r="J415" s="1">
        <v>43.5</v>
      </c>
      <c r="K415" s="2">
        <v>30.95</v>
      </c>
      <c r="L415" s="4" t="s">
        <v>4</v>
      </c>
      <c r="M415" s="4" t="s">
        <v>5</v>
      </c>
      <c r="N415" s="1">
        <v>41.89</v>
      </c>
      <c r="O415" s="1">
        <v>95.38</v>
      </c>
      <c r="P415" s="1">
        <v>172.29</v>
      </c>
      <c r="Q415" s="1">
        <v>36.04</v>
      </c>
      <c r="R415" s="1">
        <v>0</v>
      </c>
      <c r="S415" s="4" t="s">
        <v>14</v>
      </c>
      <c r="T415" s="4" t="s">
        <v>24</v>
      </c>
      <c r="U415" s="7">
        <v>21</v>
      </c>
      <c r="V415" s="4" t="s">
        <v>4</v>
      </c>
      <c r="W415" s="4" t="s">
        <v>2566</v>
      </c>
      <c r="X415" s="7">
        <v>8</v>
      </c>
      <c r="Y415" s="7">
        <v>2024</v>
      </c>
      <c r="Z415" s="4" t="s">
        <v>1854</v>
      </c>
    </row>
    <row r="416" spans="1:26">
      <c r="A416" s="4" t="s">
        <v>719</v>
      </c>
      <c r="B416" s="4" t="s">
        <v>62</v>
      </c>
      <c r="C416" s="1">
        <v>62</v>
      </c>
      <c r="D416" s="4" t="s">
        <v>321</v>
      </c>
      <c r="E416" s="4" t="s">
        <v>58</v>
      </c>
      <c r="F416" s="3">
        <v>45521.875</v>
      </c>
      <c r="G416" s="3">
        <v>45521.990972222222</v>
      </c>
      <c r="H416" s="1">
        <v>45.34</v>
      </c>
      <c r="I416" s="1">
        <v>3.02</v>
      </c>
      <c r="J416" s="1">
        <v>11.27</v>
      </c>
      <c r="K416" s="2">
        <v>11.66</v>
      </c>
      <c r="L416" s="4" t="s">
        <v>45</v>
      </c>
      <c r="M416" s="4" t="s">
        <v>39</v>
      </c>
      <c r="N416" s="1">
        <v>78.22</v>
      </c>
      <c r="O416" s="1">
        <v>74.81</v>
      </c>
      <c r="P416" s="1">
        <v>277.64</v>
      </c>
      <c r="Q416" s="1">
        <v>37.97</v>
      </c>
      <c r="R416" s="1">
        <v>0</v>
      </c>
      <c r="S416" s="4" t="s">
        <v>14</v>
      </c>
      <c r="T416" s="4" t="s">
        <v>7</v>
      </c>
      <c r="U416" s="7">
        <v>21</v>
      </c>
      <c r="V416" s="4" t="s">
        <v>4</v>
      </c>
      <c r="W416" s="4" t="s">
        <v>2584</v>
      </c>
      <c r="X416" s="7">
        <v>8</v>
      </c>
      <c r="Y416" s="7">
        <v>2024</v>
      </c>
      <c r="Z416" s="4" t="s">
        <v>1854</v>
      </c>
    </row>
    <row r="417" spans="1:26">
      <c r="A417" s="4" t="s">
        <v>720</v>
      </c>
      <c r="B417" s="4" t="s">
        <v>9</v>
      </c>
      <c r="C417" s="1">
        <v>50</v>
      </c>
      <c r="D417" s="4" t="s">
        <v>541</v>
      </c>
      <c r="E417" s="4" t="s">
        <v>27</v>
      </c>
      <c r="F417" s="3">
        <v>45521.875</v>
      </c>
      <c r="G417" s="3">
        <v>45521.990972222222</v>
      </c>
      <c r="H417" s="1">
        <v>60.26</v>
      </c>
      <c r="I417" s="1">
        <v>3.03</v>
      </c>
      <c r="J417" s="1">
        <v>31.22</v>
      </c>
      <c r="K417" s="2">
        <v>11.47</v>
      </c>
      <c r="L417" s="4" t="s">
        <v>4</v>
      </c>
      <c r="M417" s="4" t="s">
        <v>23</v>
      </c>
      <c r="N417" s="1">
        <v>51.19</v>
      </c>
      <c r="O417" s="1">
        <v>66.23</v>
      </c>
      <c r="P417" s="1">
        <v>175.97</v>
      </c>
      <c r="Q417" s="1">
        <v>6.87</v>
      </c>
      <c r="R417" s="1">
        <v>7</v>
      </c>
      <c r="S417" s="4" t="s">
        <v>20</v>
      </c>
      <c r="T417" s="4" t="s">
        <v>7</v>
      </c>
      <c r="U417" s="7">
        <v>21</v>
      </c>
      <c r="V417" s="4" t="s">
        <v>4</v>
      </c>
      <c r="W417" s="4" t="s">
        <v>2572</v>
      </c>
      <c r="X417" s="7">
        <v>8</v>
      </c>
      <c r="Y417" s="7">
        <v>2024</v>
      </c>
      <c r="Z417" s="4" t="s">
        <v>1854</v>
      </c>
    </row>
    <row r="418" spans="1:26">
      <c r="A418" s="4" t="s">
        <v>721</v>
      </c>
      <c r="B418" s="4" t="s">
        <v>29</v>
      </c>
      <c r="C418" s="1">
        <v>100</v>
      </c>
      <c r="D418" s="4" t="s">
        <v>722</v>
      </c>
      <c r="E418" s="4" t="s">
        <v>3</v>
      </c>
      <c r="F418" s="3">
        <v>45309.333333333336</v>
      </c>
      <c r="G418" s="3">
        <v>45309.479861111111</v>
      </c>
      <c r="H418" s="1">
        <v>5.65</v>
      </c>
      <c r="I418" s="1">
        <v>0.64</v>
      </c>
      <c r="J418" s="1">
        <v>11.67</v>
      </c>
      <c r="K418" s="2">
        <v>25.63</v>
      </c>
      <c r="L418" s="4" t="s">
        <v>12</v>
      </c>
      <c r="M418" s="4" t="s">
        <v>23</v>
      </c>
      <c r="N418" s="1">
        <v>58.4</v>
      </c>
      <c r="O418" s="1">
        <v>65.02</v>
      </c>
      <c r="P418" s="1">
        <v>83.27</v>
      </c>
      <c r="Q418" s="1">
        <v>23.06</v>
      </c>
      <c r="R418" s="1">
        <v>6</v>
      </c>
      <c r="S418" s="4" t="s">
        <v>6</v>
      </c>
      <c r="T418" s="4" t="s">
        <v>15</v>
      </c>
      <c r="U418" s="7">
        <v>8</v>
      </c>
      <c r="V418" s="4" t="s">
        <v>12</v>
      </c>
      <c r="W418" s="4" t="s">
        <v>2579</v>
      </c>
      <c r="X418" s="7">
        <v>1</v>
      </c>
      <c r="Y418" s="7">
        <v>2024</v>
      </c>
      <c r="Z418" s="4" t="s">
        <v>1853</v>
      </c>
    </row>
    <row r="419" spans="1:26">
      <c r="A419" s="4" t="s">
        <v>723</v>
      </c>
      <c r="B419" s="4" t="s">
        <v>29</v>
      </c>
      <c r="C419" s="1">
        <v>85</v>
      </c>
      <c r="D419" s="4" t="s">
        <v>393</v>
      </c>
      <c r="E419" s="4" t="s">
        <v>58</v>
      </c>
      <c r="F419" s="3">
        <v>45309.375</v>
      </c>
      <c r="G419" s="3">
        <v>45309.453472222223</v>
      </c>
      <c r="H419" s="1">
        <v>32.49</v>
      </c>
      <c r="I419" s="1">
        <v>0.78</v>
      </c>
      <c r="J419" s="1">
        <v>47.26</v>
      </c>
      <c r="K419" s="2">
        <v>7.59</v>
      </c>
      <c r="L419" s="4" t="s">
        <v>4</v>
      </c>
      <c r="M419" s="4" t="s">
        <v>33</v>
      </c>
      <c r="N419" s="1">
        <v>84.13</v>
      </c>
      <c r="O419" s="1">
        <v>76.17</v>
      </c>
      <c r="P419" s="1">
        <v>143.61000000000001</v>
      </c>
      <c r="Q419" s="1">
        <v>17.16</v>
      </c>
      <c r="R419" s="1">
        <v>0</v>
      </c>
      <c r="S419" s="4" t="s">
        <v>20</v>
      </c>
      <c r="T419" s="4" t="s">
        <v>15</v>
      </c>
      <c r="U419" s="7">
        <v>9</v>
      </c>
      <c r="V419" s="4" t="s">
        <v>12</v>
      </c>
      <c r="W419" s="4" t="s">
        <v>2579</v>
      </c>
      <c r="X419" s="7">
        <v>1</v>
      </c>
      <c r="Y419" s="7">
        <v>2024</v>
      </c>
      <c r="Z419" s="4" t="s">
        <v>1853</v>
      </c>
    </row>
    <row r="420" spans="1:26">
      <c r="A420" s="4" t="s">
        <v>724</v>
      </c>
      <c r="B420" s="4" t="s">
        <v>9</v>
      </c>
      <c r="C420" s="1">
        <v>62</v>
      </c>
      <c r="D420" s="4" t="s">
        <v>725</v>
      </c>
      <c r="E420" s="4" t="s">
        <v>42</v>
      </c>
      <c r="F420" s="3">
        <v>45309.416666666664</v>
      </c>
      <c r="G420" s="3">
        <v>45309.481944444444</v>
      </c>
      <c r="H420" s="1">
        <v>61.46</v>
      </c>
      <c r="I420" s="1">
        <v>2.4700000000000002</v>
      </c>
      <c r="J420" s="1">
        <v>31.65</v>
      </c>
      <c r="K420" s="2">
        <v>10.99</v>
      </c>
      <c r="L420" s="4" t="s">
        <v>4</v>
      </c>
      <c r="M420" s="4" t="s">
        <v>33</v>
      </c>
      <c r="N420" s="1">
        <v>15.97</v>
      </c>
      <c r="O420" s="1">
        <v>62.93</v>
      </c>
      <c r="P420" s="1">
        <v>57.16</v>
      </c>
      <c r="Q420" s="1">
        <v>-9.4700000000000006</v>
      </c>
      <c r="R420" s="1">
        <v>0.46</v>
      </c>
      <c r="S420" s="4" t="s">
        <v>14</v>
      </c>
      <c r="T420" s="4" t="s">
        <v>24</v>
      </c>
      <c r="U420" s="7">
        <v>10</v>
      </c>
      <c r="V420" s="4" t="s">
        <v>12</v>
      </c>
      <c r="W420" s="4" t="s">
        <v>2572</v>
      </c>
      <c r="X420" s="7">
        <v>1</v>
      </c>
      <c r="Y420" s="7">
        <v>2024</v>
      </c>
      <c r="Z420" s="4" t="s">
        <v>1853</v>
      </c>
    </row>
    <row r="421" spans="1:26">
      <c r="A421" s="4" t="s">
        <v>726</v>
      </c>
      <c r="B421" s="4" t="s">
        <v>1</v>
      </c>
      <c r="C421" s="1">
        <v>85</v>
      </c>
      <c r="D421" s="4" t="s">
        <v>727</v>
      </c>
      <c r="E421" s="4" t="s">
        <v>42</v>
      </c>
      <c r="F421" s="3">
        <v>45583.458333333336</v>
      </c>
      <c r="G421" s="3">
        <v>45583.531944444447</v>
      </c>
      <c r="H421" s="1">
        <v>41.58</v>
      </c>
      <c r="I421" s="1">
        <v>1.08</v>
      </c>
      <c r="J421" s="1">
        <v>35.42</v>
      </c>
      <c r="K421" s="2">
        <v>7.27</v>
      </c>
      <c r="L421" s="4" t="s">
        <v>45</v>
      </c>
      <c r="M421" s="4" t="s">
        <v>19</v>
      </c>
      <c r="N421" s="1">
        <v>45.89</v>
      </c>
      <c r="O421" s="1">
        <v>90.42</v>
      </c>
      <c r="P421" s="1">
        <v>149.93</v>
      </c>
      <c r="Q421" s="1">
        <v>21.28</v>
      </c>
      <c r="R421" s="1">
        <v>0</v>
      </c>
      <c r="S421" s="4" t="s">
        <v>6</v>
      </c>
      <c r="T421" s="4" t="s">
        <v>15</v>
      </c>
      <c r="U421" s="7">
        <v>11</v>
      </c>
      <c r="V421" s="4" t="s">
        <v>12</v>
      </c>
      <c r="W421" s="4" t="s">
        <v>2566</v>
      </c>
      <c r="X421" s="7">
        <v>10</v>
      </c>
      <c r="Y421" s="7">
        <v>2024</v>
      </c>
      <c r="Z421" s="4" t="s">
        <v>2490</v>
      </c>
    </row>
    <row r="422" spans="1:26">
      <c r="A422" s="4" t="s">
        <v>728</v>
      </c>
      <c r="B422" s="4" t="s">
        <v>29</v>
      </c>
      <c r="C422" s="1">
        <v>100</v>
      </c>
      <c r="D422" s="4" t="s">
        <v>608</v>
      </c>
      <c r="E422" s="4" t="s">
        <v>27</v>
      </c>
      <c r="F422" s="3">
        <v>45583.458333333336</v>
      </c>
      <c r="G422" s="3">
        <v>45583.531944444447</v>
      </c>
      <c r="H422" s="1">
        <v>41.6</v>
      </c>
      <c r="I422" s="1">
        <v>1.5</v>
      </c>
      <c r="J422" s="1">
        <v>4.91</v>
      </c>
      <c r="K422" s="2">
        <v>13.57</v>
      </c>
      <c r="L422" s="4" t="s">
        <v>12</v>
      </c>
      <c r="M422" s="4" t="s">
        <v>5</v>
      </c>
      <c r="N422" s="1">
        <v>61.83</v>
      </c>
      <c r="O422" s="1">
        <v>61.69</v>
      </c>
      <c r="P422" s="1">
        <v>32.049999999999997</v>
      </c>
      <c r="Q422" s="1">
        <v>18.100000000000001</v>
      </c>
      <c r="R422" s="1">
        <v>2</v>
      </c>
      <c r="S422" s="4" t="s">
        <v>6</v>
      </c>
      <c r="T422" s="4" t="s">
        <v>24</v>
      </c>
      <c r="U422" s="7">
        <v>11</v>
      </c>
      <c r="V422" s="4" t="s">
        <v>12</v>
      </c>
      <c r="W422" s="4" t="s">
        <v>2579</v>
      </c>
      <c r="X422" s="7">
        <v>10</v>
      </c>
      <c r="Y422" s="7">
        <v>2024</v>
      </c>
      <c r="Z422" s="4" t="s">
        <v>2490</v>
      </c>
    </row>
    <row r="423" spans="1:26">
      <c r="A423" s="4" t="s">
        <v>729</v>
      </c>
      <c r="B423" s="4" t="s">
        <v>1</v>
      </c>
      <c r="C423" s="1">
        <v>85</v>
      </c>
      <c r="D423" s="4" t="s">
        <v>730</v>
      </c>
      <c r="E423" s="4" t="s">
        <v>27</v>
      </c>
      <c r="F423" s="3">
        <v>45583.458333333336</v>
      </c>
      <c r="G423" s="3">
        <v>45583.531944444447</v>
      </c>
      <c r="H423" s="1">
        <v>29.7</v>
      </c>
      <c r="I423" s="1">
        <v>3.92</v>
      </c>
      <c r="J423" s="1">
        <v>32.299999999999997</v>
      </c>
      <c r="K423" s="2">
        <v>21.48</v>
      </c>
      <c r="L423" s="4" t="s">
        <v>36</v>
      </c>
      <c r="M423" s="4" t="s">
        <v>23</v>
      </c>
      <c r="N423" s="1">
        <v>42.99</v>
      </c>
      <c r="O423" s="1">
        <v>50.44</v>
      </c>
      <c r="P423" s="1">
        <v>180.45</v>
      </c>
      <c r="Q423" s="1">
        <v>8.1999999999999993</v>
      </c>
      <c r="R423" s="1">
        <v>4</v>
      </c>
      <c r="S423" s="4" t="s">
        <v>20</v>
      </c>
      <c r="T423" s="4" t="s">
        <v>24</v>
      </c>
      <c r="U423" s="7">
        <v>11</v>
      </c>
      <c r="V423" s="4" t="s">
        <v>12</v>
      </c>
      <c r="W423" s="4" t="s">
        <v>2566</v>
      </c>
      <c r="X423" s="7">
        <v>10</v>
      </c>
      <c r="Y423" s="7">
        <v>2024</v>
      </c>
      <c r="Z423" s="4" t="s">
        <v>2490</v>
      </c>
    </row>
    <row r="424" spans="1:26">
      <c r="A424" s="4" t="s">
        <v>731</v>
      </c>
      <c r="B424" s="4" t="s">
        <v>29</v>
      </c>
      <c r="C424" s="1">
        <v>69.45</v>
      </c>
      <c r="D424" s="4" t="s">
        <v>732</v>
      </c>
      <c r="E424" s="4" t="s">
        <v>3</v>
      </c>
      <c r="F424" s="3">
        <v>45583.458333333336</v>
      </c>
      <c r="G424" s="3">
        <v>45583.531944444447</v>
      </c>
      <c r="H424" s="1">
        <v>72.72</v>
      </c>
      <c r="I424" s="1">
        <v>0.68</v>
      </c>
      <c r="J424" s="1">
        <v>32.25</v>
      </c>
      <c r="K424" s="2">
        <v>28.12</v>
      </c>
      <c r="L424" s="4" t="s">
        <v>36</v>
      </c>
      <c r="M424" s="4" t="s">
        <v>13</v>
      </c>
      <c r="N424" s="1">
        <v>28.9</v>
      </c>
      <c r="O424" s="1">
        <v>57.74</v>
      </c>
      <c r="P424" s="1">
        <v>151.62</v>
      </c>
      <c r="Q424" s="1">
        <v>4.49</v>
      </c>
      <c r="R424" s="1">
        <v>2</v>
      </c>
      <c r="S424" s="4" t="s">
        <v>6</v>
      </c>
      <c r="T424" s="4" t="s">
        <v>7</v>
      </c>
      <c r="U424" s="7">
        <v>11</v>
      </c>
      <c r="V424" s="4" t="s">
        <v>12</v>
      </c>
      <c r="W424" s="4" t="s">
        <v>2579</v>
      </c>
      <c r="X424" s="7">
        <v>10</v>
      </c>
      <c r="Y424" s="7">
        <v>2024</v>
      </c>
      <c r="Z424" s="4" t="s">
        <v>2490</v>
      </c>
    </row>
    <row r="425" spans="1:26">
      <c r="A425" s="4" t="s">
        <v>733</v>
      </c>
      <c r="B425" s="4" t="s">
        <v>29</v>
      </c>
      <c r="C425" s="1">
        <v>85</v>
      </c>
      <c r="D425" s="4" t="s">
        <v>734</v>
      </c>
      <c r="E425" s="4" t="s">
        <v>3</v>
      </c>
      <c r="F425" s="3">
        <v>45309.625</v>
      </c>
      <c r="G425" s="3">
        <v>45309.655555555553</v>
      </c>
      <c r="H425" s="1">
        <v>61.93</v>
      </c>
      <c r="I425" s="1">
        <v>0.8</v>
      </c>
      <c r="J425" s="1">
        <v>25.27</v>
      </c>
      <c r="K425" s="2">
        <v>27.12</v>
      </c>
      <c r="L425" s="4" t="s">
        <v>12</v>
      </c>
      <c r="M425" s="4" t="s">
        <v>39</v>
      </c>
      <c r="N425" s="1">
        <v>73.66</v>
      </c>
      <c r="O425" s="1">
        <v>93.03</v>
      </c>
      <c r="P425" s="1"/>
      <c r="Q425" s="1">
        <v>7.69</v>
      </c>
      <c r="R425" s="1">
        <v>3</v>
      </c>
      <c r="S425" s="4" t="s">
        <v>6</v>
      </c>
      <c r="T425" s="4" t="s">
        <v>7</v>
      </c>
      <c r="U425" s="7">
        <v>15</v>
      </c>
      <c r="V425" s="4" t="s">
        <v>36</v>
      </c>
      <c r="W425" s="4" t="s">
        <v>2579</v>
      </c>
      <c r="X425" s="7">
        <v>1</v>
      </c>
      <c r="Y425" s="7">
        <v>2024</v>
      </c>
      <c r="Z425" s="4" t="s">
        <v>1853</v>
      </c>
    </row>
    <row r="426" spans="1:26">
      <c r="A426" s="4" t="s">
        <v>735</v>
      </c>
      <c r="B426" s="4" t="s">
        <v>17</v>
      </c>
      <c r="C426" s="1">
        <v>50</v>
      </c>
      <c r="D426" s="4" t="s">
        <v>736</v>
      </c>
      <c r="E426" s="4" t="s">
        <v>27</v>
      </c>
      <c r="F426" s="3">
        <v>45309.666666666664</v>
      </c>
      <c r="G426" s="3">
        <v>45309.706250000003</v>
      </c>
      <c r="H426" s="1">
        <v>12.67</v>
      </c>
      <c r="I426" s="1">
        <v>2.3199999999999998</v>
      </c>
      <c r="J426" s="1">
        <v>36.159999999999997</v>
      </c>
      <c r="K426" s="2">
        <v>30.67</v>
      </c>
      <c r="L426" s="4" t="s">
        <v>4</v>
      </c>
      <c r="M426" s="4" t="s">
        <v>19</v>
      </c>
      <c r="N426" s="1">
        <v>75.3</v>
      </c>
      <c r="O426" s="1">
        <v>65.45</v>
      </c>
      <c r="P426" s="1">
        <v>199.26</v>
      </c>
      <c r="Q426" s="1">
        <v>25.33</v>
      </c>
      <c r="R426" s="1">
        <v>3</v>
      </c>
      <c r="S426" s="4" t="s">
        <v>14</v>
      </c>
      <c r="T426" s="4" t="s">
        <v>7</v>
      </c>
      <c r="U426" s="7">
        <v>16</v>
      </c>
      <c r="V426" s="4" t="s">
        <v>36</v>
      </c>
      <c r="W426" s="4" t="s">
        <v>2567</v>
      </c>
      <c r="X426" s="7">
        <v>1</v>
      </c>
      <c r="Y426" s="7">
        <v>2024</v>
      </c>
      <c r="Z426" s="4" t="s">
        <v>1853</v>
      </c>
    </row>
    <row r="427" spans="1:26">
      <c r="A427" s="4" t="s">
        <v>737</v>
      </c>
      <c r="B427" s="4" t="s">
        <v>29</v>
      </c>
      <c r="C427" s="1">
        <v>100</v>
      </c>
      <c r="D427" s="4" t="s">
        <v>738</v>
      </c>
      <c r="E427" s="4" t="s">
        <v>27</v>
      </c>
      <c r="F427" s="3">
        <v>45309.708333333336</v>
      </c>
      <c r="G427" s="3">
        <v>45309.744444444441</v>
      </c>
      <c r="H427" s="1">
        <v>78.959999999999994</v>
      </c>
      <c r="I427" s="1">
        <v>3.8</v>
      </c>
      <c r="J427" s="1">
        <v>41.31</v>
      </c>
      <c r="K427" s="2">
        <v>26.94</v>
      </c>
      <c r="L427" s="4" t="s">
        <v>45</v>
      </c>
      <c r="M427" s="4" t="s">
        <v>5</v>
      </c>
      <c r="N427" s="1">
        <v>50.09</v>
      </c>
      <c r="O427" s="1">
        <v>74.790000000000006</v>
      </c>
      <c r="P427" s="1">
        <v>91.26</v>
      </c>
      <c r="Q427" s="1">
        <v>37.21</v>
      </c>
      <c r="R427" s="1">
        <v>6</v>
      </c>
      <c r="S427" s="4" t="s">
        <v>20</v>
      </c>
      <c r="T427" s="4" t="s">
        <v>7</v>
      </c>
      <c r="U427" s="7">
        <v>17</v>
      </c>
      <c r="V427" s="4" t="s">
        <v>36</v>
      </c>
      <c r="W427" s="4" t="s">
        <v>2579</v>
      </c>
      <c r="X427" s="7">
        <v>1</v>
      </c>
      <c r="Y427" s="7">
        <v>2024</v>
      </c>
      <c r="Z427" s="4" t="s">
        <v>1853</v>
      </c>
    </row>
    <row r="428" spans="1:26">
      <c r="A428" s="4" t="s">
        <v>739</v>
      </c>
      <c r="B428" s="4" t="s">
        <v>62</v>
      </c>
      <c r="C428" s="1">
        <v>100</v>
      </c>
      <c r="D428" s="4" t="s">
        <v>698</v>
      </c>
      <c r="E428" s="4" t="s">
        <v>42</v>
      </c>
      <c r="F428" s="3">
        <v>45309.75</v>
      </c>
      <c r="G428" s="3">
        <v>45309.845833333333</v>
      </c>
      <c r="H428" s="1">
        <v>64.98</v>
      </c>
      <c r="I428" s="1">
        <v>3.73</v>
      </c>
      <c r="J428" s="1">
        <v>38.5</v>
      </c>
      <c r="K428" s="2">
        <v>24.82</v>
      </c>
      <c r="L428" s="4" t="s">
        <v>45</v>
      </c>
      <c r="M428" s="4" t="s">
        <v>13</v>
      </c>
      <c r="N428" s="1">
        <v>67.11</v>
      </c>
      <c r="O428" s="1">
        <v>66.709999999999994</v>
      </c>
      <c r="P428" s="1">
        <v>133.72</v>
      </c>
      <c r="Q428" s="1">
        <v>1.17</v>
      </c>
      <c r="R428" s="1">
        <v>2</v>
      </c>
      <c r="S428" s="4" t="s">
        <v>14</v>
      </c>
      <c r="T428" s="4" t="s">
        <v>7</v>
      </c>
      <c r="U428" s="7">
        <v>18</v>
      </c>
      <c r="V428" s="4" t="s">
        <v>4</v>
      </c>
      <c r="W428" s="4" t="s">
        <v>2584</v>
      </c>
      <c r="X428" s="7">
        <v>1</v>
      </c>
      <c r="Y428" s="7">
        <v>2024</v>
      </c>
      <c r="Z428" s="4" t="s">
        <v>1853</v>
      </c>
    </row>
    <row r="429" spans="1:26">
      <c r="A429" s="4" t="s">
        <v>740</v>
      </c>
      <c r="B429" s="4" t="s">
        <v>9</v>
      </c>
      <c r="C429" s="1">
        <v>85</v>
      </c>
      <c r="D429" s="4" t="s">
        <v>741</v>
      </c>
      <c r="E429" s="4" t="s">
        <v>27</v>
      </c>
      <c r="F429" s="3">
        <v>45309.791666666664</v>
      </c>
      <c r="G429" s="3">
        <v>45309.886111111111</v>
      </c>
      <c r="H429" s="1">
        <v>37.29</v>
      </c>
      <c r="I429" s="1">
        <v>1.9</v>
      </c>
      <c r="J429" s="1">
        <v>29.15</v>
      </c>
      <c r="K429" s="2">
        <v>10.42</v>
      </c>
      <c r="L429" s="4" t="s">
        <v>12</v>
      </c>
      <c r="M429" s="4" t="s">
        <v>5</v>
      </c>
      <c r="N429" s="1">
        <v>29.09</v>
      </c>
      <c r="O429" s="1">
        <v>78.13</v>
      </c>
      <c r="P429" s="1">
        <v>46.65</v>
      </c>
      <c r="Q429" s="1">
        <v>6.23</v>
      </c>
      <c r="R429" s="1">
        <v>2</v>
      </c>
      <c r="S429" s="4" t="s">
        <v>20</v>
      </c>
      <c r="T429" s="4" t="s">
        <v>24</v>
      </c>
      <c r="U429" s="7">
        <v>19</v>
      </c>
      <c r="V429" s="4" t="s">
        <v>4</v>
      </c>
      <c r="W429" s="4" t="s">
        <v>2572</v>
      </c>
      <c r="X429" s="7">
        <v>1</v>
      </c>
      <c r="Y429" s="7">
        <v>2024</v>
      </c>
      <c r="Z429" s="4" t="s">
        <v>1853</v>
      </c>
    </row>
    <row r="430" spans="1:26">
      <c r="A430" s="4" t="s">
        <v>742</v>
      </c>
      <c r="B430" s="4" t="s">
        <v>9</v>
      </c>
      <c r="C430" s="1">
        <v>100</v>
      </c>
      <c r="D430" s="4" t="s">
        <v>743</v>
      </c>
      <c r="E430" s="4" t="s">
        <v>11</v>
      </c>
      <c r="F430" s="3">
        <v>45614.833333333336</v>
      </c>
      <c r="G430" s="3">
        <v>45614.95416666667</v>
      </c>
      <c r="H430" s="1">
        <v>72.09</v>
      </c>
      <c r="I430" s="1">
        <v>2.02</v>
      </c>
      <c r="J430" s="1">
        <v>7.42</v>
      </c>
      <c r="K430" s="2">
        <v>7.96</v>
      </c>
      <c r="L430" s="4" t="s">
        <v>12</v>
      </c>
      <c r="M430" s="4" t="s">
        <v>13</v>
      </c>
      <c r="N430" s="1">
        <v>32.51</v>
      </c>
      <c r="O430" s="1">
        <v>89.84</v>
      </c>
      <c r="P430" s="1">
        <v>255.12</v>
      </c>
      <c r="Q430" s="1">
        <v>-3.31</v>
      </c>
      <c r="R430" s="1">
        <v>3</v>
      </c>
      <c r="S430" s="4" t="s">
        <v>14</v>
      </c>
      <c r="T430" s="4" t="s">
        <v>7</v>
      </c>
      <c r="U430" s="7">
        <v>20</v>
      </c>
      <c r="V430" s="4" t="s">
        <v>4</v>
      </c>
      <c r="W430" s="4" t="s">
        <v>2572</v>
      </c>
      <c r="X430" s="7">
        <v>11</v>
      </c>
      <c r="Y430" s="7">
        <v>2024</v>
      </c>
      <c r="Z430" s="4" t="s">
        <v>2490</v>
      </c>
    </row>
    <row r="431" spans="1:26">
      <c r="A431" s="4" t="s">
        <v>744</v>
      </c>
      <c r="B431" s="4" t="s">
        <v>1</v>
      </c>
      <c r="C431" s="1">
        <v>62</v>
      </c>
      <c r="D431" s="4" t="s">
        <v>534</v>
      </c>
      <c r="E431" s="4" t="s">
        <v>58</v>
      </c>
      <c r="F431" s="3">
        <v>45614.833333333336</v>
      </c>
      <c r="G431" s="3">
        <v>45614.95416666667</v>
      </c>
      <c r="H431" s="1">
        <v>65.75</v>
      </c>
      <c r="I431" s="1">
        <v>0.88</v>
      </c>
      <c r="J431" s="1">
        <v>42.51</v>
      </c>
      <c r="K431" s="2">
        <v>20.239999999999998</v>
      </c>
      <c r="L431" s="4" t="s">
        <v>4</v>
      </c>
      <c r="M431" s="4" t="s">
        <v>48</v>
      </c>
      <c r="N431" s="1">
        <v>18.32</v>
      </c>
      <c r="O431" s="1">
        <v>81.150000000000006</v>
      </c>
      <c r="P431" s="1">
        <v>80.83</v>
      </c>
      <c r="Q431" s="1">
        <v>18.96</v>
      </c>
      <c r="R431" s="1">
        <v>1</v>
      </c>
      <c r="S431" s="4" t="s">
        <v>20</v>
      </c>
      <c r="T431" s="4" t="s">
        <v>7</v>
      </c>
      <c r="U431" s="7">
        <v>20</v>
      </c>
      <c r="V431" s="4" t="s">
        <v>4</v>
      </c>
      <c r="W431" s="4" t="s">
        <v>2566</v>
      </c>
      <c r="X431" s="7">
        <v>11</v>
      </c>
      <c r="Y431" s="7">
        <v>2024</v>
      </c>
      <c r="Z431" s="4" t="s">
        <v>2490</v>
      </c>
    </row>
    <row r="432" spans="1:26">
      <c r="A432" s="4" t="s">
        <v>745</v>
      </c>
      <c r="B432" s="4" t="s">
        <v>29</v>
      </c>
      <c r="C432" s="1">
        <v>3.98</v>
      </c>
      <c r="D432" s="4" t="s">
        <v>395</v>
      </c>
      <c r="E432" s="4" t="s">
        <v>27</v>
      </c>
      <c r="F432" s="3">
        <v>45614.833333333336</v>
      </c>
      <c r="G432" s="3">
        <v>45614.95416666667</v>
      </c>
      <c r="H432" s="1">
        <v>42.87</v>
      </c>
      <c r="I432" s="1">
        <v>2.19</v>
      </c>
      <c r="J432" s="1">
        <v>33.880000000000003</v>
      </c>
      <c r="K432" s="2">
        <v>6.19</v>
      </c>
      <c r="L432" s="4" t="s">
        <v>45</v>
      </c>
      <c r="M432" s="4" t="s">
        <v>5</v>
      </c>
      <c r="N432" s="1">
        <v>87.89</v>
      </c>
      <c r="O432" s="1">
        <v>67.78</v>
      </c>
      <c r="P432" s="1">
        <v>65.34</v>
      </c>
      <c r="Q432" s="1">
        <v>-5.56</v>
      </c>
      <c r="R432" s="1">
        <v>2</v>
      </c>
      <c r="S432" s="4" t="s">
        <v>6</v>
      </c>
      <c r="T432" s="4" t="s">
        <v>7</v>
      </c>
      <c r="U432" s="7">
        <v>20</v>
      </c>
      <c r="V432" s="4" t="s">
        <v>4</v>
      </c>
      <c r="W432" s="4" t="s">
        <v>2579</v>
      </c>
      <c r="X432" s="7">
        <v>11</v>
      </c>
      <c r="Y432" s="7">
        <v>2024</v>
      </c>
      <c r="Z432" s="4" t="s">
        <v>2490</v>
      </c>
    </row>
    <row r="433" spans="1:26">
      <c r="A433" s="4" t="s">
        <v>746</v>
      </c>
      <c r="B433" s="4" t="s">
        <v>62</v>
      </c>
      <c r="C433" s="1">
        <v>62</v>
      </c>
      <c r="D433" s="4" t="s">
        <v>397</v>
      </c>
      <c r="E433" s="4" t="s">
        <v>3</v>
      </c>
      <c r="F433" s="3">
        <v>45614.833333333336</v>
      </c>
      <c r="G433" s="3">
        <v>45614.95416666667</v>
      </c>
      <c r="H433" s="1">
        <v>33.4</v>
      </c>
      <c r="I433" s="1">
        <v>2.46</v>
      </c>
      <c r="J433" s="1">
        <v>14.42</v>
      </c>
      <c r="K433" s="2">
        <v>15.41</v>
      </c>
      <c r="L433" s="4" t="s">
        <v>12</v>
      </c>
      <c r="M433" s="4" t="s">
        <v>5</v>
      </c>
      <c r="N433" s="1">
        <v>23.34</v>
      </c>
      <c r="O433" s="1">
        <v>68.14</v>
      </c>
      <c r="P433" s="1">
        <v>23.11</v>
      </c>
      <c r="Q433" s="1">
        <v>27.28</v>
      </c>
      <c r="R433" s="1">
        <v>2</v>
      </c>
      <c r="S433" s="4" t="s">
        <v>6</v>
      </c>
      <c r="T433" s="4" t="s">
        <v>24</v>
      </c>
      <c r="U433" s="7">
        <v>20</v>
      </c>
      <c r="V433" s="4" t="s">
        <v>4</v>
      </c>
      <c r="W433" s="4" t="s">
        <v>2584</v>
      </c>
      <c r="X433" s="7">
        <v>11</v>
      </c>
      <c r="Y433" s="7">
        <v>2024</v>
      </c>
      <c r="Z433" s="4" t="s">
        <v>2490</v>
      </c>
    </row>
    <row r="434" spans="1:26">
      <c r="A434" s="4" t="s">
        <v>747</v>
      </c>
      <c r="B434" s="4" t="s">
        <v>1</v>
      </c>
      <c r="C434" s="1">
        <v>62</v>
      </c>
      <c r="D434" s="4" t="s">
        <v>748</v>
      </c>
      <c r="E434" s="4" t="s">
        <v>11</v>
      </c>
      <c r="F434" s="3">
        <v>45614.833333333336</v>
      </c>
      <c r="G434" s="3">
        <v>45614.95416666667</v>
      </c>
      <c r="H434" s="1">
        <v>46.51</v>
      </c>
      <c r="I434" s="1">
        <v>2.81</v>
      </c>
      <c r="J434" s="1">
        <v>10.48</v>
      </c>
      <c r="K434" s="2">
        <v>15.91</v>
      </c>
      <c r="L434" s="4" t="s">
        <v>4</v>
      </c>
      <c r="M434" s="4" t="s">
        <v>48</v>
      </c>
      <c r="N434" s="1">
        <v>70.98</v>
      </c>
      <c r="O434" s="1">
        <v>94.38</v>
      </c>
      <c r="P434" s="1">
        <v>223.26</v>
      </c>
      <c r="Q434" s="1">
        <v>38.450000000000003</v>
      </c>
      <c r="R434" s="1">
        <v>5</v>
      </c>
      <c r="S434" s="4" t="s">
        <v>20</v>
      </c>
      <c r="T434" s="4" t="s">
        <v>15</v>
      </c>
      <c r="U434" s="7">
        <v>20</v>
      </c>
      <c r="V434" s="4" t="s">
        <v>4</v>
      </c>
      <c r="W434" s="4" t="s">
        <v>2566</v>
      </c>
      <c r="X434" s="7">
        <v>11</v>
      </c>
      <c r="Y434" s="7">
        <v>2024</v>
      </c>
      <c r="Z434" s="4" t="s">
        <v>2490</v>
      </c>
    </row>
    <row r="435" spans="1:26">
      <c r="A435" s="4" t="s">
        <v>749</v>
      </c>
      <c r="B435" s="4" t="s">
        <v>17</v>
      </c>
      <c r="C435" s="1">
        <v>50</v>
      </c>
      <c r="D435" s="4" t="s">
        <v>421</v>
      </c>
      <c r="E435" s="4" t="s">
        <v>3</v>
      </c>
      <c r="F435" s="3">
        <v>45310.041666666664</v>
      </c>
      <c r="G435" s="3">
        <v>45310.158333333333</v>
      </c>
      <c r="H435" s="1">
        <v>74.540000000000006</v>
      </c>
      <c r="I435" s="1">
        <v>3.59</v>
      </c>
      <c r="J435" s="1">
        <v>16.940000000000001</v>
      </c>
      <c r="K435" s="2">
        <v>28.37</v>
      </c>
      <c r="L435" s="4" t="s">
        <v>4</v>
      </c>
      <c r="M435" s="4" t="s">
        <v>23</v>
      </c>
      <c r="N435" s="1">
        <v>51.81</v>
      </c>
      <c r="O435" s="1">
        <v>76.08</v>
      </c>
      <c r="P435" s="1">
        <v>31.44</v>
      </c>
      <c r="Q435" s="1">
        <v>10.75</v>
      </c>
      <c r="R435" s="1">
        <v>2</v>
      </c>
      <c r="S435" s="4" t="s">
        <v>20</v>
      </c>
      <c r="T435" s="4" t="s">
        <v>15</v>
      </c>
      <c r="U435" s="7">
        <v>1</v>
      </c>
      <c r="V435" s="4" t="s">
        <v>1816</v>
      </c>
      <c r="W435" s="4" t="s">
        <v>2567</v>
      </c>
      <c r="X435" s="7">
        <v>1</v>
      </c>
      <c r="Y435" s="7">
        <v>2024</v>
      </c>
      <c r="Z435" s="4" t="s">
        <v>1853</v>
      </c>
    </row>
    <row r="436" spans="1:26">
      <c r="A436" s="4" t="s">
        <v>750</v>
      </c>
      <c r="B436" s="4" t="s">
        <v>1</v>
      </c>
      <c r="C436" s="1">
        <v>100</v>
      </c>
      <c r="D436" s="4" t="s">
        <v>138</v>
      </c>
      <c r="E436" s="4" t="s">
        <v>11</v>
      </c>
      <c r="F436" s="3">
        <v>45310.083333333336</v>
      </c>
      <c r="G436" s="3">
        <v>45310.122916666667</v>
      </c>
      <c r="H436" s="1">
        <v>53.84</v>
      </c>
      <c r="I436" s="1">
        <v>0.95</v>
      </c>
      <c r="J436" s="1">
        <v>25.61</v>
      </c>
      <c r="K436" s="2">
        <v>39.909999999999997</v>
      </c>
      <c r="L436" s="4" t="s">
        <v>12</v>
      </c>
      <c r="M436" s="4" t="s">
        <v>19</v>
      </c>
      <c r="N436" s="1">
        <v>65.22</v>
      </c>
      <c r="O436" s="1">
        <v>88.66</v>
      </c>
      <c r="P436" s="1">
        <v>207.67</v>
      </c>
      <c r="Q436" s="1">
        <v>4.72</v>
      </c>
      <c r="R436" s="1">
        <v>5</v>
      </c>
      <c r="S436" s="4" t="s">
        <v>20</v>
      </c>
      <c r="T436" s="4" t="s">
        <v>7</v>
      </c>
      <c r="U436" s="7">
        <v>2</v>
      </c>
      <c r="V436" s="4" t="s">
        <v>1816</v>
      </c>
      <c r="W436" s="4" t="s">
        <v>2566</v>
      </c>
      <c r="X436" s="7">
        <v>1</v>
      </c>
      <c r="Y436" s="7">
        <v>2024</v>
      </c>
      <c r="Z436" s="4" t="s">
        <v>1853</v>
      </c>
    </row>
    <row r="437" spans="1:26">
      <c r="A437" s="4" t="s">
        <v>751</v>
      </c>
      <c r="B437" s="4" t="s">
        <v>1</v>
      </c>
      <c r="C437" s="1">
        <v>1.53</v>
      </c>
      <c r="D437" s="4" t="s">
        <v>632</v>
      </c>
      <c r="E437" s="4" t="s">
        <v>27</v>
      </c>
      <c r="F437" s="3">
        <v>45310.125</v>
      </c>
      <c r="G437" s="3">
        <v>45310.174305555556</v>
      </c>
      <c r="H437" s="1">
        <v>42.47</v>
      </c>
      <c r="I437" s="1">
        <v>1.38</v>
      </c>
      <c r="J437" s="1"/>
      <c r="K437" s="2">
        <v>5.16</v>
      </c>
      <c r="L437" s="4" t="s">
        <v>45</v>
      </c>
      <c r="M437" s="4" t="s">
        <v>5</v>
      </c>
      <c r="N437" s="1">
        <v>31.21</v>
      </c>
      <c r="O437" s="1">
        <v>95.21</v>
      </c>
      <c r="P437" s="1">
        <v>51.92</v>
      </c>
      <c r="Q437" s="1">
        <v>32.47</v>
      </c>
      <c r="R437" s="1">
        <v>4</v>
      </c>
      <c r="S437" s="4" t="s">
        <v>20</v>
      </c>
      <c r="T437" s="4" t="s">
        <v>15</v>
      </c>
      <c r="U437" s="7">
        <v>3</v>
      </c>
      <c r="V437" s="4" t="s">
        <v>1816</v>
      </c>
      <c r="W437" s="4" t="s">
        <v>2566</v>
      </c>
      <c r="X437" s="7">
        <v>1</v>
      </c>
      <c r="Y437" s="7">
        <v>2024</v>
      </c>
      <c r="Z437" s="4" t="s">
        <v>1853</v>
      </c>
    </row>
    <row r="438" spans="1:26">
      <c r="A438" s="4" t="s">
        <v>752</v>
      </c>
      <c r="B438" s="4" t="s">
        <v>29</v>
      </c>
      <c r="C438" s="1">
        <v>75</v>
      </c>
      <c r="D438" s="4" t="s">
        <v>67</v>
      </c>
      <c r="E438" s="4" t="s">
        <v>58</v>
      </c>
      <c r="F438" s="3">
        <v>45310.166666666664</v>
      </c>
      <c r="G438" s="3">
        <v>45310.255555555559</v>
      </c>
      <c r="H438" s="1"/>
      <c r="I438" s="1">
        <v>2.66</v>
      </c>
      <c r="J438" s="1">
        <v>30.72</v>
      </c>
      <c r="K438" s="2">
        <v>23.56</v>
      </c>
      <c r="L438" s="4" t="s">
        <v>36</v>
      </c>
      <c r="M438" s="4" t="s">
        <v>5</v>
      </c>
      <c r="N438" s="1">
        <v>44.91</v>
      </c>
      <c r="O438" s="1">
        <v>51.97</v>
      </c>
      <c r="P438" s="1">
        <v>249.81</v>
      </c>
      <c r="Q438" s="1">
        <v>39.07</v>
      </c>
      <c r="R438" s="1">
        <v>6</v>
      </c>
      <c r="S438" s="4" t="s">
        <v>6</v>
      </c>
      <c r="T438" s="4" t="s">
        <v>24</v>
      </c>
      <c r="U438" s="7">
        <v>4</v>
      </c>
      <c r="V438" s="4" t="s">
        <v>1816</v>
      </c>
      <c r="W438" s="4" t="s">
        <v>2579</v>
      </c>
      <c r="X438" s="7">
        <v>1</v>
      </c>
      <c r="Y438" s="7">
        <v>2024</v>
      </c>
      <c r="Z438" s="4" t="s">
        <v>1853</v>
      </c>
    </row>
    <row r="439" spans="1:26">
      <c r="A439" s="4" t="s">
        <v>753</v>
      </c>
      <c r="B439" s="4" t="s">
        <v>17</v>
      </c>
      <c r="C439" s="1">
        <v>100</v>
      </c>
      <c r="D439" s="4" t="s">
        <v>754</v>
      </c>
      <c r="E439" s="4" t="s">
        <v>3</v>
      </c>
      <c r="F439" s="3">
        <v>45310.208333333336</v>
      </c>
      <c r="G439" s="3">
        <v>45310.270833333336</v>
      </c>
      <c r="H439" s="1">
        <v>76.5</v>
      </c>
      <c r="I439" s="1">
        <v>3.01</v>
      </c>
      <c r="J439" s="1">
        <v>37.450000000000003</v>
      </c>
      <c r="K439" s="2">
        <v>31.95</v>
      </c>
      <c r="L439" s="4" t="s">
        <v>4</v>
      </c>
      <c r="M439" s="4" t="s">
        <v>19</v>
      </c>
      <c r="N439" s="1">
        <v>24.87</v>
      </c>
      <c r="O439" s="1">
        <v>58.71</v>
      </c>
      <c r="P439" s="1">
        <v>59.59</v>
      </c>
      <c r="Q439" s="1">
        <v>45.75</v>
      </c>
      <c r="R439" s="1">
        <v>2</v>
      </c>
      <c r="S439" s="4" t="s">
        <v>20</v>
      </c>
      <c r="T439" s="4" t="s">
        <v>7</v>
      </c>
      <c r="U439" s="7">
        <v>5</v>
      </c>
      <c r="V439" s="4" t="s">
        <v>1816</v>
      </c>
      <c r="W439" s="4" t="s">
        <v>2567</v>
      </c>
      <c r="X439" s="7">
        <v>1</v>
      </c>
      <c r="Y439" s="7">
        <v>2024</v>
      </c>
      <c r="Z439" s="4" t="s">
        <v>1853</v>
      </c>
    </row>
    <row r="440" spans="1:26">
      <c r="A440" s="4" t="s">
        <v>755</v>
      </c>
      <c r="B440" s="4" t="s">
        <v>1</v>
      </c>
      <c r="C440" s="1">
        <v>62</v>
      </c>
      <c r="D440" s="4" t="s">
        <v>738</v>
      </c>
      <c r="E440" s="4" t="s">
        <v>11</v>
      </c>
      <c r="F440" s="3">
        <v>45310.25</v>
      </c>
      <c r="G440" s="3">
        <v>45310.355555555558</v>
      </c>
      <c r="H440" s="1">
        <v>5.61</v>
      </c>
      <c r="I440" s="1">
        <v>2.46</v>
      </c>
      <c r="J440" s="1">
        <v>18.559999999999999</v>
      </c>
      <c r="K440" s="2">
        <v>54.89</v>
      </c>
      <c r="L440" s="4" t="s">
        <v>36</v>
      </c>
      <c r="M440" s="4" t="s">
        <v>19</v>
      </c>
      <c r="N440" s="1">
        <v>42.53</v>
      </c>
      <c r="O440" s="1">
        <v>64.400000000000006</v>
      </c>
      <c r="P440" s="1">
        <v>127.33</v>
      </c>
      <c r="Q440" s="1">
        <v>5.26</v>
      </c>
      <c r="R440" s="1">
        <v>7</v>
      </c>
      <c r="S440" s="4" t="s">
        <v>6</v>
      </c>
      <c r="T440" s="4" t="s">
        <v>24</v>
      </c>
      <c r="U440" s="7">
        <v>6</v>
      </c>
      <c r="V440" s="4" t="s">
        <v>12</v>
      </c>
      <c r="W440" s="4" t="s">
        <v>2566</v>
      </c>
      <c r="X440" s="7">
        <v>1</v>
      </c>
      <c r="Y440" s="7">
        <v>2024</v>
      </c>
      <c r="Z440" s="4" t="s">
        <v>1853</v>
      </c>
    </row>
    <row r="441" spans="1:26">
      <c r="A441" s="4" t="s">
        <v>756</v>
      </c>
      <c r="B441" s="4" t="s">
        <v>62</v>
      </c>
      <c r="C441" s="1">
        <v>50</v>
      </c>
      <c r="D441" s="4" t="s">
        <v>651</v>
      </c>
      <c r="E441" s="4" t="s">
        <v>42</v>
      </c>
      <c r="F441" s="3">
        <v>45310.291666666664</v>
      </c>
      <c r="G441" s="3">
        <v>45310.356249999997</v>
      </c>
      <c r="H441" s="1">
        <v>26.47</v>
      </c>
      <c r="I441" s="1">
        <v>1.38</v>
      </c>
      <c r="J441" s="1">
        <v>15.86</v>
      </c>
      <c r="K441" s="2">
        <v>18.34</v>
      </c>
      <c r="L441" s="4" t="s">
        <v>4</v>
      </c>
      <c r="M441" s="4" t="s">
        <v>33</v>
      </c>
      <c r="N441" s="1">
        <v>25.36</v>
      </c>
      <c r="O441" s="1">
        <v>14.99</v>
      </c>
      <c r="P441" s="1">
        <v>79.430000000000007</v>
      </c>
      <c r="Q441" s="1">
        <v>14.94</v>
      </c>
      <c r="R441" s="1">
        <v>5</v>
      </c>
      <c r="S441" s="4" t="s">
        <v>6</v>
      </c>
      <c r="T441" s="4" t="s">
        <v>24</v>
      </c>
      <c r="U441" s="7">
        <v>7</v>
      </c>
      <c r="V441" s="4" t="s">
        <v>12</v>
      </c>
      <c r="W441" s="4" t="s">
        <v>2584</v>
      </c>
      <c r="X441" s="7">
        <v>1</v>
      </c>
      <c r="Y441" s="7">
        <v>2024</v>
      </c>
      <c r="Z441" s="4" t="s">
        <v>1853</v>
      </c>
    </row>
    <row r="442" spans="1:26">
      <c r="A442" s="4" t="s">
        <v>757</v>
      </c>
      <c r="B442" s="4" t="s">
        <v>62</v>
      </c>
      <c r="C442" s="1">
        <v>50</v>
      </c>
      <c r="D442" s="4" t="s">
        <v>758</v>
      </c>
      <c r="E442" s="4" t="s">
        <v>27</v>
      </c>
      <c r="F442" s="3">
        <v>45310.333333333336</v>
      </c>
      <c r="G442" s="3">
        <v>45310.375</v>
      </c>
      <c r="H442" s="1">
        <v>6.87</v>
      </c>
      <c r="I442" s="1">
        <v>1.49</v>
      </c>
      <c r="J442" s="1">
        <v>42.84</v>
      </c>
      <c r="K442" s="2">
        <v>23.71</v>
      </c>
      <c r="L442" s="4" t="s">
        <v>45</v>
      </c>
      <c r="M442" s="4" t="s">
        <v>33</v>
      </c>
      <c r="N442" s="1">
        <v>60.64</v>
      </c>
      <c r="O442" s="1">
        <v>55.02</v>
      </c>
      <c r="P442" s="1">
        <v>122.64</v>
      </c>
      <c r="Q442" s="1">
        <v>38.71</v>
      </c>
      <c r="R442" s="1">
        <v>5</v>
      </c>
      <c r="S442" s="4" t="s">
        <v>20</v>
      </c>
      <c r="T442" s="4" t="s">
        <v>7</v>
      </c>
      <c r="U442" s="7">
        <v>8</v>
      </c>
      <c r="V442" s="4" t="s">
        <v>12</v>
      </c>
      <c r="W442" s="4" t="s">
        <v>2584</v>
      </c>
      <c r="X442" s="7">
        <v>1</v>
      </c>
      <c r="Y442" s="7">
        <v>2024</v>
      </c>
      <c r="Z442" s="4" t="s">
        <v>1853</v>
      </c>
    </row>
    <row r="443" spans="1:26">
      <c r="A443" s="4" t="s">
        <v>759</v>
      </c>
      <c r="B443" s="4" t="s">
        <v>9</v>
      </c>
      <c r="C443" s="1">
        <v>67.540000000000006</v>
      </c>
      <c r="D443" s="4" t="s">
        <v>65</v>
      </c>
      <c r="E443" s="4" t="s">
        <v>58</v>
      </c>
      <c r="F443" s="3">
        <v>45645.375</v>
      </c>
      <c r="G443" s="3">
        <v>45645.451388888891</v>
      </c>
      <c r="H443" s="1">
        <v>21.58</v>
      </c>
      <c r="I443" s="1">
        <v>1.27</v>
      </c>
      <c r="J443" s="1">
        <v>32.630000000000003</v>
      </c>
      <c r="K443" s="2">
        <v>29.88</v>
      </c>
      <c r="L443" s="4" t="s">
        <v>36</v>
      </c>
      <c r="M443" s="4" t="s">
        <v>23</v>
      </c>
      <c r="N443" s="1">
        <v>14.54</v>
      </c>
      <c r="O443" s="1">
        <v>87.11</v>
      </c>
      <c r="P443" s="1">
        <v>124.12</v>
      </c>
      <c r="Q443" s="1">
        <v>-5.86</v>
      </c>
      <c r="R443" s="1">
        <v>4.6900000000000004</v>
      </c>
      <c r="S443" s="4" t="s">
        <v>6</v>
      </c>
      <c r="T443" s="4" t="s">
        <v>24</v>
      </c>
      <c r="U443" s="7">
        <v>9</v>
      </c>
      <c r="V443" s="4" t="s">
        <v>12</v>
      </c>
      <c r="W443" s="4" t="s">
        <v>2572</v>
      </c>
      <c r="X443" s="7">
        <v>12</v>
      </c>
      <c r="Y443" s="7">
        <v>2024</v>
      </c>
      <c r="Z443" s="4" t="s">
        <v>1853</v>
      </c>
    </row>
    <row r="444" spans="1:26">
      <c r="A444" s="4" t="s">
        <v>760</v>
      </c>
      <c r="B444" s="4" t="s">
        <v>17</v>
      </c>
      <c r="C444" s="1">
        <v>75</v>
      </c>
      <c r="D444" s="4" t="s">
        <v>237</v>
      </c>
      <c r="E444" s="4" t="s">
        <v>27</v>
      </c>
      <c r="F444" s="3">
        <v>45645.375</v>
      </c>
      <c r="G444" s="3">
        <v>45645.451388888891</v>
      </c>
      <c r="H444" s="1">
        <v>7.57</v>
      </c>
      <c r="I444" s="1">
        <v>3.27</v>
      </c>
      <c r="J444" s="1">
        <v>40.840000000000003</v>
      </c>
      <c r="K444" s="2">
        <v>36.54</v>
      </c>
      <c r="L444" s="4" t="s">
        <v>12</v>
      </c>
      <c r="M444" s="4" t="s">
        <v>19</v>
      </c>
      <c r="N444" s="1">
        <v>55.75</v>
      </c>
      <c r="O444" s="1">
        <v>53.49</v>
      </c>
      <c r="P444" s="1">
        <v>299.56</v>
      </c>
      <c r="Q444" s="1">
        <v>26.73</v>
      </c>
      <c r="R444" s="1">
        <v>0.74</v>
      </c>
      <c r="S444" s="4" t="s">
        <v>20</v>
      </c>
      <c r="T444" s="4" t="s">
        <v>7</v>
      </c>
      <c r="U444" s="7">
        <v>9</v>
      </c>
      <c r="V444" s="4" t="s">
        <v>12</v>
      </c>
      <c r="W444" s="4" t="s">
        <v>2567</v>
      </c>
      <c r="X444" s="7">
        <v>12</v>
      </c>
      <c r="Y444" s="7">
        <v>2024</v>
      </c>
      <c r="Z444" s="4" t="s">
        <v>1853</v>
      </c>
    </row>
    <row r="445" spans="1:26">
      <c r="A445" s="4" t="s">
        <v>761</v>
      </c>
      <c r="B445" s="4" t="s">
        <v>17</v>
      </c>
      <c r="C445" s="1">
        <v>100</v>
      </c>
      <c r="D445" s="4" t="s">
        <v>693</v>
      </c>
      <c r="E445" s="4" t="s">
        <v>42</v>
      </c>
      <c r="F445" s="3">
        <v>45310.458333333336</v>
      </c>
      <c r="G445" s="3">
        <v>45310.48541666667</v>
      </c>
      <c r="H445" s="1">
        <v>49.55</v>
      </c>
      <c r="I445" s="1">
        <v>0.67</v>
      </c>
      <c r="J445" s="1">
        <v>27.01</v>
      </c>
      <c r="K445" s="2">
        <v>5.38</v>
      </c>
      <c r="L445" s="4" t="s">
        <v>4</v>
      </c>
      <c r="M445" s="4" t="s">
        <v>48</v>
      </c>
      <c r="N445" s="1">
        <v>48.44</v>
      </c>
      <c r="O445" s="1">
        <v>92.5</v>
      </c>
      <c r="P445" s="1">
        <v>60.59</v>
      </c>
      <c r="Q445" s="1">
        <v>36.81</v>
      </c>
      <c r="R445" s="1">
        <v>7</v>
      </c>
      <c r="S445" s="4" t="s">
        <v>6</v>
      </c>
      <c r="T445" s="4" t="s">
        <v>24</v>
      </c>
      <c r="U445" s="7">
        <v>11</v>
      </c>
      <c r="V445" s="4" t="s">
        <v>12</v>
      </c>
      <c r="W445" s="4" t="s">
        <v>2567</v>
      </c>
      <c r="X445" s="7">
        <v>1</v>
      </c>
      <c r="Y445" s="7">
        <v>2024</v>
      </c>
      <c r="Z445" s="4" t="s">
        <v>1853</v>
      </c>
    </row>
    <row r="446" spans="1:26">
      <c r="A446" s="4" t="s">
        <v>762</v>
      </c>
      <c r="B446" s="4" t="s">
        <v>9</v>
      </c>
      <c r="C446" s="1">
        <v>85</v>
      </c>
      <c r="D446" s="4" t="s">
        <v>288</v>
      </c>
      <c r="E446" s="4" t="s">
        <v>58</v>
      </c>
      <c r="F446" s="3">
        <v>45310.5</v>
      </c>
      <c r="G446" s="3">
        <v>45310.525694444441</v>
      </c>
      <c r="H446" s="1">
        <v>72.83</v>
      </c>
      <c r="I446" s="1">
        <v>1.61</v>
      </c>
      <c r="J446" s="1">
        <v>45.38</v>
      </c>
      <c r="K446" s="2">
        <v>5.71</v>
      </c>
      <c r="L446" s="4" t="s">
        <v>12</v>
      </c>
      <c r="M446" s="4" t="s">
        <v>39</v>
      </c>
      <c r="N446" s="1">
        <v>81.63</v>
      </c>
      <c r="O446" s="1">
        <v>52.32</v>
      </c>
      <c r="P446" s="1"/>
      <c r="Q446" s="1">
        <v>31.78</v>
      </c>
      <c r="R446" s="1">
        <v>0.91</v>
      </c>
      <c r="S446" s="4" t="s">
        <v>20</v>
      </c>
      <c r="T446" s="4" t="s">
        <v>15</v>
      </c>
      <c r="U446" s="7">
        <v>12</v>
      </c>
      <c r="V446" s="4" t="s">
        <v>36</v>
      </c>
      <c r="W446" s="4" t="s">
        <v>2572</v>
      </c>
      <c r="X446" s="7">
        <v>1</v>
      </c>
      <c r="Y446" s="7">
        <v>2024</v>
      </c>
      <c r="Z446" s="4" t="s">
        <v>1853</v>
      </c>
    </row>
    <row r="447" spans="1:26">
      <c r="A447" s="4" t="s">
        <v>763</v>
      </c>
      <c r="B447" s="4" t="s">
        <v>1</v>
      </c>
      <c r="C447" s="1">
        <v>100</v>
      </c>
      <c r="D447" s="4" t="s">
        <v>764</v>
      </c>
      <c r="E447" s="4" t="s">
        <v>42</v>
      </c>
      <c r="F447" s="3">
        <v>45310.541666666664</v>
      </c>
      <c r="G447" s="3">
        <v>45310.665277777778</v>
      </c>
      <c r="H447" s="1">
        <v>71.13</v>
      </c>
      <c r="I447" s="1">
        <v>0.82</v>
      </c>
      <c r="J447" s="1">
        <v>14.17</v>
      </c>
      <c r="K447" s="2">
        <v>11.35</v>
      </c>
      <c r="L447" s="4" t="s">
        <v>12</v>
      </c>
      <c r="M447" s="4" t="s">
        <v>23</v>
      </c>
      <c r="N447" s="1">
        <v>78.36</v>
      </c>
      <c r="O447" s="1">
        <v>91.25</v>
      </c>
      <c r="P447" s="1">
        <v>50.62</v>
      </c>
      <c r="Q447" s="1">
        <v>-1.71</v>
      </c>
      <c r="R447" s="1">
        <v>5</v>
      </c>
      <c r="S447" s="4" t="s">
        <v>20</v>
      </c>
      <c r="T447" s="4" t="s">
        <v>15</v>
      </c>
      <c r="U447" s="7">
        <v>13</v>
      </c>
      <c r="V447" s="4" t="s">
        <v>36</v>
      </c>
      <c r="W447" s="4" t="s">
        <v>2566</v>
      </c>
      <c r="X447" s="7">
        <v>1</v>
      </c>
      <c r="Y447" s="7">
        <v>2024</v>
      </c>
      <c r="Z447" s="4" t="s">
        <v>1853</v>
      </c>
    </row>
    <row r="448" spans="1:26">
      <c r="A448" s="4" t="s">
        <v>765</v>
      </c>
      <c r="B448" s="4" t="s">
        <v>17</v>
      </c>
      <c r="C448" s="1">
        <v>100</v>
      </c>
      <c r="D448" s="4" t="s">
        <v>766</v>
      </c>
      <c r="E448" s="4" t="s">
        <v>27</v>
      </c>
      <c r="F448" s="3">
        <v>45310.583333333336</v>
      </c>
      <c r="G448" s="3">
        <v>45310.745833333334</v>
      </c>
      <c r="H448" s="1">
        <v>36.24</v>
      </c>
      <c r="I448" s="1">
        <v>0.7</v>
      </c>
      <c r="J448" s="1">
        <v>12.83</v>
      </c>
      <c r="K448" s="2">
        <v>9.74</v>
      </c>
      <c r="L448" s="4" t="s">
        <v>45</v>
      </c>
      <c r="M448" s="4" t="s">
        <v>13</v>
      </c>
      <c r="N448" s="1">
        <v>83.71</v>
      </c>
      <c r="O448" s="1">
        <v>52.59</v>
      </c>
      <c r="P448" s="1">
        <v>125.23</v>
      </c>
      <c r="Q448" s="1">
        <v>-7.5</v>
      </c>
      <c r="R448" s="1">
        <v>6</v>
      </c>
      <c r="S448" s="4" t="s">
        <v>14</v>
      </c>
      <c r="T448" s="4" t="s">
        <v>15</v>
      </c>
      <c r="U448" s="7">
        <v>14</v>
      </c>
      <c r="V448" s="4" t="s">
        <v>36</v>
      </c>
      <c r="W448" s="4" t="s">
        <v>2567</v>
      </c>
      <c r="X448" s="7">
        <v>1</v>
      </c>
      <c r="Y448" s="7">
        <v>2024</v>
      </c>
      <c r="Z448" s="4" t="s">
        <v>1853</v>
      </c>
    </row>
    <row r="449" spans="1:26">
      <c r="A449" s="4" t="s">
        <v>767</v>
      </c>
      <c r="B449" s="4" t="s">
        <v>62</v>
      </c>
      <c r="C449" s="1">
        <v>127.28</v>
      </c>
      <c r="D449" s="4" t="s">
        <v>71</v>
      </c>
      <c r="E449" s="4" t="s">
        <v>11</v>
      </c>
      <c r="F449" s="3">
        <v>45310.625</v>
      </c>
      <c r="G449" s="3">
        <v>45310.686111111114</v>
      </c>
      <c r="H449" s="1">
        <v>53.4</v>
      </c>
      <c r="I449" s="1">
        <v>3.43</v>
      </c>
      <c r="J449" s="1">
        <v>49.77</v>
      </c>
      <c r="K449" s="2">
        <v>15.32</v>
      </c>
      <c r="L449" s="4" t="s">
        <v>12</v>
      </c>
      <c r="M449" s="4" t="s">
        <v>19</v>
      </c>
      <c r="N449" s="1">
        <v>51.06</v>
      </c>
      <c r="O449" s="1">
        <v>50.98</v>
      </c>
      <c r="P449" s="1">
        <v>215.46</v>
      </c>
      <c r="Q449" s="1">
        <v>31.62</v>
      </c>
      <c r="R449" s="1">
        <v>6</v>
      </c>
      <c r="S449" s="4" t="s">
        <v>14</v>
      </c>
      <c r="T449" s="4" t="s">
        <v>24</v>
      </c>
      <c r="U449" s="7">
        <v>15</v>
      </c>
      <c r="V449" s="4" t="s">
        <v>36</v>
      </c>
      <c r="W449" s="4" t="s">
        <v>2584</v>
      </c>
      <c r="X449" s="7">
        <v>1</v>
      </c>
      <c r="Y449" s="7">
        <v>2024</v>
      </c>
      <c r="Z449" s="4" t="s">
        <v>1853</v>
      </c>
    </row>
    <row r="450" spans="1:26">
      <c r="A450" s="4" t="s">
        <v>768</v>
      </c>
      <c r="B450" s="4" t="s">
        <v>62</v>
      </c>
      <c r="C450" s="1">
        <v>107.43</v>
      </c>
      <c r="D450" s="4" t="s">
        <v>769</v>
      </c>
      <c r="E450" s="4" t="s">
        <v>27</v>
      </c>
      <c r="F450" s="3">
        <v>45310.666666666664</v>
      </c>
      <c r="G450" s="3">
        <v>45310.810416666667</v>
      </c>
      <c r="H450" s="1">
        <v>5.75</v>
      </c>
      <c r="I450" s="1">
        <v>0.57999999999999996</v>
      </c>
      <c r="J450" s="1">
        <v>7.01</v>
      </c>
      <c r="K450" s="2">
        <v>20.65</v>
      </c>
      <c r="L450" s="4" t="s">
        <v>4</v>
      </c>
      <c r="M450" s="4" t="s">
        <v>33</v>
      </c>
      <c r="N450" s="1">
        <v>60.71</v>
      </c>
      <c r="O450" s="1">
        <v>67.3</v>
      </c>
      <c r="P450" s="1">
        <v>140</v>
      </c>
      <c r="Q450" s="1">
        <v>16.98</v>
      </c>
      <c r="R450" s="1">
        <v>3</v>
      </c>
      <c r="S450" s="4" t="s">
        <v>20</v>
      </c>
      <c r="T450" s="4" t="s">
        <v>7</v>
      </c>
      <c r="U450" s="7">
        <v>16</v>
      </c>
      <c r="V450" s="4" t="s">
        <v>36</v>
      </c>
      <c r="W450" s="4" t="s">
        <v>2584</v>
      </c>
      <c r="X450" s="7">
        <v>1</v>
      </c>
      <c r="Y450" s="7">
        <v>2024</v>
      </c>
      <c r="Z450" s="4" t="s">
        <v>1853</v>
      </c>
    </row>
    <row r="451" spans="1:26">
      <c r="A451" s="4" t="s">
        <v>770</v>
      </c>
      <c r="B451" s="4" t="s">
        <v>29</v>
      </c>
      <c r="C451" s="1">
        <v>62</v>
      </c>
      <c r="D451" s="4" t="s">
        <v>57</v>
      </c>
      <c r="E451" s="4" t="s">
        <v>27</v>
      </c>
      <c r="F451" s="3">
        <v>45310.708333333336</v>
      </c>
      <c r="G451" s="3">
        <v>45310.865277777775</v>
      </c>
      <c r="H451" s="1">
        <v>9.74</v>
      </c>
      <c r="I451" s="1">
        <v>3.07</v>
      </c>
      <c r="J451" s="1">
        <v>3.65</v>
      </c>
      <c r="K451" s="2">
        <v>39.659999999999997</v>
      </c>
      <c r="L451" s="4" t="s">
        <v>12</v>
      </c>
      <c r="M451" s="4" t="s">
        <v>5</v>
      </c>
      <c r="N451" s="1">
        <v>75.78</v>
      </c>
      <c r="O451" s="1">
        <v>97.16</v>
      </c>
      <c r="P451" s="1">
        <v>157.88</v>
      </c>
      <c r="Q451" s="1">
        <v>13.52</v>
      </c>
      <c r="R451" s="1">
        <v>4</v>
      </c>
      <c r="S451" s="4" t="s">
        <v>14</v>
      </c>
      <c r="T451" s="4" t="s">
        <v>15</v>
      </c>
      <c r="U451" s="7">
        <v>17</v>
      </c>
      <c r="V451" s="4" t="s">
        <v>36</v>
      </c>
      <c r="W451" s="4" t="s">
        <v>2579</v>
      </c>
      <c r="X451" s="7">
        <v>1</v>
      </c>
      <c r="Y451" s="7">
        <v>2024</v>
      </c>
      <c r="Z451" s="4" t="s">
        <v>1853</v>
      </c>
    </row>
    <row r="452" spans="1:26">
      <c r="A452" s="4" t="s">
        <v>771</v>
      </c>
      <c r="B452" s="4" t="s">
        <v>17</v>
      </c>
      <c r="C452" s="1">
        <v>85</v>
      </c>
      <c r="D452" s="4" t="s">
        <v>772</v>
      </c>
      <c r="E452" s="4" t="s">
        <v>27</v>
      </c>
      <c r="F452" s="3">
        <v>45310.75</v>
      </c>
      <c r="G452" s="3">
        <v>45310.907638888886</v>
      </c>
      <c r="H452" s="1">
        <v>39.46</v>
      </c>
      <c r="I452" s="1">
        <v>1.65</v>
      </c>
      <c r="J452" s="1">
        <v>41</v>
      </c>
      <c r="K452" s="2">
        <v>21.67</v>
      </c>
      <c r="L452" s="4" t="s">
        <v>12</v>
      </c>
      <c r="M452" s="4" t="s">
        <v>19</v>
      </c>
      <c r="N452" s="1">
        <v>72.989999999999995</v>
      </c>
      <c r="O452" s="1">
        <v>64.45</v>
      </c>
      <c r="P452" s="1">
        <v>53.94</v>
      </c>
      <c r="Q452" s="1">
        <v>-1.26</v>
      </c>
      <c r="R452" s="1">
        <v>2</v>
      </c>
      <c r="S452" s="4" t="s">
        <v>6</v>
      </c>
      <c r="T452" s="4" t="s">
        <v>7</v>
      </c>
      <c r="U452" s="7">
        <v>18</v>
      </c>
      <c r="V452" s="4" t="s">
        <v>4</v>
      </c>
      <c r="W452" s="4" t="s">
        <v>2567</v>
      </c>
      <c r="X452" s="7">
        <v>1</v>
      </c>
      <c r="Y452" s="7">
        <v>2024</v>
      </c>
      <c r="Z452" s="4" t="s">
        <v>1853</v>
      </c>
    </row>
    <row r="453" spans="1:26">
      <c r="A453" s="4" t="s">
        <v>773</v>
      </c>
      <c r="B453" s="4" t="s">
        <v>1</v>
      </c>
      <c r="C453" s="1">
        <v>85</v>
      </c>
      <c r="D453" s="4" t="s">
        <v>774</v>
      </c>
      <c r="E453" s="4" t="s">
        <v>3</v>
      </c>
      <c r="F453" s="3">
        <v>45310.791666666664</v>
      </c>
      <c r="G453" s="3">
        <v>45310.832638888889</v>
      </c>
      <c r="H453" s="1">
        <v>63.83</v>
      </c>
      <c r="I453" s="1">
        <v>2.46</v>
      </c>
      <c r="J453" s="1">
        <v>38.14</v>
      </c>
      <c r="K453" s="2">
        <v>6.76</v>
      </c>
      <c r="L453" s="4" t="s">
        <v>4</v>
      </c>
      <c r="M453" s="4" t="s">
        <v>19</v>
      </c>
      <c r="N453" s="1">
        <v>11.08</v>
      </c>
      <c r="O453" s="1">
        <v>74.41</v>
      </c>
      <c r="P453" s="1">
        <v>295.99</v>
      </c>
      <c r="Q453" s="1">
        <v>13.92</v>
      </c>
      <c r="R453" s="1">
        <v>2.04</v>
      </c>
      <c r="S453" s="4" t="s">
        <v>20</v>
      </c>
      <c r="T453" s="4" t="s">
        <v>15</v>
      </c>
      <c r="U453" s="7">
        <v>19</v>
      </c>
      <c r="V453" s="4" t="s">
        <v>4</v>
      </c>
      <c r="W453" s="4" t="s">
        <v>2566</v>
      </c>
      <c r="X453" s="7">
        <v>1</v>
      </c>
      <c r="Y453" s="7">
        <v>2024</v>
      </c>
      <c r="Z453" s="4" t="s">
        <v>1853</v>
      </c>
    </row>
    <row r="454" spans="1:26">
      <c r="A454" s="4" t="s">
        <v>775</v>
      </c>
      <c r="B454" s="4" t="s">
        <v>9</v>
      </c>
      <c r="C454" s="1">
        <v>85</v>
      </c>
      <c r="D454" s="4" t="s">
        <v>776</v>
      </c>
      <c r="E454" s="4" t="s">
        <v>42</v>
      </c>
      <c r="F454" s="3">
        <v>45310.833333333336</v>
      </c>
      <c r="G454" s="3">
        <v>45310.95416666667</v>
      </c>
      <c r="H454" s="1">
        <v>72.95</v>
      </c>
      <c r="I454" s="1">
        <v>3.76</v>
      </c>
      <c r="J454" s="1">
        <v>14.79</v>
      </c>
      <c r="K454" s="2">
        <v>10.52</v>
      </c>
      <c r="L454" s="4" t="s">
        <v>12</v>
      </c>
      <c r="M454" s="4" t="s">
        <v>33</v>
      </c>
      <c r="N454" s="1">
        <v>38.58</v>
      </c>
      <c r="O454" s="1">
        <v>78.14</v>
      </c>
      <c r="P454" s="1">
        <v>14.89</v>
      </c>
      <c r="Q454" s="1">
        <v>34.42</v>
      </c>
      <c r="R454" s="1">
        <v>2</v>
      </c>
      <c r="S454" s="4" t="s">
        <v>20</v>
      </c>
      <c r="T454" s="4" t="s">
        <v>15</v>
      </c>
      <c r="U454" s="7">
        <v>20</v>
      </c>
      <c r="V454" s="4" t="s">
        <v>4</v>
      </c>
      <c r="W454" s="4" t="s">
        <v>2572</v>
      </c>
      <c r="X454" s="7">
        <v>1</v>
      </c>
      <c r="Y454" s="7">
        <v>2024</v>
      </c>
      <c r="Z454" s="4" t="s">
        <v>1853</v>
      </c>
    </row>
    <row r="455" spans="1:26">
      <c r="A455" s="4" t="s">
        <v>777</v>
      </c>
      <c r="B455" s="4" t="s">
        <v>9</v>
      </c>
      <c r="C455" s="1">
        <v>62</v>
      </c>
      <c r="D455" s="4" t="s">
        <v>778</v>
      </c>
      <c r="E455" s="4" t="s">
        <v>42</v>
      </c>
      <c r="F455" s="3">
        <v>45310.875</v>
      </c>
      <c r="G455" s="3">
        <v>45311.036111111112</v>
      </c>
      <c r="H455" s="1">
        <v>21.1</v>
      </c>
      <c r="I455" s="1">
        <v>3.47</v>
      </c>
      <c r="J455" s="1">
        <v>37.26</v>
      </c>
      <c r="K455" s="2">
        <v>25.55</v>
      </c>
      <c r="L455" s="4" t="s">
        <v>45</v>
      </c>
      <c r="M455" s="4" t="s">
        <v>33</v>
      </c>
      <c r="N455" s="1">
        <v>66.2</v>
      </c>
      <c r="O455" s="1">
        <v>78.7</v>
      </c>
      <c r="P455" s="1">
        <v>197.85</v>
      </c>
      <c r="Q455" s="1">
        <v>-3.53</v>
      </c>
      <c r="R455" s="1">
        <v>1</v>
      </c>
      <c r="S455" s="4" t="s">
        <v>20</v>
      </c>
      <c r="T455" s="4" t="s">
        <v>24</v>
      </c>
      <c r="U455" s="7">
        <v>21</v>
      </c>
      <c r="V455" s="4" t="s">
        <v>4</v>
      </c>
      <c r="W455" s="4" t="s">
        <v>2572</v>
      </c>
      <c r="X455" s="7">
        <v>1</v>
      </c>
      <c r="Y455" s="7">
        <v>2024</v>
      </c>
      <c r="Z455" s="4" t="s">
        <v>1853</v>
      </c>
    </row>
    <row r="456" spans="1:26">
      <c r="A456" s="4" t="s">
        <v>779</v>
      </c>
      <c r="B456" s="4" t="s">
        <v>1</v>
      </c>
      <c r="C456" s="1">
        <v>62</v>
      </c>
      <c r="D456" s="4" t="s">
        <v>780</v>
      </c>
      <c r="E456" s="4" t="s">
        <v>42</v>
      </c>
      <c r="F456" s="3">
        <v>45310.916666666664</v>
      </c>
      <c r="G456" s="3">
        <v>45310.950694444444</v>
      </c>
      <c r="H456" s="1">
        <v>58.79</v>
      </c>
      <c r="I456" s="1">
        <v>2.4700000000000002</v>
      </c>
      <c r="J456" s="1">
        <v>34.24</v>
      </c>
      <c r="K456" s="2">
        <v>19.22</v>
      </c>
      <c r="L456" s="4" t="s">
        <v>4</v>
      </c>
      <c r="M456" s="4" t="s">
        <v>39</v>
      </c>
      <c r="N456" s="1">
        <v>63.05</v>
      </c>
      <c r="O456" s="1">
        <v>97.72</v>
      </c>
      <c r="P456" s="1">
        <v>29.98</v>
      </c>
      <c r="Q456" s="1">
        <v>-4.12</v>
      </c>
      <c r="R456" s="1">
        <v>7</v>
      </c>
      <c r="S456" s="4" t="s">
        <v>14</v>
      </c>
      <c r="T456" s="4" t="s">
        <v>15</v>
      </c>
      <c r="U456" s="7">
        <v>22</v>
      </c>
      <c r="V456" s="4" t="s">
        <v>4</v>
      </c>
      <c r="W456" s="4" t="s">
        <v>2566</v>
      </c>
      <c r="X456" s="7">
        <v>1</v>
      </c>
      <c r="Y456" s="7">
        <v>2024</v>
      </c>
      <c r="Z456" s="4" t="s">
        <v>1853</v>
      </c>
    </row>
    <row r="457" spans="1:26">
      <c r="A457" s="4" t="s">
        <v>781</v>
      </c>
      <c r="B457" s="4" t="s">
        <v>29</v>
      </c>
      <c r="C457" s="1">
        <v>62</v>
      </c>
      <c r="D457" s="4" t="s">
        <v>216</v>
      </c>
      <c r="E457" s="4" t="s">
        <v>3</v>
      </c>
      <c r="F457" s="3">
        <v>45310.958333333336</v>
      </c>
      <c r="G457" s="3">
        <v>45311.011805555558</v>
      </c>
      <c r="H457" s="1">
        <v>65.180000000000007</v>
      </c>
      <c r="I457" s="1">
        <v>2.41</v>
      </c>
      <c r="J457" s="1">
        <v>38.58</v>
      </c>
      <c r="K457" s="2">
        <v>33.19</v>
      </c>
      <c r="L457" s="4" t="s">
        <v>45</v>
      </c>
      <c r="M457" s="4" t="s">
        <v>23</v>
      </c>
      <c r="N457" s="1">
        <v>17.73</v>
      </c>
      <c r="O457" s="1">
        <v>82.79</v>
      </c>
      <c r="P457" s="1">
        <v>254.22</v>
      </c>
      <c r="Q457" s="1">
        <v>17.149999999999999</v>
      </c>
      <c r="R457" s="1">
        <v>1</v>
      </c>
      <c r="S457" s="4" t="s">
        <v>14</v>
      </c>
      <c r="T457" s="4" t="s">
        <v>7</v>
      </c>
      <c r="U457" s="7">
        <v>23</v>
      </c>
      <c r="V457" s="4" t="s">
        <v>4</v>
      </c>
      <c r="W457" s="4" t="s">
        <v>2579</v>
      </c>
      <c r="X457" s="7">
        <v>1</v>
      </c>
      <c r="Y457" s="7">
        <v>2024</v>
      </c>
      <c r="Z457" s="4" t="s">
        <v>1853</v>
      </c>
    </row>
    <row r="458" spans="1:26">
      <c r="A458" s="4" t="s">
        <v>782</v>
      </c>
      <c r="B458" s="4" t="s">
        <v>9</v>
      </c>
      <c r="C458" s="1">
        <v>85</v>
      </c>
      <c r="D458" s="4" t="s">
        <v>60</v>
      </c>
      <c r="E458" s="4" t="s">
        <v>11</v>
      </c>
      <c r="F458" s="3">
        <v>45311</v>
      </c>
      <c r="G458" s="3">
        <v>45311.159722222219</v>
      </c>
      <c r="H458" s="1">
        <v>72.55</v>
      </c>
      <c r="I458" s="1">
        <v>0.36</v>
      </c>
      <c r="J458" s="1">
        <v>35.11</v>
      </c>
      <c r="K458" s="2">
        <v>32.07</v>
      </c>
      <c r="L458" s="4" t="s">
        <v>12</v>
      </c>
      <c r="M458" s="4" t="s">
        <v>33</v>
      </c>
      <c r="N458" s="1">
        <v>61.85</v>
      </c>
      <c r="O458" s="1">
        <v>64.37</v>
      </c>
      <c r="P458" s="1">
        <v>44.42</v>
      </c>
      <c r="Q458" s="1">
        <v>9.69</v>
      </c>
      <c r="R458" s="1">
        <v>0</v>
      </c>
      <c r="S458" s="4" t="s">
        <v>6</v>
      </c>
      <c r="T458" s="4" t="s">
        <v>7</v>
      </c>
      <c r="U458" s="7">
        <v>0</v>
      </c>
      <c r="V458" s="4" t="s">
        <v>1816</v>
      </c>
      <c r="W458" s="4" t="s">
        <v>2572</v>
      </c>
      <c r="X458" s="7">
        <v>1</v>
      </c>
      <c r="Y458" s="7">
        <v>2024</v>
      </c>
      <c r="Z458" s="4" t="s">
        <v>1853</v>
      </c>
    </row>
    <row r="459" spans="1:26">
      <c r="A459" s="4" t="s">
        <v>783</v>
      </c>
      <c r="B459" s="4" t="s">
        <v>17</v>
      </c>
      <c r="C459" s="1">
        <v>100</v>
      </c>
      <c r="D459" s="4" t="s">
        <v>784</v>
      </c>
      <c r="E459" s="4" t="s">
        <v>27</v>
      </c>
      <c r="F459" s="3">
        <v>45311.041666666664</v>
      </c>
      <c r="G459" s="3">
        <v>45311.152083333334</v>
      </c>
      <c r="H459" s="1">
        <v>57.56</v>
      </c>
      <c r="I459" s="1">
        <v>3.34</v>
      </c>
      <c r="J459" s="1">
        <v>13.04</v>
      </c>
      <c r="K459" s="2">
        <v>14.26</v>
      </c>
      <c r="L459" s="4" t="s">
        <v>36</v>
      </c>
      <c r="M459" s="4" t="s">
        <v>33</v>
      </c>
      <c r="N459" s="1">
        <v>55.28</v>
      </c>
      <c r="O459" s="1">
        <v>93.58</v>
      </c>
      <c r="P459" s="1">
        <v>249.42</v>
      </c>
      <c r="Q459" s="1">
        <v>24.25</v>
      </c>
      <c r="R459" s="1">
        <v>2</v>
      </c>
      <c r="S459" s="4" t="s">
        <v>14</v>
      </c>
      <c r="T459" s="4" t="s">
        <v>15</v>
      </c>
      <c r="U459" s="7">
        <v>1</v>
      </c>
      <c r="V459" s="4" t="s">
        <v>1816</v>
      </c>
      <c r="W459" s="4" t="s">
        <v>2567</v>
      </c>
      <c r="X459" s="7">
        <v>1</v>
      </c>
      <c r="Y459" s="7">
        <v>2024</v>
      </c>
      <c r="Z459" s="4" t="s">
        <v>1853</v>
      </c>
    </row>
    <row r="460" spans="1:26">
      <c r="A460" s="4" t="s">
        <v>785</v>
      </c>
      <c r="B460" s="4" t="s">
        <v>29</v>
      </c>
      <c r="C460" s="1">
        <v>52.33</v>
      </c>
      <c r="D460" s="4" t="s">
        <v>378</v>
      </c>
      <c r="E460" s="4" t="s">
        <v>11</v>
      </c>
      <c r="F460" s="3">
        <v>45311.083333333336</v>
      </c>
      <c r="G460" s="3">
        <v>45311.129166666666</v>
      </c>
      <c r="H460" s="1">
        <v>67.41</v>
      </c>
      <c r="I460" s="1">
        <v>3.04</v>
      </c>
      <c r="J460" s="1">
        <v>48.63</v>
      </c>
      <c r="K460" s="2">
        <v>11.13</v>
      </c>
      <c r="L460" s="4" t="s">
        <v>45</v>
      </c>
      <c r="M460" s="4" t="s">
        <v>33</v>
      </c>
      <c r="N460" s="1">
        <v>93.25</v>
      </c>
      <c r="O460" s="1">
        <v>69.23</v>
      </c>
      <c r="P460" s="1">
        <v>206.55</v>
      </c>
      <c r="Q460" s="1">
        <v>32.36</v>
      </c>
      <c r="R460" s="1">
        <v>6.24</v>
      </c>
      <c r="S460" s="4" t="s">
        <v>14</v>
      </c>
      <c r="T460" s="4" t="s">
        <v>7</v>
      </c>
      <c r="U460" s="7">
        <v>2</v>
      </c>
      <c r="V460" s="4" t="s">
        <v>1816</v>
      </c>
      <c r="W460" s="4" t="s">
        <v>2579</v>
      </c>
      <c r="X460" s="7">
        <v>1</v>
      </c>
      <c r="Y460" s="7">
        <v>2024</v>
      </c>
      <c r="Z460" s="4" t="s">
        <v>1853</v>
      </c>
    </row>
    <row r="461" spans="1:26">
      <c r="A461" s="4" t="s">
        <v>786</v>
      </c>
      <c r="B461" s="4" t="s">
        <v>17</v>
      </c>
      <c r="C461" s="1">
        <v>75</v>
      </c>
      <c r="D461" s="4" t="s">
        <v>787</v>
      </c>
      <c r="E461" s="4" t="s">
        <v>3</v>
      </c>
      <c r="F461" s="3">
        <v>45311.125</v>
      </c>
      <c r="G461" s="3">
        <v>45311.234722222223</v>
      </c>
      <c r="H461" s="1">
        <v>21.03</v>
      </c>
      <c r="I461" s="1">
        <v>2.84</v>
      </c>
      <c r="J461" s="1">
        <v>8.33</v>
      </c>
      <c r="K461" s="2">
        <v>8.85</v>
      </c>
      <c r="L461" s="4" t="s">
        <v>45</v>
      </c>
      <c r="M461" s="4" t="s">
        <v>23</v>
      </c>
      <c r="N461" s="1">
        <v>16</v>
      </c>
      <c r="O461" s="1">
        <v>70.41</v>
      </c>
      <c r="P461" s="1">
        <v>157.68</v>
      </c>
      <c r="Q461" s="1">
        <v>35.799999999999997</v>
      </c>
      <c r="R461" s="1">
        <v>2.08</v>
      </c>
      <c r="S461" s="4" t="s">
        <v>6</v>
      </c>
      <c r="T461" s="4" t="s">
        <v>7</v>
      </c>
      <c r="U461" s="7">
        <v>3</v>
      </c>
      <c r="V461" s="4" t="s">
        <v>1816</v>
      </c>
      <c r="W461" s="4" t="s">
        <v>2567</v>
      </c>
      <c r="X461" s="7">
        <v>1</v>
      </c>
      <c r="Y461" s="7">
        <v>2024</v>
      </c>
      <c r="Z461" s="4" t="s">
        <v>1853</v>
      </c>
    </row>
    <row r="462" spans="1:26">
      <c r="A462" s="4" t="s">
        <v>788</v>
      </c>
      <c r="B462" s="4" t="s">
        <v>62</v>
      </c>
      <c r="C462" s="1">
        <v>62</v>
      </c>
      <c r="D462" s="4" t="s">
        <v>772</v>
      </c>
      <c r="E462" s="4" t="s">
        <v>42</v>
      </c>
      <c r="F462" s="3">
        <v>45311.166666666664</v>
      </c>
      <c r="G462" s="3">
        <v>45311.27847222222</v>
      </c>
      <c r="H462" s="1">
        <v>16.47</v>
      </c>
      <c r="I462" s="1">
        <v>1.77</v>
      </c>
      <c r="J462" s="1">
        <v>22.11</v>
      </c>
      <c r="K462" s="2">
        <v>24.11</v>
      </c>
      <c r="L462" s="4" t="s">
        <v>12</v>
      </c>
      <c r="M462" s="4" t="s">
        <v>5</v>
      </c>
      <c r="N462" s="1">
        <v>90.7</v>
      </c>
      <c r="O462" s="1">
        <v>91.82</v>
      </c>
      <c r="P462" s="1">
        <v>141.29</v>
      </c>
      <c r="Q462" s="1">
        <v>39.909999999999997</v>
      </c>
      <c r="R462" s="1">
        <v>0</v>
      </c>
      <c r="S462" s="4" t="s">
        <v>20</v>
      </c>
      <c r="T462" s="4" t="s">
        <v>7</v>
      </c>
      <c r="U462" s="7">
        <v>4</v>
      </c>
      <c r="V462" s="4" t="s">
        <v>1816</v>
      </c>
      <c r="W462" s="4" t="s">
        <v>2584</v>
      </c>
      <c r="X462" s="7">
        <v>1</v>
      </c>
      <c r="Y462" s="7">
        <v>2024</v>
      </c>
      <c r="Z462" s="4" t="s">
        <v>1853</v>
      </c>
    </row>
    <row r="463" spans="1:26">
      <c r="A463" s="4" t="s">
        <v>789</v>
      </c>
      <c r="B463" s="4" t="s">
        <v>29</v>
      </c>
      <c r="C463" s="1">
        <v>50</v>
      </c>
      <c r="D463" s="4" t="s">
        <v>271</v>
      </c>
      <c r="E463" s="4" t="s">
        <v>27</v>
      </c>
      <c r="F463" s="3">
        <v>45311.208333333336</v>
      </c>
      <c r="G463" s="3">
        <v>45311.29791666667</v>
      </c>
      <c r="H463" s="1">
        <v>78.31</v>
      </c>
      <c r="I463" s="1">
        <v>2.4</v>
      </c>
      <c r="J463" s="1">
        <v>11.81</v>
      </c>
      <c r="K463" s="2">
        <v>29.76</v>
      </c>
      <c r="L463" s="4" t="s">
        <v>36</v>
      </c>
      <c r="M463" s="4" t="s">
        <v>19</v>
      </c>
      <c r="N463" s="1">
        <v>18.940000000000001</v>
      </c>
      <c r="O463" s="1">
        <v>51.59</v>
      </c>
      <c r="P463" s="1">
        <v>20.62</v>
      </c>
      <c r="Q463" s="1">
        <v>4.6900000000000004</v>
      </c>
      <c r="R463" s="1">
        <v>1</v>
      </c>
      <c r="S463" s="4" t="s">
        <v>20</v>
      </c>
      <c r="T463" s="4" t="s">
        <v>7</v>
      </c>
      <c r="U463" s="7">
        <v>5</v>
      </c>
      <c r="V463" s="4" t="s">
        <v>1816</v>
      </c>
      <c r="W463" s="4" t="s">
        <v>2579</v>
      </c>
      <c r="X463" s="7">
        <v>1</v>
      </c>
      <c r="Y463" s="7">
        <v>2024</v>
      </c>
      <c r="Z463" s="4" t="s">
        <v>1853</v>
      </c>
    </row>
    <row r="464" spans="1:26">
      <c r="A464" s="4" t="s">
        <v>790</v>
      </c>
      <c r="B464" s="4" t="s">
        <v>9</v>
      </c>
      <c r="C464" s="1">
        <v>85</v>
      </c>
      <c r="D464" s="4" t="s">
        <v>791</v>
      </c>
      <c r="E464" s="4" t="s">
        <v>58</v>
      </c>
      <c r="F464" s="3">
        <v>45311.25</v>
      </c>
      <c r="G464" s="3">
        <v>45311.307638888888</v>
      </c>
      <c r="H464" s="1">
        <v>38.6</v>
      </c>
      <c r="I464" s="1">
        <v>3.91</v>
      </c>
      <c r="J464" s="1">
        <v>31.47</v>
      </c>
      <c r="K464" s="2">
        <v>22.31</v>
      </c>
      <c r="L464" s="4" t="s">
        <v>4</v>
      </c>
      <c r="M464" s="4" t="s">
        <v>19</v>
      </c>
      <c r="N464" s="1">
        <v>52.9</v>
      </c>
      <c r="O464" s="1">
        <v>72.180000000000007</v>
      </c>
      <c r="P464" s="1">
        <v>116.3</v>
      </c>
      <c r="Q464" s="1">
        <v>2.04</v>
      </c>
      <c r="R464" s="1">
        <v>6</v>
      </c>
      <c r="S464" s="4" t="s">
        <v>6</v>
      </c>
      <c r="T464" s="4" t="s">
        <v>7</v>
      </c>
      <c r="U464" s="7">
        <v>6</v>
      </c>
      <c r="V464" s="4" t="s">
        <v>12</v>
      </c>
      <c r="W464" s="4" t="s">
        <v>2572</v>
      </c>
      <c r="X464" s="7">
        <v>1</v>
      </c>
      <c r="Y464" s="7">
        <v>2024</v>
      </c>
      <c r="Z464" s="4" t="s">
        <v>1853</v>
      </c>
    </row>
    <row r="465" spans="1:26">
      <c r="A465" s="4" t="s">
        <v>792</v>
      </c>
      <c r="B465" s="4" t="s">
        <v>29</v>
      </c>
      <c r="C465" s="1">
        <v>85</v>
      </c>
      <c r="D465" s="4" t="s">
        <v>793</v>
      </c>
      <c r="E465" s="4" t="s">
        <v>58</v>
      </c>
      <c r="F465" s="3">
        <v>45311.291666666664</v>
      </c>
      <c r="G465" s="3">
        <v>45311.396527777775</v>
      </c>
      <c r="H465" s="1">
        <v>26.57</v>
      </c>
      <c r="I465" s="1">
        <v>1.07</v>
      </c>
      <c r="J465" s="1">
        <v>43.38</v>
      </c>
      <c r="K465" s="2">
        <v>32.630000000000003</v>
      </c>
      <c r="L465" s="4" t="s">
        <v>36</v>
      </c>
      <c r="M465" s="4" t="s">
        <v>33</v>
      </c>
      <c r="N465" s="1">
        <v>13.35</v>
      </c>
      <c r="O465" s="1">
        <v>65.430000000000007</v>
      </c>
      <c r="P465" s="1">
        <v>32.840000000000003</v>
      </c>
      <c r="Q465" s="1">
        <v>37.67</v>
      </c>
      <c r="R465" s="1">
        <v>7</v>
      </c>
      <c r="S465" s="4" t="s">
        <v>14</v>
      </c>
      <c r="T465" s="4" t="s">
        <v>15</v>
      </c>
      <c r="U465" s="7">
        <v>7</v>
      </c>
      <c r="V465" s="4" t="s">
        <v>12</v>
      </c>
      <c r="W465" s="4" t="s">
        <v>2579</v>
      </c>
      <c r="X465" s="7">
        <v>1</v>
      </c>
      <c r="Y465" s="7">
        <v>2024</v>
      </c>
      <c r="Z465" s="4" t="s">
        <v>1853</v>
      </c>
    </row>
    <row r="466" spans="1:26">
      <c r="A466" s="4" t="s">
        <v>794</v>
      </c>
      <c r="B466" s="4" t="s">
        <v>29</v>
      </c>
      <c r="C466" s="1">
        <v>100</v>
      </c>
      <c r="D466" s="4" t="s">
        <v>795</v>
      </c>
      <c r="E466" s="4" t="s">
        <v>11</v>
      </c>
      <c r="F466" s="3">
        <v>45311.333333333336</v>
      </c>
      <c r="G466" s="3">
        <v>45311.370833333334</v>
      </c>
      <c r="H466" s="1">
        <v>23.02</v>
      </c>
      <c r="I466" s="1">
        <v>2.65</v>
      </c>
      <c r="J466" s="1">
        <v>7</v>
      </c>
      <c r="K466" s="2">
        <v>5.0599999999999996</v>
      </c>
      <c r="L466" s="4" t="s">
        <v>4</v>
      </c>
      <c r="M466" s="4" t="s">
        <v>48</v>
      </c>
      <c r="N466" s="1">
        <v>62.42</v>
      </c>
      <c r="O466" s="1">
        <v>91.38</v>
      </c>
      <c r="P466" s="1">
        <v>230.8</v>
      </c>
      <c r="Q466" s="1">
        <v>4.62</v>
      </c>
      <c r="R466" s="1">
        <v>6</v>
      </c>
      <c r="S466" s="4" t="s">
        <v>6</v>
      </c>
      <c r="T466" s="4" t="s">
        <v>7</v>
      </c>
      <c r="U466" s="7">
        <v>8</v>
      </c>
      <c r="V466" s="4" t="s">
        <v>12</v>
      </c>
      <c r="W466" s="4" t="s">
        <v>2579</v>
      </c>
      <c r="X466" s="7">
        <v>1</v>
      </c>
      <c r="Y466" s="7">
        <v>2024</v>
      </c>
      <c r="Z466" s="4" t="s">
        <v>1853</v>
      </c>
    </row>
    <row r="467" spans="1:26">
      <c r="A467" s="4" t="s">
        <v>796</v>
      </c>
      <c r="B467" s="4" t="s">
        <v>29</v>
      </c>
      <c r="C467" s="1">
        <v>85</v>
      </c>
      <c r="D467" s="4" t="s">
        <v>546</v>
      </c>
      <c r="E467" s="4" t="s">
        <v>42</v>
      </c>
      <c r="F467" s="3">
        <v>45311.375</v>
      </c>
      <c r="G467" s="3">
        <v>45311.486111111109</v>
      </c>
      <c r="H467" s="1">
        <v>62.05</v>
      </c>
      <c r="I467" s="1">
        <v>1.18</v>
      </c>
      <c r="J467" s="1">
        <v>31.37</v>
      </c>
      <c r="K467" s="2">
        <v>35.340000000000003</v>
      </c>
      <c r="L467" s="4" t="s">
        <v>12</v>
      </c>
      <c r="M467" s="4" t="s">
        <v>48</v>
      </c>
      <c r="N467" s="1">
        <v>88.13</v>
      </c>
      <c r="O467" s="1">
        <v>58.36</v>
      </c>
      <c r="P467" s="1">
        <v>205.23</v>
      </c>
      <c r="Q467" s="1">
        <v>11.03</v>
      </c>
      <c r="R467" s="1">
        <v>5</v>
      </c>
      <c r="S467" s="4" t="s">
        <v>6</v>
      </c>
      <c r="T467" s="4" t="s">
        <v>7</v>
      </c>
      <c r="U467" s="7">
        <v>9</v>
      </c>
      <c r="V467" s="4" t="s">
        <v>12</v>
      </c>
      <c r="W467" s="4" t="s">
        <v>2579</v>
      </c>
      <c r="X467" s="7">
        <v>1</v>
      </c>
      <c r="Y467" s="7">
        <v>2024</v>
      </c>
      <c r="Z467" s="4" t="s">
        <v>1853</v>
      </c>
    </row>
    <row r="468" spans="1:26">
      <c r="A468" s="4" t="s">
        <v>797</v>
      </c>
      <c r="B468" s="4" t="s">
        <v>29</v>
      </c>
      <c r="C468" s="1">
        <v>85</v>
      </c>
      <c r="D468" s="4" t="s">
        <v>387</v>
      </c>
      <c r="E468" s="4" t="s">
        <v>58</v>
      </c>
      <c r="F468" s="3">
        <v>45311.416666666664</v>
      </c>
      <c r="G468" s="3">
        <v>45311.443055555559</v>
      </c>
      <c r="H468" s="1">
        <v>58.09</v>
      </c>
      <c r="I468" s="1">
        <v>2.65</v>
      </c>
      <c r="J468" s="1">
        <v>7.07</v>
      </c>
      <c r="K468" s="2">
        <v>30.93</v>
      </c>
      <c r="L468" s="4" t="s">
        <v>36</v>
      </c>
      <c r="M468" s="4" t="s">
        <v>23</v>
      </c>
      <c r="N468" s="1">
        <v>42.04</v>
      </c>
      <c r="O468" s="1">
        <v>99.21</v>
      </c>
      <c r="P468" s="1">
        <v>39.4</v>
      </c>
      <c r="Q468" s="1">
        <v>-6.25</v>
      </c>
      <c r="R468" s="1">
        <v>4</v>
      </c>
      <c r="S468" s="4" t="s">
        <v>20</v>
      </c>
      <c r="T468" s="4" t="s">
        <v>15</v>
      </c>
      <c r="U468" s="7">
        <v>10</v>
      </c>
      <c r="V468" s="4" t="s">
        <v>12</v>
      </c>
      <c r="W468" s="4" t="s">
        <v>2579</v>
      </c>
      <c r="X468" s="7">
        <v>1</v>
      </c>
      <c r="Y468" s="7">
        <v>2024</v>
      </c>
      <c r="Z468" s="4" t="s">
        <v>1853</v>
      </c>
    </row>
    <row r="469" spans="1:26">
      <c r="A469" s="4" t="s">
        <v>798</v>
      </c>
      <c r="B469" s="4" t="s">
        <v>17</v>
      </c>
      <c r="C469" s="1">
        <v>75</v>
      </c>
      <c r="D469" s="4" t="s">
        <v>799</v>
      </c>
      <c r="E469" s="4" t="s">
        <v>11</v>
      </c>
      <c r="F469" s="3">
        <v>45311.458333333336</v>
      </c>
      <c r="G469" s="3">
        <v>45311.620138888888</v>
      </c>
      <c r="H469" s="1">
        <v>63.3</v>
      </c>
      <c r="I469" s="1">
        <v>0.83</v>
      </c>
      <c r="J469" s="1">
        <v>30.69</v>
      </c>
      <c r="K469" s="2">
        <v>5.54</v>
      </c>
      <c r="L469" s="4" t="s">
        <v>12</v>
      </c>
      <c r="M469" s="4" t="s">
        <v>39</v>
      </c>
      <c r="N469" s="1">
        <v>37.270000000000003</v>
      </c>
      <c r="O469" s="1">
        <v>70.75</v>
      </c>
      <c r="P469" s="1"/>
      <c r="Q469" s="1">
        <v>7.96</v>
      </c>
      <c r="R469" s="1">
        <v>4</v>
      </c>
      <c r="S469" s="4" t="s">
        <v>14</v>
      </c>
      <c r="T469" s="4" t="s">
        <v>24</v>
      </c>
      <c r="U469" s="7">
        <v>11</v>
      </c>
      <c r="V469" s="4" t="s">
        <v>12</v>
      </c>
      <c r="W469" s="4" t="s">
        <v>2567</v>
      </c>
      <c r="X469" s="7">
        <v>1</v>
      </c>
      <c r="Y469" s="7">
        <v>2024</v>
      </c>
      <c r="Z469" s="4" t="s">
        <v>1853</v>
      </c>
    </row>
    <row r="470" spans="1:26">
      <c r="A470" s="4" t="s">
        <v>800</v>
      </c>
      <c r="B470" s="4" t="s">
        <v>62</v>
      </c>
      <c r="C470" s="1">
        <v>39.299999999999997</v>
      </c>
      <c r="D470" s="4" t="s">
        <v>85</v>
      </c>
      <c r="E470" s="4" t="s">
        <v>3</v>
      </c>
      <c r="F470" s="3">
        <v>45311.5</v>
      </c>
      <c r="G470" s="3">
        <v>45311.660416666666</v>
      </c>
      <c r="H470" s="1">
        <v>21</v>
      </c>
      <c r="I470" s="1">
        <v>1.86</v>
      </c>
      <c r="J470" s="1">
        <v>26.23</v>
      </c>
      <c r="K470" s="2">
        <v>33.58</v>
      </c>
      <c r="L470" s="4" t="s">
        <v>45</v>
      </c>
      <c r="M470" s="4" t="s">
        <v>33</v>
      </c>
      <c r="N470" s="1">
        <v>32.28</v>
      </c>
      <c r="O470" s="1">
        <v>58.87</v>
      </c>
      <c r="P470" s="1">
        <v>216.69</v>
      </c>
      <c r="Q470" s="1">
        <v>37.200000000000003</v>
      </c>
      <c r="R470" s="1">
        <v>7</v>
      </c>
      <c r="S470" s="4" t="s">
        <v>20</v>
      </c>
      <c r="T470" s="4" t="s">
        <v>7</v>
      </c>
      <c r="U470" s="7">
        <v>12</v>
      </c>
      <c r="V470" s="4" t="s">
        <v>36</v>
      </c>
      <c r="W470" s="4" t="s">
        <v>2584</v>
      </c>
      <c r="X470" s="7">
        <v>1</v>
      </c>
      <c r="Y470" s="7">
        <v>2024</v>
      </c>
      <c r="Z470" s="4" t="s">
        <v>1853</v>
      </c>
    </row>
    <row r="471" spans="1:26">
      <c r="A471" s="4" t="s">
        <v>801</v>
      </c>
      <c r="B471" s="4" t="s">
        <v>1</v>
      </c>
      <c r="C471" s="1">
        <v>62</v>
      </c>
      <c r="D471" s="4" t="s">
        <v>802</v>
      </c>
      <c r="E471" s="4" t="s">
        <v>11</v>
      </c>
      <c r="F471" s="3">
        <v>45311.541666666664</v>
      </c>
      <c r="G471" s="3">
        <v>45311.585416666669</v>
      </c>
      <c r="H471" s="1">
        <v>36.32</v>
      </c>
      <c r="I471" s="1">
        <v>2.0099999999999998</v>
      </c>
      <c r="J471" s="1">
        <v>19.41</v>
      </c>
      <c r="K471" s="2">
        <v>32.619999999999997</v>
      </c>
      <c r="L471" s="4" t="s">
        <v>36</v>
      </c>
      <c r="M471" s="4" t="s">
        <v>23</v>
      </c>
      <c r="N471" s="1">
        <v>22.32</v>
      </c>
      <c r="O471" s="1">
        <v>89.41</v>
      </c>
      <c r="P471" s="1">
        <v>254.27</v>
      </c>
      <c r="Q471" s="1">
        <v>-1.52</v>
      </c>
      <c r="R471" s="1">
        <v>1.0900000000000001</v>
      </c>
      <c r="S471" s="4" t="s">
        <v>20</v>
      </c>
      <c r="T471" s="4" t="s">
        <v>24</v>
      </c>
      <c r="U471" s="7">
        <v>13</v>
      </c>
      <c r="V471" s="4" t="s">
        <v>36</v>
      </c>
      <c r="W471" s="4" t="s">
        <v>2566</v>
      </c>
      <c r="X471" s="7">
        <v>1</v>
      </c>
      <c r="Y471" s="7">
        <v>2024</v>
      </c>
      <c r="Z471" s="4" t="s">
        <v>1853</v>
      </c>
    </row>
    <row r="472" spans="1:26">
      <c r="A472" s="4" t="s">
        <v>803</v>
      </c>
      <c r="B472" s="4" t="s">
        <v>29</v>
      </c>
      <c r="C472" s="1">
        <v>129.52000000000001</v>
      </c>
      <c r="D472" s="4" t="s">
        <v>784</v>
      </c>
      <c r="E472" s="4" t="s">
        <v>11</v>
      </c>
      <c r="F472" s="3">
        <v>45311.583333333336</v>
      </c>
      <c r="G472" s="3">
        <v>45311.633333333331</v>
      </c>
      <c r="H472" s="1">
        <v>65.45</v>
      </c>
      <c r="I472" s="1">
        <v>3.92</v>
      </c>
      <c r="J472" s="1">
        <v>47.44</v>
      </c>
      <c r="K472" s="2">
        <v>11.06</v>
      </c>
      <c r="L472" s="4" t="s">
        <v>4</v>
      </c>
      <c r="M472" s="4" t="s">
        <v>23</v>
      </c>
      <c r="N472" s="1">
        <v>17.57</v>
      </c>
      <c r="O472" s="1">
        <v>99.94</v>
      </c>
      <c r="P472" s="1">
        <v>117.86</v>
      </c>
      <c r="Q472" s="1">
        <v>10.84</v>
      </c>
      <c r="R472" s="1">
        <v>0</v>
      </c>
      <c r="S472" s="4" t="s">
        <v>6</v>
      </c>
      <c r="T472" s="4" t="s">
        <v>24</v>
      </c>
      <c r="U472" s="7">
        <v>14</v>
      </c>
      <c r="V472" s="4" t="s">
        <v>36</v>
      </c>
      <c r="W472" s="4" t="s">
        <v>2579</v>
      </c>
      <c r="X472" s="7">
        <v>1</v>
      </c>
      <c r="Y472" s="7">
        <v>2024</v>
      </c>
      <c r="Z472" s="4" t="s">
        <v>1853</v>
      </c>
    </row>
    <row r="473" spans="1:26">
      <c r="A473" s="4" t="s">
        <v>804</v>
      </c>
      <c r="B473" s="4" t="s">
        <v>9</v>
      </c>
      <c r="C473" s="1">
        <v>85</v>
      </c>
      <c r="D473" s="4" t="s">
        <v>805</v>
      </c>
      <c r="E473" s="4" t="s">
        <v>11</v>
      </c>
      <c r="F473" s="3">
        <v>45311.625</v>
      </c>
      <c r="G473" s="3">
        <v>45311.696527777778</v>
      </c>
      <c r="H473" s="1">
        <v>46.92</v>
      </c>
      <c r="I473" s="1">
        <v>2.2200000000000002</v>
      </c>
      <c r="J473" s="1">
        <v>38.700000000000003</v>
      </c>
      <c r="K473" s="2">
        <v>16.96</v>
      </c>
      <c r="L473" s="4" t="s">
        <v>45</v>
      </c>
      <c r="M473" s="4" t="s">
        <v>39</v>
      </c>
      <c r="N473" s="1">
        <v>48.06</v>
      </c>
      <c r="O473" s="1">
        <v>81.16</v>
      </c>
      <c r="P473" s="1">
        <v>129.33000000000001</v>
      </c>
      <c r="Q473" s="1">
        <v>11.8</v>
      </c>
      <c r="R473" s="1">
        <v>6</v>
      </c>
      <c r="S473" s="4" t="s">
        <v>20</v>
      </c>
      <c r="T473" s="4" t="s">
        <v>15</v>
      </c>
      <c r="U473" s="7">
        <v>15</v>
      </c>
      <c r="V473" s="4" t="s">
        <v>36</v>
      </c>
      <c r="W473" s="4" t="s">
        <v>2572</v>
      </c>
      <c r="X473" s="7">
        <v>1</v>
      </c>
      <c r="Y473" s="7">
        <v>2024</v>
      </c>
      <c r="Z473" s="4" t="s">
        <v>1853</v>
      </c>
    </row>
    <row r="474" spans="1:26">
      <c r="A474" s="4" t="s">
        <v>806</v>
      </c>
      <c r="B474" s="4" t="s">
        <v>29</v>
      </c>
      <c r="C474" s="1">
        <v>62</v>
      </c>
      <c r="D474" s="4" t="s">
        <v>359</v>
      </c>
      <c r="E474" s="4" t="s">
        <v>27</v>
      </c>
      <c r="F474" s="3">
        <v>45311.666666666664</v>
      </c>
      <c r="G474" s="3">
        <v>45311.752083333333</v>
      </c>
      <c r="H474" s="1">
        <v>45.36</v>
      </c>
      <c r="I474" s="1">
        <v>1.46</v>
      </c>
      <c r="J474" s="1"/>
      <c r="K474" s="2">
        <v>34.75</v>
      </c>
      <c r="L474" s="4" t="s">
        <v>4</v>
      </c>
      <c r="M474" s="4" t="s">
        <v>23</v>
      </c>
      <c r="N474" s="1">
        <v>86.24</v>
      </c>
      <c r="O474" s="1">
        <v>85.21</v>
      </c>
      <c r="P474" s="1">
        <v>191.28</v>
      </c>
      <c r="Q474" s="1">
        <v>29.74</v>
      </c>
      <c r="R474" s="1">
        <v>6</v>
      </c>
      <c r="S474" s="4" t="s">
        <v>20</v>
      </c>
      <c r="T474" s="4" t="s">
        <v>24</v>
      </c>
      <c r="U474" s="7">
        <v>16</v>
      </c>
      <c r="V474" s="4" t="s">
        <v>36</v>
      </c>
      <c r="W474" s="4" t="s">
        <v>2579</v>
      </c>
      <c r="X474" s="7">
        <v>1</v>
      </c>
      <c r="Y474" s="7">
        <v>2024</v>
      </c>
      <c r="Z474" s="4" t="s">
        <v>1853</v>
      </c>
    </row>
    <row r="475" spans="1:26">
      <c r="A475" s="4" t="s">
        <v>807</v>
      </c>
      <c r="B475" s="4" t="s">
        <v>9</v>
      </c>
      <c r="C475" s="1">
        <v>75</v>
      </c>
      <c r="D475" s="4" t="s">
        <v>571</v>
      </c>
      <c r="E475" s="4" t="s">
        <v>11</v>
      </c>
      <c r="F475" s="3">
        <v>45311.708333333336</v>
      </c>
      <c r="G475" s="3">
        <v>45311.743750000001</v>
      </c>
      <c r="H475" s="1">
        <v>44.73</v>
      </c>
      <c r="I475" s="1">
        <v>1.35</v>
      </c>
      <c r="J475" s="1">
        <v>36.47</v>
      </c>
      <c r="K475" s="2">
        <v>23.68</v>
      </c>
      <c r="L475" s="4" t="s">
        <v>45</v>
      </c>
      <c r="M475" s="4" t="s">
        <v>19</v>
      </c>
      <c r="N475" s="1">
        <v>84.84</v>
      </c>
      <c r="O475" s="1">
        <v>62.85</v>
      </c>
      <c r="P475" s="1">
        <v>174.43</v>
      </c>
      <c r="Q475" s="1">
        <v>12.81</v>
      </c>
      <c r="R475" s="1">
        <v>0</v>
      </c>
      <c r="S475" s="4" t="s">
        <v>20</v>
      </c>
      <c r="T475" s="4" t="s">
        <v>24</v>
      </c>
      <c r="U475" s="7">
        <v>17</v>
      </c>
      <c r="V475" s="4" t="s">
        <v>36</v>
      </c>
      <c r="W475" s="4" t="s">
        <v>2572</v>
      </c>
      <c r="X475" s="7">
        <v>1</v>
      </c>
      <c r="Y475" s="7">
        <v>2024</v>
      </c>
      <c r="Z475" s="4" t="s">
        <v>1853</v>
      </c>
    </row>
    <row r="476" spans="1:26">
      <c r="A476" s="4" t="s">
        <v>808</v>
      </c>
      <c r="B476" s="4" t="s">
        <v>17</v>
      </c>
      <c r="C476" s="1">
        <v>100</v>
      </c>
      <c r="D476" s="4" t="s">
        <v>347</v>
      </c>
      <c r="E476" s="4" t="s">
        <v>11</v>
      </c>
      <c r="F476" s="3">
        <v>45311.75</v>
      </c>
      <c r="G476" s="3">
        <v>45311.818749999999</v>
      </c>
      <c r="H476" s="1">
        <v>57.86</v>
      </c>
      <c r="I476" s="1">
        <v>3.1</v>
      </c>
      <c r="J476" s="1">
        <v>40.17</v>
      </c>
      <c r="K476" s="2">
        <v>36.94</v>
      </c>
      <c r="L476" s="4" t="s">
        <v>4</v>
      </c>
      <c r="M476" s="4" t="s">
        <v>39</v>
      </c>
      <c r="N476" s="1">
        <v>43.73</v>
      </c>
      <c r="O476" s="1">
        <v>96.36</v>
      </c>
      <c r="P476" s="1">
        <v>129.61000000000001</v>
      </c>
      <c r="Q476" s="1">
        <v>-7.46</v>
      </c>
      <c r="R476" s="1">
        <v>5</v>
      </c>
      <c r="S476" s="4" t="s">
        <v>14</v>
      </c>
      <c r="T476" s="4" t="s">
        <v>24</v>
      </c>
      <c r="U476" s="7">
        <v>18</v>
      </c>
      <c r="V476" s="4" t="s">
        <v>4</v>
      </c>
      <c r="W476" s="4" t="s">
        <v>2567</v>
      </c>
      <c r="X476" s="7">
        <v>1</v>
      </c>
      <c r="Y476" s="7">
        <v>2024</v>
      </c>
      <c r="Z476" s="4" t="s">
        <v>1853</v>
      </c>
    </row>
    <row r="477" spans="1:26">
      <c r="A477" s="4" t="s">
        <v>809</v>
      </c>
      <c r="B477" s="4" t="s">
        <v>9</v>
      </c>
      <c r="C477" s="1">
        <v>85</v>
      </c>
      <c r="D477" s="4" t="s">
        <v>810</v>
      </c>
      <c r="E477" s="4" t="s">
        <v>27</v>
      </c>
      <c r="F477" s="3">
        <v>45311.791666666664</v>
      </c>
      <c r="G477" s="3">
        <v>45311.902083333334</v>
      </c>
      <c r="H477" s="1">
        <v>25.89</v>
      </c>
      <c r="I477" s="1">
        <v>2.57</v>
      </c>
      <c r="J477" s="1">
        <v>23.44</v>
      </c>
      <c r="K477" s="2">
        <v>36.65</v>
      </c>
      <c r="L477" s="4" t="s">
        <v>4</v>
      </c>
      <c r="M477" s="4" t="s">
        <v>39</v>
      </c>
      <c r="N477" s="1">
        <v>36.58</v>
      </c>
      <c r="O477" s="1">
        <v>44.09</v>
      </c>
      <c r="P477" s="1">
        <v>75.87</v>
      </c>
      <c r="Q477" s="1">
        <v>-6.7</v>
      </c>
      <c r="R477" s="1">
        <v>6</v>
      </c>
      <c r="S477" s="4" t="s">
        <v>14</v>
      </c>
      <c r="T477" s="4" t="s">
        <v>15</v>
      </c>
      <c r="U477" s="7">
        <v>19</v>
      </c>
      <c r="V477" s="4" t="s">
        <v>4</v>
      </c>
      <c r="W477" s="4" t="s">
        <v>2572</v>
      </c>
      <c r="X477" s="7">
        <v>1</v>
      </c>
      <c r="Y477" s="7">
        <v>2024</v>
      </c>
      <c r="Z477" s="4" t="s">
        <v>1853</v>
      </c>
    </row>
    <row r="478" spans="1:26">
      <c r="A478" s="4" t="s">
        <v>811</v>
      </c>
      <c r="B478" s="4" t="s">
        <v>1</v>
      </c>
      <c r="C478" s="1">
        <v>50</v>
      </c>
      <c r="D478" s="4" t="s">
        <v>812</v>
      </c>
      <c r="E478" s="4" t="s">
        <v>27</v>
      </c>
      <c r="F478" s="3">
        <v>45311.833333333336</v>
      </c>
      <c r="G478" s="3">
        <v>45311.918749999997</v>
      </c>
      <c r="H478" s="1">
        <v>65.900000000000006</v>
      </c>
      <c r="I478" s="1">
        <v>2.16</v>
      </c>
      <c r="J478" s="1">
        <v>39.46</v>
      </c>
      <c r="K478" s="2">
        <v>10.08</v>
      </c>
      <c r="L478" s="4" t="s">
        <v>12</v>
      </c>
      <c r="M478" s="4" t="s">
        <v>13</v>
      </c>
      <c r="N478" s="1">
        <v>73.790000000000006</v>
      </c>
      <c r="O478" s="1">
        <v>95.29</v>
      </c>
      <c r="P478" s="1">
        <v>161.19999999999999</v>
      </c>
      <c r="Q478" s="1">
        <v>26.15</v>
      </c>
      <c r="R478" s="1">
        <v>3</v>
      </c>
      <c r="S478" s="4" t="s">
        <v>20</v>
      </c>
      <c r="T478" s="4" t="s">
        <v>7</v>
      </c>
      <c r="U478" s="7">
        <v>20</v>
      </c>
      <c r="V478" s="4" t="s">
        <v>4</v>
      </c>
      <c r="W478" s="4" t="s">
        <v>2566</v>
      </c>
      <c r="X478" s="7">
        <v>1</v>
      </c>
      <c r="Y478" s="7">
        <v>2024</v>
      </c>
      <c r="Z478" s="4" t="s">
        <v>1853</v>
      </c>
    </row>
    <row r="479" spans="1:26">
      <c r="A479" s="4" t="s">
        <v>813</v>
      </c>
      <c r="B479" s="4" t="s">
        <v>62</v>
      </c>
      <c r="C479" s="1">
        <v>75</v>
      </c>
      <c r="D479" s="4" t="s">
        <v>814</v>
      </c>
      <c r="E479" s="4" t="s">
        <v>3</v>
      </c>
      <c r="F479" s="3">
        <v>45311.875</v>
      </c>
      <c r="G479" s="3">
        <v>45312.029861111114</v>
      </c>
      <c r="H479" s="1">
        <v>34.799999999999997</v>
      </c>
      <c r="I479" s="1">
        <v>0.85</v>
      </c>
      <c r="J479" s="1">
        <v>16.600000000000001</v>
      </c>
      <c r="K479" s="2">
        <v>28.33</v>
      </c>
      <c r="L479" s="4" t="s">
        <v>45</v>
      </c>
      <c r="M479" s="4" t="s">
        <v>39</v>
      </c>
      <c r="N479" s="1">
        <v>64.52</v>
      </c>
      <c r="O479" s="1">
        <v>57.8</v>
      </c>
      <c r="P479" s="1"/>
      <c r="Q479" s="1">
        <v>14.22</v>
      </c>
      <c r="R479" s="1">
        <v>2</v>
      </c>
      <c r="S479" s="4" t="s">
        <v>6</v>
      </c>
      <c r="T479" s="4" t="s">
        <v>15</v>
      </c>
      <c r="U479" s="7">
        <v>21</v>
      </c>
      <c r="V479" s="4" t="s">
        <v>4</v>
      </c>
      <c r="W479" s="4" t="s">
        <v>2584</v>
      </c>
      <c r="X479" s="7">
        <v>1</v>
      </c>
      <c r="Y479" s="7">
        <v>2024</v>
      </c>
      <c r="Z479" s="4" t="s">
        <v>1853</v>
      </c>
    </row>
    <row r="480" spans="1:26">
      <c r="A480" s="4" t="s">
        <v>815</v>
      </c>
      <c r="B480" s="4" t="s">
        <v>9</v>
      </c>
      <c r="C480" s="1">
        <v>3.84</v>
      </c>
      <c r="D480" s="4" t="s">
        <v>323</v>
      </c>
      <c r="E480" s="4" t="s">
        <v>42</v>
      </c>
      <c r="F480" s="3">
        <v>45311.916666666664</v>
      </c>
      <c r="G480" s="3">
        <v>45311.959027777775</v>
      </c>
      <c r="H480" s="1">
        <v>18.87</v>
      </c>
      <c r="I480" s="1">
        <v>3.99</v>
      </c>
      <c r="J480" s="1">
        <v>44.01</v>
      </c>
      <c r="K480" s="2">
        <v>13.01</v>
      </c>
      <c r="L480" s="4" t="s">
        <v>12</v>
      </c>
      <c r="M480" s="4" t="s">
        <v>39</v>
      </c>
      <c r="N480" s="1">
        <v>58.05</v>
      </c>
      <c r="O480" s="1">
        <v>66.33</v>
      </c>
      <c r="P480" s="1">
        <v>185.65</v>
      </c>
      <c r="Q480" s="1">
        <v>-9.9700000000000006</v>
      </c>
      <c r="R480" s="1">
        <v>5</v>
      </c>
      <c r="S480" s="4" t="s">
        <v>6</v>
      </c>
      <c r="T480" s="4" t="s">
        <v>15</v>
      </c>
      <c r="U480" s="7">
        <v>22</v>
      </c>
      <c r="V480" s="4" t="s">
        <v>4</v>
      </c>
      <c r="W480" s="4" t="s">
        <v>2572</v>
      </c>
      <c r="X480" s="7">
        <v>1</v>
      </c>
      <c r="Y480" s="7">
        <v>2024</v>
      </c>
      <c r="Z480" s="4" t="s">
        <v>1853</v>
      </c>
    </row>
    <row r="481" spans="1:26">
      <c r="A481" s="4" t="s">
        <v>816</v>
      </c>
      <c r="B481" s="4" t="s">
        <v>9</v>
      </c>
      <c r="C481" s="1">
        <v>78.84</v>
      </c>
      <c r="D481" s="4" t="s">
        <v>166</v>
      </c>
      <c r="E481" s="4" t="s">
        <v>58</v>
      </c>
      <c r="F481" s="3">
        <v>45311.958333333336</v>
      </c>
      <c r="G481" s="3">
        <v>45312.052083333336</v>
      </c>
      <c r="H481" s="1">
        <v>77.349999999999994</v>
      </c>
      <c r="I481" s="1">
        <v>1.82</v>
      </c>
      <c r="J481" s="1">
        <v>7.85</v>
      </c>
      <c r="K481" s="2">
        <v>37.61</v>
      </c>
      <c r="L481" s="4" t="s">
        <v>12</v>
      </c>
      <c r="M481" s="4" t="s">
        <v>5</v>
      </c>
      <c r="N481" s="1">
        <v>63.62</v>
      </c>
      <c r="O481" s="1">
        <v>82.11</v>
      </c>
      <c r="P481" s="1"/>
      <c r="Q481" s="1">
        <v>-5.39</v>
      </c>
      <c r="R481" s="1">
        <v>7</v>
      </c>
      <c r="S481" s="4" t="s">
        <v>20</v>
      </c>
      <c r="T481" s="4" t="s">
        <v>15</v>
      </c>
      <c r="U481" s="7">
        <v>23</v>
      </c>
      <c r="V481" s="4" t="s">
        <v>4</v>
      </c>
      <c r="W481" s="4" t="s">
        <v>2572</v>
      </c>
      <c r="X481" s="7">
        <v>1</v>
      </c>
      <c r="Y481" s="7">
        <v>2024</v>
      </c>
      <c r="Z481" s="4" t="s">
        <v>1853</v>
      </c>
    </row>
    <row r="482" spans="1:26">
      <c r="A482" s="4" t="s">
        <v>817</v>
      </c>
      <c r="B482" s="4" t="s">
        <v>62</v>
      </c>
      <c r="C482" s="1">
        <v>100</v>
      </c>
      <c r="D482" s="4" t="s">
        <v>661</v>
      </c>
      <c r="E482" s="4" t="s">
        <v>58</v>
      </c>
      <c r="F482" s="3">
        <v>45312</v>
      </c>
      <c r="G482" s="3">
        <v>45312.120138888888</v>
      </c>
      <c r="H482" s="1">
        <v>31.73</v>
      </c>
      <c r="I482" s="1">
        <v>2.65</v>
      </c>
      <c r="J482" s="1">
        <v>68.540000000000006</v>
      </c>
      <c r="K482" s="2">
        <v>16.75</v>
      </c>
      <c r="L482" s="4" t="s">
        <v>12</v>
      </c>
      <c r="M482" s="4" t="s">
        <v>19</v>
      </c>
      <c r="N482" s="1">
        <v>39.61</v>
      </c>
      <c r="O482" s="1">
        <v>85.43</v>
      </c>
      <c r="P482" s="1">
        <v>107.68</v>
      </c>
      <c r="Q482" s="1">
        <v>-9.3000000000000007</v>
      </c>
      <c r="R482" s="1">
        <v>1</v>
      </c>
      <c r="S482" s="4" t="s">
        <v>14</v>
      </c>
      <c r="T482" s="4" t="s">
        <v>7</v>
      </c>
      <c r="U482" s="7">
        <v>0</v>
      </c>
      <c r="V482" s="4" t="s">
        <v>1816</v>
      </c>
      <c r="W482" s="4" t="s">
        <v>2584</v>
      </c>
      <c r="X482" s="7">
        <v>1</v>
      </c>
      <c r="Y482" s="7">
        <v>2024</v>
      </c>
      <c r="Z482" s="4" t="s">
        <v>1853</v>
      </c>
    </row>
    <row r="483" spans="1:26">
      <c r="A483" s="4" t="s">
        <v>818</v>
      </c>
      <c r="B483" s="4" t="s">
        <v>1</v>
      </c>
      <c r="C483" s="1">
        <v>100</v>
      </c>
      <c r="D483" s="4" t="s">
        <v>819</v>
      </c>
      <c r="E483" s="4" t="s">
        <v>11</v>
      </c>
      <c r="F483" s="3">
        <v>45312.041666666664</v>
      </c>
      <c r="G483" s="3">
        <v>45312.203472222223</v>
      </c>
      <c r="H483" s="1">
        <v>41.27</v>
      </c>
      <c r="I483" s="1">
        <v>3.49</v>
      </c>
      <c r="J483" s="1">
        <v>6.79</v>
      </c>
      <c r="K483" s="2">
        <v>27.61</v>
      </c>
      <c r="L483" s="4" t="s">
        <v>12</v>
      </c>
      <c r="M483" s="4" t="s">
        <v>33</v>
      </c>
      <c r="N483" s="1">
        <v>10.87</v>
      </c>
      <c r="O483" s="1">
        <v>72.77</v>
      </c>
      <c r="P483" s="1">
        <v>244.03</v>
      </c>
      <c r="Q483" s="1">
        <v>-8.0399999999999991</v>
      </c>
      <c r="R483" s="1">
        <v>1</v>
      </c>
      <c r="S483" s="4" t="s">
        <v>6</v>
      </c>
      <c r="T483" s="4" t="s">
        <v>24</v>
      </c>
      <c r="U483" s="7">
        <v>1</v>
      </c>
      <c r="V483" s="4" t="s">
        <v>1816</v>
      </c>
      <c r="W483" s="4" t="s">
        <v>2566</v>
      </c>
      <c r="X483" s="7">
        <v>1</v>
      </c>
      <c r="Y483" s="7">
        <v>2024</v>
      </c>
      <c r="Z483" s="4" t="s">
        <v>1853</v>
      </c>
    </row>
    <row r="484" spans="1:26">
      <c r="A484" s="4" t="s">
        <v>820</v>
      </c>
      <c r="B484" s="4" t="s">
        <v>29</v>
      </c>
      <c r="C484" s="1">
        <v>75</v>
      </c>
      <c r="D484" s="4" t="s">
        <v>83</v>
      </c>
      <c r="E484" s="4" t="s">
        <v>3</v>
      </c>
      <c r="F484" s="3">
        <v>45312.083333333336</v>
      </c>
      <c r="G484" s="3">
        <v>45312.104166666664</v>
      </c>
      <c r="H484" s="1">
        <v>41.95</v>
      </c>
      <c r="I484" s="1">
        <v>1.02</v>
      </c>
      <c r="J484" s="1">
        <v>39.26</v>
      </c>
      <c r="K484" s="2">
        <v>21.6</v>
      </c>
      <c r="L484" s="4" t="s">
        <v>4</v>
      </c>
      <c r="M484" s="4" t="s">
        <v>13</v>
      </c>
      <c r="N484" s="1">
        <v>89.08</v>
      </c>
      <c r="O484" s="1">
        <v>96.16</v>
      </c>
      <c r="P484" s="1">
        <v>44.23</v>
      </c>
      <c r="Q484" s="1">
        <v>11.05</v>
      </c>
      <c r="R484" s="1">
        <v>7</v>
      </c>
      <c r="S484" s="4" t="s">
        <v>6</v>
      </c>
      <c r="T484" s="4" t="s">
        <v>7</v>
      </c>
      <c r="U484" s="7">
        <v>2</v>
      </c>
      <c r="V484" s="4" t="s">
        <v>1816</v>
      </c>
      <c r="W484" s="4" t="s">
        <v>2579</v>
      </c>
      <c r="X484" s="7">
        <v>1</v>
      </c>
      <c r="Y484" s="7">
        <v>2024</v>
      </c>
      <c r="Z484" s="4" t="s">
        <v>1853</v>
      </c>
    </row>
    <row r="485" spans="1:26">
      <c r="A485" s="4" t="s">
        <v>821</v>
      </c>
      <c r="B485" s="4" t="s">
        <v>9</v>
      </c>
      <c r="C485" s="1">
        <v>85</v>
      </c>
      <c r="D485" s="4" t="s">
        <v>107</v>
      </c>
      <c r="E485" s="4" t="s">
        <v>11</v>
      </c>
      <c r="F485" s="3">
        <v>45312.125</v>
      </c>
      <c r="G485" s="3">
        <v>45312.195138888892</v>
      </c>
      <c r="H485" s="1">
        <v>46.41</v>
      </c>
      <c r="I485" s="1">
        <v>0.85</v>
      </c>
      <c r="J485" s="1">
        <v>28.16</v>
      </c>
      <c r="K485" s="2">
        <v>32.590000000000003</v>
      </c>
      <c r="L485" s="4" t="s">
        <v>12</v>
      </c>
      <c r="M485" s="4" t="s">
        <v>39</v>
      </c>
      <c r="N485" s="1">
        <v>19.46</v>
      </c>
      <c r="O485" s="1">
        <v>67.77</v>
      </c>
      <c r="P485" s="1">
        <v>87.22</v>
      </c>
      <c r="Q485" s="1">
        <v>-6.86</v>
      </c>
      <c r="R485" s="1">
        <v>5</v>
      </c>
      <c r="S485" s="4" t="s">
        <v>14</v>
      </c>
      <c r="T485" s="4" t="s">
        <v>24</v>
      </c>
      <c r="U485" s="7">
        <v>3</v>
      </c>
      <c r="V485" s="4" t="s">
        <v>1816</v>
      </c>
      <c r="W485" s="4" t="s">
        <v>2572</v>
      </c>
      <c r="X485" s="7">
        <v>1</v>
      </c>
      <c r="Y485" s="7">
        <v>2024</v>
      </c>
      <c r="Z485" s="4" t="s">
        <v>1853</v>
      </c>
    </row>
    <row r="486" spans="1:26">
      <c r="A486" s="4" t="s">
        <v>822</v>
      </c>
      <c r="B486" s="4" t="s">
        <v>62</v>
      </c>
      <c r="C486" s="1">
        <v>75</v>
      </c>
      <c r="D486" s="4" t="s">
        <v>695</v>
      </c>
      <c r="E486" s="4" t="s">
        <v>58</v>
      </c>
      <c r="F486" s="3">
        <v>45312.166666666664</v>
      </c>
      <c r="G486" s="3">
        <v>45312.309027777781</v>
      </c>
      <c r="H486" s="1">
        <v>21.41</v>
      </c>
      <c r="I486" s="1">
        <v>2.69</v>
      </c>
      <c r="J486" s="1">
        <v>24.63</v>
      </c>
      <c r="K486" s="2">
        <v>14.9</v>
      </c>
      <c r="L486" s="4" t="s">
        <v>12</v>
      </c>
      <c r="M486" s="4" t="s">
        <v>5</v>
      </c>
      <c r="N486" s="1">
        <v>33.35</v>
      </c>
      <c r="O486" s="1">
        <v>84.37</v>
      </c>
      <c r="P486" s="1">
        <v>86.9</v>
      </c>
      <c r="Q486" s="1">
        <v>29.3</v>
      </c>
      <c r="R486" s="1">
        <v>7</v>
      </c>
      <c r="S486" s="4" t="s">
        <v>14</v>
      </c>
      <c r="T486" s="4" t="s">
        <v>7</v>
      </c>
      <c r="U486" s="7">
        <v>4</v>
      </c>
      <c r="V486" s="4" t="s">
        <v>1816</v>
      </c>
      <c r="W486" s="4" t="s">
        <v>2584</v>
      </c>
      <c r="X486" s="7">
        <v>1</v>
      </c>
      <c r="Y486" s="7">
        <v>2024</v>
      </c>
      <c r="Z486" s="4" t="s">
        <v>1853</v>
      </c>
    </row>
    <row r="487" spans="1:26">
      <c r="A487" s="4" t="s">
        <v>823</v>
      </c>
      <c r="B487" s="4" t="s">
        <v>17</v>
      </c>
      <c r="C487" s="1">
        <v>100</v>
      </c>
      <c r="D487" s="4" t="s">
        <v>148</v>
      </c>
      <c r="E487" s="4" t="s">
        <v>27</v>
      </c>
      <c r="F487" s="3">
        <v>45312.208333333336</v>
      </c>
      <c r="G487" s="3">
        <v>45312.263194444444</v>
      </c>
      <c r="H487" s="1">
        <v>55</v>
      </c>
      <c r="I487" s="1">
        <v>1.25</v>
      </c>
      <c r="J487" s="1">
        <v>23.09</v>
      </c>
      <c r="K487" s="2">
        <v>36.97</v>
      </c>
      <c r="L487" s="4" t="s">
        <v>12</v>
      </c>
      <c r="M487" s="4" t="s">
        <v>5</v>
      </c>
      <c r="N487" s="1">
        <v>57.08</v>
      </c>
      <c r="O487" s="1">
        <v>88.93</v>
      </c>
      <c r="P487" s="1">
        <v>11.22</v>
      </c>
      <c r="Q487" s="1">
        <v>3.24</v>
      </c>
      <c r="R487" s="1">
        <v>7</v>
      </c>
      <c r="S487" s="4" t="s">
        <v>6</v>
      </c>
      <c r="T487" s="4" t="s">
        <v>15</v>
      </c>
      <c r="U487" s="7">
        <v>5</v>
      </c>
      <c r="V487" s="4" t="s">
        <v>1816</v>
      </c>
      <c r="W487" s="4" t="s">
        <v>2567</v>
      </c>
      <c r="X487" s="7">
        <v>1</v>
      </c>
      <c r="Y487" s="7">
        <v>2024</v>
      </c>
      <c r="Z487" s="4" t="s">
        <v>1853</v>
      </c>
    </row>
    <row r="488" spans="1:26">
      <c r="A488" s="4" t="s">
        <v>824</v>
      </c>
      <c r="B488" s="4" t="s">
        <v>62</v>
      </c>
      <c r="C488" s="1">
        <v>100</v>
      </c>
      <c r="D488" s="4" t="s">
        <v>637</v>
      </c>
      <c r="E488" s="4" t="s">
        <v>42</v>
      </c>
      <c r="F488" s="3">
        <v>45312.25</v>
      </c>
      <c r="G488" s="3">
        <v>45312.368055555555</v>
      </c>
      <c r="H488" s="1">
        <v>7.74</v>
      </c>
      <c r="I488" s="1">
        <v>2.1</v>
      </c>
      <c r="J488" s="1">
        <v>36.450000000000003</v>
      </c>
      <c r="K488" s="2">
        <v>15.49</v>
      </c>
      <c r="L488" s="4" t="s">
        <v>4</v>
      </c>
      <c r="M488" s="4" t="s">
        <v>23</v>
      </c>
      <c r="N488" s="1">
        <v>77.59</v>
      </c>
      <c r="O488" s="1">
        <v>99.58</v>
      </c>
      <c r="P488" s="1">
        <v>100.99</v>
      </c>
      <c r="Q488" s="1">
        <v>-9.73</v>
      </c>
      <c r="R488" s="1">
        <v>6</v>
      </c>
      <c r="S488" s="4" t="s">
        <v>20</v>
      </c>
      <c r="T488" s="4" t="s">
        <v>15</v>
      </c>
      <c r="U488" s="7">
        <v>6</v>
      </c>
      <c r="V488" s="4" t="s">
        <v>12</v>
      </c>
      <c r="W488" s="4" t="s">
        <v>2584</v>
      </c>
      <c r="X488" s="7">
        <v>1</v>
      </c>
      <c r="Y488" s="7">
        <v>2024</v>
      </c>
      <c r="Z488" s="4" t="s">
        <v>1853</v>
      </c>
    </row>
    <row r="489" spans="1:26">
      <c r="A489" s="4" t="s">
        <v>825</v>
      </c>
      <c r="B489" s="4" t="s">
        <v>17</v>
      </c>
      <c r="C489" s="1">
        <v>62</v>
      </c>
      <c r="D489" s="4" t="s">
        <v>493</v>
      </c>
      <c r="E489" s="4" t="s">
        <v>3</v>
      </c>
      <c r="F489" s="3">
        <v>45312.291666666664</v>
      </c>
      <c r="G489" s="3">
        <v>45312.322222222225</v>
      </c>
      <c r="H489" s="1">
        <v>11.48</v>
      </c>
      <c r="I489" s="1">
        <v>3.62</v>
      </c>
      <c r="J489" s="1">
        <v>21.48</v>
      </c>
      <c r="K489" s="2">
        <v>13.03</v>
      </c>
      <c r="L489" s="4" t="s">
        <v>45</v>
      </c>
      <c r="M489" s="4" t="s">
        <v>33</v>
      </c>
      <c r="N489" s="1">
        <v>35.54</v>
      </c>
      <c r="O489" s="1">
        <v>91.08</v>
      </c>
      <c r="P489" s="1">
        <v>267.39999999999998</v>
      </c>
      <c r="Q489" s="1">
        <v>-9.31</v>
      </c>
      <c r="R489" s="1">
        <v>0</v>
      </c>
      <c r="S489" s="4" t="s">
        <v>6</v>
      </c>
      <c r="T489" s="4" t="s">
        <v>24</v>
      </c>
      <c r="U489" s="7">
        <v>7</v>
      </c>
      <c r="V489" s="4" t="s">
        <v>12</v>
      </c>
      <c r="W489" s="4" t="s">
        <v>2567</v>
      </c>
      <c r="X489" s="7">
        <v>1</v>
      </c>
      <c r="Y489" s="7">
        <v>2024</v>
      </c>
      <c r="Z489" s="4" t="s">
        <v>1853</v>
      </c>
    </row>
    <row r="490" spans="1:26">
      <c r="A490" s="4" t="s">
        <v>826</v>
      </c>
      <c r="B490" s="4" t="s">
        <v>1</v>
      </c>
      <c r="C490" s="1">
        <v>75</v>
      </c>
      <c r="D490" s="4" t="s">
        <v>113</v>
      </c>
      <c r="E490" s="4" t="s">
        <v>27</v>
      </c>
      <c r="F490" s="3">
        <v>45312.333333333336</v>
      </c>
      <c r="G490" s="3">
        <v>45312.390277777777</v>
      </c>
      <c r="H490" s="1">
        <v>39.47</v>
      </c>
      <c r="I490" s="1">
        <v>2.4</v>
      </c>
      <c r="J490" s="1">
        <v>21.77</v>
      </c>
      <c r="K490" s="2">
        <v>7.4</v>
      </c>
      <c r="L490" s="4" t="s">
        <v>4</v>
      </c>
      <c r="M490" s="4" t="s">
        <v>33</v>
      </c>
      <c r="N490" s="1">
        <v>43.73</v>
      </c>
      <c r="O490" s="1">
        <v>18.84</v>
      </c>
      <c r="P490" s="1">
        <v>73.209999999999994</v>
      </c>
      <c r="Q490" s="1">
        <v>-2.09</v>
      </c>
      <c r="R490" s="1">
        <v>3</v>
      </c>
      <c r="S490" s="4" t="s">
        <v>14</v>
      </c>
      <c r="T490" s="4" t="s">
        <v>15</v>
      </c>
      <c r="U490" s="7">
        <v>8</v>
      </c>
      <c r="V490" s="4" t="s">
        <v>12</v>
      </c>
      <c r="W490" s="4" t="s">
        <v>2566</v>
      </c>
      <c r="X490" s="7">
        <v>1</v>
      </c>
      <c r="Y490" s="7">
        <v>2024</v>
      </c>
      <c r="Z490" s="4" t="s">
        <v>1853</v>
      </c>
    </row>
    <row r="491" spans="1:26">
      <c r="A491" s="4" t="s">
        <v>827</v>
      </c>
      <c r="B491" s="4" t="s">
        <v>29</v>
      </c>
      <c r="C491" s="1">
        <v>100</v>
      </c>
      <c r="D491" s="4" t="s">
        <v>828</v>
      </c>
      <c r="E491" s="4" t="s">
        <v>42</v>
      </c>
      <c r="F491" s="3">
        <v>45312.375</v>
      </c>
      <c r="G491" s="3">
        <v>45312.51458333333</v>
      </c>
      <c r="H491" s="1">
        <v>27.61</v>
      </c>
      <c r="I491" s="1">
        <v>2.17</v>
      </c>
      <c r="J491" s="1">
        <v>41.06</v>
      </c>
      <c r="K491" s="2">
        <v>5.52</v>
      </c>
      <c r="L491" s="4" t="s">
        <v>4</v>
      </c>
      <c r="M491" s="4" t="s">
        <v>48</v>
      </c>
      <c r="N491" s="1">
        <v>27.55</v>
      </c>
      <c r="O491" s="1">
        <v>68.849999999999994</v>
      </c>
      <c r="P491" s="1">
        <v>95.48</v>
      </c>
      <c r="Q491" s="1">
        <v>34.21</v>
      </c>
      <c r="R491" s="1">
        <v>6</v>
      </c>
      <c r="S491" s="4" t="s">
        <v>14</v>
      </c>
      <c r="T491" s="4" t="s">
        <v>15</v>
      </c>
      <c r="U491" s="7">
        <v>9</v>
      </c>
      <c r="V491" s="4" t="s">
        <v>12</v>
      </c>
      <c r="W491" s="4" t="s">
        <v>2579</v>
      </c>
      <c r="X491" s="7">
        <v>1</v>
      </c>
      <c r="Y491" s="7">
        <v>2024</v>
      </c>
      <c r="Z491" s="4" t="s">
        <v>1853</v>
      </c>
    </row>
    <row r="492" spans="1:26">
      <c r="A492" s="4" t="s">
        <v>829</v>
      </c>
      <c r="B492" s="4" t="s">
        <v>62</v>
      </c>
      <c r="C492" s="1">
        <v>85</v>
      </c>
      <c r="D492" s="4" t="s">
        <v>113</v>
      </c>
      <c r="E492" s="4" t="s">
        <v>3</v>
      </c>
      <c r="F492" s="3">
        <v>45312.416666666664</v>
      </c>
      <c r="G492" s="3">
        <v>45312.442361111112</v>
      </c>
      <c r="H492" s="1">
        <v>15.25</v>
      </c>
      <c r="I492" s="1">
        <v>3.31</v>
      </c>
      <c r="J492" s="1">
        <v>6.76</v>
      </c>
      <c r="K492" s="2">
        <v>1.64</v>
      </c>
      <c r="L492" s="4" t="s">
        <v>4</v>
      </c>
      <c r="M492" s="4" t="s">
        <v>19</v>
      </c>
      <c r="N492" s="1">
        <v>42.74</v>
      </c>
      <c r="O492" s="1">
        <v>88.23</v>
      </c>
      <c r="P492" s="1">
        <v>263.83</v>
      </c>
      <c r="Q492" s="1">
        <v>-2.2599999999999998</v>
      </c>
      <c r="R492" s="1">
        <v>5.17</v>
      </c>
      <c r="S492" s="4" t="s">
        <v>14</v>
      </c>
      <c r="T492" s="4" t="s">
        <v>7</v>
      </c>
      <c r="U492" s="7">
        <v>10</v>
      </c>
      <c r="V492" s="4" t="s">
        <v>12</v>
      </c>
      <c r="W492" s="4" t="s">
        <v>2584</v>
      </c>
      <c r="X492" s="7">
        <v>1</v>
      </c>
      <c r="Y492" s="7">
        <v>2024</v>
      </c>
      <c r="Z492" s="4" t="s">
        <v>1853</v>
      </c>
    </row>
    <row r="493" spans="1:26">
      <c r="A493" s="4" t="s">
        <v>830</v>
      </c>
      <c r="B493" s="4" t="s">
        <v>9</v>
      </c>
      <c r="C493" s="1">
        <v>85</v>
      </c>
      <c r="D493" s="4" t="s">
        <v>754</v>
      </c>
      <c r="E493" s="4" t="s">
        <v>3</v>
      </c>
      <c r="F493" s="3">
        <v>45312.458333333336</v>
      </c>
      <c r="G493" s="3">
        <v>45312.529861111114</v>
      </c>
      <c r="H493" s="1">
        <v>45.07</v>
      </c>
      <c r="I493" s="1">
        <v>1.71</v>
      </c>
      <c r="J493" s="1">
        <v>41.03</v>
      </c>
      <c r="K493" s="2">
        <v>7.4</v>
      </c>
      <c r="L493" s="4" t="s">
        <v>45</v>
      </c>
      <c r="M493" s="4" t="s">
        <v>48</v>
      </c>
      <c r="N493" s="1">
        <v>51.66</v>
      </c>
      <c r="O493" s="1">
        <v>92.06</v>
      </c>
      <c r="P493" s="1">
        <v>76.48</v>
      </c>
      <c r="Q493" s="1">
        <v>37.01</v>
      </c>
      <c r="R493" s="1">
        <v>6</v>
      </c>
      <c r="S493" s="4" t="s">
        <v>14</v>
      </c>
      <c r="T493" s="4" t="s">
        <v>24</v>
      </c>
      <c r="U493" s="7">
        <v>11</v>
      </c>
      <c r="V493" s="4" t="s">
        <v>12</v>
      </c>
      <c r="W493" s="4" t="s">
        <v>2572</v>
      </c>
      <c r="X493" s="7">
        <v>1</v>
      </c>
      <c r="Y493" s="7">
        <v>2024</v>
      </c>
      <c r="Z493" s="4" t="s">
        <v>1853</v>
      </c>
    </row>
    <row r="494" spans="1:26">
      <c r="A494" s="4" t="s">
        <v>831</v>
      </c>
      <c r="B494" s="4" t="s">
        <v>1</v>
      </c>
      <c r="C494" s="1">
        <v>100</v>
      </c>
      <c r="D494" s="4" t="s">
        <v>832</v>
      </c>
      <c r="E494" s="4" t="s">
        <v>58</v>
      </c>
      <c r="F494" s="3">
        <v>45312.5</v>
      </c>
      <c r="G494" s="3">
        <v>45312.552083333336</v>
      </c>
      <c r="H494" s="1">
        <v>10.16</v>
      </c>
      <c r="I494" s="1">
        <v>1.52</v>
      </c>
      <c r="J494" s="1">
        <v>41.18</v>
      </c>
      <c r="K494" s="2">
        <v>6.57</v>
      </c>
      <c r="L494" s="4" t="s">
        <v>12</v>
      </c>
      <c r="M494" s="4" t="s">
        <v>23</v>
      </c>
      <c r="N494" s="1">
        <v>28.84</v>
      </c>
      <c r="O494" s="1">
        <v>76.3</v>
      </c>
      <c r="P494" s="1">
        <v>156.08000000000001</v>
      </c>
      <c r="Q494" s="1">
        <v>7.54</v>
      </c>
      <c r="R494" s="1">
        <v>1</v>
      </c>
      <c r="S494" s="4" t="s">
        <v>20</v>
      </c>
      <c r="T494" s="4" t="s">
        <v>7</v>
      </c>
      <c r="U494" s="7">
        <v>12</v>
      </c>
      <c r="V494" s="4" t="s">
        <v>36</v>
      </c>
      <c r="W494" s="4" t="s">
        <v>2566</v>
      </c>
      <c r="X494" s="7">
        <v>1</v>
      </c>
      <c r="Y494" s="7">
        <v>2024</v>
      </c>
      <c r="Z494" s="4" t="s">
        <v>1853</v>
      </c>
    </row>
    <row r="495" spans="1:26">
      <c r="A495" s="4" t="s">
        <v>833</v>
      </c>
      <c r="B495" s="4" t="s">
        <v>62</v>
      </c>
      <c r="C495" s="1">
        <v>75</v>
      </c>
      <c r="D495" s="4" t="s">
        <v>722</v>
      </c>
      <c r="E495" s="4" t="s">
        <v>27</v>
      </c>
      <c r="F495" s="3">
        <v>45312.541666666664</v>
      </c>
      <c r="G495" s="3">
        <v>45312.609722222223</v>
      </c>
      <c r="H495" s="1">
        <v>55</v>
      </c>
      <c r="I495" s="1">
        <v>3.48</v>
      </c>
      <c r="J495" s="1">
        <v>34.58</v>
      </c>
      <c r="K495" s="2">
        <v>36.06</v>
      </c>
      <c r="L495" s="4" t="s">
        <v>12</v>
      </c>
      <c r="M495" s="4" t="s">
        <v>39</v>
      </c>
      <c r="N495" s="1">
        <v>42.7</v>
      </c>
      <c r="O495" s="1">
        <v>60.69</v>
      </c>
      <c r="P495" s="1">
        <v>2.91</v>
      </c>
      <c r="Q495" s="1">
        <v>22.33</v>
      </c>
      <c r="R495" s="1">
        <v>1</v>
      </c>
      <c r="S495" s="4" t="s">
        <v>6</v>
      </c>
      <c r="T495" s="4" t="s">
        <v>7</v>
      </c>
      <c r="U495" s="7">
        <v>13</v>
      </c>
      <c r="V495" s="4" t="s">
        <v>36</v>
      </c>
      <c r="W495" s="4" t="s">
        <v>2584</v>
      </c>
      <c r="X495" s="7">
        <v>1</v>
      </c>
      <c r="Y495" s="7">
        <v>2024</v>
      </c>
      <c r="Z495" s="4" t="s">
        <v>1853</v>
      </c>
    </row>
    <row r="496" spans="1:26">
      <c r="A496" s="4" t="s">
        <v>834</v>
      </c>
      <c r="B496" s="4" t="s">
        <v>9</v>
      </c>
      <c r="C496" s="1">
        <v>75</v>
      </c>
      <c r="D496" s="4" t="s">
        <v>141</v>
      </c>
      <c r="E496" s="4" t="s">
        <v>3</v>
      </c>
      <c r="F496" s="3">
        <v>45312.583333333336</v>
      </c>
      <c r="G496" s="3">
        <v>45312.682638888888</v>
      </c>
      <c r="H496" s="1">
        <v>64.87</v>
      </c>
      <c r="I496" s="1">
        <v>3.23</v>
      </c>
      <c r="J496" s="1">
        <v>38.99</v>
      </c>
      <c r="K496" s="2">
        <v>5.2</v>
      </c>
      <c r="L496" s="4" t="s">
        <v>45</v>
      </c>
      <c r="M496" s="4" t="s">
        <v>5</v>
      </c>
      <c r="N496" s="1">
        <v>26.65</v>
      </c>
      <c r="O496" s="1">
        <v>56.36</v>
      </c>
      <c r="P496" s="1">
        <v>90.13</v>
      </c>
      <c r="Q496" s="1">
        <v>27.33</v>
      </c>
      <c r="R496" s="1">
        <v>4</v>
      </c>
      <c r="S496" s="4" t="s">
        <v>14</v>
      </c>
      <c r="T496" s="4" t="s">
        <v>15</v>
      </c>
      <c r="U496" s="7">
        <v>14</v>
      </c>
      <c r="V496" s="4" t="s">
        <v>36</v>
      </c>
      <c r="W496" s="4" t="s">
        <v>2572</v>
      </c>
      <c r="X496" s="7">
        <v>1</v>
      </c>
      <c r="Y496" s="7">
        <v>2024</v>
      </c>
      <c r="Z496" s="4" t="s">
        <v>1853</v>
      </c>
    </row>
    <row r="497" spans="1:26">
      <c r="A497" s="4" t="s">
        <v>835</v>
      </c>
      <c r="B497" s="4" t="s">
        <v>62</v>
      </c>
      <c r="C497" s="1">
        <v>50</v>
      </c>
      <c r="D497" s="4" t="s">
        <v>97</v>
      </c>
      <c r="E497" s="4" t="s">
        <v>3</v>
      </c>
      <c r="F497" s="3">
        <v>45312.625</v>
      </c>
      <c r="G497" s="3">
        <v>45312.74722222222</v>
      </c>
      <c r="H497" s="1">
        <v>25.13</v>
      </c>
      <c r="I497" s="1">
        <v>1.9</v>
      </c>
      <c r="J497" s="1">
        <v>16.21</v>
      </c>
      <c r="K497" s="2">
        <v>32.619999999999997</v>
      </c>
      <c r="L497" s="4" t="s">
        <v>45</v>
      </c>
      <c r="M497" s="4" t="s">
        <v>13</v>
      </c>
      <c r="N497" s="1">
        <v>25.68</v>
      </c>
      <c r="O497" s="1">
        <v>94.53</v>
      </c>
      <c r="P497" s="1">
        <v>127.43</v>
      </c>
      <c r="Q497" s="1">
        <v>40.26</v>
      </c>
      <c r="R497" s="1">
        <v>4</v>
      </c>
      <c r="S497" s="4" t="s">
        <v>14</v>
      </c>
      <c r="T497" s="4" t="s">
        <v>7</v>
      </c>
      <c r="U497" s="7">
        <v>15</v>
      </c>
      <c r="V497" s="4" t="s">
        <v>36</v>
      </c>
      <c r="W497" s="4" t="s">
        <v>2584</v>
      </c>
      <c r="X497" s="7">
        <v>1</v>
      </c>
      <c r="Y497" s="7">
        <v>2024</v>
      </c>
      <c r="Z497" s="4" t="s">
        <v>1853</v>
      </c>
    </row>
    <row r="498" spans="1:26">
      <c r="A498" s="4" t="s">
        <v>836</v>
      </c>
      <c r="B498" s="4" t="s">
        <v>17</v>
      </c>
      <c r="C498" s="1">
        <v>100</v>
      </c>
      <c r="D498" s="4" t="s">
        <v>321</v>
      </c>
      <c r="E498" s="4" t="s">
        <v>42</v>
      </c>
      <c r="F498" s="3">
        <v>45312.666666666664</v>
      </c>
      <c r="G498" s="3">
        <v>45312.802083333336</v>
      </c>
      <c r="H498" s="1">
        <v>14.46</v>
      </c>
      <c r="I498" s="1">
        <v>3.4</v>
      </c>
      <c r="J498" s="1">
        <v>44.04</v>
      </c>
      <c r="K498" s="2">
        <v>18.41</v>
      </c>
      <c r="L498" s="4" t="s">
        <v>36</v>
      </c>
      <c r="M498" s="4" t="s">
        <v>19</v>
      </c>
      <c r="N498" s="1">
        <v>14.15</v>
      </c>
      <c r="O498" s="1">
        <v>64.61</v>
      </c>
      <c r="P498" s="1">
        <v>55.74</v>
      </c>
      <c r="Q498" s="1">
        <v>1.78</v>
      </c>
      <c r="R498" s="1">
        <v>2</v>
      </c>
      <c r="S498" s="4" t="s">
        <v>14</v>
      </c>
      <c r="T498" s="4" t="s">
        <v>24</v>
      </c>
      <c r="U498" s="7">
        <v>16</v>
      </c>
      <c r="V498" s="4" t="s">
        <v>36</v>
      </c>
      <c r="W498" s="4" t="s">
        <v>2567</v>
      </c>
      <c r="X498" s="7">
        <v>1</v>
      </c>
      <c r="Y498" s="7">
        <v>2024</v>
      </c>
      <c r="Z498" s="4" t="s">
        <v>1853</v>
      </c>
    </row>
    <row r="499" spans="1:26">
      <c r="A499" s="4" t="s">
        <v>837</v>
      </c>
      <c r="B499" s="4" t="s">
        <v>62</v>
      </c>
      <c r="C499" s="1">
        <v>100</v>
      </c>
      <c r="D499" s="4" t="s">
        <v>642</v>
      </c>
      <c r="E499" s="4" t="s">
        <v>58</v>
      </c>
      <c r="F499" s="3">
        <v>45312.708333333336</v>
      </c>
      <c r="G499" s="3">
        <v>45312.813888888886</v>
      </c>
      <c r="H499" s="1">
        <v>79.42</v>
      </c>
      <c r="I499" s="1">
        <v>2.4500000000000002</v>
      </c>
      <c r="J499" s="1">
        <v>40.54</v>
      </c>
      <c r="K499" s="2">
        <v>21.03</v>
      </c>
      <c r="L499" s="4" t="s">
        <v>12</v>
      </c>
      <c r="M499" s="4" t="s">
        <v>39</v>
      </c>
      <c r="N499" s="1">
        <v>41.24</v>
      </c>
      <c r="O499" s="1">
        <v>60.46</v>
      </c>
      <c r="P499" s="1">
        <v>54.66</v>
      </c>
      <c r="Q499" s="1">
        <v>-0.38</v>
      </c>
      <c r="R499" s="1">
        <v>6</v>
      </c>
      <c r="S499" s="4" t="s">
        <v>6</v>
      </c>
      <c r="T499" s="4" t="s">
        <v>15</v>
      </c>
      <c r="U499" s="7">
        <v>17</v>
      </c>
      <c r="V499" s="4" t="s">
        <v>36</v>
      </c>
      <c r="W499" s="4" t="s">
        <v>2584</v>
      </c>
      <c r="X499" s="7">
        <v>1</v>
      </c>
      <c r="Y499" s="7">
        <v>2024</v>
      </c>
      <c r="Z499" s="4" t="s">
        <v>1853</v>
      </c>
    </row>
    <row r="500" spans="1:26">
      <c r="A500" s="4" t="s">
        <v>838</v>
      </c>
      <c r="B500" s="4" t="s">
        <v>62</v>
      </c>
      <c r="C500" s="1">
        <v>75</v>
      </c>
      <c r="D500" s="4" t="s">
        <v>802</v>
      </c>
      <c r="E500" s="4" t="s">
        <v>11</v>
      </c>
      <c r="F500" s="3">
        <v>45312.75</v>
      </c>
      <c r="G500" s="3">
        <v>45312.866666666669</v>
      </c>
      <c r="H500" s="1">
        <v>44.42</v>
      </c>
      <c r="I500" s="1">
        <v>2.34</v>
      </c>
      <c r="J500" s="1">
        <v>19.66</v>
      </c>
      <c r="K500" s="2">
        <v>6.19</v>
      </c>
      <c r="L500" s="4" t="s">
        <v>4</v>
      </c>
      <c r="M500" s="4" t="s">
        <v>23</v>
      </c>
      <c r="N500" s="1">
        <v>22.98</v>
      </c>
      <c r="O500" s="1">
        <v>94.86</v>
      </c>
      <c r="P500" s="1">
        <v>116.42</v>
      </c>
      <c r="Q500" s="1">
        <v>36.39</v>
      </c>
      <c r="R500" s="1">
        <v>2</v>
      </c>
      <c r="S500" s="4" t="s">
        <v>14</v>
      </c>
      <c r="T500" s="4" t="s">
        <v>24</v>
      </c>
      <c r="U500" s="7">
        <v>18</v>
      </c>
      <c r="V500" s="4" t="s">
        <v>4</v>
      </c>
      <c r="W500" s="4" t="s">
        <v>2584</v>
      </c>
      <c r="X500" s="7">
        <v>1</v>
      </c>
      <c r="Y500" s="7">
        <v>2024</v>
      </c>
      <c r="Z500" s="4" t="s">
        <v>1853</v>
      </c>
    </row>
    <row r="501" spans="1:26">
      <c r="A501" s="4" t="s">
        <v>839</v>
      </c>
      <c r="B501" s="4" t="s">
        <v>62</v>
      </c>
      <c r="C501" s="1">
        <v>104.92</v>
      </c>
      <c r="D501" s="4" t="s">
        <v>148</v>
      </c>
      <c r="E501" s="4" t="s">
        <v>58</v>
      </c>
      <c r="F501" s="3">
        <v>45312.791666666664</v>
      </c>
      <c r="G501" s="3">
        <v>45312.893055555556</v>
      </c>
      <c r="H501" s="1">
        <v>74.02</v>
      </c>
      <c r="I501" s="1">
        <v>2.69</v>
      </c>
      <c r="J501" s="1">
        <v>31.7</v>
      </c>
      <c r="K501" s="2">
        <v>16.63</v>
      </c>
      <c r="L501" s="4" t="s">
        <v>4</v>
      </c>
      <c r="M501" s="4" t="s">
        <v>33</v>
      </c>
      <c r="N501" s="1">
        <v>37.01</v>
      </c>
      <c r="O501" s="1">
        <v>80.97</v>
      </c>
      <c r="P501" s="1">
        <v>171.66</v>
      </c>
      <c r="Q501" s="1">
        <v>17.89</v>
      </c>
      <c r="R501" s="1">
        <v>5</v>
      </c>
      <c r="S501" s="4" t="s">
        <v>6</v>
      </c>
      <c r="T501" s="4" t="s">
        <v>24</v>
      </c>
      <c r="U501" s="7">
        <v>19</v>
      </c>
      <c r="V501" s="4" t="s">
        <v>4</v>
      </c>
      <c r="W501" s="4" t="s">
        <v>2584</v>
      </c>
      <c r="X501" s="7">
        <v>1</v>
      </c>
      <c r="Y501" s="7">
        <v>2024</v>
      </c>
      <c r="Z501" s="4" t="s">
        <v>1853</v>
      </c>
    </row>
    <row r="502" spans="1:26">
      <c r="A502" s="4" t="s">
        <v>840</v>
      </c>
      <c r="B502" s="4" t="s">
        <v>1</v>
      </c>
      <c r="C502" s="1">
        <v>85</v>
      </c>
      <c r="D502" s="4" t="s">
        <v>491</v>
      </c>
      <c r="E502" s="4" t="s">
        <v>11</v>
      </c>
      <c r="F502" s="3">
        <v>45312.833333333336</v>
      </c>
      <c r="G502" s="3">
        <v>45312.883333333331</v>
      </c>
      <c r="H502" s="1">
        <v>36.51</v>
      </c>
      <c r="I502" s="1">
        <v>2.2599999999999998</v>
      </c>
      <c r="J502" s="1">
        <v>11.41</v>
      </c>
      <c r="K502" s="2">
        <v>18.47</v>
      </c>
      <c r="L502" s="4" t="s">
        <v>12</v>
      </c>
      <c r="M502" s="4" t="s">
        <v>23</v>
      </c>
      <c r="N502" s="1">
        <v>70.63</v>
      </c>
      <c r="O502" s="1">
        <v>79.489999999999995</v>
      </c>
      <c r="P502" s="1">
        <v>272.3</v>
      </c>
      <c r="Q502" s="1">
        <v>11.1</v>
      </c>
      <c r="R502" s="1">
        <v>5</v>
      </c>
      <c r="S502" s="4" t="s">
        <v>20</v>
      </c>
      <c r="T502" s="4" t="s">
        <v>24</v>
      </c>
      <c r="U502" s="7">
        <v>20</v>
      </c>
      <c r="V502" s="4" t="s">
        <v>4</v>
      </c>
      <c r="W502" s="4" t="s">
        <v>2566</v>
      </c>
      <c r="X502" s="7">
        <v>1</v>
      </c>
      <c r="Y502" s="7">
        <v>2024</v>
      </c>
      <c r="Z502" s="4" t="s">
        <v>1853</v>
      </c>
    </row>
    <row r="503" spans="1:26">
      <c r="A503" s="4" t="s">
        <v>841</v>
      </c>
      <c r="B503" s="4" t="s">
        <v>62</v>
      </c>
      <c r="C503" s="1">
        <v>50</v>
      </c>
      <c r="D503" s="4" t="s">
        <v>642</v>
      </c>
      <c r="E503" s="4" t="s">
        <v>27</v>
      </c>
      <c r="F503" s="3">
        <v>45312.875</v>
      </c>
      <c r="G503" s="3">
        <v>45312.90902777778</v>
      </c>
      <c r="H503" s="1">
        <v>39.07</v>
      </c>
      <c r="I503" s="1">
        <v>3.87</v>
      </c>
      <c r="J503" s="1">
        <v>16.670000000000002</v>
      </c>
      <c r="K503" s="2">
        <v>18.399999999999999</v>
      </c>
      <c r="L503" s="4" t="s">
        <v>45</v>
      </c>
      <c r="M503" s="4" t="s">
        <v>39</v>
      </c>
      <c r="N503" s="1">
        <v>76.150000000000006</v>
      </c>
      <c r="O503" s="1">
        <v>88.86</v>
      </c>
      <c r="P503" s="1">
        <v>110.7</v>
      </c>
      <c r="Q503" s="1">
        <v>18.62</v>
      </c>
      <c r="R503" s="1">
        <v>5</v>
      </c>
      <c r="S503" s="4" t="s">
        <v>14</v>
      </c>
      <c r="T503" s="4" t="s">
        <v>24</v>
      </c>
      <c r="U503" s="7">
        <v>21</v>
      </c>
      <c r="V503" s="4" t="s">
        <v>4</v>
      </c>
      <c r="W503" s="4" t="s">
        <v>2584</v>
      </c>
      <c r="X503" s="7">
        <v>1</v>
      </c>
      <c r="Y503" s="7">
        <v>2024</v>
      </c>
      <c r="Z503" s="4" t="s">
        <v>1853</v>
      </c>
    </row>
    <row r="504" spans="1:26">
      <c r="A504" s="4" t="s">
        <v>842</v>
      </c>
      <c r="B504" s="4" t="s">
        <v>9</v>
      </c>
      <c r="C504" s="1">
        <v>50</v>
      </c>
      <c r="D504" s="4" t="s">
        <v>501</v>
      </c>
      <c r="E504" s="4" t="s">
        <v>27</v>
      </c>
      <c r="F504" s="3">
        <v>45312.916666666664</v>
      </c>
      <c r="G504" s="3">
        <v>45313.039583333331</v>
      </c>
      <c r="H504" s="1">
        <v>63.79</v>
      </c>
      <c r="I504" s="1">
        <v>0.78</v>
      </c>
      <c r="J504" s="1">
        <v>25.34</v>
      </c>
      <c r="K504" s="2">
        <v>18.77</v>
      </c>
      <c r="L504" s="4" t="s">
        <v>36</v>
      </c>
      <c r="M504" s="4" t="s">
        <v>23</v>
      </c>
      <c r="N504" s="1">
        <v>35.17</v>
      </c>
      <c r="O504" s="1">
        <v>92.9</v>
      </c>
      <c r="P504" s="1">
        <v>208.1</v>
      </c>
      <c r="Q504" s="1">
        <v>22.74</v>
      </c>
      <c r="R504" s="1">
        <v>2</v>
      </c>
      <c r="S504" s="4" t="s">
        <v>20</v>
      </c>
      <c r="T504" s="4" t="s">
        <v>7</v>
      </c>
      <c r="U504" s="7">
        <v>22</v>
      </c>
      <c r="V504" s="4" t="s">
        <v>4</v>
      </c>
      <c r="W504" s="4" t="s">
        <v>2572</v>
      </c>
      <c r="X504" s="7">
        <v>1</v>
      </c>
      <c r="Y504" s="7">
        <v>2024</v>
      </c>
      <c r="Z504" s="4" t="s">
        <v>1853</v>
      </c>
    </row>
    <row r="505" spans="1:26">
      <c r="A505" s="4" t="s">
        <v>843</v>
      </c>
      <c r="B505" s="4" t="s">
        <v>17</v>
      </c>
      <c r="C505" s="1">
        <v>85</v>
      </c>
      <c r="D505" s="4" t="s">
        <v>318</v>
      </c>
      <c r="E505" s="4" t="s">
        <v>3</v>
      </c>
      <c r="F505" s="3">
        <v>45312.958333333336</v>
      </c>
      <c r="G505" s="3">
        <v>45312.993055555555</v>
      </c>
      <c r="H505" s="1">
        <v>67.45</v>
      </c>
      <c r="I505" s="1">
        <v>0.85</v>
      </c>
      <c r="J505" s="1">
        <v>45.02</v>
      </c>
      <c r="K505" s="2">
        <v>28.34</v>
      </c>
      <c r="L505" s="4" t="s">
        <v>4</v>
      </c>
      <c r="M505" s="4" t="s">
        <v>33</v>
      </c>
      <c r="N505" s="1">
        <v>36.07</v>
      </c>
      <c r="O505" s="1">
        <v>61.53</v>
      </c>
      <c r="P505" s="1">
        <v>277.49</v>
      </c>
      <c r="Q505" s="1">
        <v>20.71</v>
      </c>
      <c r="R505" s="1">
        <v>0</v>
      </c>
      <c r="S505" s="4" t="s">
        <v>6</v>
      </c>
      <c r="T505" s="4" t="s">
        <v>15</v>
      </c>
      <c r="U505" s="7">
        <v>23</v>
      </c>
      <c r="V505" s="4" t="s">
        <v>4</v>
      </c>
      <c r="W505" s="4" t="s">
        <v>2567</v>
      </c>
      <c r="X505" s="7">
        <v>1</v>
      </c>
      <c r="Y505" s="7">
        <v>2024</v>
      </c>
      <c r="Z505" s="4" t="s">
        <v>1853</v>
      </c>
    </row>
    <row r="506" spans="1:26">
      <c r="A506" s="4" t="s">
        <v>844</v>
      </c>
      <c r="B506" s="4" t="s">
        <v>17</v>
      </c>
      <c r="C506" s="1">
        <v>62</v>
      </c>
      <c r="D506" s="4" t="s">
        <v>473</v>
      </c>
      <c r="E506" s="4" t="s">
        <v>27</v>
      </c>
      <c r="F506" s="3">
        <v>45313</v>
      </c>
      <c r="G506" s="3">
        <v>45313.07708333333</v>
      </c>
      <c r="H506" s="1">
        <v>56.89</v>
      </c>
      <c r="I506" s="1">
        <v>3</v>
      </c>
      <c r="J506" s="1">
        <v>4.87</v>
      </c>
      <c r="K506" s="2">
        <v>28.25</v>
      </c>
      <c r="L506" s="4" t="s">
        <v>36</v>
      </c>
      <c r="M506" s="4" t="s">
        <v>39</v>
      </c>
      <c r="N506" s="1">
        <v>24.39</v>
      </c>
      <c r="O506" s="1">
        <v>64.47</v>
      </c>
      <c r="P506" s="1">
        <v>153.07</v>
      </c>
      <c r="Q506" s="1">
        <v>29.96</v>
      </c>
      <c r="R506" s="1">
        <v>4</v>
      </c>
      <c r="S506" s="4" t="s">
        <v>20</v>
      </c>
      <c r="T506" s="4" t="s">
        <v>7</v>
      </c>
      <c r="U506" s="7">
        <v>0</v>
      </c>
      <c r="V506" s="4" t="s">
        <v>1816</v>
      </c>
      <c r="W506" s="4" t="s">
        <v>2567</v>
      </c>
      <c r="X506" s="7">
        <v>1</v>
      </c>
      <c r="Y506" s="7">
        <v>2024</v>
      </c>
      <c r="Z506" s="4" t="s">
        <v>1853</v>
      </c>
    </row>
    <row r="507" spans="1:26">
      <c r="A507" s="4" t="s">
        <v>845</v>
      </c>
      <c r="B507" s="4" t="s">
        <v>62</v>
      </c>
      <c r="C507" s="1">
        <v>75</v>
      </c>
      <c r="D507" s="4" t="s">
        <v>218</v>
      </c>
      <c r="E507" s="4" t="s">
        <v>3</v>
      </c>
      <c r="F507" s="3">
        <v>45313.041666666664</v>
      </c>
      <c r="G507" s="3">
        <v>45313.101388888892</v>
      </c>
      <c r="H507" s="1">
        <v>21.82</v>
      </c>
      <c r="I507" s="1">
        <v>1.99</v>
      </c>
      <c r="J507" s="1"/>
      <c r="K507" s="2">
        <v>34.26</v>
      </c>
      <c r="L507" s="4" t="s">
        <v>4</v>
      </c>
      <c r="M507" s="4" t="s">
        <v>13</v>
      </c>
      <c r="N507" s="1">
        <v>77.22</v>
      </c>
      <c r="O507" s="1">
        <v>96.77</v>
      </c>
      <c r="P507" s="1">
        <v>199.57</v>
      </c>
      <c r="Q507" s="1">
        <v>38.08</v>
      </c>
      <c r="R507" s="1">
        <v>7</v>
      </c>
      <c r="S507" s="4" t="s">
        <v>14</v>
      </c>
      <c r="T507" s="4" t="s">
        <v>15</v>
      </c>
      <c r="U507" s="7">
        <v>1</v>
      </c>
      <c r="V507" s="4" t="s">
        <v>1816</v>
      </c>
      <c r="W507" s="4" t="s">
        <v>2584</v>
      </c>
      <c r="X507" s="7">
        <v>1</v>
      </c>
      <c r="Y507" s="7">
        <v>2024</v>
      </c>
      <c r="Z507" s="4" t="s">
        <v>1853</v>
      </c>
    </row>
    <row r="508" spans="1:26">
      <c r="A508" s="4" t="s">
        <v>846</v>
      </c>
      <c r="B508" s="4" t="s">
        <v>1</v>
      </c>
      <c r="C508" s="1">
        <v>62</v>
      </c>
      <c r="D508" s="4" t="s">
        <v>847</v>
      </c>
      <c r="E508" s="4" t="s">
        <v>58</v>
      </c>
      <c r="F508" s="3">
        <v>45313.083333333336</v>
      </c>
      <c r="G508" s="3">
        <v>45313.227083333331</v>
      </c>
      <c r="H508" s="1">
        <v>47.01</v>
      </c>
      <c r="I508" s="1">
        <v>1.67</v>
      </c>
      <c r="J508" s="1">
        <v>32.35</v>
      </c>
      <c r="K508" s="2">
        <v>5.89</v>
      </c>
      <c r="L508" s="4" t="s">
        <v>4</v>
      </c>
      <c r="M508" s="4" t="s">
        <v>48</v>
      </c>
      <c r="N508" s="1">
        <v>27.33</v>
      </c>
      <c r="O508" s="1">
        <v>82.11</v>
      </c>
      <c r="P508" s="1">
        <v>18.73</v>
      </c>
      <c r="Q508" s="1">
        <v>15.72</v>
      </c>
      <c r="R508" s="1">
        <v>6</v>
      </c>
      <c r="S508" s="4" t="s">
        <v>20</v>
      </c>
      <c r="T508" s="4" t="s">
        <v>7</v>
      </c>
      <c r="U508" s="7">
        <v>2</v>
      </c>
      <c r="V508" s="4" t="s">
        <v>1816</v>
      </c>
      <c r="W508" s="4" t="s">
        <v>2566</v>
      </c>
      <c r="X508" s="7">
        <v>1</v>
      </c>
      <c r="Y508" s="7">
        <v>2024</v>
      </c>
      <c r="Z508" s="4" t="s">
        <v>1853</v>
      </c>
    </row>
    <row r="509" spans="1:26">
      <c r="A509" s="4" t="s">
        <v>848</v>
      </c>
      <c r="B509" s="4" t="s">
        <v>1</v>
      </c>
      <c r="C509" s="1">
        <v>75</v>
      </c>
      <c r="D509" s="4" t="s">
        <v>849</v>
      </c>
      <c r="E509" s="4" t="s">
        <v>27</v>
      </c>
      <c r="F509" s="3">
        <v>45313.125</v>
      </c>
      <c r="G509" s="3">
        <v>45313.196527777778</v>
      </c>
      <c r="H509" s="1">
        <v>73.62</v>
      </c>
      <c r="I509" s="1">
        <v>3.51</v>
      </c>
      <c r="J509" s="1">
        <v>25.28</v>
      </c>
      <c r="K509" s="2">
        <v>24.75</v>
      </c>
      <c r="L509" s="4" t="s">
        <v>12</v>
      </c>
      <c r="M509" s="4" t="s">
        <v>19</v>
      </c>
      <c r="N509" s="1">
        <v>36.21</v>
      </c>
      <c r="O509" s="1">
        <v>85.98</v>
      </c>
      <c r="P509" s="1">
        <v>253.85</v>
      </c>
      <c r="Q509" s="1">
        <v>36.159999999999997</v>
      </c>
      <c r="R509" s="1">
        <v>2</v>
      </c>
      <c r="S509" s="4" t="s">
        <v>20</v>
      </c>
      <c r="T509" s="4" t="s">
        <v>15</v>
      </c>
      <c r="U509" s="7">
        <v>3</v>
      </c>
      <c r="V509" s="4" t="s">
        <v>1816</v>
      </c>
      <c r="W509" s="4" t="s">
        <v>2566</v>
      </c>
      <c r="X509" s="7">
        <v>1</v>
      </c>
      <c r="Y509" s="7">
        <v>2024</v>
      </c>
      <c r="Z509" s="4" t="s">
        <v>1853</v>
      </c>
    </row>
    <row r="510" spans="1:26">
      <c r="A510" s="4" t="s">
        <v>850</v>
      </c>
      <c r="B510" s="4" t="s">
        <v>9</v>
      </c>
      <c r="C510" s="1">
        <v>85</v>
      </c>
      <c r="D510" s="4" t="s">
        <v>357</v>
      </c>
      <c r="E510" s="4" t="s">
        <v>58</v>
      </c>
      <c r="F510" s="3">
        <v>45313.166666666664</v>
      </c>
      <c r="G510" s="3">
        <v>45313.254861111112</v>
      </c>
      <c r="H510" s="1"/>
      <c r="I510" s="1">
        <v>1.49</v>
      </c>
      <c r="J510" s="1">
        <v>35.5</v>
      </c>
      <c r="K510" s="2">
        <v>23.11</v>
      </c>
      <c r="L510" s="4" t="s">
        <v>4</v>
      </c>
      <c r="M510" s="4" t="s">
        <v>23</v>
      </c>
      <c r="N510" s="1">
        <v>44.34</v>
      </c>
      <c r="O510" s="1">
        <v>55.36</v>
      </c>
      <c r="P510" s="1"/>
      <c r="Q510" s="1">
        <v>5.84</v>
      </c>
      <c r="R510" s="1">
        <v>3</v>
      </c>
      <c r="S510" s="4" t="s">
        <v>20</v>
      </c>
      <c r="T510" s="4" t="s">
        <v>24</v>
      </c>
      <c r="U510" s="7">
        <v>4</v>
      </c>
      <c r="V510" s="4" t="s">
        <v>1816</v>
      </c>
      <c r="W510" s="4" t="s">
        <v>2572</v>
      </c>
      <c r="X510" s="7">
        <v>1</v>
      </c>
      <c r="Y510" s="7">
        <v>2024</v>
      </c>
      <c r="Z510" s="4" t="s">
        <v>1853</v>
      </c>
    </row>
    <row r="511" spans="1:26">
      <c r="A511" s="4" t="s">
        <v>851</v>
      </c>
      <c r="B511" s="4" t="s">
        <v>62</v>
      </c>
      <c r="C511" s="1">
        <v>51.4</v>
      </c>
      <c r="D511" s="4" t="s">
        <v>852</v>
      </c>
      <c r="E511" s="4" t="s">
        <v>58</v>
      </c>
      <c r="F511" s="3">
        <v>45313.208333333336</v>
      </c>
      <c r="G511" s="3">
        <v>45313.335416666669</v>
      </c>
      <c r="H511" s="1">
        <v>41.94</v>
      </c>
      <c r="I511" s="1">
        <v>2.54</v>
      </c>
      <c r="J511" s="1">
        <v>11.34</v>
      </c>
      <c r="K511" s="2">
        <v>23.05</v>
      </c>
      <c r="L511" s="4" t="s">
        <v>36</v>
      </c>
      <c r="M511" s="4" t="s">
        <v>33</v>
      </c>
      <c r="N511" s="1">
        <v>18.61</v>
      </c>
      <c r="O511" s="1">
        <v>79.099999999999994</v>
      </c>
      <c r="P511" s="1">
        <v>192.78</v>
      </c>
      <c r="Q511" s="1">
        <v>-0.31</v>
      </c>
      <c r="R511" s="1">
        <v>3</v>
      </c>
      <c r="S511" s="4" t="s">
        <v>20</v>
      </c>
      <c r="T511" s="4" t="s">
        <v>24</v>
      </c>
      <c r="U511" s="7">
        <v>5</v>
      </c>
      <c r="V511" s="4" t="s">
        <v>1816</v>
      </c>
      <c r="W511" s="4" t="s">
        <v>2584</v>
      </c>
      <c r="X511" s="7">
        <v>1</v>
      </c>
      <c r="Y511" s="7">
        <v>2024</v>
      </c>
      <c r="Z511" s="4" t="s">
        <v>1853</v>
      </c>
    </row>
    <row r="512" spans="1:26">
      <c r="A512" s="4" t="s">
        <v>853</v>
      </c>
      <c r="B512" s="4" t="s">
        <v>17</v>
      </c>
      <c r="C512" s="1">
        <v>50</v>
      </c>
      <c r="D512" s="4" t="s">
        <v>567</v>
      </c>
      <c r="E512" s="4" t="s">
        <v>27</v>
      </c>
      <c r="F512" s="3">
        <v>45313.25</v>
      </c>
      <c r="G512" s="3">
        <v>45313.379861111112</v>
      </c>
      <c r="H512" s="1">
        <v>37.159999999999997</v>
      </c>
      <c r="I512" s="1">
        <v>2.5099999999999998</v>
      </c>
      <c r="J512" s="1">
        <v>16.71</v>
      </c>
      <c r="K512" s="2">
        <v>34.26</v>
      </c>
      <c r="L512" s="4" t="s">
        <v>36</v>
      </c>
      <c r="M512" s="4" t="s">
        <v>13</v>
      </c>
      <c r="N512" s="1">
        <v>43.85</v>
      </c>
      <c r="O512" s="1">
        <v>85.04</v>
      </c>
      <c r="P512" s="1">
        <v>177.97</v>
      </c>
      <c r="Q512" s="1">
        <v>26.52</v>
      </c>
      <c r="R512" s="1">
        <v>7</v>
      </c>
      <c r="S512" s="4" t="s">
        <v>20</v>
      </c>
      <c r="T512" s="4" t="s">
        <v>7</v>
      </c>
      <c r="U512" s="7">
        <v>6</v>
      </c>
      <c r="V512" s="4" t="s">
        <v>12</v>
      </c>
      <c r="W512" s="4" t="s">
        <v>2567</v>
      </c>
      <c r="X512" s="7">
        <v>1</v>
      </c>
      <c r="Y512" s="7">
        <v>2024</v>
      </c>
      <c r="Z512" s="4" t="s">
        <v>1853</v>
      </c>
    </row>
    <row r="513" spans="1:26">
      <c r="A513" s="4" t="s">
        <v>854</v>
      </c>
      <c r="B513" s="4" t="s">
        <v>1</v>
      </c>
      <c r="C513" s="1">
        <v>75</v>
      </c>
      <c r="D513" s="4" t="s">
        <v>855</v>
      </c>
      <c r="E513" s="4" t="s">
        <v>58</v>
      </c>
      <c r="F513" s="3">
        <v>45313.291666666664</v>
      </c>
      <c r="G513" s="3">
        <v>45313.451388888891</v>
      </c>
      <c r="H513" s="1">
        <v>34.659999999999997</v>
      </c>
      <c r="I513" s="1">
        <v>3.18</v>
      </c>
      <c r="J513" s="1">
        <v>20.94</v>
      </c>
      <c r="K513" s="2">
        <v>8.0500000000000007</v>
      </c>
      <c r="L513" s="4" t="s">
        <v>12</v>
      </c>
      <c r="M513" s="4" t="s">
        <v>5</v>
      </c>
      <c r="N513" s="1">
        <v>27.06</v>
      </c>
      <c r="O513" s="1">
        <v>96.57</v>
      </c>
      <c r="P513" s="1">
        <v>207.74</v>
      </c>
      <c r="Q513" s="1">
        <v>5.41</v>
      </c>
      <c r="R513" s="1">
        <v>2</v>
      </c>
      <c r="S513" s="4" t="s">
        <v>6</v>
      </c>
      <c r="T513" s="4" t="s">
        <v>7</v>
      </c>
      <c r="U513" s="7">
        <v>7</v>
      </c>
      <c r="V513" s="4" t="s">
        <v>12</v>
      </c>
      <c r="W513" s="4" t="s">
        <v>2566</v>
      </c>
      <c r="X513" s="7">
        <v>1</v>
      </c>
      <c r="Y513" s="7">
        <v>2024</v>
      </c>
      <c r="Z513" s="4" t="s">
        <v>1853</v>
      </c>
    </row>
    <row r="514" spans="1:26">
      <c r="A514" s="4" t="s">
        <v>856</v>
      </c>
      <c r="B514" s="4" t="s">
        <v>62</v>
      </c>
      <c r="C514" s="1">
        <v>99.54</v>
      </c>
      <c r="D514" s="4" t="s">
        <v>336</v>
      </c>
      <c r="E514" s="4" t="s">
        <v>27</v>
      </c>
      <c r="F514" s="3">
        <v>45313.333333333336</v>
      </c>
      <c r="G514" s="3">
        <v>45313.429861111108</v>
      </c>
      <c r="H514" s="1"/>
      <c r="I514" s="1">
        <v>1.82</v>
      </c>
      <c r="J514" s="1">
        <v>24.3</v>
      </c>
      <c r="K514" s="2">
        <v>28.01</v>
      </c>
      <c r="L514" s="4" t="s">
        <v>4</v>
      </c>
      <c r="M514" s="4" t="s">
        <v>13</v>
      </c>
      <c r="N514" s="1">
        <v>61.03</v>
      </c>
      <c r="O514" s="1">
        <v>94.54</v>
      </c>
      <c r="P514" s="1">
        <v>33.450000000000003</v>
      </c>
      <c r="Q514" s="1">
        <v>37.89</v>
      </c>
      <c r="R514" s="1">
        <v>5</v>
      </c>
      <c r="S514" s="4" t="s">
        <v>6</v>
      </c>
      <c r="T514" s="4" t="s">
        <v>24</v>
      </c>
      <c r="U514" s="7">
        <v>8</v>
      </c>
      <c r="V514" s="4" t="s">
        <v>12</v>
      </c>
      <c r="W514" s="4" t="s">
        <v>2584</v>
      </c>
      <c r="X514" s="7">
        <v>1</v>
      </c>
      <c r="Y514" s="7">
        <v>2024</v>
      </c>
      <c r="Z514" s="4" t="s">
        <v>1853</v>
      </c>
    </row>
    <row r="515" spans="1:26">
      <c r="A515" s="4" t="s">
        <v>857</v>
      </c>
      <c r="B515" s="4" t="s">
        <v>1</v>
      </c>
      <c r="C515" s="1">
        <v>174.41</v>
      </c>
      <c r="D515" s="4" t="s">
        <v>858</v>
      </c>
      <c r="E515" s="4" t="s">
        <v>27</v>
      </c>
      <c r="F515" s="3">
        <v>45313.375</v>
      </c>
      <c r="G515" s="3">
        <v>45313.474999999999</v>
      </c>
      <c r="H515" s="1">
        <v>8.89</v>
      </c>
      <c r="I515" s="1">
        <v>2.88</v>
      </c>
      <c r="J515" s="1">
        <v>48.74</v>
      </c>
      <c r="K515" s="2">
        <v>8.59</v>
      </c>
      <c r="L515" s="4" t="s">
        <v>36</v>
      </c>
      <c r="M515" s="4" t="s">
        <v>13</v>
      </c>
      <c r="N515" s="1">
        <v>45.45</v>
      </c>
      <c r="O515" s="1">
        <v>52.4</v>
      </c>
      <c r="P515" s="1"/>
      <c r="Q515" s="1">
        <v>25.21</v>
      </c>
      <c r="R515" s="1">
        <v>4</v>
      </c>
      <c r="S515" s="4" t="s">
        <v>14</v>
      </c>
      <c r="T515" s="4" t="s">
        <v>7</v>
      </c>
      <c r="U515" s="7">
        <v>9</v>
      </c>
      <c r="V515" s="4" t="s">
        <v>12</v>
      </c>
      <c r="W515" s="4" t="s">
        <v>2566</v>
      </c>
      <c r="X515" s="7">
        <v>1</v>
      </c>
      <c r="Y515" s="7">
        <v>2024</v>
      </c>
      <c r="Z515" s="4" t="s">
        <v>1853</v>
      </c>
    </row>
    <row r="516" spans="1:26">
      <c r="A516" s="4" t="s">
        <v>859</v>
      </c>
      <c r="B516" s="4" t="s">
        <v>1</v>
      </c>
      <c r="C516" s="1">
        <v>62</v>
      </c>
      <c r="D516" s="4" t="s">
        <v>663</v>
      </c>
      <c r="E516" s="4" t="s">
        <v>27</v>
      </c>
      <c r="F516" s="3">
        <v>45313.416666666664</v>
      </c>
      <c r="G516" s="3">
        <v>45313.547222222223</v>
      </c>
      <c r="H516" s="1">
        <v>29.38</v>
      </c>
      <c r="I516" s="1">
        <v>3.71</v>
      </c>
      <c r="J516" s="1">
        <v>9.76</v>
      </c>
      <c r="K516" s="2">
        <v>38.97</v>
      </c>
      <c r="L516" s="4" t="s">
        <v>45</v>
      </c>
      <c r="M516" s="4" t="s">
        <v>13</v>
      </c>
      <c r="N516" s="1">
        <v>53.31</v>
      </c>
      <c r="O516" s="1">
        <v>57.52</v>
      </c>
      <c r="P516" s="1">
        <v>269.38</v>
      </c>
      <c r="Q516" s="1">
        <v>26.35</v>
      </c>
      <c r="R516" s="1">
        <v>7</v>
      </c>
      <c r="S516" s="4" t="s">
        <v>6</v>
      </c>
      <c r="T516" s="4" t="s">
        <v>7</v>
      </c>
      <c r="U516" s="7">
        <v>10</v>
      </c>
      <c r="V516" s="4" t="s">
        <v>12</v>
      </c>
      <c r="W516" s="4" t="s">
        <v>2566</v>
      </c>
      <c r="X516" s="7">
        <v>1</v>
      </c>
      <c r="Y516" s="7">
        <v>2024</v>
      </c>
      <c r="Z516" s="4" t="s">
        <v>1853</v>
      </c>
    </row>
    <row r="517" spans="1:26">
      <c r="A517" s="4" t="s">
        <v>860</v>
      </c>
      <c r="B517" s="4" t="s">
        <v>17</v>
      </c>
      <c r="C517" s="1">
        <v>85</v>
      </c>
      <c r="D517" s="4" t="s">
        <v>630</v>
      </c>
      <c r="E517" s="4" t="s">
        <v>11</v>
      </c>
      <c r="F517" s="3">
        <v>45313.458333333336</v>
      </c>
      <c r="G517" s="3">
        <v>45313.507638888892</v>
      </c>
      <c r="H517" s="1">
        <v>6.54</v>
      </c>
      <c r="I517" s="1">
        <v>0.48</v>
      </c>
      <c r="J517" s="1"/>
      <c r="K517" s="2">
        <v>38.99</v>
      </c>
      <c r="L517" s="4" t="s">
        <v>12</v>
      </c>
      <c r="M517" s="4" t="s">
        <v>33</v>
      </c>
      <c r="N517" s="1">
        <v>67.81</v>
      </c>
      <c r="O517" s="1">
        <v>60.72</v>
      </c>
      <c r="P517" s="1">
        <v>91.92</v>
      </c>
      <c r="Q517" s="1">
        <v>30.05</v>
      </c>
      <c r="R517" s="1">
        <v>2</v>
      </c>
      <c r="S517" s="4" t="s">
        <v>6</v>
      </c>
      <c r="T517" s="4" t="s">
        <v>15</v>
      </c>
      <c r="U517" s="7">
        <v>11</v>
      </c>
      <c r="V517" s="4" t="s">
        <v>12</v>
      </c>
      <c r="W517" s="4" t="s">
        <v>2567</v>
      </c>
      <c r="X517" s="7">
        <v>1</v>
      </c>
      <c r="Y517" s="7">
        <v>2024</v>
      </c>
      <c r="Z517" s="4" t="s">
        <v>1853</v>
      </c>
    </row>
    <row r="518" spans="1:26">
      <c r="A518" s="4" t="s">
        <v>861</v>
      </c>
      <c r="B518" s="4" t="s">
        <v>29</v>
      </c>
      <c r="C518" s="1">
        <v>50</v>
      </c>
      <c r="D518" s="4" t="s">
        <v>862</v>
      </c>
      <c r="E518" s="4" t="s">
        <v>58</v>
      </c>
      <c r="F518" s="3">
        <v>45313.5</v>
      </c>
      <c r="G518" s="3">
        <v>45313.567361111112</v>
      </c>
      <c r="H518" s="1">
        <v>70.39</v>
      </c>
      <c r="I518" s="1">
        <v>1.64</v>
      </c>
      <c r="J518" s="1"/>
      <c r="K518" s="2">
        <v>32.26</v>
      </c>
      <c r="L518" s="4" t="s">
        <v>45</v>
      </c>
      <c r="M518" s="4" t="s">
        <v>5</v>
      </c>
      <c r="N518" s="1">
        <v>112.49</v>
      </c>
      <c r="O518" s="1">
        <v>70.28</v>
      </c>
      <c r="P518" s="1">
        <v>188.31</v>
      </c>
      <c r="Q518" s="1">
        <v>-7.64</v>
      </c>
      <c r="R518" s="1">
        <v>4</v>
      </c>
      <c r="S518" s="4" t="s">
        <v>14</v>
      </c>
      <c r="T518" s="4" t="s">
        <v>15</v>
      </c>
      <c r="U518" s="7">
        <v>12</v>
      </c>
      <c r="V518" s="4" t="s">
        <v>36</v>
      </c>
      <c r="W518" s="4" t="s">
        <v>2579</v>
      </c>
      <c r="X518" s="7">
        <v>1</v>
      </c>
      <c r="Y518" s="7">
        <v>2024</v>
      </c>
      <c r="Z518" s="4" t="s">
        <v>1853</v>
      </c>
    </row>
    <row r="519" spans="1:26">
      <c r="A519" s="4" t="s">
        <v>863</v>
      </c>
      <c r="B519" s="4" t="s">
        <v>9</v>
      </c>
      <c r="C519" s="1">
        <v>62</v>
      </c>
      <c r="D519" s="4" t="s">
        <v>864</v>
      </c>
      <c r="E519" s="4" t="s">
        <v>42</v>
      </c>
      <c r="F519" s="3">
        <v>45313.541666666664</v>
      </c>
      <c r="G519" s="3">
        <v>45313.693055555559</v>
      </c>
      <c r="H519" s="1">
        <v>16.079999999999998</v>
      </c>
      <c r="I519" s="1">
        <v>3.27</v>
      </c>
      <c r="J519" s="1">
        <v>36.729999999999997</v>
      </c>
      <c r="K519" s="2">
        <v>69.41</v>
      </c>
      <c r="L519" s="4" t="s">
        <v>36</v>
      </c>
      <c r="M519" s="4" t="s">
        <v>19</v>
      </c>
      <c r="N519" s="1">
        <v>12.69</v>
      </c>
      <c r="O519" s="1">
        <v>82.09</v>
      </c>
      <c r="P519" s="1">
        <v>208.9</v>
      </c>
      <c r="Q519" s="1">
        <v>38.08</v>
      </c>
      <c r="R519" s="1">
        <v>0</v>
      </c>
      <c r="S519" s="4" t="s">
        <v>6</v>
      </c>
      <c r="T519" s="4" t="s">
        <v>15</v>
      </c>
      <c r="U519" s="7">
        <v>13</v>
      </c>
      <c r="V519" s="4" t="s">
        <v>36</v>
      </c>
      <c r="W519" s="4" t="s">
        <v>2572</v>
      </c>
      <c r="X519" s="7">
        <v>1</v>
      </c>
      <c r="Y519" s="7">
        <v>2024</v>
      </c>
      <c r="Z519" s="4" t="s">
        <v>1853</v>
      </c>
    </row>
    <row r="520" spans="1:26">
      <c r="A520" s="4" t="s">
        <v>865</v>
      </c>
      <c r="B520" s="4" t="s">
        <v>9</v>
      </c>
      <c r="C520" s="1">
        <v>75</v>
      </c>
      <c r="D520" s="4" t="s">
        <v>327</v>
      </c>
      <c r="E520" s="4" t="s">
        <v>27</v>
      </c>
      <c r="F520" s="3">
        <v>45313.583333333336</v>
      </c>
      <c r="G520" s="3">
        <v>45313.734722222223</v>
      </c>
      <c r="H520" s="1">
        <v>7.56</v>
      </c>
      <c r="I520" s="1">
        <v>1.5</v>
      </c>
      <c r="J520" s="1">
        <v>43.23</v>
      </c>
      <c r="K520" s="2">
        <v>28.52</v>
      </c>
      <c r="L520" s="4" t="s">
        <v>45</v>
      </c>
      <c r="M520" s="4" t="s">
        <v>13</v>
      </c>
      <c r="N520" s="1">
        <v>17.75</v>
      </c>
      <c r="O520" s="1">
        <v>99.07</v>
      </c>
      <c r="P520" s="1">
        <v>22.22</v>
      </c>
      <c r="Q520" s="1">
        <v>39.700000000000003</v>
      </c>
      <c r="R520" s="1">
        <v>3</v>
      </c>
      <c r="S520" s="4" t="s">
        <v>14</v>
      </c>
      <c r="T520" s="4" t="s">
        <v>7</v>
      </c>
      <c r="U520" s="7">
        <v>14</v>
      </c>
      <c r="V520" s="4" t="s">
        <v>36</v>
      </c>
      <c r="W520" s="4" t="s">
        <v>2572</v>
      </c>
      <c r="X520" s="7">
        <v>1</v>
      </c>
      <c r="Y520" s="7">
        <v>2024</v>
      </c>
      <c r="Z520" s="4" t="s">
        <v>1853</v>
      </c>
    </row>
    <row r="521" spans="1:26">
      <c r="A521" s="4" t="s">
        <v>866</v>
      </c>
      <c r="B521" s="4" t="s">
        <v>17</v>
      </c>
      <c r="C521" s="1">
        <v>54.37</v>
      </c>
      <c r="D521" s="4" t="s">
        <v>867</v>
      </c>
      <c r="E521" s="4" t="s">
        <v>58</v>
      </c>
      <c r="F521" s="3">
        <v>45313.625</v>
      </c>
      <c r="G521" s="3">
        <v>45313.693749999999</v>
      </c>
      <c r="H521" s="1">
        <v>15.81</v>
      </c>
      <c r="I521" s="1">
        <v>0.73</v>
      </c>
      <c r="J521" s="1">
        <v>7.18</v>
      </c>
      <c r="K521" s="2">
        <v>30.31</v>
      </c>
      <c r="L521" s="4" t="s">
        <v>12</v>
      </c>
      <c r="M521" s="4" t="s">
        <v>33</v>
      </c>
      <c r="N521" s="1">
        <v>74.09</v>
      </c>
      <c r="O521" s="1">
        <v>67.42</v>
      </c>
      <c r="P521" s="1">
        <v>53.31</v>
      </c>
      <c r="Q521" s="1">
        <v>22.8</v>
      </c>
      <c r="R521" s="1">
        <v>7</v>
      </c>
      <c r="S521" s="4" t="s">
        <v>14</v>
      </c>
      <c r="T521" s="4" t="s">
        <v>24</v>
      </c>
      <c r="U521" s="7">
        <v>15</v>
      </c>
      <c r="V521" s="4" t="s">
        <v>36</v>
      </c>
      <c r="W521" s="4" t="s">
        <v>2567</v>
      </c>
      <c r="X521" s="7">
        <v>1</v>
      </c>
      <c r="Y521" s="7">
        <v>2024</v>
      </c>
      <c r="Z521" s="4" t="s">
        <v>1853</v>
      </c>
    </row>
    <row r="522" spans="1:26">
      <c r="A522" s="4" t="s">
        <v>868</v>
      </c>
      <c r="B522" s="4" t="s">
        <v>1</v>
      </c>
      <c r="C522" s="1">
        <v>85</v>
      </c>
      <c r="D522" s="4" t="s">
        <v>330</v>
      </c>
      <c r="E522" s="4" t="s">
        <v>3</v>
      </c>
      <c r="F522" s="3">
        <v>45313.666666666664</v>
      </c>
      <c r="G522" s="3">
        <v>45313.740972222222</v>
      </c>
      <c r="H522" s="1">
        <v>60.12</v>
      </c>
      <c r="I522" s="1">
        <v>2.97</v>
      </c>
      <c r="J522" s="1">
        <v>30.66</v>
      </c>
      <c r="K522" s="2">
        <v>19.63</v>
      </c>
      <c r="L522" s="4" t="s">
        <v>45</v>
      </c>
      <c r="M522" s="4" t="s">
        <v>33</v>
      </c>
      <c r="N522" s="1">
        <v>30.1</v>
      </c>
      <c r="O522" s="1">
        <v>86.76</v>
      </c>
      <c r="P522" s="1">
        <v>205.55</v>
      </c>
      <c r="Q522" s="1">
        <v>34.630000000000003</v>
      </c>
      <c r="R522" s="1">
        <v>6</v>
      </c>
      <c r="S522" s="4" t="s">
        <v>6</v>
      </c>
      <c r="T522" s="4" t="s">
        <v>24</v>
      </c>
      <c r="U522" s="7">
        <v>16</v>
      </c>
      <c r="V522" s="4" t="s">
        <v>36</v>
      </c>
      <c r="W522" s="4" t="s">
        <v>2566</v>
      </c>
      <c r="X522" s="7">
        <v>1</v>
      </c>
      <c r="Y522" s="7">
        <v>2024</v>
      </c>
      <c r="Z522" s="4" t="s">
        <v>1853</v>
      </c>
    </row>
    <row r="523" spans="1:26">
      <c r="A523" s="4" t="s">
        <v>869</v>
      </c>
      <c r="B523" s="4" t="s">
        <v>62</v>
      </c>
      <c r="C523" s="1">
        <v>85</v>
      </c>
      <c r="D523" s="4" t="s">
        <v>795</v>
      </c>
      <c r="E523" s="4" t="s">
        <v>27</v>
      </c>
      <c r="F523" s="3">
        <v>45313.708333333336</v>
      </c>
      <c r="G523" s="3">
        <v>45313.864583333336</v>
      </c>
      <c r="H523" s="1">
        <v>67.94</v>
      </c>
      <c r="I523" s="1">
        <v>1.22</v>
      </c>
      <c r="J523" s="1">
        <v>17.899999999999999</v>
      </c>
      <c r="K523" s="2">
        <v>0.31</v>
      </c>
      <c r="L523" s="4" t="s">
        <v>36</v>
      </c>
      <c r="M523" s="4" t="s">
        <v>19</v>
      </c>
      <c r="N523" s="1">
        <v>46.18</v>
      </c>
      <c r="O523" s="1">
        <v>57.47</v>
      </c>
      <c r="P523" s="1">
        <v>109.01</v>
      </c>
      <c r="Q523" s="1">
        <v>5.54</v>
      </c>
      <c r="R523" s="1">
        <v>3</v>
      </c>
      <c r="S523" s="4" t="s">
        <v>20</v>
      </c>
      <c r="T523" s="4" t="s">
        <v>24</v>
      </c>
      <c r="U523" s="7">
        <v>17</v>
      </c>
      <c r="V523" s="4" t="s">
        <v>36</v>
      </c>
      <c r="W523" s="4" t="s">
        <v>2584</v>
      </c>
      <c r="X523" s="7">
        <v>1</v>
      </c>
      <c r="Y523" s="7">
        <v>2024</v>
      </c>
      <c r="Z523" s="4" t="s">
        <v>1853</v>
      </c>
    </row>
    <row r="524" spans="1:26">
      <c r="A524" s="4" t="s">
        <v>870</v>
      </c>
      <c r="B524" s="4" t="s">
        <v>1</v>
      </c>
      <c r="C524" s="1">
        <v>50</v>
      </c>
      <c r="D524" s="4" t="s">
        <v>577</v>
      </c>
      <c r="E524" s="4" t="s">
        <v>27</v>
      </c>
      <c r="F524" s="3">
        <v>45313.75</v>
      </c>
      <c r="G524" s="3">
        <v>45313.832638888889</v>
      </c>
      <c r="H524" s="1">
        <v>70.040000000000006</v>
      </c>
      <c r="I524" s="1">
        <v>2.93</v>
      </c>
      <c r="J524" s="1">
        <v>32.409999999999997</v>
      </c>
      <c r="K524" s="2">
        <v>16.579999999999998</v>
      </c>
      <c r="L524" s="4" t="s">
        <v>45</v>
      </c>
      <c r="M524" s="4" t="s">
        <v>48</v>
      </c>
      <c r="N524" s="1">
        <v>19.34</v>
      </c>
      <c r="O524" s="1">
        <v>87.55</v>
      </c>
      <c r="P524" s="1">
        <v>149.71</v>
      </c>
      <c r="Q524" s="1">
        <v>-1.34</v>
      </c>
      <c r="R524" s="1">
        <v>7</v>
      </c>
      <c r="S524" s="4" t="s">
        <v>14</v>
      </c>
      <c r="T524" s="4" t="s">
        <v>24</v>
      </c>
      <c r="U524" s="7">
        <v>18</v>
      </c>
      <c r="V524" s="4" t="s">
        <v>4</v>
      </c>
      <c r="W524" s="4" t="s">
        <v>2566</v>
      </c>
      <c r="X524" s="7">
        <v>1</v>
      </c>
      <c r="Y524" s="7">
        <v>2024</v>
      </c>
      <c r="Z524" s="4" t="s">
        <v>1853</v>
      </c>
    </row>
    <row r="525" spans="1:26">
      <c r="A525" s="4" t="s">
        <v>871</v>
      </c>
      <c r="B525" s="4" t="s">
        <v>17</v>
      </c>
      <c r="C525" s="1">
        <v>85</v>
      </c>
      <c r="D525" s="4" t="s">
        <v>447</v>
      </c>
      <c r="E525" s="4" t="s">
        <v>42</v>
      </c>
      <c r="F525" s="3">
        <v>45313.791666666664</v>
      </c>
      <c r="G525" s="3">
        <v>45313.888888888891</v>
      </c>
      <c r="H525" s="1">
        <v>68.56</v>
      </c>
      <c r="I525" s="1">
        <v>0.62</v>
      </c>
      <c r="J525" s="1">
        <v>6.33</v>
      </c>
      <c r="K525" s="2">
        <v>13.37</v>
      </c>
      <c r="L525" s="4" t="s">
        <v>45</v>
      </c>
      <c r="M525" s="4" t="s">
        <v>39</v>
      </c>
      <c r="N525" s="1">
        <v>19.2</v>
      </c>
      <c r="O525" s="1">
        <v>69.22</v>
      </c>
      <c r="P525" s="1">
        <v>40.61</v>
      </c>
      <c r="Q525" s="1">
        <v>-7.03</v>
      </c>
      <c r="R525" s="1">
        <v>0.92</v>
      </c>
      <c r="S525" s="4" t="s">
        <v>20</v>
      </c>
      <c r="T525" s="4" t="s">
        <v>15</v>
      </c>
      <c r="U525" s="7">
        <v>19</v>
      </c>
      <c r="V525" s="4" t="s">
        <v>4</v>
      </c>
      <c r="W525" s="4" t="s">
        <v>2567</v>
      </c>
      <c r="X525" s="7">
        <v>1</v>
      </c>
      <c r="Y525" s="7">
        <v>2024</v>
      </c>
      <c r="Z525" s="4" t="s">
        <v>1853</v>
      </c>
    </row>
    <row r="526" spans="1:26">
      <c r="A526" s="4" t="s">
        <v>872</v>
      </c>
      <c r="B526" s="4" t="s">
        <v>9</v>
      </c>
      <c r="C526" s="1">
        <v>75</v>
      </c>
      <c r="D526" s="4" t="s">
        <v>873</v>
      </c>
      <c r="E526" s="4" t="s">
        <v>11</v>
      </c>
      <c r="F526" s="3">
        <v>45313.833333333336</v>
      </c>
      <c r="G526" s="3">
        <v>45313.931250000001</v>
      </c>
      <c r="H526" s="1">
        <v>36.57</v>
      </c>
      <c r="I526" s="1">
        <v>1.59</v>
      </c>
      <c r="J526" s="1">
        <v>46.27</v>
      </c>
      <c r="K526" s="2">
        <v>23.29</v>
      </c>
      <c r="L526" s="4" t="s">
        <v>45</v>
      </c>
      <c r="M526" s="4" t="s">
        <v>5</v>
      </c>
      <c r="N526" s="1">
        <v>58.63</v>
      </c>
      <c r="O526" s="1">
        <v>66</v>
      </c>
      <c r="P526" s="1"/>
      <c r="Q526" s="1">
        <v>6.77</v>
      </c>
      <c r="R526" s="1">
        <v>1.81</v>
      </c>
      <c r="S526" s="4" t="s">
        <v>14</v>
      </c>
      <c r="T526" s="4" t="s">
        <v>15</v>
      </c>
      <c r="U526" s="7">
        <v>20</v>
      </c>
      <c r="V526" s="4" t="s">
        <v>4</v>
      </c>
      <c r="W526" s="4" t="s">
        <v>2572</v>
      </c>
      <c r="X526" s="7">
        <v>1</v>
      </c>
      <c r="Y526" s="7">
        <v>2024</v>
      </c>
      <c r="Z526" s="4" t="s">
        <v>1853</v>
      </c>
    </row>
    <row r="527" spans="1:26">
      <c r="A527" s="4" t="s">
        <v>874</v>
      </c>
      <c r="B527" s="4" t="s">
        <v>1</v>
      </c>
      <c r="C527" s="1">
        <v>100</v>
      </c>
      <c r="D527" s="4" t="s">
        <v>227</v>
      </c>
      <c r="E527" s="4" t="s">
        <v>11</v>
      </c>
      <c r="F527" s="3">
        <v>45313.875</v>
      </c>
      <c r="G527" s="3">
        <v>45313.966666666667</v>
      </c>
      <c r="H527" s="1">
        <v>20.45</v>
      </c>
      <c r="I527" s="1">
        <v>0.92</v>
      </c>
      <c r="J527" s="1">
        <v>26.5</v>
      </c>
      <c r="K527" s="2">
        <v>9.32</v>
      </c>
      <c r="L527" s="4" t="s">
        <v>4</v>
      </c>
      <c r="M527" s="4" t="s">
        <v>5</v>
      </c>
      <c r="N527" s="1">
        <v>57.96</v>
      </c>
      <c r="O527" s="1">
        <v>73.66</v>
      </c>
      <c r="P527" s="1">
        <v>200.18</v>
      </c>
      <c r="Q527" s="1">
        <v>7.5</v>
      </c>
      <c r="R527" s="1">
        <v>1</v>
      </c>
      <c r="S527" s="4" t="s">
        <v>6</v>
      </c>
      <c r="T527" s="4" t="s">
        <v>7</v>
      </c>
      <c r="U527" s="7">
        <v>21</v>
      </c>
      <c r="V527" s="4" t="s">
        <v>4</v>
      </c>
      <c r="W527" s="4" t="s">
        <v>2566</v>
      </c>
      <c r="X527" s="7">
        <v>1</v>
      </c>
      <c r="Y527" s="7">
        <v>2024</v>
      </c>
      <c r="Z527" s="4" t="s">
        <v>1853</v>
      </c>
    </row>
    <row r="528" spans="1:26">
      <c r="A528" s="4" t="s">
        <v>875</v>
      </c>
      <c r="B528" s="4" t="s">
        <v>9</v>
      </c>
      <c r="C528" s="1">
        <v>100</v>
      </c>
      <c r="D528" s="4" t="s">
        <v>876</v>
      </c>
      <c r="E528" s="4" t="s">
        <v>27</v>
      </c>
      <c r="F528" s="3">
        <v>45313.916666666664</v>
      </c>
      <c r="G528" s="3">
        <v>45314.037499999999</v>
      </c>
      <c r="H528" s="1">
        <v>9.7200000000000006</v>
      </c>
      <c r="I528" s="1">
        <v>2.37</v>
      </c>
      <c r="J528" s="1">
        <v>43.56</v>
      </c>
      <c r="K528" s="2">
        <v>25.72</v>
      </c>
      <c r="L528" s="4" t="s">
        <v>36</v>
      </c>
      <c r="M528" s="4" t="s">
        <v>23</v>
      </c>
      <c r="N528" s="1">
        <v>17.34</v>
      </c>
      <c r="O528" s="1">
        <v>75.08</v>
      </c>
      <c r="P528" s="1">
        <v>100.96</v>
      </c>
      <c r="Q528" s="1">
        <v>5.94</v>
      </c>
      <c r="R528" s="1">
        <v>4</v>
      </c>
      <c r="S528" s="4" t="s">
        <v>20</v>
      </c>
      <c r="T528" s="4" t="s">
        <v>24</v>
      </c>
      <c r="U528" s="7">
        <v>22</v>
      </c>
      <c r="V528" s="4" t="s">
        <v>4</v>
      </c>
      <c r="W528" s="4" t="s">
        <v>2572</v>
      </c>
      <c r="X528" s="7">
        <v>1</v>
      </c>
      <c r="Y528" s="7">
        <v>2024</v>
      </c>
      <c r="Z528" s="4" t="s">
        <v>1853</v>
      </c>
    </row>
    <row r="529" spans="1:26">
      <c r="A529" s="4" t="s">
        <v>877</v>
      </c>
      <c r="B529" s="4" t="s">
        <v>62</v>
      </c>
      <c r="C529" s="1">
        <v>62</v>
      </c>
      <c r="D529" s="4" t="s">
        <v>200</v>
      </c>
      <c r="E529" s="4" t="s">
        <v>58</v>
      </c>
      <c r="F529" s="3">
        <v>45313.958333333336</v>
      </c>
      <c r="G529" s="3">
        <v>45313.991666666669</v>
      </c>
      <c r="H529" s="1">
        <v>61.68</v>
      </c>
      <c r="I529" s="1">
        <v>0.67</v>
      </c>
      <c r="J529" s="1">
        <v>13.41</v>
      </c>
      <c r="K529" s="2">
        <v>29.84</v>
      </c>
      <c r="L529" s="4" t="s">
        <v>45</v>
      </c>
      <c r="M529" s="4" t="s">
        <v>13</v>
      </c>
      <c r="N529" s="1">
        <v>86.67</v>
      </c>
      <c r="O529" s="1">
        <v>87.84</v>
      </c>
      <c r="P529" s="1">
        <v>277.82</v>
      </c>
      <c r="Q529" s="1">
        <v>37.44</v>
      </c>
      <c r="R529" s="1">
        <v>6</v>
      </c>
      <c r="S529" s="4" t="s">
        <v>14</v>
      </c>
      <c r="T529" s="4" t="s">
        <v>7</v>
      </c>
      <c r="U529" s="7">
        <v>23</v>
      </c>
      <c r="V529" s="4" t="s">
        <v>4</v>
      </c>
      <c r="W529" s="4" t="s">
        <v>2584</v>
      </c>
      <c r="X529" s="7">
        <v>1</v>
      </c>
      <c r="Y529" s="7">
        <v>2024</v>
      </c>
      <c r="Z529" s="4" t="s">
        <v>1853</v>
      </c>
    </row>
    <row r="530" spans="1:26">
      <c r="A530" s="4" t="s">
        <v>878</v>
      </c>
      <c r="B530" s="4" t="s">
        <v>9</v>
      </c>
      <c r="C530" s="1">
        <v>62</v>
      </c>
      <c r="D530" s="4" t="s">
        <v>734</v>
      </c>
      <c r="E530" s="4" t="s">
        <v>3</v>
      </c>
      <c r="F530" s="3">
        <v>45314</v>
      </c>
      <c r="G530" s="3">
        <v>45314.144444444442</v>
      </c>
      <c r="H530" s="1">
        <v>28.58</v>
      </c>
      <c r="I530" s="1">
        <v>0.98</v>
      </c>
      <c r="J530" s="1">
        <v>18.89</v>
      </c>
      <c r="K530" s="2">
        <v>36.56</v>
      </c>
      <c r="L530" s="4" t="s">
        <v>36</v>
      </c>
      <c r="M530" s="4" t="s">
        <v>39</v>
      </c>
      <c r="N530" s="1">
        <v>25.49</v>
      </c>
      <c r="O530" s="1">
        <v>91.47</v>
      </c>
      <c r="P530" s="1">
        <v>268.45999999999998</v>
      </c>
      <c r="Q530" s="1">
        <v>17.68</v>
      </c>
      <c r="R530" s="1">
        <v>3</v>
      </c>
      <c r="S530" s="4" t="s">
        <v>6</v>
      </c>
      <c r="T530" s="4" t="s">
        <v>24</v>
      </c>
      <c r="U530" s="7">
        <v>0</v>
      </c>
      <c r="V530" s="4" t="s">
        <v>1816</v>
      </c>
      <c r="W530" s="4" t="s">
        <v>2572</v>
      </c>
      <c r="X530" s="7">
        <v>1</v>
      </c>
      <c r="Y530" s="7">
        <v>2024</v>
      </c>
      <c r="Z530" s="4" t="s">
        <v>1853</v>
      </c>
    </row>
    <row r="531" spans="1:26">
      <c r="A531" s="4" t="s">
        <v>879</v>
      </c>
      <c r="B531" s="4" t="s">
        <v>9</v>
      </c>
      <c r="C531" s="1">
        <v>62</v>
      </c>
      <c r="D531" s="4" t="s">
        <v>183</v>
      </c>
      <c r="E531" s="4" t="s">
        <v>3</v>
      </c>
      <c r="F531" s="3">
        <v>45314.041666666664</v>
      </c>
      <c r="G531" s="3">
        <v>45314.11041666667</v>
      </c>
      <c r="H531" s="1">
        <v>21.13</v>
      </c>
      <c r="I531" s="1">
        <v>3.9</v>
      </c>
      <c r="J531" s="1">
        <v>32.29</v>
      </c>
      <c r="K531" s="2">
        <v>10.73</v>
      </c>
      <c r="L531" s="4" t="s">
        <v>45</v>
      </c>
      <c r="M531" s="4" t="s">
        <v>48</v>
      </c>
      <c r="N531" s="1">
        <v>44.71</v>
      </c>
      <c r="O531" s="1">
        <v>79.2</v>
      </c>
      <c r="P531" s="1">
        <v>72.349999999999994</v>
      </c>
      <c r="Q531" s="1">
        <v>-1.21</v>
      </c>
      <c r="R531" s="1">
        <v>5</v>
      </c>
      <c r="S531" s="4" t="s">
        <v>20</v>
      </c>
      <c r="T531" s="4" t="s">
        <v>24</v>
      </c>
      <c r="U531" s="7">
        <v>1</v>
      </c>
      <c r="V531" s="4" t="s">
        <v>1816</v>
      </c>
      <c r="W531" s="4" t="s">
        <v>2572</v>
      </c>
      <c r="X531" s="7">
        <v>1</v>
      </c>
      <c r="Y531" s="7">
        <v>2024</v>
      </c>
      <c r="Z531" s="4" t="s">
        <v>1853</v>
      </c>
    </row>
    <row r="532" spans="1:26">
      <c r="A532" s="4" t="s">
        <v>880</v>
      </c>
      <c r="B532" s="4" t="s">
        <v>29</v>
      </c>
      <c r="C532" s="1">
        <v>85</v>
      </c>
      <c r="D532" s="4" t="s">
        <v>584</v>
      </c>
      <c r="E532" s="4" t="s">
        <v>58</v>
      </c>
      <c r="F532" s="3">
        <v>45314.083333333336</v>
      </c>
      <c r="G532" s="3">
        <v>45314.147222222222</v>
      </c>
      <c r="H532" s="1">
        <v>46.77</v>
      </c>
      <c r="I532" s="1">
        <v>0.9</v>
      </c>
      <c r="J532" s="1">
        <v>1.47</v>
      </c>
      <c r="K532" s="2">
        <v>36.700000000000003</v>
      </c>
      <c r="L532" s="4" t="s">
        <v>12</v>
      </c>
      <c r="M532" s="4" t="s">
        <v>5</v>
      </c>
      <c r="N532" s="1">
        <v>18.36</v>
      </c>
      <c r="O532" s="1">
        <v>58.13</v>
      </c>
      <c r="P532" s="1">
        <v>122.1</v>
      </c>
      <c r="Q532" s="1">
        <v>6.27</v>
      </c>
      <c r="R532" s="1">
        <v>7</v>
      </c>
      <c r="S532" s="4" t="s">
        <v>6</v>
      </c>
      <c r="T532" s="4" t="s">
        <v>7</v>
      </c>
      <c r="U532" s="7">
        <v>2</v>
      </c>
      <c r="V532" s="4" t="s">
        <v>1816</v>
      </c>
      <c r="W532" s="4" t="s">
        <v>2579</v>
      </c>
      <c r="X532" s="7">
        <v>1</v>
      </c>
      <c r="Y532" s="7">
        <v>2024</v>
      </c>
      <c r="Z532" s="4" t="s">
        <v>1853</v>
      </c>
    </row>
    <row r="533" spans="1:26">
      <c r="A533" s="4" t="s">
        <v>881</v>
      </c>
      <c r="B533" s="4" t="s">
        <v>29</v>
      </c>
      <c r="C533" s="1">
        <v>87.49</v>
      </c>
      <c r="D533" s="4" t="s">
        <v>117</v>
      </c>
      <c r="E533" s="4" t="s">
        <v>27</v>
      </c>
      <c r="F533" s="3">
        <v>45314.125</v>
      </c>
      <c r="G533" s="3">
        <v>45314.197222222225</v>
      </c>
      <c r="H533" s="1">
        <v>17.760000000000002</v>
      </c>
      <c r="I533" s="1">
        <v>2.72</v>
      </c>
      <c r="J533" s="1">
        <v>42.82</v>
      </c>
      <c r="K533" s="2">
        <v>29.87</v>
      </c>
      <c r="L533" s="4" t="s">
        <v>12</v>
      </c>
      <c r="M533" s="4" t="s">
        <v>48</v>
      </c>
      <c r="N533" s="1">
        <v>17.02</v>
      </c>
      <c r="O533" s="1">
        <v>77.28</v>
      </c>
      <c r="P533" s="1">
        <v>175.12</v>
      </c>
      <c r="Q533" s="1">
        <v>28.12</v>
      </c>
      <c r="R533" s="1">
        <v>0</v>
      </c>
      <c r="S533" s="4" t="s">
        <v>6</v>
      </c>
      <c r="T533" s="4" t="s">
        <v>15</v>
      </c>
      <c r="U533" s="7">
        <v>3</v>
      </c>
      <c r="V533" s="4" t="s">
        <v>1816</v>
      </c>
      <c r="W533" s="4" t="s">
        <v>2579</v>
      </c>
      <c r="X533" s="7">
        <v>1</v>
      </c>
      <c r="Y533" s="7">
        <v>2024</v>
      </c>
      <c r="Z533" s="4" t="s">
        <v>1853</v>
      </c>
    </row>
    <row r="534" spans="1:26">
      <c r="A534" s="4" t="s">
        <v>882</v>
      </c>
      <c r="B534" s="4" t="s">
        <v>29</v>
      </c>
      <c r="C534" s="1">
        <v>50</v>
      </c>
      <c r="D534" s="4" t="s">
        <v>297</v>
      </c>
      <c r="E534" s="4" t="s">
        <v>3</v>
      </c>
      <c r="F534" s="3">
        <v>45314.166666666664</v>
      </c>
      <c r="G534" s="3">
        <v>45314.331250000003</v>
      </c>
      <c r="H534" s="1">
        <v>79.39</v>
      </c>
      <c r="I534" s="1">
        <v>2.71</v>
      </c>
      <c r="J534" s="1">
        <v>19.14</v>
      </c>
      <c r="K534" s="2">
        <v>21.85</v>
      </c>
      <c r="L534" s="4" t="s">
        <v>12</v>
      </c>
      <c r="M534" s="4" t="s">
        <v>23</v>
      </c>
      <c r="N534" s="1">
        <v>63.91</v>
      </c>
      <c r="O534" s="1">
        <v>87.44</v>
      </c>
      <c r="P534" s="1"/>
      <c r="Q534" s="1">
        <v>14.46</v>
      </c>
      <c r="R534" s="1">
        <v>4</v>
      </c>
      <c r="S534" s="4" t="s">
        <v>20</v>
      </c>
      <c r="T534" s="4" t="s">
        <v>7</v>
      </c>
      <c r="U534" s="7">
        <v>4</v>
      </c>
      <c r="V534" s="4" t="s">
        <v>1816</v>
      </c>
      <c r="W534" s="4" t="s">
        <v>2579</v>
      </c>
      <c r="X534" s="7">
        <v>1</v>
      </c>
      <c r="Y534" s="7">
        <v>2024</v>
      </c>
      <c r="Z534" s="4" t="s">
        <v>1853</v>
      </c>
    </row>
    <row r="535" spans="1:26">
      <c r="A535" s="4" t="s">
        <v>883</v>
      </c>
      <c r="B535" s="4" t="s">
        <v>9</v>
      </c>
      <c r="C535" s="1">
        <v>100</v>
      </c>
      <c r="D535" s="4" t="s">
        <v>884</v>
      </c>
      <c r="E535" s="4" t="s">
        <v>11</v>
      </c>
      <c r="F535" s="3">
        <v>45314.208333333336</v>
      </c>
      <c r="G535" s="3">
        <v>45314.338194444441</v>
      </c>
      <c r="H535" s="1">
        <v>21.07</v>
      </c>
      <c r="I535" s="1">
        <v>3.72</v>
      </c>
      <c r="J535" s="1">
        <v>28.51</v>
      </c>
      <c r="K535" s="2">
        <v>37.409999999999997</v>
      </c>
      <c r="L535" s="4" t="s">
        <v>45</v>
      </c>
      <c r="M535" s="4" t="s">
        <v>13</v>
      </c>
      <c r="N535" s="1">
        <v>37.97</v>
      </c>
      <c r="O535" s="1">
        <v>66.650000000000006</v>
      </c>
      <c r="P535" s="1">
        <v>222.29</v>
      </c>
      <c r="Q535" s="1">
        <v>5.92</v>
      </c>
      <c r="R535" s="1">
        <v>7</v>
      </c>
      <c r="S535" s="4" t="s">
        <v>14</v>
      </c>
      <c r="T535" s="4" t="s">
        <v>7</v>
      </c>
      <c r="U535" s="7">
        <v>5</v>
      </c>
      <c r="V535" s="4" t="s">
        <v>1816</v>
      </c>
      <c r="W535" s="4" t="s">
        <v>2572</v>
      </c>
      <c r="X535" s="7">
        <v>1</v>
      </c>
      <c r="Y535" s="7">
        <v>2024</v>
      </c>
      <c r="Z535" s="4" t="s">
        <v>1853</v>
      </c>
    </row>
    <row r="536" spans="1:26">
      <c r="A536" s="4" t="s">
        <v>885</v>
      </c>
      <c r="B536" s="4" t="s">
        <v>17</v>
      </c>
      <c r="C536" s="1">
        <v>50</v>
      </c>
      <c r="D536" s="4" t="s">
        <v>103</v>
      </c>
      <c r="E536" s="4" t="s">
        <v>58</v>
      </c>
      <c r="F536" s="3">
        <v>45314.25</v>
      </c>
      <c r="G536" s="3">
        <v>45314.376388888886</v>
      </c>
      <c r="H536" s="1">
        <v>19.399999999999999</v>
      </c>
      <c r="I536" s="1">
        <v>2.0499999999999998</v>
      </c>
      <c r="J536" s="1">
        <v>5.01</v>
      </c>
      <c r="K536" s="2">
        <v>12.1</v>
      </c>
      <c r="L536" s="4" t="s">
        <v>36</v>
      </c>
      <c r="M536" s="4" t="s">
        <v>39</v>
      </c>
      <c r="N536" s="1">
        <v>22.71</v>
      </c>
      <c r="O536" s="1">
        <v>51.01</v>
      </c>
      <c r="P536" s="1">
        <v>111.92</v>
      </c>
      <c r="Q536" s="1">
        <v>-9.2799999999999994</v>
      </c>
      <c r="R536" s="1">
        <v>6</v>
      </c>
      <c r="S536" s="4" t="s">
        <v>14</v>
      </c>
      <c r="T536" s="4" t="s">
        <v>24</v>
      </c>
      <c r="U536" s="7">
        <v>6</v>
      </c>
      <c r="V536" s="4" t="s">
        <v>12</v>
      </c>
      <c r="W536" s="4" t="s">
        <v>2567</v>
      </c>
      <c r="X536" s="7">
        <v>1</v>
      </c>
      <c r="Y536" s="7">
        <v>2024</v>
      </c>
      <c r="Z536" s="4" t="s">
        <v>1853</v>
      </c>
    </row>
    <row r="537" spans="1:26">
      <c r="A537" s="4" t="s">
        <v>886</v>
      </c>
      <c r="B537" s="4" t="s">
        <v>9</v>
      </c>
      <c r="C537" s="1">
        <v>62</v>
      </c>
      <c r="D537" s="4" t="s">
        <v>212</v>
      </c>
      <c r="E537" s="4" t="s">
        <v>42</v>
      </c>
      <c r="F537" s="3">
        <v>45314.291666666664</v>
      </c>
      <c r="G537" s="3">
        <v>45314.384027777778</v>
      </c>
      <c r="H537" s="1"/>
      <c r="I537" s="1">
        <v>1.74</v>
      </c>
      <c r="J537" s="1">
        <v>27.83</v>
      </c>
      <c r="K537" s="2">
        <v>36.42</v>
      </c>
      <c r="L537" s="4" t="s">
        <v>12</v>
      </c>
      <c r="M537" s="4" t="s">
        <v>33</v>
      </c>
      <c r="N537" s="1">
        <v>42.44</v>
      </c>
      <c r="O537" s="1">
        <v>57.46</v>
      </c>
      <c r="P537" s="1">
        <v>63.46</v>
      </c>
      <c r="Q537" s="1">
        <v>8.41</v>
      </c>
      <c r="R537" s="1">
        <v>6</v>
      </c>
      <c r="S537" s="4" t="s">
        <v>6</v>
      </c>
      <c r="T537" s="4" t="s">
        <v>15</v>
      </c>
      <c r="U537" s="7">
        <v>7</v>
      </c>
      <c r="V537" s="4" t="s">
        <v>12</v>
      </c>
      <c r="W537" s="4" t="s">
        <v>2572</v>
      </c>
      <c r="X537" s="7">
        <v>1</v>
      </c>
      <c r="Y537" s="7">
        <v>2024</v>
      </c>
      <c r="Z537" s="4" t="s">
        <v>1853</v>
      </c>
    </row>
    <row r="538" spans="1:26">
      <c r="A538" s="4" t="s">
        <v>887</v>
      </c>
      <c r="B538" s="4" t="s">
        <v>17</v>
      </c>
      <c r="C538" s="1">
        <v>85</v>
      </c>
      <c r="D538" s="4" t="s">
        <v>852</v>
      </c>
      <c r="E538" s="4" t="s">
        <v>27</v>
      </c>
      <c r="F538" s="3">
        <v>45314.333333333336</v>
      </c>
      <c r="G538" s="3">
        <v>45314.405555555553</v>
      </c>
      <c r="H538" s="1">
        <v>44.87</v>
      </c>
      <c r="I538" s="1">
        <v>1.59</v>
      </c>
      <c r="J538" s="1">
        <v>41.42</v>
      </c>
      <c r="K538" s="2">
        <v>34.24</v>
      </c>
      <c r="L538" s="4" t="s">
        <v>4</v>
      </c>
      <c r="M538" s="4" t="s">
        <v>13</v>
      </c>
      <c r="N538" s="1">
        <v>39.5</v>
      </c>
      <c r="O538" s="1">
        <v>81.209999999999994</v>
      </c>
      <c r="P538" s="1">
        <v>63.19</v>
      </c>
      <c r="Q538" s="1">
        <v>7.07</v>
      </c>
      <c r="R538" s="1">
        <v>3</v>
      </c>
      <c r="S538" s="4" t="s">
        <v>14</v>
      </c>
      <c r="T538" s="4" t="s">
        <v>7</v>
      </c>
      <c r="U538" s="7">
        <v>8</v>
      </c>
      <c r="V538" s="4" t="s">
        <v>12</v>
      </c>
      <c r="W538" s="4" t="s">
        <v>2567</v>
      </c>
      <c r="X538" s="7">
        <v>1</v>
      </c>
      <c r="Y538" s="7">
        <v>2024</v>
      </c>
      <c r="Z538" s="4" t="s">
        <v>1853</v>
      </c>
    </row>
    <row r="539" spans="1:26">
      <c r="A539" s="4" t="s">
        <v>888</v>
      </c>
      <c r="B539" s="4" t="s">
        <v>17</v>
      </c>
      <c r="C539" s="1">
        <v>62</v>
      </c>
      <c r="D539" s="4" t="s">
        <v>200</v>
      </c>
      <c r="E539" s="4" t="s">
        <v>58</v>
      </c>
      <c r="F539" s="3">
        <v>45314.375</v>
      </c>
      <c r="G539" s="3">
        <v>45314.484027777777</v>
      </c>
      <c r="H539" s="1">
        <v>46.21</v>
      </c>
      <c r="I539" s="1">
        <v>3.41</v>
      </c>
      <c r="J539" s="1">
        <v>48.97</v>
      </c>
      <c r="K539" s="2">
        <v>28.83</v>
      </c>
      <c r="L539" s="4" t="s">
        <v>12</v>
      </c>
      <c r="M539" s="4" t="s">
        <v>39</v>
      </c>
      <c r="N539" s="1">
        <v>28.23</v>
      </c>
      <c r="O539" s="1">
        <v>72.28</v>
      </c>
      <c r="P539" s="1">
        <v>36.74</v>
      </c>
      <c r="Q539" s="1">
        <v>15.69</v>
      </c>
      <c r="R539" s="1">
        <v>4</v>
      </c>
      <c r="S539" s="4" t="s">
        <v>20</v>
      </c>
      <c r="T539" s="4" t="s">
        <v>15</v>
      </c>
      <c r="U539" s="7">
        <v>9</v>
      </c>
      <c r="V539" s="4" t="s">
        <v>12</v>
      </c>
      <c r="W539" s="4" t="s">
        <v>2567</v>
      </c>
      <c r="X539" s="7">
        <v>1</v>
      </c>
      <c r="Y539" s="7">
        <v>2024</v>
      </c>
      <c r="Z539" s="4" t="s">
        <v>1853</v>
      </c>
    </row>
    <row r="540" spans="1:26">
      <c r="A540" s="4" t="s">
        <v>889</v>
      </c>
      <c r="B540" s="4" t="s">
        <v>29</v>
      </c>
      <c r="C540" s="1">
        <v>85</v>
      </c>
      <c r="D540" s="4" t="s">
        <v>890</v>
      </c>
      <c r="E540" s="4" t="s">
        <v>3</v>
      </c>
      <c r="F540" s="3">
        <v>45314.416666666664</v>
      </c>
      <c r="G540" s="3">
        <v>45314.574999999997</v>
      </c>
      <c r="H540" s="1"/>
      <c r="I540" s="1">
        <v>4.1399999999999997</v>
      </c>
      <c r="J540" s="1">
        <v>34.69</v>
      </c>
      <c r="K540" s="2">
        <v>32.21</v>
      </c>
      <c r="L540" s="4" t="s">
        <v>12</v>
      </c>
      <c r="M540" s="4" t="s">
        <v>19</v>
      </c>
      <c r="N540" s="1">
        <v>49.72</v>
      </c>
      <c r="O540" s="1">
        <v>75.849999999999994</v>
      </c>
      <c r="P540" s="1"/>
      <c r="Q540" s="1">
        <v>-8.77</v>
      </c>
      <c r="R540" s="1">
        <v>2</v>
      </c>
      <c r="S540" s="4" t="s">
        <v>20</v>
      </c>
      <c r="T540" s="4" t="s">
        <v>15</v>
      </c>
      <c r="U540" s="7">
        <v>10</v>
      </c>
      <c r="V540" s="4" t="s">
        <v>12</v>
      </c>
      <c r="W540" s="4" t="s">
        <v>2579</v>
      </c>
      <c r="X540" s="7">
        <v>1</v>
      </c>
      <c r="Y540" s="7">
        <v>2024</v>
      </c>
      <c r="Z540" s="4" t="s">
        <v>1853</v>
      </c>
    </row>
    <row r="541" spans="1:26">
      <c r="A541" s="4" t="s">
        <v>891</v>
      </c>
      <c r="B541" s="4" t="s">
        <v>1</v>
      </c>
      <c r="C541" s="1">
        <v>62</v>
      </c>
      <c r="D541" s="4" t="s">
        <v>567</v>
      </c>
      <c r="E541" s="4" t="s">
        <v>27</v>
      </c>
      <c r="F541" s="3">
        <v>45314.458333333336</v>
      </c>
      <c r="G541" s="3">
        <v>45314.585416666669</v>
      </c>
      <c r="H541" s="1">
        <v>57.04</v>
      </c>
      <c r="I541" s="1">
        <v>2.19</v>
      </c>
      <c r="J541" s="1">
        <v>43.97</v>
      </c>
      <c r="K541" s="2">
        <v>8.9600000000000009</v>
      </c>
      <c r="L541" s="4" t="s">
        <v>4</v>
      </c>
      <c r="M541" s="4" t="s">
        <v>5</v>
      </c>
      <c r="N541" s="1">
        <v>65.23</v>
      </c>
      <c r="O541" s="1">
        <v>89.09</v>
      </c>
      <c r="P541" s="1">
        <v>181.05</v>
      </c>
      <c r="Q541" s="1">
        <v>8.2200000000000006</v>
      </c>
      <c r="R541" s="1">
        <v>5</v>
      </c>
      <c r="S541" s="4" t="s">
        <v>6</v>
      </c>
      <c r="T541" s="4" t="s">
        <v>15</v>
      </c>
      <c r="U541" s="7">
        <v>11</v>
      </c>
      <c r="V541" s="4" t="s">
        <v>12</v>
      </c>
      <c r="W541" s="4" t="s">
        <v>2566</v>
      </c>
      <c r="X541" s="7">
        <v>1</v>
      </c>
      <c r="Y541" s="7">
        <v>2024</v>
      </c>
      <c r="Z541" s="4" t="s">
        <v>1853</v>
      </c>
    </row>
    <row r="542" spans="1:26">
      <c r="A542" s="4" t="s">
        <v>892</v>
      </c>
      <c r="B542" s="4" t="s">
        <v>62</v>
      </c>
      <c r="C542" s="1">
        <v>62</v>
      </c>
      <c r="D542" s="4" t="s">
        <v>166</v>
      </c>
      <c r="E542" s="4" t="s">
        <v>11</v>
      </c>
      <c r="F542" s="3">
        <v>45314.5</v>
      </c>
      <c r="G542" s="3">
        <v>45314.559027777781</v>
      </c>
      <c r="H542" s="1">
        <v>32.94</v>
      </c>
      <c r="I542" s="1">
        <v>3.26</v>
      </c>
      <c r="J542" s="1">
        <v>38.71</v>
      </c>
      <c r="K542" s="2">
        <v>29.96</v>
      </c>
      <c r="L542" s="4" t="s">
        <v>12</v>
      </c>
      <c r="M542" s="4" t="s">
        <v>48</v>
      </c>
      <c r="N542" s="1">
        <v>57.61</v>
      </c>
      <c r="O542" s="1">
        <v>73.14</v>
      </c>
      <c r="P542" s="1">
        <v>29.21</v>
      </c>
      <c r="Q542" s="1">
        <v>-3.49</v>
      </c>
      <c r="R542" s="1">
        <v>2</v>
      </c>
      <c r="S542" s="4" t="s">
        <v>6</v>
      </c>
      <c r="T542" s="4" t="s">
        <v>15</v>
      </c>
      <c r="U542" s="7">
        <v>12</v>
      </c>
      <c r="V542" s="4" t="s">
        <v>36</v>
      </c>
      <c r="W542" s="4" t="s">
        <v>2584</v>
      </c>
      <c r="X542" s="7">
        <v>1</v>
      </c>
      <c r="Y542" s="7">
        <v>2024</v>
      </c>
      <c r="Z542" s="4" t="s">
        <v>1853</v>
      </c>
    </row>
    <row r="543" spans="1:26">
      <c r="A543" s="4" t="s">
        <v>893</v>
      </c>
      <c r="B543" s="4" t="s">
        <v>29</v>
      </c>
      <c r="C543" s="1">
        <v>75</v>
      </c>
      <c r="D543" s="4" t="s">
        <v>791</v>
      </c>
      <c r="E543" s="4" t="s">
        <v>27</v>
      </c>
      <c r="F543" s="3">
        <v>45314.541666666664</v>
      </c>
      <c r="G543" s="3">
        <v>45314.57708333333</v>
      </c>
      <c r="H543" s="1">
        <v>63.02</v>
      </c>
      <c r="I543" s="1">
        <v>1.33</v>
      </c>
      <c r="J543" s="1">
        <v>8.56</v>
      </c>
      <c r="K543" s="2">
        <v>17.57</v>
      </c>
      <c r="L543" s="4" t="s">
        <v>45</v>
      </c>
      <c r="M543" s="4" t="s">
        <v>13</v>
      </c>
      <c r="N543" s="1">
        <v>42.43</v>
      </c>
      <c r="O543" s="1">
        <v>74.739999999999995</v>
      </c>
      <c r="P543" s="1">
        <v>190.24</v>
      </c>
      <c r="Q543" s="1">
        <v>-2.82</v>
      </c>
      <c r="R543" s="1">
        <v>9.08</v>
      </c>
      <c r="S543" s="4" t="s">
        <v>20</v>
      </c>
      <c r="T543" s="4" t="s">
        <v>24</v>
      </c>
      <c r="U543" s="7">
        <v>13</v>
      </c>
      <c r="V543" s="4" t="s">
        <v>36</v>
      </c>
      <c r="W543" s="4" t="s">
        <v>2579</v>
      </c>
      <c r="X543" s="7">
        <v>1</v>
      </c>
      <c r="Y543" s="7">
        <v>2024</v>
      </c>
      <c r="Z543" s="4" t="s">
        <v>1853</v>
      </c>
    </row>
    <row r="544" spans="1:26">
      <c r="A544" s="4" t="s">
        <v>894</v>
      </c>
      <c r="B544" s="4" t="s">
        <v>29</v>
      </c>
      <c r="C544" s="1">
        <v>51.11</v>
      </c>
      <c r="D544" s="4" t="s">
        <v>185</v>
      </c>
      <c r="E544" s="4" t="s">
        <v>27</v>
      </c>
      <c r="F544" s="3">
        <v>45314.583333333336</v>
      </c>
      <c r="G544" s="3">
        <v>45314.665277777778</v>
      </c>
      <c r="H544" s="1">
        <v>33.01</v>
      </c>
      <c r="I544" s="1">
        <v>2.66</v>
      </c>
      <c r="J544" s="1">
        <v>31.9</v>
      </c>
      <c r="K544" s="2">
        <v>31.92</v>
      </c>
      <c r="L544" s="4" t="s">
        <v>45</v>
      </c>
      <c r="M544" s="4" t="s">
        <v>23</v>
      </c>
      <c r="N544" s="1">
        <v>51.94</v>
      </c>
      <c r="O544" s="1">
        <v>68.81</v>
      </c>
      <c r="P544" s="1">
        <v>20.47</v>
      </c>
      <c r="Q544" s="1">
        <v>18.8</v>
      </c>
      <c r="R544" s="1">
        <v>0</v>
      </c>
      <c r="S544" s="4" t="s">
        <v>20</v>
      </c>
      <c r="T544" s="4" t="s">
        <v>24</v>
      </c>
      <c r="U544" s="7">
        <v>14</v>
      </c>
      <c r="V544" s="4" t="s">
        <v>36</v>
      </c>
      <c r="W544" s="4" t="s">
        <v>2579</v>
      </c>
      <c r="X544" s="7">
        <v>1</v>
      </c>
      <c r="Y544" s="7">
        <v>2024</v>
      </c>
      <c r="Z544" s="4" t="s">
        <v>1853</v>
      </c>
    </row>
    <row r="545" spans="1:26">
      <c r="A545" s="4" t="s">
        <v>895</v>
      </c>
      <c r="B545" s="4" t="s">
        <v>1</v>
      </c>
      <c r="C545" s="1">
        <v>62</v>
      </c>
      <c r="D545" s="4" t="s">
        <v>896</v>
      </c>
      <c r="E545" s="4" t="s">
        <v>11</v>
      </c>
      <c r="F545" s="3">
        <v>45314.625</v>
      </c>
      <c r="G545" s="3">
        <v>45314.658333333333</v>
      </c>
      <c r="H545" s="1">
        <v>56.62</v>
      </c>
      <c r="I545" s="1">
        <v>1.26</v>
      </c>
      <c r="J545" s="1"/>
      <c r="K545" s="2">
        <v>37.14</v>
      </c>
      <c r="L545" s="4" t="s">
        <v>12</v>
      </c>
      <c r="M545" s="4" t="s">
        <v>33</v>
      </c>
      <c r="N545" s="1">
        <v>57.72</v>
      </c>
      <c r="O545" s="1">
        <v>88.57</v>
      </c>
      <c r="P545" s="1">
        <v>107.01</v>
      </c>
      <c r="Q545" s="1">
        <v>28.94</v>
      </c>
      <c r="R545" s="1">
        <v>4</v>
      </c>
      <c r="S545" s="4" t="s">
        <v>6</v>
      </c>
      <c r="T545" s="4" t="s">
        <v>24</v>
      </c>
      <c r="U545" s="7">
        <v>15</v>
      </c>
      <c r="V545" s="4" t="s">
        <v>36</v>
      </c>
      <c r="W545" s="4" t="s">
        <v>2566</v>
      </c>
      <c r="X545" s="7">
        <v>1</v>
      </c>
      <c r="Y545" s="7">
        <v>2024</v>
      </c>
      <c r="Z545" s="4" t="s">
        <v>1853</v>
      </c>
    </row>
    <row r="546" spans="1:26">
      <c r="A546" s="4" t="s">
        <v>897</v>
      </c>
      <c r="B546" s="4" t="s">
        <v>62</v>
      </c>
      <c r="C546" s="1">
        <v>50</v>
      </c>
      <c r="D546" s="4" t="s">
        <v>898</v>
      </c>
      <c r="E546" s="4" t="s">
        <v>11</v>
      </c>
      <c r="F546" s="3">
        <v>45314.666666666664</v>
      </c>
      <c r="G546" s="3">
        <v>45314.797222222223</v>
      </c>
      <c r="H546" s="1">
        <v>53.17</v>
      </c>
      <c r="I546" s="1">
        <v>0.63</v>
      </c>
      <c r="J546" s="1">
        <v>19.149999999999999</v>
      </c>
      <c r="K546" s="2">
        <v>26.69</v>
      </c>
      <c r="L546" s="4" t="s">
        <v>36</v>
      </c>
      <c r="M546" s="4" t="s">
        <v>23</v>
      </c>
      <c r="N546" s="1">
        <v>40.520000000000003</v>
      </c>
      <c r="O546" s="1">
        <v>70.55</v>
      </c>
      <c r="P546" s="1">
        <v>105.45</v>
      </c>
      <c r="Q546" s="1">
        <v>37.89</v>
      </c>
      <c r="R546" s="1">
        <v>2</v>
      </c>
      <c r="S546" s="4" t="s">
        <v>6</v>
      </c>
      <c r="T546" s="4" t="s">
        <v>24</v>
      </c>
      <c r="U546" s="7">
        <v>16</v>
      </c>
      <c r="V546" s="4" t="s">
        <v>36</v>
      </c>
      <c r="W546" s="4" t="s">
        <v>2584</v>
      </c>
      <c r="X546" s="7">
        <v>1</v>
      </c>
      <c r="Y546" s="7">
        <v>2024</v>
      </c>
      <c r="Z546" s="4" t="s">
        <v>1853</v>
      </c>
    </row>
    <row r="547" spans="1:26">
      <c r="A547" s="4" t="s">
        <v>899</v>
      </c>
      <c r="B547" s="4" t="s">
        <v>9</v>
      </c>
      <c r="C547" s="1">
        <v>50</v>
      </c>
      <c r="D547" s="4" t="s">
        <v>890</v>
      </c>
      <c r="E547" s="4" t="s">
        <v>27</v>
      </c>
      <c r="F547" s="3">
        <v>45314.708333333336</v>
      </c>
      <c r="G547" s="3">
        <v>45314.746527777781</v>
      </c>
      <c r="H547" s="1">
        <v>51.87</v>
      </c>
      <c r="I547" s="1">
        <v>3.86</v>
      </c>
      <c r="J547" s="1">
        <v>28.75</v>
      </c>
      <c r="K547" s="2">
        <v>20.190000000000001</v>
      </c>
      <c r="L547" s="4" t="s">
        <v>36</v>
      </c>
      <c r="M547" s="4" t="s">
        <v>48</v>
      </c>
      <c r="N547" s="1">
        <v>85.34</v>
      </c>
      <c r="O547" s="1">
        <v>72.42</v>
      </c>
      <c r="P547" s="1">
        <v>261.23</v>
      </c>
      <c r="Q547" s="1">
        <v>-0.23</v>
      </c>
      <c r="R547" s="1">
        <v>4</v>
      </c>
      <c r="S547" s="4" t="s">
        <v>20</v>
      </c>
      <c r="T547" s="4" t="s">
        <v>24</v>
      </c>
      <c r="U547" s="7">
        <v>17</v>
      </c>
      <c r="V547" s="4" t="s">
        <v>36</v>
      </c>
      <c r="W547" s="4" t="s">
        <v>2572</v>
      </c>
      <c r="X547" s="7">
        <v>1</v>
      </c>
      <c r="Y547" s="7">
        <v>2024</v>
      </c>
      <c r="Z547" s="4" t="s">
        <v>1853</v>
      </c>
    </row>
    <row r="548" spans="1:26">
      <c r="A548" s="4" t="s">
        <v>900</v>
      </c>
      <c r="B548" s="4" t="s">
        <v>9</v>
      </c>
      <c r="C548" s="1">
        <v>100</v>
      </c>
      <c r="D548" s="4" t="s">
        <v>858</v>
      </c>
      <c r="E548" s="4" t="s">
        <v>11</v>
      </c>
      <c r="F548" s="3">
        <v>45314.75</v>
      </c>
      <c r="G548" s="3">
        <v>45314.888194444444</v>
      </c>
      <c r="H548" s="1">
        <v>64.31</v>
      </c>
      <c r="I548" s="1">
        <v>2.4700000000000002</v>
      </c>
      <c r="J548" s="1">
        <v>33.31</v>
      </c>
      <c r="K548" s="2">
        <v>14.2</v>
      </c>
      <c r="L548" s="4" t="s">
        <v>12</v>
      </c>
      <c r="M548" s="4" t="s">
        <v>13</v>
      </c>
      <c r="N548" s="1">
        <v>42.86</v>
      </c>
      <c r="O548" s="1">
        <v>96.57</v>
      </c>
      <c r="P548" s="1">
        <v>232.11</v>
      </c>
      <c r="Q548" s="1">
        <v>-7.68</v>
      </c>
      <c r="R548" s="1">
        <v>6</v>
      </c>
      <c r="S548" s="4" t="s">
        <v>6</v>
      </c>
      <c r="T548" s="4" t="s">
        <v>7</v>
      </c>
      <c r="U548" s="7">
        <v>18</v>
      </c>
      <c r="V548" s="4" t="s">
        <v>4</v>
      </c>
      <c r="W548" s="4" t="s">
        <v>2572</v>
      </c>
      <c r="X548" s="7">
        <v>1</v>
      </c>
      <c r="Y548" s="7">
        <v>2024</v>
      </c>
      <c r="Z548" s="4" t="s">
        <v>1853</v>
      </c>
    </row>
    <row r="549" spans="1:26">
      <c r="A549" s="4" t="s">
        <v>901</v>
      </c>
      <c r="B549" s="4" t="s">
        <v>29</v>
      </c>
      <c r="C549" s="1">
        <v>75</v>
      </c>
      <c r="D549" s="4" t="s">
        <v>902</v>
      </c>
      <c r="E549" s="4" t="s">
        <v>58</v>
      </c>
      <c r="F549" s="3">
        <v>45314.791666666664</v>
      </c>
      <c r="G549" s="3">
        <v>45314.929166666669</v>
      </c>
      <c r="H549" s="1">
        <v>4.29</v>
      </c>
      <c r="I549" s="1">
        <v>2.46</v>
      </c>
      <c r="J549" s="1">
        <v>38.840000000000003</v>
      </c>
      <c r="K549" s="2">
        <v>41.87</v>
      </c>
      <c r="L549" s="4" t="s">
        <v>4</v>
      </c>
      <c r="M549" s="4" t="s">
        <v>5</v>
      </c>
      <c r="N549" s="1">
        <v>16.670000000000002</v>
      </c>
      <c r="O549" s="1">
        <v>66.47</v>
      </c>
      <c r="P549" s="1">
        <v>107.4</v>
      </c>
      <c r="Q549" s="1">
        <v>-8.9600000000000009</v>
      </c>
      <c r="R549" s="1">
        <v>5</v>
      </c>
      <c r="S549" s="4" t="s">
        <v>14</v>
      </c>
      <c r="T549" s="4" t="s">
        <v>15</v>
      </c>
      <c r="U549" s="7">
        <v>19</v>
      </c>
      <c r="V549" s="4" t="s">
        <v>4</v>
      </c>
      <c r="W549" s="4" t="s">
        <v>2579</v>
      </c>
      <c r="X549" s="7">
        <v>1</v>
      </c>
      <c r="Y549" s="7">
        <v>2024</v>
      </c>
      <c r="Z549" s="4" t="s">
        <v>1853</v>
      </c>
    </row>
    <row r="550" spans="1:26">
      <c r="A550" s="4" t="s">
        <v>903</v>
      </c>
      <c r="B550" s="4" t="s">
        <v>62</v>
      </c>
      <c r="C550" s="1">
        <v>85</v>
      </c>
      <c r="D550" s="4" t="s">
        <v>904</v>
      </c>
      <c r="E550" s="4" t="s">
        <v>11</v>
      </c>
      <c r="F550" s="3">
        <v>45314.833333333336</v>
      </c>
      <c r="G550" s="3">
        <v>45314.869444444441</v>
      </c>
      <c r="H550" s="1">
        <v>56.73</v>
      </c>
      <c r="I550" s="1">
        <v>2.0099999999999998</v>
      </c>
      <c r="J550" s="1">
        <v>11.93</v>
      </c>
      <c r="K550" s="2">
        <v>19.14</v>
      </c>
      <c r="L550" s="4" t="s">
        <v>45</v>
      </c>
      <c r="M550" s="4" t="s">
        <v>5</v>
      </c>
      <c r="N550" s="1">
        <v>37.880000000000003</v>
      </c>
      <c r="O550" s="1">
        <v>62.64</v>
      </c>
      <c r="P550" s="1">
        <v>288.2</v>
      </c>
      <c r="Q550" s="1">
        <v>10.57</v>
      </c>
      <c r="R550" s="1">
        <v>6</v>
      </c>
      <c r="S550" s="4" t="s">
        <v>20</v>
      </c>
      <c r="T550" s="4" t="s">
        <v>24</v>
      </c>
      <c r="U550" s="7">
        <v>20</v>
      </c>
      <c r="V550" s="4" t="s">
        <v>4</v>
      </c>
      <c r="W550" s="4" t="s">
        <v>2584</v>
      </c>
      <c r="X550" s="7">
        <v>1</v>
      </c>
      <c r="Y550" s="7">
        <v>2024</v>
      </c>
      <c r="Z550" s="4" t="s">
        <v>1853</v>
      </c>
    </row>
    <row r="551" spans="1:26">
      <c r="A551" s="4" t="s">
        <v>905</v>
      </c>
      <c r="B551" s="4" t="s">
        <v>29</v>
      </c>
      <c r="C551" s="1">
        <v>75</v>
      </c>
      <c r="D551" s="4" t="s">
        <v>630</v>
      </c>
      <c r="E551" s="4" t="s">
        <v>11</v>
      </c>
      <c r="F551" s="3">
        <v>45314.875</v>
      </c>
      <c r="G551" s="3">
        <v>45314.927777777775</v>
      </c>
      <c r="H551" s="1">
        <v>44.91</v>
      </c>
      <c r="I551" s="1">
        <v>0.89</v>
      </c>
      <c r="J551" s="1">
        <v>16.75</v>
      </c>
      <c r="K551" s="2">
        <v>32.159999999999997</v>
      </c>
      <c r="L551" s="4" t="s">
        <v>45</v>
      </c>
      <c r="M551" s="4" t="s">
        <v>39</v>
      </c>
      <c r="N551" s="1">
        <v>32.68</v>
      </c>
      <c r="O551" s="1">
        <v>97.14</v>
      </c>
      <c r="P551" s="1">
        <v>14.13</v>
      </c>
      <c r="Q551" s="1">
        <v>27.19</v>
      </c>
      <c r="R551" s="1">
        <v>6</v>
      </c>
      <c r="S551" s="4" t="s">
        <v>20</v>
      </c>
      <c r="T551" s="4" t="s">
        <v>15</v>
      </c>
      <c r="U551" s="7">
        <v>21</v>
      </c>
      <c r="V551" s="4" t="s">
        <v>4</v>
      </c>
      <c r="W551" s="4" t="s">
        <v>2579</v>
      </c>
      <c r="X551" s="7">
        <v>1</v>
      </c>
      <c r="Y551" s="7">
        <v>2024</v>
      </c>
      <c r="Z551" s="4" t="s">
        <v>1853</v>
      </c>
    </row>
    <row r="552" spans="1:26">
      <c r="A552" s="4" t="s">
        <v>906</v>
      </c>
      <c r="B552" s="4" t="s">
        <v>17</v>
      </c>
      <c r="C552" s="1">
        <v>85</v>
      </c>
      <c r="D552" s="4" t="s">
        <v>907</v>
      </c>
      <c r="E552" s="4" t="s">
        <v>27</v>
      </c>
      <c r="F552" s="3">
        <v>45314.916666666664</v>
      </c>
      <c r="G552" s="3">
        <v>45314.945833333331</v>
      </c>
      <c r="H552" s="1">
        <v>13.88</v>
      </c>
      <c r="I552" s="1">
        <v>2.16</v>
      </c>
      <c r="J552" s="1">
        <v>46.76</v>
      </c>
      <c r="K552" s="2">
        <v>9.89</v>
      </c>
      <c r="L552" s="4" t="s">
        <v>45</v>
      </c>
      <c r="M552" s="4" t="s">
        <v>23</v>
      </c>
      <c r="N552" s="1">
        <v>68.86</v>
      </c>
      <c r="O552" s="1">
        <v>76.930000000000007</v>
      </c>
      <c r="P552" s="1">
        <v>192.99</v>
      </c>
      <c r="Q552" s="1">
        <v>37.25</v>
      </c>
      <c r="R552" s="1">
        <v>7</v>
      </c>
      <c r="S552" s="4" t="s">
        <v>6</v>
      </c>
      <c r="T552" s="4" t="s">
        <v>24</v>
      </c>
      <c r="U552" s="7">
        <v>22</v>
      </c>
      <c r="V552" s="4" t="s">
        <v>4</v>
      </c>
      <c r="W552" s="4" t="s">
        <v>2567</v>
      </c>
      <c r="X552" s="7">
        <v>1</v>
      </c>
      <c r="Y552" s="7">
        <v>2024</v>
      </c>
      <c r="Z552" s="4" t="s">
        <v>1853</v>
      </c>
    </row>
    <row r="553" spans="1:26">
      <c r="A553" s="4" t="s">
        <v>908</v>
      </c>
      <c r="B553" s="4" t="s">
        <v>29</v>
      </c>
      <c r="C553" s="1">
        <v>62</v>
      </c>
      <c r="D553" s="4" t="s">
        <v>454</v>
      </c>
      <c r="E553" s="4" t="s">
        <v>58</v>
      </c>
      <c r="F553" s="3">
        <v>45314.958333333336</v>
      </c>
      <c r="G553" s="3">
        <v>45315.024305555555</v>
      </c>
      <c r="H553" s="1">
        <v>39.369999999999997</v>
      </c>
      <c r="I553" s="1">
        <v>1.41</v>
      </c>
      <c r="J553" s="1">
        <v>26.04</v>
      </c>
      <c r="K553" s="2">
        <v>27.08</v>
      </c>
      <c r="L553" s="4" t="s">
        <v>12</v>
      </c>
      <c r="M553" s="4" t="s">
        <v>23</v>
      </c>
      <c r="N553" s="1">
        <v>85.47</v>
      </c>
      <c r="O553" s="1">
        <v>86.87</v>
      </c>
      <c r="P553" s="1">
        <v>79.760000000000005</v>
      </c>
      <c r="Q553" s="1">
        <v>27.35</v>
      </c>
      <c r="R553" s="1">
        <v>5</v>
      </c>
      <c r="S553" s="4" t="s">
        <v>6</v>
      </c>
      <c r="T553" s="4" t="s">
        <v>24</v>
      </c>
      <c r="U553" s="7">
        <v>23</v>
      </c>
      <c r="V553" s="4" t="s">
        <v>4</v>
      </c>
      <c r="W553" s="4" t="s">
        <v>2579</v>
      </c>
      <c r="X553" s="7">
        <v>1</v>
      </c>
      <c r="Y553" s="7">
        <v>2024</v>
      </c>
      <c r="Z553" s="4" t="s">
        <v>1853</v>
      </c>
    </row>
    <row r="554" spans="1:26">
      <c r="A554" s="4" t="s">
        <v>909</v>
      </c>
      <c r="B554" s="4" t="s">
        <v>29</v>
      </c>
      <c r="C554" s="1">
        <v>46.67</v>
      </c>
      <c r="D554" s="4" t="s">
        <v>325</v>
      </c>
      <c r="E554" s="4" t="s">
        <v>42</v>
      </c>
      <c r="F554" s="3">
        <v>45315</v>
      </c>
      <c r="G554" s="3">
        <v>45315.154861111114</v>
      </c>
      <c r="H554" s="1">
        <v>11.76</v>
      </c>
      <c r="I554" s="1">
        <v>3.04</v>
      </c>
      <c r="J554" s="1">
        <v>34.72</v>
      </c>
      <c r="K554" s="2">
        <v>13.29</v>
      </c>
      <c r="L554" s="4" t="s">
        <v>45</v>
      </c>
      <c r="M554" s="4" t="s">
        <v>33</v>
      </c>
      <c r="N554" s="1">
        <v>14.29</v>
      </c>
      <c r="O554" s="1">
        <v>70.95</v>
      </c>
      <c r="P554" s="1">
        <v>272.88</v>
      </c>
      <c r="Q554" s="1">
        <v>-5.12</v>
      </c>
      <c r="R554" s="1">
        <v>3</v>
      </c>
      <c r="S554" s="4" t="s">
        <v>20</v>
      </c>
      <c r="T554" s="4" t="s">
        <v>7</v>
      </c>
      <c r="U554" s="7">
        <v>0</v>
      </c>
      <c r="V554" s="4" t="s">
        <v>1816</v>
      </c>
      <c r="W554" s="4" t="s">
        <v>2579</v>
      </c>
      <c r="X554" s="7">
        <v>1</v>
      </c>
      <c r="Y554" s="7">
        <v>2024</v>
      </c>
      <c r="Z554" s="4" t="s">
        <v>1853</v>
      </c>
    </row>
    <row r="555" spans="1:26">
      <c r="A555" s="4" t="s">
        <v>910</v>
      </c>
      <c r="B555" s="4" t="s">
        <v>9</v>
      </c>
      <c r="C555" s="1">
        <v>100</v>
      </c>
      <c r="D555" s="4" t="s">
        <v>212</v>
      </c>
      <c r="E555" s="4" t="s">
        <v>42</v>
      </c>
      <c r="F555" s="3">
        <v>45315.041666666664</v>
      </c>
      <c r="G555" s="3">
        <v>45315.161805555559</v>
      </c>
      <c r="H555" s="1">
        <v>49.9</v>
      </c>
      <c r="I555" s="1">
        <v>2.4</v>
      </c>
      <c r="J555" s="1">
        <v>44.05</v>
      </c>
      <c r="K555" s="2">
        <v>37.869999999999997</v>
      </c>
      <c r="L555" s="4" t="s">
        <v>12</v>
      </c>
      <c r="M555" s="4" t="s">
        <v>48</v>
      </c>
      <c r="N555" s="1">
        <v>56.78</v>
      </c>
      <c r="O555" s="1">
        <v>72.150000000000006</v>
      </c>
      <c r="P555" s="1">
        <v>233.24</v>
      </c>
      <c r="Q555" s="1">
        <v>18.010000000000002</v>
      </c>
      <c r="R555" s="1">
        <v>2</v>
      </c>
      <c r="S555" s="4" t="s">
        <v>6</v>
      </c>
      <c r="T555" s="4" t="s">
        <v>15</v>
      </c>
      <c r="U555" s="7">
        <v>1</v>
      </c>
      <c r="V555" s="4" t="s">
        <v>1816</v>
      </c>
      <c r="W555" s="4" t="s">
        <v>2572</v>
      </c>
      <c r="X555" s="7">
        <v>1</v>
      </c>
      <c r="Y555" s="7">
        <v>2024</v>
      </c>
      <c r="Z555" s="4" t="s">
        <v>1853</v>
      </c>
    </row>
    <row r="556" spans="1:26">
      <c r="A556" s="4" t="s">
        <v>911</v>
      </c>
      <c r="B556" s="4" t="s">
        <v>9</v>
      </c>
      <c r="C556" s="1">
        <v>85</v>
      </c>
      <c r="D556" s="4" t="s">
        <v>599</v>
      </c>
      <c r="E556" s="4" t="s">
        <v>3</v>
      </c>
      <c r="F556" s="3">
        <v>45315.083333333336</v>
      </c>
      <c r="G556" s="3">
        <v>45315.154166666667</v>
      </c>
      <c r="H556" s="1">
        <v>64.61</v>
      </c>
      <c r="I556" s="1">
        <v>1.23</v>
      </c>
      <c r="J556" s="1">
        <v>3.99</v>
      </c>
      <c r="K556" s="2">
        <v>37.08</v>
      </c>
      <c r="L556" s="4" t="s">
        <v>12</v>
      </c>
      <c r="M556" s="4" t="s">
        <v>39</v>
      </c>
      <c r="N556" s="1">
        <v>21.98</v>
      </c>
      <c r="O556" s="1">
        <v>72.94</v>
      </c>
      <c r="P556" s="1">
        <v>116.18</v>
      </c>
      <c r="Q556" s="1">
        <v>17.11</v>
      </c>
      <c r="R556" s="1">
        <v>4</v>
      </c>
      <c r="S556" s="4" t="s">
        <v>14</v>
      </c>
      <c r="T556" s="4" t="s">
        <v>24</v>
      </c>
      <c r="U556" s="7">
        <v>2</v>
      </c>
      <c r="V556" s="4" t="s">
        <v>1816</v>
      </c>
      <c r="W556" s="4" t="s">
        <v>2572</v>
      </c>
      <c r="X556" s="7">
        <v>1</v>
      </c>
      <c r="Y556" s="7">
        <v>2024</v>
      </c>
      <c r="Z556" s="4" t="s">
        <v>1853</v>
      </c>
    </row>
    <row r="557" spans="1:26">
      <c r="A557" s="4" t="s">
        <v>912</v>
      </c>
      <c r="B557" s="4" t="s">
        <v>9</v>
      </c>
      <c r="C557" s="1">
        <v>50</v>
      </c>
      <c r="D557" s="4" t="s">
        <v>913</v>
      </c>
      <c r="E557" s="4" t="s">
        <v>11</v>
      </c>
      <c r="F557" s="3">
        <v>45315.125</v>
      </c>
      <c r="G557" s="3">
        <v>45315.253472222219</v>
      </c>
      <c r="H557" s="1">
        <v>12.59</v>
      </c>
      <c r="I557" s="1">
        <v>3.42</v>
      </c>
      <c r="J557" s="1">
        <v>13.29</v>
      </c>
      <c r="K557" s="2">
        <v>25.14</v>
      </c>
      <c r="L557" s="4" t="s">
        <v>36</v>
      </c>
      <c r="M557" s="4" t="s">
        <v>33</v>
      </c>
      <c r="N557" s="1">
        <v>70.25</v>
      </c>
      <c r="O557" s="1">
        <v>87.17</v>
      </c>
      <c r="P557" s="1">
        <v>67.62</v>
      </c>
      <c r="Q557" s="1">
        <v>34.25</v>
      </c>
      <c r="R557" s="1">
        <v>2</v>
      </c>
      <c r="S557" s="4" t="s">
        <v>6</v>
      </c>
      <c r="T557" s="4" t="s">
        <v>24</v>
      </c>
      <c r="U557" s="7">
        <v>3</v>
      </c>
      <c r="V557" s="4" t="s">
        <v>1816</v>
      </c>
      <c r="W557" s="4" t="s">
        <v>2572</v>
      </c>
      <c r="X557" s="7">
        <v>1</v>
      </c>
      <c r="Y557" s="7">
        <v>2024</v>
      </c>
      <c r="Z557" s="4" t="s">
        <v>1853</v>
      </c>
    </row>
    <row r="558" spans="1:26">
      <c r="A558" s="4" t="s">
        <v>914</v>
      </c>
      <c r="B558" s="4" t="s">
        <v>17</v>
      </c>
      <c r="C558" s="1">
        <v>75</v>
      </c>
      <c r="D558" s="4" t="s">
        <v>915</v>
      </c>
      <c r="E558" s="4" t="s">
        <v>11</v>
      </c>
      <c r="F558" s="3">
        <v>45315.166666666664</v>
      </c>
      <c r="G558" s="3">
        <v>45315.240277777775</v>
      </c>
      <c r="H558" s="1">
        <v>65.599999999999994</v>
      </c>
      <c r="I558" s="1">
        <v>1.03</v>
      </c>
      <c r="J558" s="1">
        <v>5.59</v>
      </c>
      <c r="K558" s="2">
        <v>2.35</v>
      </c>
      <c r="L558" s="4" t="s">
        <v>4</v>
      </c>
      <c r="M558" s="4" t="s">
        <v>13</v>
      </c>
      <c r="N558" s="1">
        <v>17.670000000000002</v>
      </c>
      <c r="O558" s="1">
        <v>86.32</v>
      </c>
      <c r="P558" s="1"/>
      <c r="Q558" s="1">
        <v>-9.27</v>
      </c>
      <c r="R558" s="1">
        <v>1</v>
      </c>
      <c r="S558" s="4" t="s">
        <v>20</v>
      </c>
      <c r="T558" s="4" t="s">
        <v>7</v>
      </c>
      <c r="U558" s="7">
        <v>4</v>
      </c>
      <c r="V558" s="4" t="s">
        <v>1816</v>
      </c>
      <c r="W558" s="4" t="s">
        <v>2567</v>
      </c>
      <c r="X558" s="7">
        <v>1</v>
      </c>
      <c r="Y558" s="7">
        <v>2024</v>
      </c>
      <c r="Z558" s="4" t="s">
        <v>1853</v>
      </c>
    </row>
    <row r="559" spans="1:26">
      <c r="A559" s="4" t="s">
        <v>916</v>
      </c>
      <c r="B559" s="4" t="s">
        <v>9</v>
      </c>
      <c r="C559" s="1">
        <v>50</v>
      </c>
      <c r="D559" s="4" t="s">
        <v>917</v>
      </c>
      <c r="E559" s="4" t="s">
        <v>58</v>
      </c>
      <c r="F559" s="3">
        <v>45315.208333333336</v>
      </c>
      <c r="G559" s="3">
        <v>45315.341666666667</v>
      </c>
      <c r="H559" s="1">
        <v>8.11</v>
      </c>
      <c r="I559" s="1">
        <v>1.65</v>
      </c>
      <c r="J559" s="1">
        <v>37.29</v>
      </c>
      <c r="K559" s="2">
        <v>32.130000000000003</v>
      </c>
      <c r="L559" s="4" t="s">
        <v>4</v>
      </c>
      <c r="M559" s="4" t="s">
        <v>13</v>
      </c>
      <c r="N559" s="1">
        <v>28.37</v>
      </c>
      <c r="O559" s="1">
        <v>94.76</v>
      </c>
      <c r="P559" s="1">
        <v>286.33999999999997</v>
      </c>
      <c r="Q559" s="1">
        <v>-8.48</v>
      </c>
      <c r="R559" s="1">
        <v>1.96</v>
      </c>
      <c r="S559" s="4" t="s">
        <v>6</v>
      </c>
      <c r="T559" s="4" t="s">
        <v>15</v>
      </c>
      <c r="U559" s="7">
        <v>5</v>
      </c>
      <c r="V559" s="4" t="s">
        <v>1816</v>
      </c>
      <c r="W559" s="4" t="s">
        <v>2572</v>
      </c>
      <c r="X559" s="7">
        <v>1</v>
      </c>
      <c r="Y559" s="7">
        <v>2024</v>
      </c>
      <c r="Z559" s="4" t="s">
        <v>1853</v>
      </c>
    </row>
    <row r="560" spans="1:26">
      <c r="A560" s="4" t="s">
        <v>918</v>
      </c>
      <c r="B560" s="4" t="s">
        <v>62</v>
      </c>
      <c r="C560" s="1">
        <v>85</v>
      </c>
      <c r="D560" s="4" t="s">
        <v>637</v>
      </c>
      <c r="E560" s="4" t="s">
        <v>42</v>
      </c>
      <c r="F560" s="3">
        <v>45315.25</v>
      </c>
      <c r="G560" s="3">
        <v>45315.387499999997</v>
      </c>
      <c r="H560" s="1">
        <v>48.96</v>
      </c>
      <c r="I560" s="1">
        <v>2.97</v>
      </c>
      <c r="J560" s="1">
        <v>28.6</v>
      </c>
      <c r="K560" s="2">
        <v>12.33</v>
      </c>
      <c r="L560" s="4" t="s">
        <v>4</v>
      </c>
      <c r="M560" s="4" t="s">
        <v>23</v>
      </c>
      <c r="N560" s="1">
        <v>68.69</v>
      </c>
      <c r="O560" s="1">
        <v>85.61</v>
      </c>
      <c r="P560" s="1">
        <v>122.75</v>
      </c>
      <c r="Q560" s="1">
        <v>6.66</v>
      </c>
      <c r="R560" s="1">
        <v>4</v>
      </c>
      <c r="S560" s="4" t="s">
        <v>20</v>
      </c>
      <c r="T560" s="4" t="s">
        <v>15</v>
      </c>
      <c r="U560" s="7">
        <v>6</v>
      </c>
      <c r="V560" s="4" t="s">
        <v>12</v>
      </c>
      <c r="W560" s="4" t="s">
        <v>2584</v>
      </c>
      <c r="X560" s="7">
        <v>1</v>
      </c>
      <c r="Y560" s="7">
        <v>2024</v>
      </c>
      <c r="Z560" s="4" t="s">
        <v>1853</v>
      </c>
    </row>
    <row r="561" spans="1:26">
      <c r="A561" s="4" t="s">
        <v>919</v>
      </c>
      <c r="B561" s="4" t="s">
        <v>1</v>
      </c>
      <c r="C561" s="1">
        <v>62</v>
      </c>
      <c r="D561" s="4" t="s">
        <v>95</v>
      </c>
      <c r="E561" s="4" t="s">
        <v>3</v>
      </c>
      <c r="F561" s="3">
        <v>45315.291666666664</v>
      </c>
      <c r="G561" s="3">
        <v>45315.45416666667</v>
      </c>
      <c r="H561" s="1">
        <v>34.380000000000003</v>
      </c>
      <c r="I561" s="1">
        <v>2.52</v>
      </c>
      <c r="J561" s="1">
        <v>6.56</v>
      </c>
      <c r="K561" s="2">
        <v>22.88</v>
      </c>
      <c r="L561" s="4" t="s">
        <v>45</v>
      </c>
      <c r="M561" s="4" t="s">
        <v>48</v>
      </c>
      <c r="N561" s="1">
        <v>51.17</v>
      </c>
      <c r="O561" s="1">
        <v>88.33</v>
      </c>
      <c r="P561" s="1">
        <v>108.59</v>
      </c>
      <c r="Q561" s="1">
        <v>-9.83</v>
      </c>
      <c r="R561" s="1">
        <v>7</v>
      </c>
      <c r="S561" s="4" t="s">
        <v>14</v>
      </c>
      <c r="T561" s="4" t="s">
        <v>24</v>
      </c>
      <c r="U561" s="7">
        <v>7</v>
      </c>
      <c r="V561" s="4" t="s">
        <v>12</v>
      </c>
      <c r="W561" s="4" t="s">
        <v>2566</v>
      </c>
      <c r="X561" s="7">
        <v>1</v>
      </c>
      <c r="Y561" s="7">
        <v>2024</v>
      </c>
      <c r="Z561" s="4" t="s">
        <v>1853</v>
      </c>
    </row>
    <row r="562" spans="1:26">
      <c r="A562" s="4" t="s">
        <v>920</v>
      </c>
      <c r="B562" s="4" t="s">
        <v>62</v>
      </c>
      <c r="C562" s="1">
        <v>50</v>
      </c>
      <c r="D562" s="4" t="s">
        <v>876</v>
      </c>
      <c r="E562" s="4" t="s">
        <v>58</v>
      </c>
      <c r="F562" s="3">
        <v>45315.333333333336</v>
      </c>
      <c r="G562" s="3">
        <v>45315.375</v>
      </c>
      <c r="H562" s="1">
        <v>52.56</v>
      </c>
      <c r="I562" s="1">
        <v>1.04</v>
      </c>
      <c r="J562" s="1">
        <v>37.5</v>
      </c>
      <c r="K562" s="2">
        <v>26.92</v>
      </c>
      <c r="L562" s="4" t="s">
        <v>36</v>
      </c>
      <c r="M562" s="4" t="s">
        <v>39</v>
      </c>
      <c r="N562" s="1">
        <v>71.55</v>
      </c>
      <c r="O562" s="1">
        <v>74.06</v>
      </c>
      <c r="P562" s="1">
        <v>49.57</v>
      </c>
      <c r="Q562" s="1">
        <v>31.53</v>
      </c>
      <c r="R562" s="1">
        <v>1</v>
      </c>
      <c r="S562" s="4" t="s">
        <v>20</v>
      </c>
      <c r="T562" s="4" t="s">
        <v>7</v>
      </c>
      <c r="U562" s="7">
        <v>8</v>
      </c>
      <c r="V562" s="4" t="s">
        <v>12</v>
      </c>
      <c r="W562" s="4" t="s">
        <v>2584</v>
      </c>
      <c r="X562" s="7">
        <v>1</v>
      </c>
      <c r="Y562" s="7">
        <v>2024</v>
      </c>
      <c r="Z562" s="4" t="s">
        <v>1853</v>
      </c>
    </row>
    <row r="563" spans="1:26">
      <c r="A563" s="4" t="s">
        <v>921</v>
      </c>
      <c r="B563" s="4" t="s">
        <v>62</v>
      </c>
      <c r="C563" s="1">
        <v>62</v>
      </c>
      <c r="D563" s="4" t="s">
        <v>593</v>
      </c>
      <c r="E563" s="4" t="s">
        <v>11</v>
      </c>
      <c r="F563" s="3">
        <v>45315.375</v>
      </c>
      <c r="G563" s="3">
        <v>45315.45416666667</v>
      </c>
      <c r="H563" s="1">
        <v>37.229999999999997</v>
      </c>
      <c r="I563" s="1">
        <v>1.32</v>
      </c>
      <c r="J563" s="1">
        <v>4.3</v>
      </c>
      <c r="K563" s="2">
        <v>24.63</v>
      </c>
      <c r="L563" s="4" t="s">
        <v>36</v>
      </c>
      <c r="M563" s="4" t="s">
        <v>48</v>
      </c>
      <c r="N563" s="1">
        <v>66.89</v>
      </c>
      <c r="O563" s="1">
        <v>90.57</v>
      </c>
      <c r="P563" s="1">
        <v>207.17</v>
      </c>
      <c r="Q563" s="1">
        <v>9.7100000000000009</v>
      </c>
      <c r="R563" s="1">
        <v>6</v>
      </c>
      <c r="S563" s="4" t="s">
        <v>14</v>
      </c>
      <c r="T563" s="4" t="s">
        <v>7</v>
      </c>
      <c r="U563" s="7">
        <v>9</v>
      </c>
      <c r="V563" s="4" t="s">
        <v>12</v>
      </c>
      <c r="W563" s="4" t="s">
        <v>2584</v>
      </c>
      <c r="X563" s="7">
        <v>1</v>
      </c>
      <c r="Y563" s="7">
        <v>2024</v>
      </c>
      <c r="Z563" s="4" t="s">
        <v>1853</v>
      </c>
    </row>
    <row r="564" spans="1:26">
      <c r="A564" s="4" t="s">
        <v>922</v>
      </c>
      <c r="B564" s="4" t="s">
        <v>9</v>
      </c>
      <c r="C564" s="1">
        <v>62</v>
      </c>
      <c r="D564" s="4" t="s">
        <v>923</v>
      </c>
      <c r="E564" s="4" t="s">
        <v>42</v>
      </c>
      <c r="F564" s="3">
        <v>45315.416666666664</v>
      </c>
      <c r="G564" s="3">
        <v>45315.54791666667</v>
      </c>
      <c r="H564" s="1">
        <v>54.78</v>
      </c>
      <c r="I564" s="1">
        <v>1.84</v>
      </c>
      <c r="J564" s="1"/>
      <c r="K564" s="2">
        <v>30.79</v>
      </c>
      <c r="L564" s="4" t="s">
        <v>12</v>
      </c>
      <c r="M564" s="4" t="s">
        <v>19</v>
      </c>
      <c r="N564" s="1">
        <v>64.23</v>
      </c>
      <c r="O564" s="1">
        <v>61.69</v>
      </c>
      <c r="P564" s="1">
        <v>204.71</v>
      </c>
      <c r="Q564" s="1">
        <v>26.55</v>
      </c>
      <c r="R564" s="1">
        <v>4</v>
      </c>
      <c r="S564" s="4" t="s">
        <v>14</v>
      </c>
      <c r="T564" s="4" t="s">
        <v>24</v>
      </c>
      <c r="U564" s="7">
        <v>10</v>
      </c>
      <c r="V564" s="4" t="s">
        <v>12</v>
      </c>
      <c r="W564" s="4" t="s">
        <v>2572</v>
      </c>
      <c r="X564" s="7">
        <v>1</v>
      </c>
      <c r="Y564" s="7">
        <v>2024</v>
      </c>
      <c r="Z564" s="4" t="s">
        <v>1853</v>
      </c>
    </row>
    <row r="565" spans="1:26">
      <c r="A565" s="4" t="s">
        <v>924</v>
      </c>
      <c r="B565" s="4" t="s">
        <v>1</v>
      </c>
      <c r="C565" s="1">
        <v>75</v>
      </c>
      <c r="D565" s="4" t="s">
        <v>925</v>
      </c>
      <c r="E565" s="4" t="s">
        <v>3</v>
      </c>
      <c r="F565" s="3">
        <v>45315.458333333336</v>
      </c>
      <c r="G565" s="3">
        <v>45315.604861111111</v>
      </c>
      <c r="H565" s="1">
        <v>37.43</v>
      </c>
      <c r="I565" s="1">
        <v>2.35</v>
      </c>
      <c r="J565" s="1">
        <v>16.98</v>
      </c>
      <c r="K565" s="2">
        <v>5.47</v>
      </c>
      <c r="L565" s="4" t="s">
        <v>36</v>
      </c>
      <c r="M565" s="4" t="s">
        <v>5</v>
      </c>
      <c r="N565" s="1">
        <v>94.44</v>
      </c>
      <c r="O565" s="1">
        <v>90.54</v>
      </c>
      <c r="P565" s="1">
        <v>136.96</v>
      </c>
      <c r="Q565" s="1">
        <v>15.36</v>
      </c>
      <c r="R565" s="1">
        <v>6</v>
      </c>
      <c r="S565" s="4" t="s">
        <v>14</v>
      </c>
      <c r="T565" s="4" t="s">
        <v>15</v>
      </c>
      <c r="U565" s="7">
        <v>11</v>
      </c>
      <c r="V565" s="4" t="s">
        <v>12</v>
      </c>
      <c r="W565" s="4" t="s">
        <v>2566</v>
      </c>
      <c r="X565" s="7">
        <v>1</v>
      </c>
      <c r="Y565" s="7">
        <v>2024</v>
      </c>
      <c r="Z565" s="4" t="s">
        <v>1853</v>
      </c>
    </row>
    <row r="566" spans="1:26">
      <c r="A566" s="4" t="s">
        <v>926</v>
      </c>
      <c r="B566" s="4" t="s">
        <v>1</v>
      </c>
      <c r="C566" s="1">
        <v>85</v>
      </c>
      <c r="D566" s="4" t="s">
        <v>701</v>
      </c>
      <c r="E566" s="4" t="s">
        <v>27</v>
      </c>
      <c r="F566" s="3">
        <v>45315.5</v>
      </c>
      <c r="G566" s="3">
        <v>45315.65902777778</v>
      </c>
      <c r="H566" s="1">
        <v>28.08</v>
      </c>
      <c r="I566" s="1">
        <v>0.85</v>
      </c>
      <c r="J566" s="1">
        <v>25.58</v>
      </c>
      <c r="K566" s="2">
        <v>11.34</v>
      </c>
      <c r="L566" s="4" t="s">
        <v>12</v>
      </c>
      <c r="M566" s="4" t="s">
        <v>48</v>
      </c>
      <c r="N566" s="1">
        <v>25.39</v>
      </c>
      <c r="O566" s="1">
        <v>91.35</v>
      </c>
      <c r="P566" s="1">
        <v>145.80000000000001</v>
      </c>
      <c r="Q566" s="1">
        <v>27.96</v>
      </c>
      <c r="R566" s="1">
        <v>5</v>
      </c>
      <c r="S566" s="4" t="s">
        <v>14</v>
      </c>
      <c r="T566" s="4" t="s">
        <v>24</v>
      </c>
      <c r="U566" s="7">
        <v>12</v>
      </c>
      <c r="V566" s="4" t="s">
        <v>36</v>
      </c>
      <c r="W566" s="4" t="s">
        <v>2566</v>
      </c>
      <c r="X566" s="7">
        <v>1</v>
      </c>
      <c r="Y566" s="7">
        <v>2024</v>
      </c>
      <c r="Z566" s="4" t="s">
        <v>1853</v>
      </c>
    </row>
    <row r="567" spans="1:26">
      <c r="A567" s="4" t="s">
        <v>927</v>
      </c>
      <c r="B567" s="4" t="s">
        <v>1</v>
      </c>
      <c r="C567" s="1">
        <v>62</v>
      </c>
      <c r="D567" s="4" t="s">
        <v>928</v>
      </c>
      <c r="E567" s="4" t="s">
        <v>42</v>
      </c>
      <c r="F567" s="3">
        <v>45315.541666666664</v>
      </c>
      <c r="G567" s="3">
        <v>45315.602777777778</v>
      </c>
      <c r="H567" s="1">
        <v>79.790000000000006</v>
      </c>
      <c r="I567" s="1">
        <v>1.45</v>
      </c>
      <c r="J567" s="1"/>
      <c r="K567" s="2">
        <v>15.68</v>
      </c>
      <c r="L567" s="4" t="s">
        <v>36</v>
      </c>
      <c r="M567" s="4" t="s">
        <v>39</v>
      </c>
      <c r="N567" s="1">
        <v>79.819999999999993</v>
      </c>
      <c r="O567" s="1">
        <v>74.13</v>
      </c>
      <c r="P567" s="1">
        <v>286.57</v>
      </c>
      <c r="Q567" s="1">
        <v>1.1499999999999999</v>
      </c>
      <c r="R567" s="1">
        <v>4</v>
      </c>
      <c r="S567" s="4" t="s">
        <v>14</v>
      </c>
      <c r="T567" s="4" t="s">
        <v>15</v>
      </c>
      <c r="U567" s="7">
        <v>13</v>
      </c>
      <c r="V567" s="4" t="s">
        <v>36</v>
      </c>
      <c r="W567" s="4" t="s">
        <v>2566</v>
      </c>
      <c r="X567" s="7">
        <v>1</v>
      </c>
      <c r="Y567" s="7">
        <v>2024</v>
      </c>
      <c r="Z567" s="4" t="s">
        <v>1853</v>
      </c>
    </row>
    <row r="568" spans="1:26">
      <c r="A568" s="4" t="s">
        <v>929</v>
      </c>
      <c r="B568" s="4" t="s">
        <v>17</v>
      </c>
      <c r="C568" s="1">
        <v>85</v>
      </c>
      <c r="D568" s="4" t="s">
        <v>930</v>
      </c>
      <c r="E568" s="4" t="s">
        <v>3</v>
      </c>
      <c r="F568" s="3">
        <v>45315.583333333336</v>
      </c>
      <c r="G568" s="3">
        <v>45315.631944444445</v>
      </c>
      <c r="H568" s="1">
        <v>75.62</v>
      </c>
      <c r="I568" s="1">
        <v>1.75</v>
      </c>
      <c r="J568" s="1">
        <v>16.79</v>
      </c>
      <c r="K568" s="2">
        <v>30.05</v>
      </c>
      <c r="L568" s="4" t="s">
        <v>12</v>
      </c>
      <c r="M568" s="4" t="s">
        <v>48</v>
      </c>
      <c r="N568" s="1">
        <v>72.64</v>
      </c>
      <c r="O568" s="1">
        <v>68.33</v>
      </c>
      <c r="P568" s="1">
        <v>214.72</v>
      </c>
      <c r="Q568" s="1">
        <v>38.11</v>
      </c>
      <c r="R568" s="1">
        <v>2</v>
      </c>
      <c r="S568" s="4" t="s">
        <v>6</v>
      </c>
      <c r="T568" s="4" t="s">
        <v>7</v>
      </c>
      <c r="U568" s="7">
        <v>14</v>
      </c>
      <c r="V568" s="4" t="s">
        <v>36</v>
      </c>
      <c r="W568" s="4" t="s">
        <v>2567</v>
      </c>
      <c r="X568" s="7">
        <v>1</v>
      </c>
      <c r="Y568" s="7">
        <v>2024</v>
      </c>
      <c r="Z568" s="4" t="s">
        <v>1853</v>
      </c>
    </row>
    <row r="569" spans="1:26">
      <c r="A569" s="4" t="s">
        <v>931</v>
      </c>
      <c r="B569" s="4" t="s">
        <v>9</v>
      </c>
      <c r="C569" s="1">
        <v>85</v>
      </c>
      <c r="D569" s="4" t="s">
        <v>780</v>
      </c>
      <c r="E569" s="4" t="s">
        <v>58</v>
      </c>
      <c r="F569" s="3">
        <v>45315.625</v>
      </c>
      <c r="G569" s="3">
        <v>45315.722916666666</v>
      </c>
      <c r="H569" s="1">
        <v>48.58</v>
      </c>
      <c r="I569" s="1">
        <v>3.59</v>
      </c>
      <c r="J569" s="1">
        <v>1.72</v>
      </c>
      <c r="K569" s="2">
        <v>22.02</v>
      </c>
      <c r="L569" s="4" t="s">
        <v>45</v>
      </c>
      <c r="M569" s="4" t="s">
        <v>39</v>
      </c>
      <c r="N569" s="1">
        <v>117.66</v>
      </c>
      <c r="O569" s="1">
        <v>91.72</v>
      </c>
      <c r="P569" s="1">
        <v>41.58</v>
      </c>
      <c r="Q569" s="1">
        <v>28.45</v>
      </c>
      <c r="R569" s="1">
        <v>1</v>
      </c>
      <c r="S569" s="4" t="s">
        <v>14</v>
      </c>
      <c r="T569" s="4" t="s">
        <v>24</v>
      </c>
      <c r="U569" s="7">
        <v>15</v>
      </c>
      <c r="V569" s="4" t="s">
        <v>36</v>
      </c>
      <c r="W569" s="4" t="s">
        <v>2572</v>
      </c>
      <c r="X569" s="7">
        <v>1</v>
      </c>
      <c r="Y569" s="7">
        <v>2024</v>
      </c>
      <c r="Z569" s="4" t="s">
        <v>1853</v>
      </c>
    </row>
    <row r="570" spans="1:26">
      <c r="A570" s="4" t="s">
        <v>932</v>
      </c>
      <c r="B570" s="4" t="s">
        <v>1</v>
      </c>
      <c r="C570" s="1">
        <v>50</v>
      </c>
      <c r="D570" s="4" t="s">
        <v>933</v>
      </c>
      <c r="E570" s="4" t="s">
        <v>27</v>
      </c>
      <c r="F570" s="3">
        <v>45315.666666666664</v>
      </c>
      <c r="G570" s="3">
        <v>45315.821527777778</v>
      </c>
      <c r="H570" s="1">
        <v>60.64</v>
      </c>
      <c r="I570" s="1">
        <v>1.75</v>
      </c>
      <c r="J570" s="1">
        <v>7.7</v>
      </c>
      <c r="K570" s="2">
        <v>14.59</v>
      </c>
      <c r="L570" s="4" t="s">
        <v>36</v>
      </c>
      <c r="M570" s="4" t="s">
        <v>13</v>
      </c>
      <c r="N570" s="1">
        <v>71.59</v>
      </c>
      <c r="O570" s="1">
        <v>56.17</v>
      </c>
      <c r="P570" s="1">
        <v>136</v>
      </c>
      <c r="Q570" s="1">
        <v>12.17</v>
      </c>
      <c r="R570" s="1">
        <v>0</v>
      </c>
      <c r="S570" s="4" t="s">
        <v>6</v>
      </c>
      <c r="T570" s="4" t="s">
        <v>24</v>
      </c>
      <c r="U570" s="7">
        <v>16</v>
      </c>
      <c r="V570" s="4" t="s">
        <v>36</v>
      </c>
      <c r="W570" s="4" t="s">
        <v>2566</v>
      </c>
      <c r="X570" s="7">
        <v>1</v>
      </c>
      <c r="Y570" s="7">
        <v>2024</v>
      </c>
      <c r="Z570" s="4" t="s">
        <v>1853</v>
      </c>
    </row>
    <row r="571" spans="1:26">
      <c r="A571" s="4" t="s">
        <v>934</v>
      </c>
      <c r="B571" s="4" t="s">
        <v>17</v>
      </c>
      <c r="C571" s="1">
        <v>75</v>
      </c>
      <c r="D571" s="4" t="s">
        <v>166</v>
      </c>
      <c r="E571" s="4" t="s">
        <v>3</v>
      </c>
      <c r="F571" s="3">
        <v>45315.708333333336</v>
      </c>
      <c r="G571" s="3">
        <v>45315.795138888891</v>
      </c>
      <c r="H571" s="1">
        <v>66.849999999999994</v>
      </c>
      <c r="I571" s="1">
        <v>2.59</v>
      </c>
      <c r="J571" s="1">
        <v>20.27</v>
      </c>
      <c r="K571" s="2">
        <v>38.770000000000003</v>
      </c>
      <c r="L571" s="4" t="s">
        <v>4</v>
      </c>
      <c r="M571" s="4" t="s">
        <v>5</v>
      </c>
      <c r="N571" s="1">
        <v>24.35</v>
      </c>
      <c r="O571" s="1">
        <v>61.21</v>
      </c>
      <c r="P571" s="1">
        <v>297.89</v>
      </c>
      <c r="Q571" s="1">
        <v>35.229999999999997</v>
      </c>
      <c r="R571" s="1">
        <v>4</v>
      </c>
      <c r="S571" s="4" t="s">
        <v>6</v>
      </c>
      <c r="T571" s="4" t="s">
        <v>24</v>
      </c>
      <c r="U571" s="7">
        <v>17</v>
      </c>
      <c r="V571" s="4" t="s">
        <v>36</v>
      </c>
      <c r="W571" s="4" t="s">
        <v>2567</v>
      </c>
      <c r="X571" s="7">
        <v>1</v>
      </c>
      <c r="Y571" s="7">
        <v>2024</v>
      </c>
      <c r="Z571" s="4" t="s">
        <v>1853</v>
      </c>
    </row>
    <row r="572" spans="1:26">
      <c r="A572" s="4" t="s">
        <v>935</v>
      </c>
      <c r="B572" s="4" t="s">
        <v>29</v>
      </c>
      <c r="C572" s="1">
        <v>62</v>
      </c>
      <c r="D572" s="4" t="s">
        <v>425</v>
      </c>
      <c r="E572" s="4" t="s">
        <v>3</v>
      </c>
      <c r="F572" s="3">
        <v>45315.75</v>
      </c>
      <c r="G572" s="3">
        <v>45315.896527777775</v>
      </c>
      <c r="H572" s="1">
        <v>32.35</v>
      </c>
      <c r="I572" s="1">
        <v>3.91</v>
      </c>
      <c r="J572" s="1">
        <v>15.17</v>
      </c>
      <c r="K572" s="2">
        <v>16.52</v>
      </c>
      <c r="L572" s="4" t="s">
        <v>12</v>
      </c>
      <c r="M572" s="4" t="s">
        <v>48</v>
      </c>
      <c r="N572" s="1">
        <v>71.05</v>
      </c>
      <c r="O572" s="1">
        <v>83.01</v>
      </c>
      <c r="P572" s="1">
        <v>254.04</v>
      </c>
      <c r="Q572" s="1">
        <v>11.66</v>
      </c>
      <c r="R572" s="1">
        <v>1</v>
      </c>
      <c r="S572" s="4" t="s">
        <v>6</v>
      </c>
      <c r="T572" s="4" t="s">
        <v>15</v>
      </c>
      <c r="U572" s="7">
        <v>18</v>
      </c>
      <c r="V572" s="4" t="s">
        <v>4</v>
      </c>
      <c r="W572" s="4" t="s">
        <v>2579</v>
      </c>
      <c r="X572" s="7">
        <v>1</v>
      </c>
      <c r="Y572" s="7">
        <v>2024</v>
      </c>
      <c r="Z572" s="4" t="s">
        <v>1853</v>
      </c>
    </row>
    <row r="573" spans="1:26">
      <c r="A573" s="4" t="s">
        <v>936</v>
      </c>
      <c r="B573" s="4" t="s">
        <v>29</v>
      </c>
      <c r="C573" s="1">
        <v>47.01</v>
      </c>
      <c r="D573" s="4" t="s">
        <v>458</v>
      </c>
      <c r="E573" s="4" t="s">
        <v>11</v>
      </c>
      <c r="F573" s="3">
        <v>45315.791666666664</v>
      </c>
      <c r="G573" s="3">
        <v>45315.928472222222</v>
      </c>
      <c r="H573" s="1"/>
      <c r="I573" s="1">
        <v>0.95</v>
      </c>
      <c r="J573" s="1">
        <v>3.58</v>
      </c>
      <c r="K573" s="2">
        <v>19.07</v>
      </c>
      <c r="L573" s="4" t="s">
        <v>36</v>
      </c>
      <c r="M573" s="4" t="s">
        <v>48</v>
      </c>
      <c r="N573" s="1">
        <v>22.46</v>
      </c>
      <c r="O573" s="1">
        <v>51.02</v>
      </c>
      <c r="P573" s="1">
        <v>27.58</v>
      </c>
      <c r="Q573" s="1">
        <v>8.7200000000000006</v>
      </c>
      <c r="R573" s="1">
        <v>4</v>
      </c>
      <c r="S573" s="4" t="s">
        <v>20</v>
      </c>
      <c r="T573" s="4" t="s">
        <v>15</v>
      </c>
      <c r="U573" s="7">
        <v>19</v>
      </c>
      <c r="V573" s="4" t="s">
        <v>4</v>
      </c>
      <c r="W573" s="4" t="s">
        <v>2579</v>
      </c>
      <c r="X573" s="7">
        <v>1</v>
      </c>
      <c r="Y573" s="7">
        <v>2024</v>
      </c>
      <c r="Z573" s="4" t="s">
        <v>1853</v>
      </c>
    </row>
    <row r="574" spans="1:26">
      <c r="A574" s="4" t="s">
        <v>937</v>
      </c>
      <c r="B574" s="4" t="s">
        <v>17</v>
      </c>
      <c r="C574" s="1">
        <v>15.42</v>
      </c>
      <c r="D574" s="4" t="s">
        <v>776</v>
      </c>
      <c r="E574" s="4" t="s">
        <v>42</v>
      </c>
      <c r="F574" s="3">
        <v>45315.833333333336</v>
      </c>
      <c r="G574" s="3">
        <v>45315.938194444447</v>
      </c>
      <c r="H574" s="1">
        <v>67.709999999999994</v>
      </c>
      <c r="I574" s="1">
        <v>3.92</v>
      </c>
      <c r="J574" s="1">
        <v>13.86</v>
      </c>
      <c r="K574" s="2">
        <v>33.840000000000003</v>
      </c>
      <c r="L574" s="4" t="s">
        <v>36</v>
      </c>
      <c r="M574" s="4" t="s">
        <v>48</v>
      </c>
      <c r="N574" s="1">
        <v>79.209999999999994</v>
      </c>
      <c r="O574" s="1">
        <v>57.57</v>
      </c>
      <c r="P574" s="1">
        <v>259.63</v>
      </c>
      <c r="Q574" s="1">
        <v>-2.73</v>
      </c>
      <c r="R574" s="1">
        <v>0</v>
      </c>
      <c r="S574" s="4" t="s">
        <v>20</v>
      </c>
      <c r="T574" s="4" t="s">
        <v>7</v>
      </c>
      <c r="U574" s="7">
        <v>20</v>
      </c>
      <c r="V574" s="4" t="s">
        <v>4</v>
      </c>
      <c r="W574" s="4" t="s">
        <v>2567</v>
      </c>
      <c r="X574" s="7">
        <v>1</v>
      </c>
      <c r="Y574" s="7">
        <v>2024</v>
      </c>
      <c r="Z574" s="4" t="s">
        <v>1853</v>
      </c>
    </row>
    <row r="575" spans="1:26">
      <c r="A575" s="4" t="s">
        <v>938</v>
      </c>
      <c r="B575" s="4" t="s">
        <v>17</v>
      </c>
      <c r="C575" s="1">
        <v>91.29</v>
      </c>
      <c r="D575" s="4" t="s">
        <v>939</v>
      </c>
      <c r="E575" s="4" t="s">
        <v>11</v>
      </c>
      <c r="F575" s="3">
        <v>45315.875</v>
      </c>
      <c r="G575" s="3">
        <v>45316.003472222219</v>
      </c>
      <c r="H575" s="1">
        <v>8.3800000000000008</v>
      </c>
      <c r="I575" s="1">
        <v>2</v>
      </c>
      <c r="J575" s="1">
        <v>40.18</v>
      </c>
      <c r="K575" s="2">
        <v>11.68</v>
      </c>
      <c r="L575" s="4" t="s">
        <v>12</v>
      </c>
      <c r="M575" s="4" t="s">
        <v>39</v>
      </c>
      <c r="N575" s="1">
        <v>75.62</v>
      </c>
      <c r="O575" s="1">
        <v>76.11</v>
      </c>
      <c r="P575" s="1">
        <v>283.73</v>
      </c>
      <c r="Q575" s="1">
        <v>18.41</v>
      </c>
      <c r="R575" s="1">
        <v>3</v>
      </c>
      <c r="S575" s="4" t="s">
        <v>14</v>
      </c>
      <c r="T575" s="4" t="s">
        <v>15</v>
      </c>
      <c r="U575" s="7">
        <v>21</v>
      </c>
      <c r="V575" s="4" t="s">
        <v>4</v>
      </c>
      <c r="W575" s="4" t="s">
        <v>2567</v>
      </c>
      <c r="X575" s="7">
        <v>1</v>
      </c>
      <c r="Y575" s="7">
        <v>2024</v>
      </c>
      <c r="Z575" s="4" t="s">
        <v>1853</v>
      </c>
    </row>
    <row r="576" spans="1:26">
      <c r="A576" s="4" t="s">
        <v>940</v>
      </c>
      <c r="B576" s="4" t="s">
        <v>9</v>
      </c>
      <c r="C576" s="1">
        <v>50</v>
      </c>
      <c r="D576" s="4" t="s">
        <v>941</v>
      </c>
      <c r="E576" s="4" t="s">
        <v>27</v>
      </c>
      <c r="F576" s="3">
        <v>45315.916666666664</v>
      </c>
      <c r="G576" s="3">
        <v>45316.051388888889</v>
      </c>
      <c r="H576" s="1">
        <v>60.94</v>
      </c>
      <c r="I576" s="1">
        <v>1.81</v>
      </c>
      <c r="J576" s="1">
        <v>18.88</v>
      </c>
      <c r="K576" s="2">
        <v>30.06</v>
      </c>
      <c r="L576" s="4" t="s">
        <v>36</v>
      </c>
      <c r="M576" s="4" t="s">
        <v>48</v>
      </c>
      <c r="N576" s="1">
        <v>81.44</v>
      </c>
      <c r="O576" s="1">
        <v>66.37</v>
      </c>
      <c r="P576" s="1">
        <v>88.26</v>
      </c>
      <c r="Q576" s="1">
        <v>1.9</v>
      </c>
      <c r="R576" s="1">
        <v>3.9</v>
      </c>
      <c r="S576" s="4" t="s">
        <v>6</v>
      </c>
      <c r="T576" s="4" t="s">
        <v>15</v>
      </c>
      <c r="U576" s="7">
        <v>22</v>
      </c>
      <c r="V576" s="4" t="s">
        <v>4</v>
      </c>
      <c r="W576" s="4" t="s">
        <v>2572</v>
      </c>
      <c r="X576" s="7">
        <v>1</v>
      </c>
      <c r="Y576" s="7">
        <v>2024</v>
      </c>
      <c r="Z576" s="4" t="s">
        <v>1853</v>
      </c>
    </row>
    <row r="577" spans="1:26">
      <c r="A577" s="4" t="s">
        <v>942</v>
      </c>
      <c r="B577" s="4" t="s">
        <v>9</v>
      </c>
      <c r="C577" s="1">
        <v>100</v>
      </c>
      <c r="D577" s="4" t="s">
        <v>559</v>
      </c>
      <c r="E577" s="4" t="s">
        <v>3</v>
      </c>
      <c r="F577" s="3">
        <v>45315.958333333336</v>
      </c>
      <c r="G577" s="3">
        <v>45316.051388888889</v>
      </c>
      <c r="H577" s="1"/>
      <c r="I577" s="1">
        <v>0.56000000000000005</v>
      </c>
      <c r="J577" s="1">
        <v>21.46</v>
      </c>
      <c r="K577" s="2">
        <v>15.09</v>
      </c>
      <c r="L577" s="4" t="s">
        <v>4</v>
      </c>
      <c r="M577" s="4" t="s">
        <v>13</v>
      </c>
      <c r="N577" s="1">
        <v>30.14</v>
      </c>
      <c r="O577" s="1">
        <v>85.01</v>
      </c>
      <c r="P577" s="1">
        <v>61.68</v>
      </c>
      <c r="Q577" s="1">
        <v>16.34</v>
      </c>
      <c r="R577" s="1">
        <v>2</v>
      </c>
      <c r="S577" s="4" t="s">
        <v>20</v>
      </c>
      <c r="T577" s="4" t="s">
        <v>24</v>
      </c>
      <c r="U577" s="7">
        <v>23</v>
      </c>
      <c r="V577" s="4" t="s">
        <v>4</v>
      </c>
      <c r="W577" s="4" t="s">
        <v>2572</v>
      </c>
      <c r="X577" s="7">
        <v>1</v>
      </c>
      <c r="Y577" s="7">
        <v>2024</v>
      </c>
      <c r="Z577" s="4" t="s">
        <v>1853</v>
      </c>
    </row>
    <row r="578" spans="1:26">
      <c r="A578" s="4" t="s">
        <v>943</v>
      </c>
      <c r="B578" s="4" t="s">
        <v>29</v>
      </c>
      <c r="C578" s="1">
        <v>85</v>
      </c>
      <c r="D578" s="4" t="s">
        <v>944</v>
      </c>
      <c r="E578" s="4" t="s">
        <v>11</v>
      </c>
      <c r="F578" s="3">
        <v>45316</v>
      </c>
      <c r="G578" s="3">
        <v>45316.154166666667</v>
      </c>
      <c r="H578" s="1"/>
      <c r="I578" s="1">
        <v>0.42</v>
      </c>
      <c r="J578" s="1">
        <v>13.14</v>
      </c>
      <c r="K578" s="2">
        <v>19.95</v>
      </c>
      <c r="L578" s="4" t="s">
        <v>12</v>
      </c>
      <c r="M578" s="4" t="s">
        <v>13</v>
      </c>
      <c r="N578" s="1">
        <v>49.35</v>
      </c>
      <c r="O578" s="1">
        <v>81.13</v>
      </c>
      <c r="P578" s="1">
        <v>55.84</v>
      </c>
      <c r="Q578" s="1">
        <v>23.17</v>
      </c>
      <c r="R578" s="1">
        <v>5</v>
      </c>
      <c r="S578" s="4" t="s">
        <v>6</v>
      </c>
      <c r="T578" s="4" t="s">
        <v>7</v>
      </c>
      <c r="U578" s="7">
        <v>0</v>
      </c>
      <c r="V578" s="4" t="s">
        <v>1816</v>
      </c>
      <c r="W578" s="4" t="s">
        <v>2579</v>
      </c>
      <c r="X578" s="7">
        <v>1</v>
      </c>
      <c r="Y578" s="7">
        <v>2024</v>
      </c>
      <c r="Z578" s="4" t="s">
        <v>1853</v>
      </c>
    </row>
    <row r="579" spans="1:26">
      <c r="A579" s="4" t="s">
        <v>945</v>
      </c>
      <c r="B579" s="4" t="s">
        <v>1</v>
      </c>
      <c r="C579" s="1">
        <v>85</v>
      </c>
      <c r="D579" s="4" t="s">
        <v>531</v>
      </c>
      <c r="E579" s="4" t="s">
        <v>42</v>
      </c>
      <c r="F579" s="3">
        <v>45316.041666666664</v>
      </c>
      <c r="G579" s="3">
        <v>45316.113194444442</v>
      </c>
      <c r="H579" s="1">
        <v>7.6</v>
      </c>
      <c r="I579" s="1">
        <v>0.81</v>
      </c>
      <c r="J579" s="1"/>
      <c r="K579" s="2">
        <v>5.58</v>
      </c>
      <c r="L579" s="4" t="s">
        <v>12</v>
      </c>
      <c r="M579" s="4" t="s">
        <v>23</v>
      </c>
      <c r="N579" s="1">
        <v>38.78</v>
      </c>
      <c r="O579" s="1">
        <v>94.04</v>
      </c>
      <c r="P579" s="1">
        <v>87.86</v>
      </c>
      <c r="Q579" s="1">
        <v>0.21</v>
      </c>
      <c r="R579" s="1">
        <v>3</v>
      </c>
      <c r="S579" s="4" t="s">
        <v>20</v>
      </c>
      <c r="T579" s="4" t="s">
        <v>7</v>
      </c>
      <c r="U579" s="7">
        <v>1</v>
      </c>
      <c r="V579" s="4" t="s">
        <v>1816</v>
      </c>
      <c r="W579" s="4" t="s">
        <v>2566</v>
      </c>
      <c r="X579" s="7">
        <v>1</v>
      </c>
      <c r="Y579" s="7">
        <v>2024</v>
      </c>
      <c r="Z579" s="4" t="s">
        <v>1853</v>
      </c>
    </row>
    <row r="580" spans="1:26">
      <c r="A580" s="4" t="s">
        <v>946</v>
      </c>
      <c r="B580" s="4" t="s">
        <v>29</v>
      </c>
      <c r="C580" s="1">
        <v>85</v>
      </c>
      <c r="D580" s="4" t="s">
        <v>947</v>
      </c>
      <c r="E580" s="4" t="s">
        <v>27</v>
      </c>
      <c r="F580" s="3">
        <v>45316.083333333336</v>
      </c>
      <c r="G580" s="3">
        <v>45316.230555555558</v>
      </c>
      <c r="H580" s="1">
        <v>70.540000000000006</v>
      </c>
      <c r="I580" s="1">
        <v>2.48</v>
      </c>
      <c r="J580" s="1">
        <v>42.1</v>
      </c>
      <c r="K580" s="2">
        <v>19.809999999999999</v>
      </c>
      <c r="L580" s="4" t="s">
        <v>12</v>
      </c>
      <c r="M580" s="4" t="s">
        <v>23</v>
      </c>
      <c r="N580" s="1">
        <v>87.15</v>
      </c>
      <c r="O580" s="1">
        <v>66.97</v>
      </c>
      <c r="P580" s="1">
        <v>173.21</v>
      </c>
      <c r="Q580" s="1">
        <v>30.27</v>
      </c>
      <c r="R580" s="1">
        <v>6</v>
      </c>
      <c r="S580" s="4" t="s">
        <v>6</v>
      </c>
      <c r="T580" s="4" t="s">
        <v>24</v>
      </c>
      <c r="U580" s="7">
        <v>2</v>
      </c>
      <c r="V580" s="4" t="s">
        <v>1816</v>
      </c>
      <c r="W580" s="4" t="s">
        <v>2579</v>
      </c>
      <c r="X580" s="7">
        <v>1</v>
      </c>
      <c r="Y580" s="7">
        <v>2024</v>
      </c>
      <c r="Z580" s="4" t="s">
        <v>1853</v>
      </c>
    </row>
    <row r="581" spans="1:26">
      <c r="A581" s="4" t="s">
        <v>948</v>
      </c>
      <c r="B581" s="4" t="s">
        <v>1</v>
      </c>
      <c r="C581" s="1">
        <v>100</v>
      </c>
      <c r="D581" s="4" t="s">
        <v>277</v>
      </c>
      <c r="E581" s="4" t="s">
        <v>58</v>
      </c>
      <c r="F581" s="3">
        <v>45316.125</v>
      </c>
      <c r="G581" s="3">
        <v>45316.236805555556</v>
      </c>
      <c r="H581" s="1">
        <v>73.319999999999993</v>
      </c>
      <c r="I581" s="1">
        <v>2.9</v>
      </c>
      <c r="J581" s="1">
        <v>23.97</v>
      </c>
      <c r="K581" s="2">
        <v>18.39</v>
      </c>
      <c r="L581" s="4" t="s">
        <v>12</v>
      </c>
      <c r="M581" s="4" t="s">
        <v>39</v>
      </c>
      <c r="N581" s="1">
        <v>18.39</v>
      </c>
      <c r="O581" s="1">
        <v>80.430000000000007</v>
      </c>
      <c r="P581" s="1">
        <v>86.38</v>
      </c>
      <c r="Q581" s="1">
        <v>17.739999999999998</v>
      </c>
      <c r="R581" s="1">
        <v>1</v>
      </c>
      <c r="S581" s="4" t="s">
        <v>20</v>
      </c>
      <c r="T581" s="4" t="s">
        <v>15</v>
      </c>
      <c r="U581" s="7">
        <v>3</v>
      </c>
      <c r="V581" s="4" t="s">
        <v>1816</v>
      </c>
      <c r="W581" s="4" t="s">
        <v>2566</v>
      </c>
      <c r="X581" s="7">
        <v>1</v>
      </c>
      <c r="Y581" s="7">
        <v>2024</v>
      </c>
      <c r="Z581" s="4" t="s">
        <v>1853</v>
      </c>
    </row>
    <row r="582" spans="1:26">
      <c r="A582" s="4" t="s">
        <v>949</v>
      </c>
      <c r="B582" s="4" t="s">
        <v>1</v>
      </c>
      <c r="C582" s="1">
        <v>50</v>
      </c>
      <c r="D582" s="4" t="s">
        <v>610</v>
      </c>
      <c r="E582" s="4" t="s">
        <v>11</v>
      </c>
      <c r="F582" s="3">
        <v>45316.166666666664</v>
      </c>
      <c r="G582" s="3">
        <v>45316.255555555559</v>
      </c>
      <c r="H582" s="1">
        <v>62.87</v>
      </c>
      <c r="I582" s="1">
        <v>2.92</v>
      </c>
      <c r="J582" s="1">
        <v>15.49</v>
      </c>
      <c r="K582" s="2">
        <v>10.01</v>
      </c>
      <c r="L582" s="4" t="s">
        <v>12</v>
      </c>
      <c r="M582" s="4" t="s">
        <v>39</v>
      </c>
      <c r="N582" s="1">
        <v>33.81</v>
      </c>
      <c r="O582" s="1">
        <v>61.34</v>
      </c>
      <c r="P582" s="1">
        <v>112.92</v>
      </c>
      <c r="Q582" s="1">
        <v>1.9</v>
      </c>
      <c r="R582" s="1">
        <v>4</v>
      </c>
      <c r="S582" s="4" t="s">
        <v>14</v>
      </c>
      <c r="T582" s="4" t="s">
        <v>15</v>
      </c>
      <c r="U582" s="7">
        <v>4</v>
      </c>
      <c r="V582" s="4" t="s">
        <v>1816</v>
      </c>
      <c r="W582" s="4" t="s">
        <v>2566</v>
      </c>
      <c r="X582" s="7">
        <v>1</v>
      </c>
      <c r="Y582" s="7">
        <v>2024</v>
      </c>
      <c r="Z582" s="4" t="s">
        <v>1853</v>
      </c>
    </row>
    <row r="583" spans="1:26">
      <c r="A583" s="4" t="s">
        <v>950</v>
      </c>
      <c r="B583" s="4" t="s">
        <v>9</v>
      </c>
      <c r="C583" s="1">
        <v>100</v>
      </c>
      <c r="D583" s="4" t="s">
        <v>281</v>
      </c>
      <c r="E583" s="4" t="s">
        <v>27</v>
      </c>
      <c r="F583" s="3">
        <v>45316.208333333336</v>
      </c>
      <c r="G583" s="3">
        <v>45316.315972222219</v>
      </c>
      <c r="H583" s="1">
        <v>14.36</v>
      </c>
      <c r="I583" s="1">
        <v>1.77</v>
      </c>
      <c r="J583" s="1">
        <v>47.8</v>
      </c>
      <c r="K583" s="2">
        <v>35.25</v>
      </c>
      <c r="L583" s="4" t="s">
        <v>4</v>
      </c>
      <c r="M583" s="4" t="s">
        <v>13</v>
      </c>
      <c r="N583" s="1">
        <v>13.13</v>
      </c>
      <c r="O583" s="1">
        <v>53.73</v>
      </c>
      <c r="P583" s="1">
        <v>274.8</v>
      </c>
      <c r="Q583" s="1">
        <v>21.98</v>
      </c>
      <c r="R583" s="1">
        <v>2</v>
      </c>
      <c r="S583" s="4" t="s">
        <v>14</v>
      </c>
      <c r="T583" s="4" t="s">
        <v>24</v>
      </c>
      <c r="U583" s="7">
        <v>5</v>
      </c>
      <c r="V583" s="4" t="s">
        <v>1816</v>
      </c>
      <c r="W583" s="4" t="s">
        <v>2572</v>
      </c>
      <c r="X583" s="7">
        <v>1</v>
      </c>
      <c r="Y583" s="7">
        <v>2024</v>
      </c>
      <c r="Z583" s="4" t="s">
        <v>1853</v>
      </c>
    </row>
    <row r="584" spans="1:26">
      <c r="A584" s="4" t="s">
        <v>951</v>
      </c>
      <c r="B584" s="4" t="s">
        <v>62</v>
      </c>
      <c r="C584" s="1">
        <v>85</v>
      </c>
      <c r="D584" s="4" t="s">
        <v>340</v>
      </c>
      <c r="E584" s="4" t="s">
        <v>58</v>
      </c>
      <c r="F584" s="3">
        <v>45316.25</v>
      </c>
      <c r="G584" s="3">
        <v>45316.365972222222</v>
      </c>
      <c r="H584" s="1">
        <v>74.790000000000006</v>
      </c>
      <c r="I584" s="1">
        <v>1.88</v>
      </c>
      <c r="J584" s="1">
        <v>21.11</v>
      </c>
      <c r="K584" s="2">
        <v>10.34</v>
      </c>
      <c r="L584" s="4" t="s">
        <v>12</v>
      </c>
      <c r="M584" s="4" t="s">
        <v>23</v>
      </c>
      <c r="N584" s="1">
        <v>16.309999999999999</v>
      </c>
      <c r="O584" s="1">
        <v>69.89</v>
      </c>
      <c r="P584" s="1">
        <v>260</v>
      </c>
      <c r="Q584" s="1">
        <v>32.75</v>
      </c>
      <c r="R584" s="1">
        <v>3</v>
      </c>
      <c r="S584" s="4" t="s">
        <v>14</v>
      </c>
      <c r="T584" s="4" t="s">
        <v>24</v>
      </c>
      <c r="U584" s="7">
        <v>6</v>
      </c>
      <c r="V584" s="4" t="s">
        <v>12</v>
      </c>
      <c r="W584" s="4" t="s">
        <v>2584</v>
      </c>
      <c r="X584" s="7">
        <v>1</v>
      </c>
      <c r="Y584" s="7">
        <v>2024</v>
      </c>
      <c r="Z584" s="4" t="s">
        <v>1853</v>
      </c>
    </row>
    <row r="585" spans="1:26">
      <c r="A585" s="4" t="s">
        <v>952</v>
      </c>
      <c r="B585" s="4" t="s">
        <v>62</v>
      </c>
      <c r="C585" s="1">
        <v>75</v>
      </c>
      <c r="D585" s="4" t="s">
        <v>374</v>
      </c>
      <c r="E585" s="4" t="s">
        <v>11</v>
      </c>
      <c r="F585" s="3">
        <v>45316.291666666664</v>
      </c>
      <c r="G585" s="3">
        <v>45316.433333333334</v>
      </c>
      <c r="H585" s="1">
        <v>41.98</v>
      </c>
      <c r="I585" s="1">
        <v>1.73</v>
      </c>
      <c r="J585" s="1">
        <v>14.09</v>
      </c>
      <c r="K585" s="2">
        <v>37.619999999999997</v>
      </c>
      <c r="L585" s="4" t="s">
        <v>4</v>
      </c>
      <c r="M585" s="4" t="s">
        <v>48</v>
      </c>
      <c r="N585" s="1">
        <v>14.26</v>
      </c>
      <c r="O585" s="1">
        <v>60.36</v>
      </c>
      <c r="P585" s="1">
        <v>156.72999999999999</v>
      </c>
      <c r="Q585" s="1">
        <v>15.62</v>
      </c>
      <c r="R585" s="1">
        <v>4.8099999999999996</v>
      </c>
      <c r="S585" s="4" t="s">
        <v>6</v>
      </c>
      <c r="T585" s="4" t="s">
        <v>15</v>
      </c>
      <c r="U585" s="7">
        <v>7</v>
      </c>
      <c r="V585" s="4" t="s">
        <v>12</v>
      </c>
      <c r="W585" s="4" t="s">
        <v>2584</v>
      </c>
      <c r="X585" s="7">
        <v>1</v>
      </c>
      <c r="Y585" s="7">
        <v>2024</v>
      </c>
      <c r="Z585" s="4" t="s">
        <v>1853</v>
      </c>
    </row>
    <row r="586" spans="1:26">
      <c r="A586" s="4" t="s">
        <v>953</v>
      </c>
      <c r="B586" s="4" t="s">
        <v>17</v>
      </c>
      <c r="C586" s="1">
        <v>91.78</v>
      </c>
      <c r="D586" s="4" t="s">
        <v>954</v>
      </c>
      <c r="E586" s="4" t="s">
        <v>27</v>
      </c>
      <c r="F586" s="3">
        <v>45316.333333333336</v>
      </c>
      <c r="G586" s="3">
        <v>45316.405555555553</v>
      </c>
      <c r="H586" s="1">
        <v>66.819999999999993</v>
      </c>
      <c r="I586" s="1">
        <v>2.99</v>
      </c>
      <c r="J586" s="1">
        <v>11.9</v>
      </c>
      <c r="K586" s="2">
        <v>22.69</v>
      </c>
      <c r="L586" s="4" t="s">
        <v>4</v>
      </c>
      <c r="M586" s="4" t="s">
        <v>48</v>
      </c>
      <c r="N586" s="1">
        <v>76.66</v>
      </c>
      <c r="O586" s="1">
        <v>84.9</v>
      </c>
      <c r="P586" s="1">
        <v>108.85</v>
      </c>
      <c r="Q586" s="1">
        <v>36.04</v>
      </c>
      <c r="R586" s="1">
        <v>5</v>
      </c>
      <c r="S586" s="4" t="s">
        <v>14</v>
      </c>
      <c r="T586" s="4" t="s">
        <v>7</v>
      </c>
      <c r="U586" s="7">
        <v>8</v>
      </c>
      <c r="V586" s="4" t="s">
        <v>12</v>
      </c>
      <c r="W586" s="4" t="s">
        <v>2567</v>
      </c>
      <c r="X586" s="7">
        <v>1</v>
      </c>
      <c r="Y586" s="7">
        <v>2024</v>
      </c>
      <c r="Z586" s="4" t="s">
        <v>1853</v>
      </c>
    </row>
    <row r="587" spans="1:26">
      <c r="A587" s="4" t="s">
        <v>955</v>
      </c>
      <c r="B587" s="4" t="s">
        <v>9</v>
      </c>
      <c r="C587" s="1">
        <v>50</v>
      </c>
      <c r="D587" s="4" t="s">
        <v>956</v>
      </c>
      <c r="E587" s="4" t="s">
        <v>27</v>
      </c>
      <c r="F587" s="3">
        <v>45316.375</v>
      </c>
      <c r="G587" s="3">
        <v>45316.404861111114</v>
      </c>
      <c r="H587" s="1">
        <v>47.19</v>
      </c>
      <c r="I587" s="1">
        <v>3.33</v>
      </c>
      <c r="J587" s="1">
        <v>5.34</v>
      </c>
      <c r="K587" s="2">
        <v>29.79</v>
      </c>
      <c r="L587" s="4" t="s">
        <v>4</v>
      </c>
      <c r="M587" s="4" t="s">
        <v>39</v>
      </c>
      <c r="N587" s="1">
        <v>17.559999999999999</v>
      </c>
      <c r="O587" s="1">
        <v>54.49</v>
      </c>
      <c r="P587" s="1">
        <v>156.46</v>
      </c>
      <c r="Q587" s="1">
        <v>5.1100000000000003</v>
      </c>
      <c r="R587" s="1">
        <v>3</v>
      </c>
      <c r="S587" s="4" t="s">
        <v>14</v>
      </c>
      <c r="T587" s="4" t="s">
        <v>24</v>
      </c>
      <c r="U587" s="7">
        <v>9</v>
      </c>
      <c r="V587" s="4" t="s">
        <v>12</v>
      </c>
      <c r="W587" s="4" t="s">
        <v>2572</v>
      </c>
      <c r="X587" s="7">
        <v>1</v>
      </c>
      <c r="Y587" s="7">
        <v>2024</v>
      </c>
      <c r="Z587" s="4" t="s">
        <v>1853</v>
      </c>
    </row>
    <row r="588" spans="1:26">
      <c r="A588" s="4" t="s">
        <v>957</v>
      </c>
      <c r="B588" s="4" t="s">
        <v>1</v>
      </c>
      <c r="C588" s="1">
        <v>100</v>
      </c>
      <c r="D588" s="4" t="s">
        <v>325</v>
      </c>
      <c r="E588" s="4" t="s">
        <v>11</v>
      </c>
      <c r="F588" s="3">
        <v>45316.416666666664</v>
      </c>
      <c r="G588" s="3">
        <v>45316.463194444441</v>
      </c>
      <c r="H588" s="1">
        <v>46.3</v>
      </c>
      <c r="I588" s="1">
        <v>2.15</v>
      </c>
      <c r="J588" s="1">
        <v>10.6</v>
      </c>
      <c r="K588" s="2">
        <v>13.9</v>
      </c>
      <c r="L588" s="4" t="s">
        <v>12</v>
      </c>
      <c r="M588" s="4" t="s">
        <v>5</v>
      </c>
      <c r="N588" s="1">
        <v>72.23</v>
      </c>
      <c r="O588" s="1">
        <v>84.04</v>
      </c>
      <c r="P588" s="1">
        <v>89.6</v>
      </c>
      <c r="Q588" s="1">
        <v>9.89</v>
      </c>
      <c r="R588" s="1">
        <v>6.82</v>
      </c>
      <c r="S588" s="4" t="s">
        <v>20</v>
      </c>
      <c r="T588" s="4" t="s">
        <v>15</v>
      </c>
      <c r="U588" s="7">
        <v>10</v>
      </c>
      <c r="V588" s="4" t="s">
        <v>12</v>
      </c>
      <c r="W588" s="4" t="s">
        <v>2566</v>
      </c>
      <c r="X588" s="7">
        <v>1</v>
      </c>
      <c r="Y588" s="7">
        <v>2024</v>
      </c>
      <c r="Z588" s="4" t="s">
        <v>1853</v>
      </c>
    </row>
    <row r="589" spans="1:26">
      <c r="A589" s="4" t="s">
        <v>958</v>
      </c>
      <c r="B589" s="4" t="s">
        <v>62</v>
      </c>
      <c r="C589" s="1">
        <v>75</v>
      </c>
      <c r="D589" s="4" t="s">
        <v>959</v>
      </c>
      <c r="E589" s="4" t="s">
        <v>27</v>
      </c>
      <c r="F589" s="3">
        <v>45316.458333333336</v>
      </c>
      <c r="G589" s="3">
        <v>45316.575694444444</v>
      </c>
      <c r="H589" s="1">
        <v>37.11</v>
      </c>
      <c r="I589" s="1">
        <v>2.94</v>
      </c>
      <c r="J589" s="1">
        <v>20.079999999999998</v>
      </c>
      <c r="K589" s="2">
        <v>20.350000000000001</v>
      </c>
      <c r="L589" s="4" t="s">
        <v>4</v>
      </c>
      <c r="M589" s="4" t="s">
        <v>13</v>
      </c>
      <c r="N589" s="1">
        <v>33.299999999999997</v>
      </c>
      <c r="O589" s="1">
        <v>58.82</v>
      </c>
      <c r="P589" s="1">
        <v>32.18</v>
      </c>
      <c r="Q589" s="1">
        <v>15.65</v>
      </c>
      <c r="R589" s="1">
        <v>1.9</v>
      </c>
      <c r="S589" s="4" t="s">
        <v>20</v>
      </c>
      <c r="T589" s="4" t="s">
        <v>24</v>
      </c>
      <c r="U589" s="7">
        <v>11</v>
      </c>
      <c r="V589" s="4" t="s">
        <v>12</v>
      </c>
      <c r="W589" s="4" t="s">
        <v>2584</v>
      </c>
      <c r="X589" s="7">
        <v>1</v>
      </c>
      <c r="Y589" s="7">
        <v>2024</v>
      </c>
      <c r="Z589" s="4" t="s">
        <v>1853</v>
      </c>
    </row>
    <row r="590" spans="1:26">
      <c r="A590" s="4" t="s">
        <v>960</v>
      </c>
      <c r="B590" s="4" t="s">
        <v>1</v>
      </c>
      <c r="C590" s="1">
        <v>62</v>
      </c>
      <c r="D590" s="4" t="s">
        <v>449</v>
      </c>
      <c r="E590" s="4" t="s">
        <v>3</v>
      </c>
      <c r="F590" s="3">
        <v>45316.5</v>
      </c>
      <c r="G590" s="3">
        <v>45316.551388888889</v>
      </c>
      <c r="H590" s="1">
        <v>71.98</v>
      </c>
      <c r="I590" s="1">
        <v>1.06</v>
      </c>
      <c r="J590" s="1">
        <v>23.65</v>
      </c>
      <c r="K590" s="2">
        <v>32.020000000000003</v>
      </c>
      <c r="L590" s="4" t="s">
        <v>12</v>
      </c>
      <c r="M590" s="4" t="s">
        <v>13</v>
      </c>
      <c r="N590" s="1">
        <v>63.1</v>
      </c>
      <c r="O590" s="1">
        <v>64</v>
      </c>
      <c r="P590" s="1">
        <v>103.92</v>
      </c>
      <c r="Q590" s="1">
        <v>21.53</v>
      </c>
      <c r="R590" s="1">
        <v>5</v>
      </c>
      <c r="S590" s="4" t="s">
        <v>20</v>
      </c>
      <c r="T590" s="4" t="s">
        <v>7</v>
      </c>
      <c r="U590" s="7">
        <v>12</v>
      </c>
      <c r="V590" s="4" t="s">
        <v>36</v>
      </c>
      <c r="W590" s="4" t="s">
        <v>2566</v>
      </c>
      <c r="X590" s="7">
        <v>1</v>
      </c>
      <c r="Y590" s="7">
        <v>2024</v>
      </c>
      <c r="Z590" s="4" t="s">
        <v>1853</v>
      </c>
    </row>
    <row r="591" spans="1:26">
      <c r="A591" s="4" t="s">
        <v>961</v>
      </c>
      <c r="B591" s="4" t="s">
        <v>62</v>
      </c>
      <c r="C591" s="1">
        <v>85</v>
      </c>
      <c r="D591" s="4" t="s">
        <v>266</v>
      </c>
      <c r="E591" s="4" t="s">
        <v>11</v>
      </c>
      <c r="F591" s="3">
        <v>45316.541666666664</v>
      </c>
      <c r="G591" s="3">
        <v>45316.662499999999</v>
      </c>
      <c r="H591" s="1"/>
      <c r="I591" s="1">
        <v>3.74</v>
      </c>
      <c r="J591" s="1">
        <v>22.13</v>
      </c>
      <c r="K591" s="2">
        <v>31</v>
      </c>
      <c r="L591" s="4" t="s">
        <v>4</v>
      </c>
      <c r="M591" s="4" t="s">
        <v>39</v>
      </c>
      <c r="N591" s="1">
        <v>45.03</v>
      </c>
      <c r="O591" s="1">
        <v>62.32</v>
      </c>
      <c r="P591" s="1">
        <v>254.54</v>
      </c>
      <c r="Q591" s="1">
        <v>-4.04</v>
      </c>
      <c r="R591" s="1">
        <v>4</v>
      </c>
      <c r="S591" s="4" t="s">
        <v>14</v>
      </c>
      <c r="T591" s="4" t="s">
        <v>7</v>
      </c>
      <c r="U591" s="7">
        <v>13</v>
      </c>
      <c r="V591" s="4" t="s">
        <v>36</v>
      </c>
      <c r="W591" s="4" t="s">
        <v>2584</v>
      </c>
      <c r="X591" s="7">
        <v>1</v>
      </c>
      <c r="Y591" s="7">
        <v>2024</v>
      </c>
      <c r="Z591" s="4" t="s">
        <v>1853</v>
      </c>
    </row>
    <row r="592" spans="1:26">
      <c r="A592" s="4" t="s">
        <v>962</v>
      </c>
      <c r="B592" s="4" t="s">
        <v>62</v>
      </c>
      <c r="C592" s="1">
        <v>50</v>
      </c>
      <c r="D592" s="4" t="s">
        <v>103</v>
      </c>
      <c r="E592" s="4" t="s">
        <v>27</v>
      </c>
      <c r="F592" s="3">
        <v>45316.583333333336</v>
      </c>
      <c r="G592" s="3">
        <v>45316.747916666667</v>
      </c>
      <c r="H592" s="1">
        <v>45.13</v>
      </c>
      <c r="I592" s="1">
        <v>2.02</v>
      </c>
      <c r="J592" s="1"/>
      <c r="K592" s="2">
        <v>10.68</v>
      </c>
      <c r="L592" s="4" t="s">
        <v>12</v>
      </c>
      <c r="M592" s="4" t="s">
        <v>39</v>
      </c>
      <c r="N592" s="1">
        <v>51.05</v>
      </c>
      <c r="O592" s="1">
        <v>75.88</v>
      </c>
      <c r="P592" s="1">
        <v>193.91</v>
      </c>
      <c r="Q592" s="1">
        <v>2.87</v>
      </c>
      <c r="R592" s="1">
        <v>3</v>
      </c>
      <c r="S592" s="4" t="s">
        <v>20</v>
      </c>
      <c r="T592" s="4" t="s">
        <v>15</v>
      </c>
      <c r="U592" s="7">
        <v>14</v>
      </c>
      <c r="V592" s="4" t="s">
        <v>36</v>
      </c>
      <c r="W592" s="4" t="s">
        <v>2584</v>
      </c>
      <c r="X592" s="7">
        <v>1</v>
      </c>
      <c r="Y592" s="7">
        <v>2024</v>
      </c>
      <c r="Z592" s="4" t="s">
        <v>1853</v>
      </c>
    </row>
    <row r="593" spans="1:26">
      <c r="A593" s="4" t="s">
        <v>963</v>
      </c>
      <c r="B593" s="4" t="s">
        <v>62</v>
      </c>
      <c r="C593" s="1">
        <v>85</v>
      </c>
      <c r="D593" s="4" t="s">
        <v>964</v>
      </c>
      <c r="E593" s="4" t="s">
        <v>58</v>
      </c>
      <c r="F593" s="3">
        <v>45316.625</v>
      </c>
      <c r="G593" s="3">
        <v>45316.758333333331</v>
      </c>
      <c r="H593" s="1">
        <v>23.92</v>
      </c>
      <c r="I593" s="1">
        <v>2.15</v>
      </c>
      <c r="J593" s="1">
        <v>25.8</v>
      </c>
      <c r="K593" s="2">
        <v>6.98</v>
      </c>
      <c r="L593" s="4" t="s">
        <v>36</v>
      </c>
      <c r="M593" s="4" t="s">
        <v>39</v>
      </c>
      <c r="N593" s="1">
        <v>86.84</v>
      </c>
      <c r="O593" s="1">
        <v>89.25</v>
      </c>
      <c r="P593" s="1">
        <v>11.97</v>
      </c>
      <c r="Q593" s="1">
        <v>22.17</v>
      </c>
      <c r="R593" s="1">
        <v>4.42</v>
      </c>
      <c r="S593" s="4" t="s">
        <v>20</v>
      </c>
      <c r="T593" s="4" t="s">
        <v>7</v>
      </c>
      <c r="U593" s="7">
        <v>15</v>
      </c>
      <c r="V593" s="4" t="s">
        <v>36</v>
      </c>
      <c r="W593" s="4" t="s">
        <v>2584</v>
      </c>
      <c r="X593" s="7">
        <v>1</v>
      </c>
      <c r="Y593" s="7">
        <v>2024</v>
      </c>
      <c r="Z593" s="4" t="s">
        <v>1853</v>
      </c>
    </row>
    <row r="594" spans="1:26">
      <c r="A594" s="4" t="s">
        <v>965</v>
      </c>
      <c r="B594" s="4" t="s">
        <v>9</v>
      </c>
      <c r="C594" s="1">
        <v>85</v>
      </c>
      <c r="D594" s="4" t="s">
        <v>495</v>
      </c>
      <c r="E594" s="4" t="s">
        <v>58</v>
      </c>
      <c r="F594" s="3">
        <v>45316.666666666664</v>
      </c>
      <c r="G594" s="3">
        <v>45316.821527777778</v>
      </c>
      <c r="H594" s="1">
        <v>40.630000000000003</v>
      </c>
      <c r="I594" s="1">
        <v>2.75</v>
      </c>
      <c r="J594" s="1">
        <v>25.77</v>
      </c>
      <c r="K594" s="2">
        <v>9.17</v>
      </c>
      <c r="L594" s="4" t="s">
        <v>36</v>
      </c>
      <c r="M594" s="4" t="s">
        <v>48</v>
      </c>
      <c r="N594" s="1">
        <v>31.28</v>
      </c>
      <c r="O594" s="1">
        <v>70.900000000000006</v>
      </c>
      <c r="P594" s="1">
        <v>250.28</v>
      </c>
      <c r="Q594" s="1">
        <v>17.41</v>
      </c>
      <c r="R594" s="1">
        <v>4</v>
      </c>
      <c r="S594" s="4" t="s">
        <v>14</v>
      </c>
      <c r="T594" s="4" t="s">
        <v>24</v>
      </c>
      <c r="U594" s="7">
        <v>16</v>
      </c>
      <c r="V594" s="4" t="s">
        <v>36</v>
      </c>
      <c r="W594" s="4" t="s">
        <v>2572</v>
      </c>
      <c r="X594" s="7">
        <v>1</v>
      </c>
      <c r="Y594" s="7">
        <v>2024</v>
      </c>
      <c r="Z594" s="4" t="s">
        <v>1853</v>
      </c>
    </row>
    <row r="595" spans="1:26">
      <c r="A595" s="4" t="s">
        <v>966</v>
      </c>
      <c r="B595" s="4" t="s">
        <v>29</v>
      </c>
      <c r="C595" s="1">
        <v>62</v>
      </c>
      <c r="D595" s="4" t="s">
        <v>152</v>
      </c>
      <c r="E595" s="4" t="s">
        <v>3</v>
      </c>
      <c r="F595" s="3">
        <v>45316.708333333336</v>
      </c>
      <c r="G595" s="3">
        <v>45316.780555555553</v>
      </c>
      <c r="H595" s="1">
        <v>75.41</v>
      </c>
      <c r="I595" s="1">
        <v>3.15</v>
      </c>
      <c r="J595" s="1">
        <v>17.73</v>
      </c>
      <c r="K595" s="2">
        <v>9.08</v>
      </c>
      <c r="L595" s="4" t="s">
        <v>4</v>
      </c>
      <c r="M595" s="4" t="s">
        <v>48</v>
      </c>
      <c r="N595" s="1">
        <v>32.03</v>
      </c>
      <c r="O595" s="1">
        <v>101.61</v>
      </c>
      <c r="P595" s="1">
        <v>93.79</v>
      </c>
      <c r="Q595" s="1">
        <v>12.46</v>
      </c>
      <c r="R595" s="1">
        <v>0</v>
      </c>
      <c r="S595" s="4" t="s">
        <v>20</v>
      </c>
      <c r="T595" s="4" t="s">
        <v>7</v>
      </c>
      <c r="U595" s="7">
        <v>17</v>
      </c>
      <c r="V595" s="4" t="s">
        <v>36</v>
      </c>
      <c r="W595" s="4" t="s">
        <v>2579</v>
      </c>
      <c r="X595" s="7">
        <v>1</v>
      </c>
      <c r="Y595" s="7">
        <v>2024</v>
      </c>
      <c r="Z595" s="4" t="s">
        <v>1853</v>
      </c>
    </row>
    <row r="596" spans="1:26">
      <c r="A596" s="4" t="s">
        <v>967</v>
      </c>
      <c r="B596" s="4" t="s">
        <v>1</v>
      </c>
      <c r="C596" s="1">
        <v>62</v>
      </c>
      <c r="D596" s="4" t="s">
        <v>968</v>
      </c>
      <c r="E596" s="4" t="s">
        <v>11</v>
      </c>
      <c r="F596" s="3">
        <v>45316.75</v>
      </c>
      <c r="G596" s="3">
        <v>45316.887499999997</v>
      </c>
      <c r="H596" s="1"/>
      <c r="I596" s="1">
        <v>3.31</v>
      </c>
      <c r="J596" s="1">
        <v>18.87</v>
      </c>
      <c r="K596" s="2">
        <v>31.58</v>
      </c>
      <c r="L596" s="4" t="s">
        <v>45</v>
      </c>
      <c r="M596" s="4" t="s">
        <v>5</v>
      </c>
      <c r="N596" s="1">
        <v>47.88</v>
      </c>
      <c r="O596" s="1">
        <v>66.78</v>
      </c>
      <c r="P596" s="1">
        <v>55.86</v>
      </c>
      <c r="Q596" s="1">
        <v>10.72</v>
      </c>
      <c r="R596" s="1">
        <v>7</v>
      </c>
      <c r="S596" s="4" t="s">
        <v>6</v>
      </c>
      <c r="T596" s="4" t="s">
        <v>15</v>
      </c>
      <c r="U596" s="7">
        <v>18</v>
      </c>
      <c r="V596" s="4" t="s">
        <v>4</v>
      </c>
      <c r="W596" s="4" t="s">
        <v>2566</v>
      </c>
      <c r="X596" s="7">
        <v>1</v>
      </c>
      <c r="Y596" s="7">
        <v>2024</v>
      </c>
      <c r="Z596" s="4" t="s">
        <v>1853</v>
      </c>
    </row>
    <row r="597" spans="1:26">
      <c r="A597" s="4" t="s">
        <v>969</v>
      </c>
      <c r="B597" s="4" t="s">
        <v>9</v>
      </c>
      <c r="C597" s="1">
        <v>75</v>
      </c>
      <c r="D597" s="4" t="s">
        <v>71</v>
      </c>
      <c r="E597" s="4" t="s">
        <v>27</v>
      </c>
      <c r="F597" s="3">
        <v>45316.791666666664</v>
      </c>
      <c r="G597" s="3">
        <v>45316.947222222225</v>
      </c>
      <c r="H597" s="1">
        <v>36.49</v>
      </c>
      <c r="I597" s="1">
        <v>0.7</v>
      </c>
      <c r="J597" s="1">
        <v>5.95</v>
      </c>
      <c r="K597" s="2">
        <v>23.36</v>
      </c>
      <c r="L597" s="4" t="s">
        <v>45</v>
      </c>
      <c r="M597" s="4" t="s">
        <v>13</v>
      </c>
      <c r="N597" s="1">
        <v>64.23</v>
      </c>
      <c r="O597" s="1">
        <v>76.17</v>
      </c>
      <c r="P597" s="1">
        <v>241.98</v>
      </c>
      <c r="Q597" s="1">
        <v>36.049999999999997</v>
      </c>
      <c r="R597" s="1">
        <v>2</v>
      </c>
      <c r="S597" s="4" t="s">
        <v>20</v>
      </c>
      <c r="T597" s="4" t="s">
        <v>24</v>
      </c>
      <c r="U597" s="7">
        <v>19</v>
      </c>
      <c r="V597" s="4" t="s">
        <v>4</v>
      </c>
      <c r="W597" s="4" t="s">
        <v>2572</v>
      </c>
      <c r="X597" s="7">
        <v>1</v>
      </c>
      <c r="Y597" s="7">
        <v>2024</v>
      </c>
      <c r="Z597" s="4" t="s">
        <v>1853</v>
      </c>
    </row>
    <row r="598" spans="1:26">
      <c r="A598" s="4" t="s">
        <v>970</v>
      </c>
      <c r="B598" s="4" t="s">
        <v>9</v>
      </c>
      <c r="C598" s="1">
        <v>85</v>
      </c>
      <c r="D598" s="4" t="s">
        <v>971</v>
      </c>
      <c r="E598" s="4" t="s">
        <v>27</v>
      </c>
      <c r="F598" s="3">
        <v>45316.833333333336</v>
      </c>
      <c r="G598" s="3">
        <v>45316.873611111114</v>
      </c>
      <c r="H598" s="1">
        <v>67.56</v>
      </c>
      <c r="I598" s="1">
        <v>2.81</v>
      </c>
      <c r="J598" s="1">
        <v>8.9700000000000006</v>
      </c>
      <c r="K598" s="2">
        <v>37.67</v>
      </c>
      <c r="L598" s="4" t="s">
        <v>36</v>
      </c>
      <c r="M598" s="4" t="s">
        <v>19</v>
      </c>
      <c r="N598" s="1">
        <v>69.31</v>
      </c>
      <c r="O598" s="1">
        <v>96.94</v>
      </c>
      <c r="P598" s="1">
        <v>145.66999999999999</v>
      </c>
      <c r="Q598" s="1">
        <v>35.82</v>
      </c>
      <c r="R598" s="1">
        <v>7</v>
      </c>
      <c r="S598" s="4" t="s">
        <v>6</v>
      </c>
      <c r="T598" s="4" t="s">
        <v>7</v>
      </c>
      <c r="U598" s="7">
        <v>20</v>
      </c>
      <c r="V598" s="4" t="s">
        <v>4</v>
      </c>
      <c r="W598" s="4" t="s">
        <v>2572</v>
      </c>
      <c r="X598" s="7">
        <v>1</v>
      </c>
      <c r="Y598" s="7">
        <v>2024</v>
      </c>
      <c r="Z598" s="4" t="s">
        <v>1853</v>
      </c>
    </row>
    <row r="599" spans="1:26">
      <c r="A599" s="4" t="s">
        <v>972</v>
      </c>
      <c r="B599" s="4" t="s">
        <v>9</v>
      </c>
      <c r="C599" s="1">
        <v>75</v>
      </c>
      <c r="D599" s="4" t="s">
        <v>169</v>
      </c>
      <c r="E599" s="4" t="s">
        <v>58</v>
      </c>
      <c r="F599" s="3">
        <v>45316.875</v>
      </c>
      <c r="G599" s="3">
        <v>45316.907638888886</v>
      </c>
      <c r="H599" s="1">
        <v>52.57</v>
      </c>
      <c r="I599" s="1">
        <v>3.27</v>
      </c>
      <c r="J599" s="1">
        <v>4.71</v>
      </c>
      <c r="K599" s="2">
        <v>12.33</v>
      </c>
      <c r="L599" s="4" t="s">
        <v>4</v>
      </c>
      <c r="M599" s="4" t="s">
        <v>5</v>
      </c>
      <c r="N599" s="1">
        <v>89.1</v>
      </c>
      <c r="O599" s="1">
        <v>82.22</v>
      </c>
      <c r="P599" s="1">
        <v>165.45</v>
      </c>
      <c r="Q599" s="1">
        <v>16.54</v>
      </c>
      <c r="R599" s="1">
        <v>5</v>
      </c>
      <c r="S599" s="4" t="s">
        <v>20</v>
      </c>
      <c r="T599" s="4" t="s">
        <v>7</v>
      </c>
      <c r="U599" s="7">
        <v>21</v>
      </c>
      <c r="V599" s="4" t="s">
        <v>4</v>
      </c>
      <c r="W599" s="4" t="s">
        <v>2572</v>
      </c>
      <c r="X599" s="7">
        <v>1</v>
      </c>
      <c r="Y599" s="7">
        <v>2024</v>
      </c>
      <c r="Z599" s="4" t="s">
        <v>1853</v>
      </c>
    </row>
    <row r="600" spans="1:26">
      <c r="A600" s="4" t="s">
        <v>973</v>
      </c>
      <c r="B600" s="4" t="s">
        <v>9</v>
      </c>
      <c r="C600" s="1">
        <v>85</v>
      </c>
      <c r="D600" s="4" t="s">
        <v>780</v>
      </c>
      <c r="E600" s="4" t="s">
        <v>3</v>
      </c>
      <c r="F600" s="3">
        <v>45316.916666666664</v>
      </c>
      <c r="G600" s="3">
        <v>45316.950694444444</v>
      </c>
      <c r="H600" s="1">
        <v>28.28</v>
      </c>
      <c r="I600" s="1">
        <v>2.69</v>
      </c>
      <c r="J600" s="1">
        <v>13.23</v>
      </c>
      <c r="K600" s="2">
        <v>24.96</v>
      </c>
      <c r="L600" s="4" t="s">
        <v>4</v>
      </c>
      <c r="M600" s="4" t="s">
        <v>5</v>
      </c>
      <c r="N600" s="1">
        <v>62.57</v>
      </c>
      <c r="O600" s="1">
        <v>88.36</v>
      </c>
      <c r="P600" s="1">
        <v>190.68</v>
      </c>
      <c r="Q600" s="1">
        <v>12.39</v>
      </c>
      <c r="R600" s="1">
        <v>0</v>
      </c>
      <c r="S600" s="4" t="s">
        <v>20</v>
      </c>
      <c r="T600" s="4" t="s">
        <v>7</v>
      </c>
      <c r="U600" s="7">
        <v>22</v>
      </c>
      <c r="V600" s="4" t="s">
        <v>4</v>
      </c>
      <c r="W600" s="4" t="s">
        <v>2572</v>
      </c>
      <c r="X600" s="7">
        <v>1</v>
      </c>
      <c r="Y600" s="7">
        <v>2024</v>
      </c>
      <c r="Z600" s="4" t="s">
        <v>1853</v>
      </c>
    </row>
    <row r="601" spans="1:26">
      <c r="A601" s="4" t="s">
        <v>974</v>
      </c>
      <c r="B601" s="4" t="s">
        <v>9</v>
      </c>
      <c r="C601" s="1">
        <v>62</v>
      </c>
      <c r="D601" s="4" t="s">
        <v>758</v>
      </c>
      <c r="E601" s="4" t="s">
        <v>58</v>
      </c>
      <c r="F601" s="3">
        <v>45316.958333333336</v>
      </c>
      <c r="G601" s="3">
        <v>45316.988194444442</v>
      </c>
      <c r="H601" s="1">
        <v>28.87</v>
      </c>
      <c r="I601" s="1">
        <v>1.1499999999999999</v>
      </c>
      <c r="J601" s="1">
        <v>32.83</v>
      </c>
      <c r="K601" s="2">
        <v>46.06</v>
      </c>
      <c r="L601" s="4" t="s">
        <v>4</v>
      </c>
      <c r="M601" s="4" t="s">
        <v>48</v>
      </c>
      <c r="N601" s="1">
        <v>81.27</v>
      </c>
      <c r="O601" s="1">
        <v>95.97</v>
      </c>
      <c r="P601" s="1">
        <v>210.28</v>
      </c>
      <c r="Q601" s="1">
        <v>30.9</v>
      </c>
      <c r="R601" s="1">
        <v>4</v>
      </c>
      <c r="S601" s="4" t="s">
        <v>6</v>
      </c>
      <c r="T601" s="4" t="s">
        <v>15</v>
      </c>
      <c r="U601" s="7">
        <v>23</v>
      </c>
      <c r="V601" s="4" t="s">
        <v>4</v>
      </c>
      <c r="W601" s="4" t="s">
        <v>2572</v>
      </c>
      <c r="X601" s="7">
        <v>1</v>
      </c>
      <c r="Y601" s="7">
        <v>2024</v>
      </c>
      <c r="Z601" s="4" t="s">
        <v>1853</v>
      </c>
    </row>
    <row r="602" spans="1:26">
      <c r="A602" s="4" t="s">
        <v>975</v>
      </c>
      <c r="B602" s="4" t="s">
        <v>17</v>
      </c>
      <c r="C602" s="1">
        <v>85</v>
      </c>
      <c r="D602" s="4" t="s">
        <v>630</v>
      </c>
      <c r="E602" s="4" t="s">
        <v>58</v>
      </c>
      <c r="F602" s="3">
        <v>45317</v>
      </c>
      <c r="G602" s="3">
        <v>45317.132638888892</v>
      </c>
      <c r="H602" s="1">
        <v>13.12</v>
      </c>
      <c r="I602" s="1">
        <v>3.54</v>
      </c>
      <c r="J602" s="1"/>
      <c r="K602" s="2">
        <v>25.8</v>
      </c>
      <c r="L602" s="4" t="s">
        <v>45</v>
      </c>
      <c r="M602" s="4" t="s">
        <v>23</v>
      </c>
      <c r="N602" s="1">
        <v>5.07</v>
      </c>
      <c r="O602" s="1">
        <v>77.78</v>
      </c>
      <c r="P602" s="1">
        <v>213.72</v>
      </c>
      <c r="Q602" s="1">
        <v>32.049999999999997</v>
      </c>
      <c r="R602" s="1">
        <v>0.52</v>
      </c>
      <c r="S602" s="4" t="s">
        <v>14</v>
      </c>
      <c r="T602" s="4" t="s">
        <v>15</v>
      </c>
      <c r="U602" s="7">
        <v>0</v>
      </c>
      <c r="V602" s="4" t="s">
        <v>1816</v>
      </c>
      <c r="W602" s="4" t="s">
        <v>2567</v>
      </c>
      <c r="X602" s="7">
        <v>1</v>
      </c>
      <c r="Y602" s="7">
        <v>2024</v>
      </c>
      <c r="Z602" s="4" t="s">
        <v>1853</v>
      </c>
    </row>
    <row r="603" spans="1:26">
      <c r="A603" s="4" t="s">
        <v>976</v>
      </c>
      <c r="B603" s="4" t="s">
        <v>1</v>
      </c>
      <c r="C603" s="1">
        <v>50</v>
      </c>
      <c r="D603" s="4" t="s">
        <v>852</v>
      </c>
      <c r="E603" s="4" t="s">
        <v>3</v>
      </c>
      <c r="F603" s="3">
        <v>45317.041666666664</v>
      </c>
      <c r="G603" s="3">
        <v>45317.18472222222</v>
      </c>
      <c r="H603" s="1">
        <v>21.42</v>
      </c>
      <c r="I603" s="1">
        <v>0.73</v>
      </c>
      <c r="J603" s="1">
        <v>9.19</v>
      </c>
      <c r="K603" s="2">
        <v>28.07</v>
      </c>
      <c r="L603" s="4" t="s">
        <v>36</v>
      </c>
      <c r="M603" s="4" t="s">
        <v>13</v>
      </c>
      <c r="N603" s="1">
        <v>86.49</v>
      </c>
      <c r="O603" s="1">
        <v>52.98</v>
      </c>
      <c r="P603" s="1">
        <v>74.38</v>
      </c>
      <c r="Q603" s="1">
        <v>12.04</v>
      </c>
      <c r="R603" s="1">
        <v>7</v>
      </c>
      <c r="S603" s="4" t="s">
        <v>6</v>
      </c>
      <c r="T603" s="4" t="s">
        <v>7</v>
      </c>
      <c r="U603" s="7">
        <v>1</v>
      </c>
      <c r="V603" s="4" t="s">
        <v>1816</v>
      </c>
      <c r="W603" s="4" t="s">
        <v>2566</v>
      </c>
      <c r="X603" s="7">
        <v>1</v>
      </c>
      <c r="Y603" s="7">
        <v>2024</v>
      </c>
      <c r="Z603" s="4" t="s">
        <v>1853</v>
      </c>
    </row>
    <row r="604" spans="1:26">
      <c r="A604" s="4" t="s">
        <v>977</v>
      </c>
      <c r="B604" s="4" t="s">
        <v>9</v>
      </c>
      <c r="C604" s="1">
        <v>100</v>
      </c>
      <c r="D604" s="4" t="s">
        <v>787</v>
      </c>
      <c r="E604" s="4" t="s">
        <v>11</v>
      </c>
      <c r="F604" s="3">
        <v>45317.083333333336</v>
      </c>
      <c r="G604" s="3">
        <v>45317.140972222223</v>
      </c>
      <c r="H604" s="1">
        <v>45.12</v>
      </c>
      <c r="I604" s="1">
        <v>3.95</v>
      </c>
      <c r="J604" s="1">
        <v>4.2699999999999996</v>
      </c>
      <c r="K604" s="2">
        <v>7.07</v>
      </c>
      <c r="L604" s="4" t="s">
        <v>4</v>
      </c>
      <c r="M604" s="4" t="s">
        <v>48</v>
      </c>
      <c r="N604" s="1">
        <v>13.58</v>
      </c>
      <c r="O604" s="1">
        <v>76.37</v>
      </c>
      <c r="P604" s="1">
        <v>162.81</v>
      </c>
      <c r="Q604" s="1">
        <v>-3.86</v>
      </c>
      <c r="R604" s="1">
        <v>0</v>
      </c>
      <c r="S604" s="4" t="s">
        <v>14</v>
      </c>
      <c r="T604" s="4" t="s">
        <v>24</v>
      </c>
      <c r="U604" s="7">
        <v>2</v>
      </c>
      <c r="V604" s="4" t="s">
        <v>1816</v>
      </c>
      <c r="W604" s="4" t="s">
        <v>2572</v>
      </c>
      <c r="X604" s="7">
        <v>1</v>
      </c>
      <c r="Y604" s="7">
        <v>2024</v>
      </c>
      <c r="Z604" s="4" t="s">
        <v>1853</v>
      </c>
    </row>
    <row r="605" spans="1:26">
      <c r="A605" s="4" t="s">
        <v>978</v>
      </c>
      <c r="B605" s="4" t="s">
        <v>1</v>
      </c>
      <c r="C605" s="1">
        <v>62</v>
      </c>
      <c r="D605" s="4" t="s">
        <v>979</v>
      </c>
      <c r="E605" s="4" t="s">
        <v>27</v>
      </c>
      <c r="F605" s="3">
        <v>45317.125</v>
      </c>
      <c r="G605" s="3">
        <v>45317.166666666664</v>
      </c>
      <c r="H605" s="1">
        <v>26.29</v>
      </c>
      <c r="I605" s="1">
        <v>1.78</v>
      </c>
      <c r="J605" s="1">
        <v>3.59</v>
      </c>
      <c r="K605" s="2">
        <v>33.69</v>
      </c>
      <c r="L605" s="4" t="s">
        <v>36</v>
      </c>
      <c r="M605" s="4" t="s">
        <v>19</v>
      </c>
      <c r="N605" s="1">
        <v>40.479999999999997</v>
      </c>
      <c r="O605" s="1">
        <v>69.67</v>
      </c>
      <c r="P605" s="1">
        <v>177.81</v>
      </c>
      <c r="Q605" s="1">
        <v>32.06</v>
      </c>
      <c r="R605" s="1">
        <v>2</v>
      </c>
      <c r="S605" s="4" t="s">
        <v>20</v>
      </c>
      <c r="T605" s="4" t="s">
        <v>7</v>
      </c>
      <c r="U605" s="7">
        <v>3</v>
      </c>
      <c r="V605" s="4" t="s">
        <v>1816</v>
      </c>
      <c r="W605" s="4" t="s">
        <v>2566</v>
      </c>
      <c r="X605" s="7">
        <v>1</v>
      </c>
      <c r="Y605" s="7">
        <v>2024</v>
      </c>
      <c r="Z605" s="4" t="s">
        <v>1853</v>
      </c>
    </row>
    <row r="606" spans="1:26">
      <c r="A606" s="4" t="s">
        <v>980</v>
      </c>
      <c r="B606" s="4" t="s">
        <v>17</v>
      </c>
      <c r="C606" s="1">
        <v>75</v>
      </c>
      <c r="D606" s="4" t="s">
        <v>107</v>
      </c>
      <c r="E606" s="4" t="s">
        <v>11</v>
      </c>
      <c r="F606" s="3">
        <v>45317.166666666664</v>
      </c>
      <c r="G606" s="3">
        <v>45317.227083333331</v>
      </c>
      <c r="H606" s="1">
        <v>51.64</v>
      </c>
      <c r="I606" s="1">
        <v>0.78</v>
      </c>
      <c r="J606" s="1">
        <v>14.61</v>
      </c>
      <c r="K606" s="2">
        <v>13.48</v>
      </c>
      <c r="L606" s="4" t="s">
        <v>36</v>
      </c>
      <c r="M606" s="4" t="s">
        <v>13</v>
      </c>
      <c r="N606" s="1">
        <v>32.409999999999997</v>
      </c>
      <c r="O606" s="1">
        <v>78.64</v>
      </c>
      <c r="P606" s="1">
        <v>277.73</v>
      </c>
      <c r="Q606" s="1">
        <v>31.3</v>
      </c>
      <c r="R606" s="1">
        <v>0</v>
      </c>
      <c r="S606" s="4" t="s">
        <v>14</v>
      </c>
      <c r="T606" s="4" t="s">
        <v>24</v>
      </c>
      <c r="U606" s="7">
        <v>4</v>
      </c>
      <c r="V606" s="4" t="s">
        <v>1816</v>
      </c>
      <c r="W606" s="4" t="s">
        <v>2567</v>
      </c>
      <c r="X606" s="7">
        <v>1</v>
      </c>
      <c r="Y606" s="7">
        <v>2024</v>
      </c>
      <c r="Z606" s="4" t="s">
        <v>1853</v>
      </c>
    </row>
    <row r="607" spans="1:26">
      <c r="A607" s="4" t="s">
        <v>981</v>
      </c>
      <c r="B607" s="4" t="s">
        <v>17</v>
      </c>
      <c r="C607" s="1">
        <v>85</v>
      </c>
      <c r="D607" s="4" t="s">
        <v>982</v>
      </c>
      <c r="E607" s="4" t="s">
        <v>42</v>
      </c>
      <c r="F607" s="3">
        <v>45317.208333333336</v>
      </c>
      <c r="G607" s="3">
        <v>45317.300694444442</v>
      </c>
      <c r="H607" s="1">
        <v>44.82</v>
      </c>
      <c r="I607" s="1">
        <v>1.04</v>
      </c>
      <c r="J607" s="1">
        <v>12.55</v>
      </c>
      <c r="K607" s="2">
        <v>32.94</v>
      </c>
      <c r="L607" s="4" t="s">
        <v>12</v>
      </c>
      <c r="M607" s="4" t="s">
        <v>5</v>
      </c>
      <c r="N607" s="1">
        <v>66.400000000000006</v>
      </c>
      <c r="O607" s="1">
        <v>88.7</v>
      </c>
      <c r="P607" s="1">
        <v>174.93</v>
      </c>
      <c r="Q607" s="1">
        <v>-6.16</v>
      </c>
      <c r="R607" s="1">
        <v>1.66</v>
      </c>
      <c r="S607" s="4" t="s">
        <v>14</v>
      </c>
      <c r="T607" s="4" t="s">
        <v>24</v>
      </c>
      <c r="U607" s="7">
        <v>5</v>
      </c>
      <c r="V607" s="4" t="s">
        <v>1816</v>
      </c>
      <c r="W607" s="4" t="s">
        <v>2567</v>
      </c>
      <c r="X607" s="7">
        <v>1</v>
      </c>
      <c r="Y607" s="7">
        <v>2024</v>
      </c>
      <c r="Z607" s="4" t="s">
        <v>1853</v>
      </c>
    </row>
    <row r="608" spans="1:26">
      <c r="A608" s="4" t="s">
        <v>983</v>
      </c>
      <c r="B608" s="4" t="s">
        <v>1</v>
      </c>
      <c r="C608" s="1">
        <v>50</v>
      </c>
      <c r="D608" s="4" t="s">
        <v>984</v>
      </c>
      <c r="E608" s="4" t="s">
        <v>42</v>
      </c>
      <c r="F608" s="3">
        <v>45317.25</v>
      </c>
      <c r="G608" s="3">
        <v>45317.388194444444</v>
      </c>
      <c r="H608" s="1">
        <v>19.36</v>
      </c>
      <c r="I608" s="1">
        <v>2.54</v>
      </c>
      <c r="J608" s="1">
        <v>29.63</v>
      </c>
      <c r="K608" s="2">
        <v>35.26</v>
      </c>
      <c r="L608" s="4" t="s">
        <v>45</v>
      </c>
      <c r="M608" s="4" t="s">
        <v>39</v>
      </c>
      <c r="N608" s="1">
        <v>47.23</v>
      </c>
      <c r="O608" s="1">
        <v>83.91</v>
      </c>
      <c r="P608" s="1">
        <v>107.75</v>
      </c>
      <c r="Q608" s="1">
        <v>0.37</v>
      </c>
      <c r="R608" s="1">
        <v>7</v>
      </c>
      <c r="S608" s="4" t="s">
        <v>6</v>
      </c>
      <c r="T608" s="4" t="s">
        <v>15</v>
      </c>
      <c r="U608" s="7">
        <v>6</v>
      </c>
      <c r="V608" s="4" t="s">
        <v>12</v>
      </c>
      <c r="W608" s="4" t="s">
        <v>2566</v>
      </c>
      <c r="X608" s="7">
        <v>1</v>
      </c>
      <c r="Y608" s="7">
        <v>2024</v>
      </c>
      <c r="Z608" s="4" t="s">
        <v>1853</v>
      </c>
    </row>
    <row r="609" spans="1:26">
      <c r="A609" s="4" t="s">
        <v>985</v>
      </c>
      <c r="B609" s="4" t="s">
        <v>62</v>
      </c>
      <c r="C609" s="1">
        <v>75</v>
      </c>
      <c r="D609" s="4" t="s">
        <v>277</v>
      </c>
      <c r="E609" s="4" t="s">
        <v>42</v>
      </c>
      <c r="F609" s="3">
        <v>45317.291666666664</v>
      </c>
      <c r="G609" s="3">
        <v>45317.440972222219</v>
      </c>
      <c r="H609" s="1">
        <v>55.4</v>
      </c>
      <c r="I609" s="1">
        <v>2.25</v>
      </c>
      <c r="J609" s="1">
        <v>31.55</v>
      </c>
      <c r="K609" s="2">
        <v>12.86</v>
      </c>
      <c r="L609" s="4" t="s">
        <v>36</v>
      </c>
      <c r="M609" s="4" t="s">
        <v>13</v>
      </c>
      <c r="N609" s="1">
        <v>12.98</v>
      </c>
      <c r="O609" s="1">
        <v>61.22</v>
      </c>
      <c r="P609" s="1">
        <v>163.25</v>
      </c>
      <c r="Q609" s="1">
        <v>29.72</v>
      </c>
      <c r="R609" s="1">
        <v>6</v>
      </c>
      <c r="S609" s="4" t="s">
        <v>14</v>
      </c>
      <c r="T609" s="4" t="s">
        <v>7</v>
      </c>
      <c r="U609" s="7">
        <v>7</v>
      </c>
      <c r="V609" s="4" t="s">
        <v>12</v>
      </c>
      <c r="W609" s="4" t="s">
        <v>2584</v>
      </c>
      <c r="X609" s="7">
        <v>1</v>
      </c>
      <c r="Y609" s="7">
        <v>2024</v>
      </c>
      <c r="Z609" s="4" t="s">
        <v>1853</v>
      </c>
    </row>
    <row r="610" spans="1:26">
      <c r="A610" s="4" t="s">
        <v>986</v>
      </c>
      <c r="B610" s="4" t="s">
        <v>29</v>
      </c>
      <c r="C610" s="1">
        <v>50</v>
      </c>
      <c r="D610" s="4" t="s">
        <v>619</v>
      </c>
      <c r="E610" s="4" t="s">
        <v>3</v>
      </c>
      <c r="F610" s="3">
        <v>45317.333333333336</v>
      </c>
      <c r="G610" s="3">
        <v>45317.442361111112</v>
      </c>
      <c r="H610" s="1">
        <v>22.02</v>
      </c>
      <c r="I610" s="1">
        <v>1.27</v>
      </c>
      <c r="J610" s="1">
        <v>41.2</v>
      </c>
      <c r="K610" s="2">
        <v>35.94</v>
      </c>
      <c r="L610" s="4" t="s">
        <v>12</v>
      </c>
      <c r="M610" s="4" t="s">
        <v>13</v>
      </c>
      <c r="N610" s="1">
        <v>23.67</v>
      </c>
      <c r="O610" s="1">
        <v>74.900000000000006</v>
      </c>
      <c r="P610" s="1">
        <v>236.57</v>
      </c>
      <c r="Q610" s="1">
        <v>11.54</v>
      </c>
      <c r="R610" s="1">
        <v>0</v>
      </c>
      <c r="S610" s="4" t="s">
        <v>14</v>
      </c>
      <c r="T610" s="4" t="s">
        <v>15</v>
      </c>
      <c r="U610" s="7">
        <v>8</v>
      </c>
      <c r="V610" s="4" t="s">
        <v>12</v>
      </c>
      <c r="W610" s="4" t="s">
        <v>2579</v>
      </c>
      <c r="X610" s="7">
        <v>1</v>
      </c>
      <c r="Y610" s="7">
        <v>2024</v>
      </c>
      <c r="Z610" s="4" t="s">
        <v>1853</v>
      </c>
    </row>
    <row r="611" spans="1:26">
      <c r="A611" s="4" t="s">
        <v>987</v>
      </c>
      <c r="B611" s="4" t="s">
        <v>62</v>
      </c>
      <c r="C611" s="1">
        <v>75</v>
      </c>
      <c r="D611" s="4" t="s">
        <v>988</v>
      </c>
      <c r="E611" s="4" t="s">
        <v>58</v>
      </c>
      <c r="F611" s="3">
        <v>45317.375</v>
      </c>
      <c r="G611" s="3">
        <v>45317.540972222225</v>
      </c>
      <c r="H611" s="1">
        <v>67.38</v>
      </c>
      <c r="I611" s="1">
        <v>0.8</v>
      </c>
      <c r="J611" s="1">
        <v>2.64</v>
      </c>
      <c r="K611" s="2">
        <v>25.82</v>
      </c>
      <c r="L611" s="4" t="s">
        <v>45</v>
      </c>
      <c r="M611" s="4" t="s">
        <v>39</v>
      </c>
      <c r="N611" s="1">
        <v>12.05</v>
      </c>
      <c r="O611" s="1">
        <v>86.49</v>
      </c>
      <c r="P611" s="1">
        <v>233.88</v>
      </c>
      <c r="Q611" s="1">
        <v>5.89</v>
      </c>
      <c r="R611" s="1">
        <v>2</v>
      </c>
      <c r="S611" s="4" t="s">
        <v>6</v>
      </c>
      <c r="T611" s="4" t="s">
        <v>7</v>
      </c>
      <c r="U611" s="7">
        <v>9</v>
      </c>
      <c r="V611" s="4" t="s">
        <v>12</v>
      </c>
      <c r="W611" s="4" t="s">
        <v>2584</v>
      </c>
      <c r="X611" s="7">
        <v>1</v>
      </c>
      <c r="Y611" s="7">
        <v>2024</v>
      </c>
      <c r="Z611" s="4" t="s">
        <v>1853</v>
      </c>
    </row>
    <row r="612" spans="1:26">
      <c r="A612" s="4" t="s">
        <v>989</v>
      </c>
      <c r="B612" s="4" t="s">
        <v>62</v>
      </c>
      <c r="C612" s="1">
        <v>75</v>
      </c>
      <c r="D612" s="4" t="s">
        <v>990</v>
      </c>
      <c r="E612" s="4" t="s">
        <v>11</v>
      </c>
      <c r="F612" s="3">
        <v>45317.416666666664</v>
      </c>
      <c r="G612" s="3">
        <v>45317.546527777777</v>
      </c>
      <c r="H612" s="1">
        <v>68.239999999999995</v>
      </c>
      <c r="I612" s="1">
        <v>2.71</v>
      </c>
      <c r="J612" s="1">
        <v>8.99</v>
      </c>
      <c r="K612" s="2">
        <v>39.69</v>
      </c>
      <c r="L612" s="4" t="s">
        <v>4</v>
      </c>
      <c r="M612" s="4" t="s">
        <v>19</v>
      </c>
      <c r="N612" s="1">
        <v>30.23</v>
      </c>
      <c r="O612" s="1">
        <v>80.040000000000006</v>
      </c>
      <c r="P612" s="1">
        <v>245.31</v>
      </c>
      <c r="Q612" s="1">
        <v>11.71</v>
      </c>
      <c r="R612" s="1">
        <v>7</v>
      </c>
      <c r="S612" s="4" t="s">
        <v>14</v>
      </c>
      <c r="T612" s="4" t="s">
        <v>24</v>
      </c>
      <c r="U612" s="7">
        <v>10</v>
      </c>
      <c r="V612" s="4" t="s">
        <v>12</v>
      </c>
      <c r="W612" s="4" t="s">
        <v>2584</v>
      </c>
      <c r="X612" s="7">
        <v>1</v>
      </c>
      <c r="Y612" s="7">
        <v>2024</v>
      </c>
      <c r="Z612" s="4" t="s">
        <v>1853</v>
      </c>
    </row>
    <row r="613" spans="1:26">
      <c r="A613" s="4" t="s">
        <v>991</v>
      </c>
      <c r="B613" s="4" t="s">
        <v>62</v>
      </c>
      <c r="C613" s="1">
        <v>62</v>
      </c>
      <c r="D613" s="4" t="s">
        <v>210</v>
      </c>
      <c r="E613" s="4" t="s">
        <v>27</v>
      </c>
      <c r="F613" s="3">
        <v>45317.458333333336</v>
      </c>
      <c r="G613" s="3">
        <v>45317.495833333334</v>
      </c>
      <c r="H613" s="1">
        <v>67.13</v>
      </c>
      <c r="I613" s="1">
        <v>1.23</v>
      </c>
      <c r="J613" s="1">
        <v>27.96</v>
      </c>
      <c r="K613" s="2">
        <v>32.700000000000003</v>
      </c>
      <c r="L613" s="4" t="s">
        <v>4</v>
      </c>
      <c r="M613" s="4" t="s">
        <v>19</v>
      </c>
      <c r="N613" s="1">
        <v>23.51</v>
      </c>
      <c r="O613" s="1">
        <v>76.150000000000006</v>
      </c>
      <c r="P613" s="1">
        <v>7.62</v>
      </c>
      <c r="Q613" s="1">
        <v>8.09</v>
      </c>
      <c r="R613" s="1">
        <v>4</v>
      </c>
      <c r="S613" s="4" t="s">
        <v>14</v>
      </c>
      <c r="T613" s="4" t="s">
        <v>15</v>
      </c>
      <c r="U613" s="7">
        <v>11</v>
      </c>
      <c r="V613" s="4" t="s">
        <v>12</v>
      </c>
      <c r="W613" s="4" t="s">
        <v>2584</v>
      </c>
      <c r="X613" s="7">
        <v>1</v>
      </c>
      <c r="Y613" s="7">
        <v>2024</v>
      </c>
      <c r="Z613" s="4" t="s">
        <v>1853</v>
      </c>
    </row>
    <row r="614" spans="1:26">
      <c r="A614" s="4" t="s">
        <v>992</v>
      </c>
      <c r="B614" s="4" t="s">
        <v>9</v>
      </c>
      <c r="C614" s="1">
        <v>75</v>
      </c>
      <c r="D614" s="4" t="s">
        <v>993</v>
      </c>
      <c r="E614" s="4" t="s">
        <v>42</v>
      </c>
      <c r="F614" s="3">
        <v>45317.5</v>
      </c>
      <c r="G614" s="3">
        <v>45317.652777777781</v>
      </c>
      <c r="H614" s="1">
        <v>42.92</v>
      </c>
      <c r="I614" s="1">
        <v>3.17</v>
      </c>
      <c r="J614" s="1">
        <v>13.1</v>
      </c>
      <c r="K614" s="2">
        <v>22.07</v>
      </c>
      <c r="L614" s="4" t="s">
        <v>12</v>
      </c>
      <c r="M614" s="4" t="s">
        <v>13</v>
      </c>
      <c r="N614" s="1">
        <v>34.83</v>
      </c>
      <c r="O614" s="1">
        <v>97.25</v>
      </c>
      <c r="P614" s="1">
        <v>129.4</v>
      </c>
      <c r="Q614" s="1">
        <v>6.36</v>
      </c>
      <c r="R614" s="1">
        <v>5</v>
      </c>
      <c r="S614" s="4" t="s">
        <v>6</v>
      </c>
      <c r="T614" s="4" t="s">
        <v>15</v>
      </c>
      <c r="U614" s="7">
        <v>12</v>
      </c>
      <c r="V614" s="4" t="s">
        <v>36</v>
      </c>
      <c r="W614" s="4" t="s">
        <v>2572</v>
      </c>
      <c r="X614" s="7">
        <v>1</v>
      </c>
      <c r="Y614" s="7">
        <v>2024</v>
      </c>
      <c r="Z614" s="4" t="s">
        <v>1853</v>
      </c>
    </row>
    <row r="615" spans="1:26">
      <c r="A615" s="4" t="s">
        <v>994</v>
      </c>
      <c r="B615" s="4" t="s">
        <v>17</v>
      </c>
      <c r="C615" s="1">
        <v>50</v>
      </c>
      <c r="D615" s="4" t="s">
        <v>995</v>
      </c>
      <c r="E615" s="4" t="s">
        <v>11</v>
      </c>
      <c r="F615" s="3">
        <v>45317.541666666664</v>
      </c>
      <c r="G615" s="3">
        <v>45317.574999999997</v>
      </c>
      <c r="H615" s="1"/>
      <c r="I615" s="1">
        <v>0.89</v>
      </c>
      <c r="J615" s="1">
        <v>15.34</v>
      </c>
      <c r="K615" s="2">
        <v>22.67</v>
      </c>
      <c r="L615" s="4" t="s">
        <v>4</v>
      </c>
      <c r="M615" s="4" t="s">
        <v>48</v>
      </c>
      <c r="N615" s="1">
        <v>63.51</v>
      </c>
      <c r="O615" s="1">
        <v>89.39</v>
      </c>
      <c r="P615" s="1">
        <v>96.03</v>
      </c>
      <c r="Q615" s="1">
        <v>28.42</v>
      </c>
      <c r="R615" s="1">
        <v>0</v>
      </c>
      <c r="S615" s="4" t="s">
        <v>6</v>
      </c>
      <c r="T615" s="4" t="s">
        <v>15</v>
      </c>
      <c r="U615" s="7">
        <v>13</v>
      </c>
      <c r="V615" s="4" t="s">
        <v>36</v>
      </c>
      <c r="W615" s="4" t="s">
        <v>2567</v>
      </c>
      <c r="X615" s="7">
        <v>1</v>
      </c>
      <c r="Y615" s="7">
        <v>2024</v>
      </c>
      <c r="Z615" s="4" t="s">
        <v>1853</v>
      </c>
    </row>
    <row r="616" spans="1:26">
      <c r="A616" s="4" t="s">
        <v>996</v>
      </c>
      <c r="B616" s="4" t="s">
        <v>62</v>
      </c>
      <c r="C616" s="1">
        <v>62</v>
      </c>
      <c r="D616" s="4" t="s">
        <v>941</v>
      </c>
      <c r="E616" s="4" t="s">
        <v>42</v>
      </c>
      <c r="F616" s="3">
        <v>45317.583333333336</v>
      </c>
      <c r="G616" s="3">
        <v>45317.742361111108</v>
      </c>
      <c r="H616" s="1">
        <v>35.33</v>
      </c>
      <c r="I616" s="1">
        <v>1.47</v>
      </c>
      <c r="J616" s="1">
        <v>44.67</v>
      </c>
      <c r="K616" s="2">
        <v>25.36</v>
      </c>
      <c r="L616" s="4" t="s">
        <v>12</v>
      </c>
      <c r="M616" s="4" t="s">
        <v>39</v>
      </c>
      <c r="N616" s="1">
        <v>51.42</v>
      </c>
      <c r="O616" s="1">
        <v>73.34</v>
      </c>
      <c r="P616" s="1">
        <v>128.32</v>
      </c>
      <c r="Q616" s="1">
        <v>29.21</v>
      </c>
      <c r="R616" s="1">
        <v>3</v>
      </c>
      <c r="S616" s="4" t="s">
        <v>6</v>
      </c>
      <c r="T616" s="4" t="s">
        <v>24</v>
      </c>
      <c r="U616" s="7">
        <v>14</v>
      </c>
      <c r="V616" s="4" t="s">
        <v>36</v>
      </c>
      <c r="W616" s="4" t="s">
        <v>2584</v>
      </c>
      <c r="X616" s="7">
        <v>1</v>
      </c>
      <c r="Y616" s="7">
        <v>2024</v>
      </c>
      <c r="Z616" s="4" t="s">
        <v>1853</v>
      </c>
    </row>
    <row r="617" spans="1:26">
      <c r="A617" s="4" t="s">
        <v>997</v>
      </c>
      <c r="B617" s="4" t="s">
        <v>17</v>
      </c>
      <c r="C617" s="1">
        <v>62</v>
      </c>
      <c r="D617" s="4" t="s">
        <v>774</v>
      </c>
      <c r="E617" s="4" t="s">
        <v>42</v>
      </c>
      <c r="F617" s="3">
        <v>45317.625</v>
      </c>
      <c r="G617" s="3">
        <v>45317.739583333336</v>
      </c>
      <c r="H617" s="1">
        <v>74.510000000000005</v>
      </c>
      <c r="I617" s="1">
        <v>1.59</v>
      </c>
      <c r="J617" s="1">
        <v>7.99</v>
      </c>
      <c r="K617" s="2">
        <v>29.6</v>
      </c>
      <c r="L617" s="4" t="s">
        <v>12</v>
      </c>
      <c r="M617" s="4" t="s">
        <v>23</v>
      </c>
      <c r="N617" s="1">
        <v>70.430000000000007</v>
      </c>
      <c r="O617" s="1">
        <v>95.66</v>
      </c>
      <c r="P617" s="1">
        <v>298.3</v>
      </c>
      <c r="Q617" s="1">
        <v>36.380000000000003</v>
      </c>
      <c r="R617" s="1">
        <v>1</v>
      </c>
      <c r="S617" s="4" t="s">
        <v>14</v>
      </c>
      <c r="T617" s="4" t="s">
        <v>15</v>
      </c>
      <c r="U617" s="7">
        <v>15</v>
      </c>
      <c r="V617" s="4" t="s">
        <v>36</v>
      </c>
      <c r="W617" s="4" t="s">
        <v>2567</v>
      </c>
      <c r="X617" s="7">
        <v>1</v>
      </c>
      <c r="Y617" s="7">
        <v>2024</v>
      </c>
      <c r="Z617" s="4" t="s">
        <v>1853</v>
      </c>
    </row>
    <row r="618" spans="1:26">
      <c r="A618" s="4" t="s">
        <v>998</v>
      </c>
      <c r="B618" s="4" t="s">
        <v>1</v>
      </c>
      <c r="C618" s="1">
        <v>50</v>
      </c>
      <c r="D618" s="4" t="s">
        <v>999</v>
      </c>
      <c r="E618" s="4" t="s">
        <v>27</v>
      </c>
      <c r="F618" s="3">
        <v>45317.666666666664</v>
      </c>
      <c r="G618" s="3">
        <v>45317.688888888886</v>
      </c>
      <c r="H618" s="1"/>
      <c r="I618" s="1">
        <v>1.01</v>
      </c>
      <c r="J618" s="1">
        <v>37.57</v>
      </c>
      <c r="K618" s="2">
        <v>17.34</v>
      </c>
      <c r="L618" s="4" t="s">
        <v>4</v>
      </c>
      <c r="M618" s="4" t="s">
        <v>13</v>
      </c>
      <c r="N618" s="1">
        <v>43.71</v>
      </c>
      <c r="O618" s="1">
        <v>73.819999999999993</v>
      </c>
      <c r="P618" s="1">
        <v>73.81</v>
      </c>
      <c r="Q618" s="1">
        <v>35.31</v>
      </c>
      <c r="R618" s="1">
        <v>6</v>
      </c>
      <c r="S618" s="4" t="s">
        <v>20</v>
      </c>
      <c r="T618" s="4" t="s">
        <v>7</v>
      </c>
      <c r="U618" s="7">
        <v>16</v>
      </c>
      <c r="V618" s="4" t="s">
        <v>36</v>
      </c>
      <c r="W618" s="4" t="s">
        <v>2566</v>
      </c>
      <c r="X618" s="7">
        <v>1</v>
      </c>
      <c r="Y618" s="7">
        <v>2024</v>
      </c>
      <c r="Z618" s="4" t="s">
        <v>1853</v>
      </c>
    </row>
    <row r="619" spans="1:26">
      <c r="A619" s="4" t="s">
        <v>1000</v>
      </c>
      <c r="B619" s="4" t="s">
        <v>29</v>
      </c>
      <c r="C619" s="1">
        <v>85</v>
      </c>
      <c r="D619" s="4" t="s">
        <v>456</v>
      </c>
      <c r="E619" s="4" t="s">
        <v>3</v>
      </c>
      <c r="F619" s="3">
        <v>45317.708333333336</v>
      </c>
      <c r="G619" s="3">
        <v>45317.863888888889</v>
      </c>
      <c r="H619" s="1">
        <v>49.74</v>
      </c>
      <c r="I619" s="1">
        <v>2.02</v>
      </c>
      <c r="J619" s="1">
        <v>32.869999999999997</v>
      </c>
      <c r="K619" s="2">
        <v>19.579999999999998</v>
      </c>
      <c r="L619" s="4" t="s">
        <v>45</v>
      </c>
      <c r="M619" s="4" t="s">
        <v>39</v>
      </c>
      <c r="N619" s="1">
        <v>85.73</v>
      </c>
      <c r="O619" s="1">
        <v>52.83</v>
      </c>
      <c r="P619" s="1">
        <v>272.19</v>
      </c>
      <c r="Q619" s="1">
        <v>7.81</v>
      </c>
      <c r="R619" s="1">
        <v>6</v>
      </c>
      <c r="S619" s="4" t="s">
        <v>6</v>
      </c>
      <c r="T619" s="4" t="s">
        <v>7</v>
      </c>
      <c r="U619" s="7">
        <v>17</v>
      </c>
      <c r="V619" s="4" t="s">
        <v>36</v>
      </c>
      <c r="W619" s="4" t="s">
        <v>2579</v>
      </c>
      <c r="X619" s="7">
        <v>1</v>
      </c>
      <c r="Y619" s="7">
        <v>2024</v>
      </c>
      <c r="Z619" s="4" t="s">
        <v>1853</v>
      </c>
    </row>
    <row r="620" spans="1:26">
      <c r="A620" s="4" t="s">
        <v>1001</v>
      </c>
      <c r="B620" s="4" t="s">
        <v>1</v>
      </c>
      <c r="C620" s="1">
        <v>1.54</v>
      </c>
      <c r="D620" s="4" t="s">
        <v>1002</v>
      </c>
      <c r="E620" s="4" t="s">
        <v>58</v>
      </c>
      <c r="F620" s="3">
        <v>45317.75</v>
      </c>
      <c r="G620" s="3">
        <v>45317.829861111109</v>
      </c>
      <c r="H620" s="1">
        <v>23.52</v>
      </c>
      <c r="I620" s="1">
        <v>1.84</v>
      </c>
      <c r="J620" s="1">
        <v>42.38</v>
      </c>
      <c r="K620" s="2">
        <v>0.67</v>
      </c>
      <c r="L620" s="4" t="s">
        <v>12</v>
      </c>
      <c r="M620" s="4" t="s">
        <v>5</v>
      </c>
      <c r="N620" s="1">
        <v>74.930000000000007</v>
      </c>
      <c r="O620" s="1">
        <v>96.9</v>
      </c>
      <c r="P620" s="1">
        <v>162.19</v>
      </c>
      <c r="Q620" s="1">
        <v>13.68</v>
      </c>
      <c r="R620" s="1">
        <v>5</v>
      </c>
      <c r="S620" s="4" t="s">
        <v>6</v>
      </c>
      <c r="T620" s="4" t="s">
        <v>24</v>
      </c>
      <c r="U620" s="7">
        <v>18</v>
      </c>
      <c r="V620" s="4" t="s">
        <v>4</v>
      </c>
      <c r="W620" s="4" t="s">
        <v>2566</v>
      </c>
      <c r="X620" s="7">
        <v>1</v>
      </c>
      <c r="Y620" s="7">
        <v>2024</v>
      </c>
      <c r="Z620" s="4" t="s">
        <v>1853</v>
      </c>
    </row>
    <row r="621" spans="1:26">
      <c r="A621" s="4" t="s">
        <v>1003</v>
      </c>
      <c r="B621" s="4" t="s">
        <v>1</v>
      </c>
      <c r="C621" s="1">
        <v>100</v>
      </c>
      <c r="D621" s="4" t="s">
        <v>549</v>
      </c>
      <c r="E621" s="4" t="s">
        <v>3</v>
      </c>
      <c r="F621" s="3">
        <v>45317.791666666664</v>
      </c>
      <c r="G621" s="3">
        <v>45317.956944444442</v>
      </c>
      <c r="H621" s="1">
        <v>44.95</v>
      </c>
      <c r="I621" s="1">
        <v>1.59</v>
      </c>
      <c r="J621" s="1">
        <v>34.04</v>
      </c>
      <c r="K621" s="2">
        <v>26.38</v>
      </c>
      <c r="L621" s="4" t="s">
        <v>45</v>
      </c>
      <c r="M621" s="4" t="s">
        <v>23</v>
      </c>
      <c r="N621" s="1">
        <v>66.849999999999994</v>
      </c>
      <c r="O621" s="1">
        <v>61.31</v>
      </c>
      <c r="P621" s="1">
        <v>232.24</v>
      </c>
      <c r="Q621" s="1">
        <v>22.59</v>
      </c>
      <c r="R621" s="1">
        <v>5</v>
      </c>
      <c r="S621" s="4" t="s">
        <v>14</v>
      </c>
      <c r="T621" s="4" t="s">
        <v>15</v>
      </c>
      <c r="U621" s="7">
        <v>19</v>
      </c>
      <c r="V621" s="4" t="s">
        <v>4</v>
      </c>
      <c r="W621" s="4" t="s">
        <v>2566</v>
      </c>
      <c r="X621" s="7">
        <v>1</v>
      </c>
      <c r="Y621" s="7">
        <v>2024</v>
      </c>
      <c r="Z621" s="4" t="s">
        <v>1853</v>
      </c>
    </row>
    <row r="622" spans="1:26">
      <c r="A622" s="4" t="s">
        <v>1004</v>
      </c>
      <c r="B622" s="4" t="s">
        <v>9</v>
      </c>
      <c r="C622" s="1">
        <v>121.21</v>
      </c>
      <c r="D622" s="4" t="s">
        <v>26</v>
      </c>
      <c r="E622" s="4" t="s">
        <v>11</v>
      </c>
      <c r="F622" s="3">
        <v>45317.833333333336</v>
      </c>
      <c r="G622" s="3">
        <v>45317.95416666667</v>
      </c>
      <c r="H622" s="1">
        <v>66.709999999999994</v>
      </c>
      <c r="I622" s="1">
        <v>1.9</v>
      </c>
      <c r="J622" s="1">
        <v>6.51</v>
      </c>
      <c r="K622" s="2">
        <v>32.29</v>
      </c>
      <c r="L622" s="4" t="s">
        <v>45</v>
      </c>
      <c r="M622" s="4" t="s">
        <v>39</v>
      </c>
      <c r="N622" s="1">
        <v>56.72</v>
      </c>
      <c r="O622" s="1">
        <v>83.65</v>
      </c>
      <c r="P622" s="1">
        <v>166.62</v>
      </c>
      <c r="Q622" s="1">
        <v>32.85</v>
      </c>
      <c r="R622" s="1">
        <v>7</v>
      </c>
      <c r="S622" s="4" t="s">
        <v>20</v>
      </c>
      <c r="T622" s="4" t="s">
        <v>7</v>
      </c>
      <c r="U622" s="7">
        <v>20</v>
      </c>
      <c r="V622" s="4" t="s">
        <v>4</v>
      </c>
      <c r="W622" s="4" t="s">
        <v>2572</v>
      </c>
      <c r="X622" s="7">
        <v>1</v>
      </c>
      <c r="Y622" s="7">
        <v>2024</v>
      </c>
      <c r="Z622" s="4" t="s">
        <v>1853</v>
      </c>
    </row>
    <row r="623" spans="1:26">
      <c r="A623" s="4" t="s">
        <v>1005</v>
      </c>
      <c r="B623" s="4" t="s">
        <v>29</v>
      </c>
      <c r="C623" s="1">
        <v>62</v>
      </c>
      <c r="D623" s="4" t="s">
        <v>1006</v>
      </c>
      <c r="E623" s="4" t="s">
        <v>3</v>
      </c>
      <c r="F623" s="3">
        <v>45317.875</v>
      </c>
      <c r="G623" s="3">
        <v>45317.993750000001</v>
      </c>
      <c r="H623" s="1">
        <v>44.06</v>
      </c>
      <c r="I623" s="1">
        <v>2.71</v>
      </c>
      <c r="J623" s="1">
        <v>12.64</v>
      </c>
      <c r="K623" s="2">
        <v>5.45</v>
      </c>
      <c r="L623" s="4" t="s">
        <v>12</v>
      </c>
      <c r="M623" s="4" t="s">
        <v>48</v>
      </c>
      <c r="N623" s="1">
        <v>74.680000000000007</v>
      </c>
      <c r="O623" s="1">
        <v>73.06</v>
      </c>
      <c r="P623" s="1">
        <v>10.9</v>
      </c>
      <c r="Q623" s="1">
        <v>3.8</v>
      </c>
      <c r="R623" s="1">
        <v>3</v>
      </c>
      <c r="S623" s="4" t="s">
        <v>20</v>
      </c>
      <c r="T623" s="4" t="s">
        <v>15</v>
      </c>
      <c r="U623" s="7">
        <v>21</v>
      </c>
      <c r="V623" s="4" t="s">
        <v>4</v>
      </c>
      <c r="W623" s="4" t="s">
        <v>2579</v>
      </c>
      <c r="X623" s="7">
        <v>1</v>
      </c>
      <c r="Y623" s="7">
        <v>2024</v>
      </c>
      <c r="Z623" s="4" t="s">
        <v>1853</v>
      </c>
    </row>
    <row r="624" spans="1:26">
      <c r="A624" s="4" t="s">
        <v>1007</v>
      </c>
      <c r="B624" s="4" t="s">
        <v>1</v>
      </c>
      <c r="C624" s="1">
        <v>100</v>
      </c>
      <c r="D624" s="4" t="s">
        <v>187</v>
      </c>
      <c r="E624" s="4" t="s">
        <v>11</v>
      </c>
      <c r="F624" s="3">
        <v>45317.916666666664</v>
      </c>
      <c r="G624" s="3">
        <v>45317.943055555559</v>
      </c>
      <c r="H624" s="1">
        <v>14.03</v>
      </c>
      <c r="I624" s="1">
        <v>2.2799999999999998</v>
      </c>
      <c r="J624" s="1">
        <v>30.77</v>
      </c>
      <c r="K624" s="2">
        <v>10.79</v>
      </c>
      <c r="L624" s="4" t="s">
        <v>45</v>
      </c>
      <c r="M624" s="4" t="s">
        <v>13</v>
      </c>
      <c r="N624" s="1">
        <v>87.72</v>
      </c>
      <c r="O624" s="1">
        <v>85.39</v>
      </c>
      <c r="P624" s="1">
        <v>274.27</v>
      </c>
      <c r="Q624" s="1">
        <v>9.34</v>
      </c>
      <c r="R624" s="1">
        <v>7</v>
      </c>
      <c r="S624" s="4" t="s">
        <v>14</v>
      </c>
      <c r="T624" s="4" t="s">
        <v>7</v>
      </c>
      <c r="U624" s="7">
        <v>22</v>
      </c>
      <c r="V624" s="4" t="s">
        <v>4</v>
      </c>
      <c r="W624" s="4" t="s">
        <v>2566</v>
      </c>
      <c r="X624" s="7">
        <v>1</v>
      </c>
      <c r="Y624" s="7">
        <v>2024</v>
      </c>
      <c r="Z624" s="4" t="s">
        <v>1853</v>
      </c>
    </row>
    <row r="625" spans="1:26">
      <c r="A625" s="4" t="s">
        <v>1008</v>
      </c>
      <c r="B625" s="4" t="s">
        <v>1</v>
      </c>
      <c r="C625" s="1">
        <v>85</v>
      </c>
      <c r="D625" s="4" t="s">
        <v>1009</v>
      </c>
      <c r="E625" s="4" t="s">
        <v>11</v>
      </c>
      <c r="F625" s="3">
        <v>45317.958333333336</v>
      </c>
      <c r="G625" s="3">
        <v>45318.11041666667</v>
      </c>
      <c r="H625" s="1">
        <v>21.76</v>
      </c>
      <c r="I625" s="1">
        <v>2.0099999999999998</v>
      </c>
      <c r="J625" s="1">
        <v>20.32</v>
      </c>
      <c r="K625" s="2">
        <v>23.21</v>
      </c>
      <c r="L625" s="4" t="s">
        <v>12</v>
      </c>
      <c r="M625" s="4" t="s">
        <v>33</v>
      </c>
      <c r="N625" s="1">
        <v>64.88</v>
      </c>
      <c r="O625" s="1">
        <v>59.02</v>
      </c>
      <c r="P625" s="1">
        <v>204.08</v>
      </c>
      <c r="Q625" s="1">
        <v>20.68</v>
      </c>
      <c r="R625" s="1">
        <v>7</v>
      </c>
      <c r="S625" s="4" t="s">
        <v>6</v>
      </c>
      <c r="T625" s="4" t="s">
        <v>24</v>
      </c>
      <c r="U625" s="7">
        <v>23</v>
      </c>
      <c r="V625" s="4" t="s">
        <v>4</v>
      </c>
      <c r="W625" s="4" t="s">
        <v>2566</v>
      </c>
      <c r="X625" s="7">
        <v>1</v>
      </c>
      <c r="Y625" s="7">
        <v>2024</v>
      </c>
      <c r="Z625" s="4" t="s">
        <v>1853</v>
      </c>
    </row>
    <row r="626" spans="1:26">
      <c r="A626" s="4" t="s">
        <v>1010</v>
      </c>
      <c r="B626" s="4" t="s">
        <v>29</v>
      </c>
      <c r="C626" s="1">
        <v>50</v>
      </c>
      <c r="D626" s="4" t="s">
        <v>69</v>
      </c>
      <c r="E626" s="4" t="s">
        <v>58</v>
      </c>
      <c r="F626" s="3">
        <v>45318</v>
      </c>
      <c r="G626" s="3">
        <v>45318.085416666669</v>
      </c>
      <c r="H626" s="1">
        <v>16.55</v>
      </c>
      <c r="I626" s="1">
        <v>6.49</v>
      </c>
      <c r="J626" s="1">
        <v>36.75</v>
      </c>
      <c r="K626" s="2">
        <v>30.02</v>
      </c>
      <c r="L626" s="4" t="s">
        <v>4</v>
      </c>
      <c r="M626" s="4" t="s">
        <v>19</v>
      </c>
      <c r="N626" s="1">
        <v>69.430000000000007</v>
      </c>
      <c r="O626" s="1">
        <v>52.06</v>
      </c>
      <c r="P626" s="1">
        <v>299.26</v>
      </c>
      <c r="Q626" s="1">
        <v>-1.64</v>
      </c>
      <c r="R626" s="1">
        <v>0</v>
      </c>
      <c r="S626" s="4" t="s">
        <v>14</v>
      </c>
      <c r="T626" s="4" t="s">
        <v>7</v>
      </c>
      <c r="U626" s="7">
        <v>0</v>
      </c>
      <c r="V626" s="4" t="s">
        <v>1816</v>
      </c>
      <c r="W626" s="4" t="s">
        <v>2579</v>
      </c>
      <c r="X626" s="7">
        <v>1</v>
      </c>
      <c r="Y626" s="7">
        <v>2024</v>
      </c>
      <c r="Z626" s="4" t="s">
        <v>1853</v>
      </c>
    </row>
    <row r="627" spans="1:26">
      <c r="A627" s="4" t="s">
        <v>1011</v>
      </c>
      <c r="B627" s="4" t="s">
        <v>29</v>
      </c>
      <c r="C627" s="1">
        <v>65.239999999999995</v>
      </c>
      <c r="D627" s="4" t="s">
        <v>1012</v>
      </c>
      <c r="E627" s="4" t="s">
        <v>27</v>
      </c>
      <c r="F627" s="3">
        <v>45318.041666666664</v>
      </c>
      <c r="G627" s="3">
        <v>45318.165277777778</v>
      </c>
      <c r="H627" s="1">
        <v>15.47</v>
      </c>
      <c r="I627" s="1">
        <v>0.79</v>
      </c>
      <c r="J627" s="1">
        <v>8.61</v>
      </c>
      <c r="K627" s="2">
        <v>15.06</v>
      </c>
      <c r="L627" s="4" t="s">
        <v>4</v>
      </c>
      <c r="M627" s="4" t="s">
        <v>13</v>
      </c>
      <c r="N627" s="1">
        <v>46.07</v>
      </c>
      <c r="O627" s="1">
        <v>58.59</v>
      </c>
      <c r="P627" s="1"/>
      <c r="Q627" s="1">
        <v>12.6</v>
      </c>
      <c r="R627" s="1">
        <v>5</v>
      </c>
      <c r="S627" s="4" t="s">
        <v>20</v>
      </c>
      <c r="T627" s="4" t="s">
        <v>7</v>
      </c>
      <c r="U627" s="7">
        <v>1</v>
      </c>
      <c r="V627" s="4" t="s">
        <v>1816</v>
      </c>
      <c r="W627" s="4" t="s">
        <v>2579</v>
      </c>
      <c r="X627" s="7">
        <v>1</v>
      </c>
      <c r="Y627" s="7">
        <v>2024</v>
      </c>
      <c r="Z627" s="4" t="s">
        <v>1853</v>
      </c>
    </row>
    <row r="628" spans="1:26">
      <c r="A628" s="4" t="s">
        <v>1013</v>
      </c>
      <c r="B628" s="4" t="s">
        <v>1</v>
      </c>
      <c r="C628" s="1">
        <v>50</v>
      </c>
      <c r="D628" s="4" t="s">
        <v>795</v>
      </c>
      <c r="E628" s="4" t="s">
        <v>58</v>
      </c>
      <c r="F628" s="3">
        <v>45318.083333333336</v>
      </c>
      <c r="G628" s="3">
        <v>45318.245138888888</v>
      </c>
      <c r="H628" s="1">
        <v>43.51</v>
      </c>
      <c r="I628" s="1">
        <v>1.18</v>
      </c>
      <c r="J628" s="1">
        <v>26.14</v>
      </c>
      <c r="K628" s="2">
        <v>6.62</v>
      </c>
      <c r="L628" s="4" t="s">
        <v>4</v>
      </c>
      <c r="M628" s="4" t="s">
        <v>39</v>
      </c>
      <c r="N628" s="1">
        <v>17.37</v>
      </c>
      <c r="O628" s="1">
        <v>95.17</v>
      </c>
      <c r="P628" s="1">
        <v>141.16999999999999</v>
      </c>
      <c r="Q628" s="1">
        <v>21.08</v>
      </c>
      <c r="R628" s="1">
        <v>3</v>
      </c>
      <c r="S628" s="4" t="s">
        <v>6</v>
      </c>
      <c r="T628" s="4" t="s">
        <v>7</v>
      </c>
      <c r="U628" s="7">
        <v>2</v>
      </c>
      <c r="V628" s="4" t="s">
        <v>1816</v>
      </c>
      <c r="W628" s="4" t="s">
        <v>2566</v>
      </c>
      <c r="X628" s="7">
        <v>1</v>
      </c>
      <c r="Y628" s="7">
        <v>2024</v>
      </c>
      <c r="Z628" s="4" t="s">
        <v>1853</v>
      </c>
    </row>
    <row r="629" spans="1:26">
      <c r="A629" s="4" t="s">
        <v>1014</v>
      </c>
      <c r="B629" s="4" t="s">
        <v>29</v>
      </c>
      <c r="C629" s="1">
        <v>75</v>
      </c>
      <c r="D629" s="4" t="s">
        <v>904</v>
      </c>
      <c r="E629" s="4" t="s">
        <v>3</v>
      </c>
      <c r="F629" s="3">
        <v>45318.125</v>
      </c>
      <c r="G629" s="3">
        <v>45318.259722222225</v>
      </c>
      <c r="H629" s="1">
        <v>38.6</v>
      </c>
      <c r="I629" s="1">
        <v>1.37</v>
      </c>
      <c r="J629" s="1">
        <v>26.56</v>
      </c>
      <c r="K629" s="2">
        <v>45.04</v>
      </c>
      <c r="L629" s="4" t="s">
        <v>4</v>
      </c>
      <c r="M629" s="4" t="s">
        <v>23</v>
      </c>
      <c r="N629" s="1">
        <v>37.93</v>
      </c>
      <c r="O629" s="1">
        <v>75.099999999999994</v>
      </c>
      <c r="P629" s="1">
        <v>298.32</v>
      </c>
      <c r="Q629" s="1">
        <v>6.16</v>
      </c>
      <c r="R629" s="1">
        <v>6</v>
      </c>
      <c r="S629" s="4" t="s">
        <v>20</v>
      </c>
      <c r="T629" s="4" t="s">
        <v>24</v>
      </c>
      <c r="U629" s="7">
        <v>3</v>
      </c>
      <c r="V629" s="4" t="s">
        <v>1816</v>
      </c>
      <c r="W629" s="4" t="s">
        <v>2579</v>
      </c>
      <c r="X629" s="7">
        <v>1</v>
      </c>
      <c r="Y629" s="7">
        <v>2024</v>
      </c>
      <c r="Z629" s="4" t="s">
        <v>1853</v>
      </c>
    </row>
    <row r="630" spans="1:26">
      <c r="A630" s="4" t="s">
        <v>1015</v>
      </c>
      <c r="B630" s="4" t="s">
        <v>1</v>
      </c>
      <c r="C630" s="1">
        <v>62</v>
      </c>
      <c r="D630" s="4" t="s">
        <v>269</v>
      </c>
      <c r="E630" s="4" t="s">
        <v>11</v>
      </c>
      <c r="F630" s="3">
        <v>45318.166666666664</v>
      </c>
      <c r="G630" s="3">
        <v>45318.283333333333</v>
      </c>
      <c r="H630" s="1">
        <v>45.08</v>
      </c>
      <c r="I630" s="1">
        <v>2.4</v>
      </c>
      <c r="J630" s="1"/>
      <c r="K630" s="2">
        <v>6.56</v>
      </c>
      <c r="L630" s="4" t="s">
        <v>4</v>
      </c>
      <c r="M630" s="4" t="s">
        <v>23</v>
      </c>
      <c r="N630" s="1">
        <v>40.17</v>
      </c>
      <c r="O630" s="1">
        <v>94.6</v>
      </c>
      <c r="P630" s="1">
        <v>250.42</v>
      </c>
      <c r="Q630" s="1">
        <v>7.34</v>
      </c>
      <c r="R630" s="1">
        <v>5</v>
      </c>
      <c r="S630" s="4" t="s">
        <v>20</v>
      </c>
      <c r="T630" s="4" t="s">
        <v>7</v>
      </c>
      <c r="U630" s="7">
        <v>4</v>
      </c>
      <c r="V630" s="4" t="s">
        <v>1816</v>
      </c>
      <c r="W630" s="4" t="s">
        <v>2566</v>
      </c>
      <c r="X630" s="7">
        <v>1</v>
      </c>
      <c r="Y630" s="7">
        <v>2024</v>
      </c>
      <c r="Z630" s="4" t="s">
        <v>1853</v>
      </c>
    </row>
    <row r="631" spans="1:26">
      <c r="A631" s="4" t="s">
        <v>1016</v>
      </c>
      <c r="B631" s="4" t="s">
        <v>1</v>
      </c>
      <c r="C631" s="1">
        <v>85</v>
      </c>
      <c r="D631" s="4" t="s">
        <v>69</v>
      </c>
      <c r="E631" s="4" t="s">
        <v>42</v>
      </c>
      <c r="F631" s="3">
        <v>45318.208333333336</v>
      </c>
      <c r="G631" s="3">
        <v>45318.242361111108</v>
      </c>
      <c r="H631" s="1">
        <v>58.77</v>
      </c>
      <c r="I631" s="1">
        <v>2.75</v>
      </c>
      <c r="J631" s="1">
        <v>12.8</v>
      </c>
      <c r="K631" s="2">
        <v>22.04</v>
      </c>
      <c r="L631" s="4" t="s">
        <v>45</v>
      </c>
      <c r="M631" s="4" t="s">
        <v>39</v>
      </c>
      <c r="N631" s="1">
        <v>70.88</v>
      </c>
      <c r="O631" s="1">
        <v>72.25</v>
      </c>
      <c r="P631" s="1">
        <v>87.25</v>
      </c>
      <c r="Q631" s="1">
        <v>4.7</v>
      </c>
      <c r="R631" s="1">
        <v>6</v>
      </c>
      <c r="S631" s="4" t="s">
        <v>20</v>
      </c>
      <c r="T631" s="4" t="s">
        <v>24</v>
      </c>
      <c r="U631" s="7">
        <v>5</v>
      </c>
      <c r="V631" s="4" t="s">
        <v>1816</v>
      </c>
      <c r="W631" s="4" t="s">
        <v>2566</v>
      </c>
      <c r="X631" s="7">
        <v>1</v>
      </c>
      <c r="Y631" s="7">
        <v>2024</v>
      </c>
      <c r="Z631" s="4" t="s">
        <v>1853</v>
      </c>
    </row>
    <row r="632" spans="1:26">
      <c r="A632" s="4" t="s">
        <v>1017</v>
      </c>
      <c r="B632" s="4" t="s">
        <v>9</v>
      </c>
      <c r="C632" s="1">
        <v>62</v>
      </c>
      <c r="D632" s="4" t="s">
        <v>2</v>
      </c>
      <c r="E632" s="4" t="s">
        <v>42</v>
      </c>
      <c r="F632" s="3">
        <v>45318.25</v>
      </c>
      <c r="G632" s="3">
        <v>45318.294444444444</v>
      </c>
      <c r="H632" s="1">
        <v>65.540000000000006</v>
      </c>
      <c r="I632" s="1">
        <v>1.97</v>
      </c>
      <c r="J632" s="1">
        <v>5.21</v>
      </c>
      <c r="K632" s="2">
        <v>32.85</v>
      </c>
      <c r="L632" s="4" t="s">
        <v>45</v>
      </c>
      <c r="M632" s="4" t="s">
        <v>19</v>
      </c>
      <c r="N632" s="1">
        <v>45.97</v>
      </c>
      <c r="O632" s="1">
        <v>51.33</v>
      </c>
      <c r="P632" s="1">
        <v>166.16</v>
      </c>
      <c r="Q632" s="1">
        <v>8.9</v>
      </c>
      <c r="R632" s="1">
        <v>6</v>
      </c>
      <c r="S632" s="4" t="s">
        <v>20</v>
      </c>
      <c r="T632" s="4" t="s">
        <v>24</v>
      </c>
      <c r="U632" s="7">
        <v>6</v>
      </c>
      <c r="V632" s="4" t="s">
        <v>12</v>
      </c>
      <c r="W632" s="4" t="s">
        <v>2572</v>
      </c>
      <c r="X632" s="7">
        <v>1</v>
      </c>
      <c r="Y632" s="7">
        <v>2024</v>
      </c>
      <c r="Z632" s="4" t="s">
        <v>1853</v>
      </c>
    </row>
    <row r="633" spans="1:26">
      <c r="A633" s="4" t="s">
        <v>1018</v>
      </c>
      <c r="B633" s="4" t="s">
        <v>62</v>
      </c>
      <c r="C633" s="1">
        <v>62</v>
      </c>
      <c r="D633" s="4" t="s">
        <v>117</v>
      </c>
      <c r="E633" s="4" t="s">
        <v>11</v>
      </c>
      <c r="F633" s="3">
        <v>45318.291666666664</v>
      </c>
      <c r="G633" s="3">
        <v>45318.348611111112</v>
      </c>
      <c r="H633" s="1">
        <v>79.209999999999994</v>
      </c>
      <c r="I633" s="1">
        <v>2.6</v>
      </c>
      <c r="J633" s="1">
        <v>20.61</v>
      </c>
      <c r="K633" s="2">
        <v>22.48</v>
      </c>
      <c r="L633" s="4" t="s">
        <v>45</v>
      </c>
      <c r="M633" s="4" t="s">
        <v>13</v>
      </c>
      <c r="N633" s="1">
        <v>37.5</v>
      </c>
      <c r="O633" s="1">
        <v>96.68</v>
      </c>
      <c r="P633" s="1"/>
      <c r="Q633" s="1">
        <v>-1.2</v>
      </c>
      <c r="R633" s="1">
        <v>4</v>
      </c>
      <c r="S633" s="4" t="s">
        <v>6</v>
      </c>
      <c r="T633" s="4" t="s">
        <v>7</v>
      </c>
      <c r="U633" s="7">
        <v>7</v>
      </c>
      <c r="V633" s="4" t="s">
        <v>12</v>
      </c>
      <c r="W633" s="4" t="s">
        <v>2584</v>
      </c>
      <c r="X633" s="7">
        <v>1</v>
      </c>
      <c r="Y633" s="7">
        <v>2024</v>
      </c>
      <c r="Z633" s="4" t="s">
        <v>1853</v>
      </c>
    </row>
    <row r="634" spans="1:26">
      <c r="A634" s="4" t="s">
        <v>1019</v>
      </c>
      <c r="B634" s="4" t="s">
        <v>1</v>
      </c>
      <c r="C634" s="1">
        <v>62</v>
      </c>
      <c r="D634" s="4" t="s">
        <v>290</v>
      </c>
      <c r="E634" s="4" t="s">
        <v>58</v>
      </c>
      <c r="F634" s="3">
        <v>45318.333333333336</v>
      </c>
      <c r="G634" s="3">
        <v>45318.474999999999</v>
      </c>
      <c r="H634" s="1">
        <v>62.92</v>
      </c>
      <c r="I634" s="1">
        <v>1.1100000000000001</v>
      </c>
      <c r="J634" s="1">
        <v>37.24</v>
      </c>
      <c r="K634" s="2">
        <v>38.97</v>
      </c>
      <c r="L634" s="4" t="s">
        <v>36</v>
      </c>
      <c r="M634" s="4" t="s">
        <v>23</v>
      </c>
      <c r="N634" s="1">
        <v>39.36</v>
      </c>
      <c r="O634" s="1">
        <v>50.6</v>
      </c>
      <c r="P634" s="1">
        <v>268.55</v>
      </c>
      <c r="Q634" s="1">
        <v>21.52</v>
      </c>
      <c r="R634" s="1">
        <v>4</v>
      </c>
      <c r="S634" s="4" t="s">
        <v>6</v>
      </c>
      <c r="T634" s="4" t="s">
        <v>15</v>
      </c>
      <c r="U634" s="7">
        <v>8</v>
      </c>
      <c r="V634" s="4" t="s">
        <v>12</v>
      </c>
      <c r="W634" s="4" t="s">
        <v>2566</v>
      </c>
      <c r="X634" s="7">
        <v>1</v>
      </c>
      <c r="Y634" s="7">
        <v>2024</v>
      </c>
      <c r="Z634" s="4" t="s">
        <v>1853</v>
      </c>
    </row>
    <row r="635" spans="1:26">
      <c r="A635" s="4" t="s">
        <v>1020</v>
      </c>
      <c r="B635" s="4" t="s">
        <v>17</v>
      </c>
      <c r="C635" s="1">
        <v>35.04</v>
      </c>
      <c r="D635" s="4" t="s">
        <v>923</v>
      </c>
      <c r="E635" s="4" t="s">
        <v>27</v>
      </c>
      <c r="F635" s="3">
        <v>45318.375</v>
      </c>
      <c r="G635" s="3">
        <v>45318.47152777778</v>
      </c>
      <c r="H635" s="1">
        <v>18.399999999999999</v>
      </c>
      <c r="I635" s="1">
        <v>2.0699999999999998</v>
      </c>
      <c r="J635" s="1">
        <v>5.9</v>
      </c>
      <c r="K635" s="2">
        <v>28.02</v>
      </c>
      <c r="L635" s="4" t="s">
        <v>36</v>
      </c>
      <c r="M635" s="4" t="s">
        <v>23</v>
      </c>
      <c r="N635" s="1">
        <v>36.51</v>
      </c>
      <c r="O635" s="1">
        <v>85.77</v>
      </c>
      <c r="P635" s="1">
        <v>160.41999999999999</v>
      </c>
      <c r="Q635" s="1">
        <v>15.83</v>
      </c>
      <c r="R635" s="1">
        <v>0</v>
      </c>
      <c r="S635" s="4" t="s">
        <v>6</v>
      </c>
      <c r="T635" s="4" t="s">
        <v>7</v>
      </c>
      <c r="U635" s="7">
        <v>9</v>
      </c>
      <c r="V635" s="4" t="s">
        <v>12</v>
      </c>
      <c r="W635" s="4" t="s">
        <v>2567</v>
      </c>
      <c r="X635" s="7">
        <v>1</v>
      </c>
      <c r="Y635" s="7">
        <v>2024</v>
      </c>
      <c r="Z635" s="4" t="s">
        <v>1853</v>
      </c>
    </row>
    <row r="636" spans="1:26">
      <c r="A636" s="4" t="s">
        <v>1021</v>
      </c>
      <c r="B636" s="4" t="s">
        <v>62</v>
      </c>
      <c r="C636" s="1">
        <v>62</v>
      </c>
      <c r="D636" s="4" t="s">
        <v>241</v>
      </c>
      <c r="E636" s="4" t="s">
        <v>58</v>
      </c>
      <c r="F636" s="3">
        <v>45318.416666666664</v>
      </c>
      <c r="G636" s="3">
        <v>45318.577777777777</v>
      </c>
      <c r="H636" s="1">
        <v>47.49</v>
      </c>
      <c r="I636" s="1">
        <v>3.41</v>
      </c>
      <c r="J636" s="1">
        <v>44.87</v>
      </c>
      <c r="K636" s="2">
        <v>6.15</v>
      </c>
      <c r="L636" s="4" t="s">
        <v>12</v>
      </c>
      <c r="M636" s="4" t="s">
        <v>33</v>
      </c>
      <c r="N636" s="1">
        <v>62.16</v>
      </c>
      <c r="O636" s="1">
        <v>63.08</v>
      </c>
      <c r="P636" s="1">
        <v>46.77</v>
      </c>
      <c r="Q636" s="1">
        <v>-5.25</v>
      </c>
      <c r="R636" s="1">
        <v>7</v>
      </c>
      <c r="S636" s="4" t="s">
        <v>14</v>
      </c>
      <c r="T636" s="4" t="s">
        <v>24</v>
      </c>
      <c r="U636" s="7">
        <v>10</v>
      </c>
      <c r="V636" s="4" t="s">
        <v>12</v>
      </c>
      <c r="W636" s="4" t="s">
        <v>2584</v>
      </c>
      <c r="X636" s="7">
        <v>1</v>
      </c>
      <c r="Y636" s="7">
        <v>2024</v>
      </c>
      <c r="Z636" s="4" t="s">
        <v>1853</v>
      </c>
    </row>
    <row r="637" spans="1:26">
      <c r="A637" s="4" t="s">
        <v>1022</v>
      </c>
      <c r="B637" s="4" t="s">
        <v>62</v>
      </c>
      <c r="C637" s="1">
        <v>85</v>
      </c>
      <c r="D637" s="4" t="s">
        <v>50</v>
      </c>
      <c r="E637" s="4" t="s">
        <v>11</v>
      </c>
      <c r="F637" s="3">
        <v>45318.458333333336</v>
      </c>
      <c r="G637" s="3">
        <v>45318.603472222225</v>
      </c>
      <c r="H637" s="1">
        <v>21.47</v>
      </c>
      <c r="I637" s="1">
        <v>3.12</v>
      </c>
      <c r="J637" s="1">
        <v>47.19</v>
      </c>
      <c r="K637" s="2">
        <v>26.87</v>
      </c>
      <c r="L637" s="4" t="s">
        <v>36</v>
      </c>
      <c r="M637" s="4" t="s">
        <v>5</v>
      </c>
      <c r="N637" s="1">
        <v>53.35</v>
      </c>
      <c r="O637" s="1">
        <v>86.03</v>
      </c>
      <c r="P637" s="1">
        <v>281.26</v>
      </c>
      <c r="Q637" s="1">
        <v>16.600000000000001</v>
      </c>
      <c r="R637" s="1">
        <v>4</v>
      </c>
      <c r="S637" s="4" t="s">
        <v>6</v>
      </c>
      <c r="T637" s="4" t="s">
        <v>15</v>
      </c>
      <c r="U637" s="7">
        <v>11</v>
      </c>
      <c r="V637" s="4" t="s">
        <v>12</v>
      </c>
      <c r="W637" s="4" t="s">
        <v>2584</v>
      </c>
      <c r="X637" s="7">
        <v>1</v>
      </c>
      <c r="Y637" s="7">
        <v>2024</v>
      </c>
      <c r="Z637" s="4" t="s">
        <v>1853</v>
      </c>
    </row>
    <row r="638" spans="1:26">
      <c r="A638" s="4" t="s">
        <v>1023</v>
      </c>
      <c r="B638" s="4" t="s">
        <v>62</v>
      </c>
      <c r="C638" s="1">
        <v>75</v>
      </c>
      <c r="D638" s="4" t="s">
        <v>175</v>
      </c>
      <c r="E638" s="4" t="s">
        <v>11</v>
      </c>
      <c r="F638" s="3">
        <v>45318.5</v>
      </c>
      <c r="G638" s="3">
        <v>45318.614583333336</v>
      </c>
      <c r="H638" s="1">
        <v>21.87</v>
      </c>
      <c r="I638" s="1">
        <v>3.38</v>
      </c>
      <c r="J638" s="1">
        <v>29.88</v>
      </c>
      <c r="K638" s="2">
        <v>40.43</v>
      </c>
      <c r="L638" s="4" t="s">
        <v>4</v>
      </c>
      <c r="M638" s="4" t="s">
        <v>33</v>
      </c>
      <c r="N638" s="1">
        <v>43.84</v>
      </c>
      <c r="O638" s="1">
        <v>61.37</v>
      </c>
      <c r="P638" s="1">
        <v>229.7</v>
      </c>
      <c r="Q638" s="1">
        <v>35.01</v>
      </c>
      <c r="R638" s="1">
        <v>2</v>
      </c>
      <c r="S638" s="4" t="s">
        <v>20</v>
      </c>
      <c r="T638" s="4" t="s">
        <v>7</v>
      </c>
      <c r="U638" s="7">
        <v>12</v>
      </c>
      <c r="V638" s="4" t="s">
        <v>36</v>
      </c>
      <c r="W638" s="4" t="s">
        <v>2584</v>
      </c>
      <c r="X638" s="7">
        <v>1</v>
      </c>
      <c r="Y638" s="7">
        <v>2024</v>
      </c>
      <c r="Z638" s="4" t="s">
        <v>1853</v>
      </c>
    </row>
    <row r="639" spans="1:26">
      <c r="A639" s="4" t="s">
        <v>1024</v>
      </c>
      <c r="B639" s="4" t="s">
        <v>9</v>
      </c>
      <c r="C639" s="1">
        <v>75</v>
      </c>
      <c r="D639" s="4" t="s">
        <v>314</v>
      </c>
      <c r="E639" s="4" t="s">
        <v>27</v>
      </c>
      <c r="F639" s="3">
        <v>45318.541666666664</v>
      </c>
      <c r="G639" s="3">
        <v>45318.564583333333</v>
      </c>
      <c r="H639" s="1">
        <v>78.239999999999995</v>
      </c>
      <c r="I639" s="1">
        <v>2.78</v>
      </c>
      <c r="J639" s="1">
        <v>10.33</v>
      </c>
      <c r="K639" s="2">
        <v>10.55</v>
      </c>
      <c r="L639" s="4" t="s">
        <v>4</v>
      </c>
      <c r="M639" s="4" t="s">
        <v>5</v>
      </c>
      <c r="N639" s="1">
        <v>76.099999999999994</v>
      </c>
      <c r="O639" s="1">
        <v>59.31</v>
      </c>
      <c r="P639" s="1">
        <v>66.64</v>
      </c>
      <c r="Q639" s="1">
        <v>30.19</v>
      </c>
      <c r="R639" s="1">
        <v>2</v>
      </c>
      <c r="S639" s="4" t="s">
        <v>20</v>
      </c>
      <c r="T639" s="4" t="s">
        <v>7</v>
      </c>
      <c r="U639" s="7">
        <v>13</v>
      </c>
      <c r="V639" s="4" t="s">
        <v>36</v>
      </c>
      <c r="W639" s="4" t="s">
        <v>2572</v>
      </c>
      <c r="X639" s="7">
        <v>1</v>
      </c>
      <c r="Y639" s="7">
        <v>2024</v>
      </c>
      <c r="Z639" s="4" t="s">
        <v>1853</v>
      </c>
    </row>
    <row r="640" spans="1:26">
      <c r="A640" s="4" t="s">
        <v>1025</v>
      </c>
      <c r="B640" s="4" t="s">
        <v>1</v>
      </c>
      <c r="C640" s="1">
        <v>62</v>
      </c>
      <c r="D640" s="4" t="s">
        <v>593</v>
      </c>
      <c r="E640" s="4" t="s">
        <v>3</v>
      </c>
      <c r="F640" s="3">
        <v>45318.583333333336</v>
      </c>
      <c r="G640" s="3">
        <v>45318.711111111108</v>
      </c>
      <c r="H640" s="1">
        <v>79.75</v>
      </c>
      <c r="I640" s="1">
        <v>3.43</v>
      </c>
      <c r="J640" s="1"/>
      <c r="K640" s="2">
        <v>12.67</v>
      </c>
      <c r="L640" s="4" t="s">
        <v>4</v>
      </c>
      <c r="M640" s="4" t="s">
        <v>23</v>
      </c>
      <c r="N640" s="1">
        <v>19.73</v>
      </c>
      <c r="O640" s="1">
        <v>69.33</v>
      </c>
      <c r="P640" s="1">
        <v>187.46</v>
      </c>
      <c r="Q640" s="1">
        <v>29.39</v>
      </c>
      <c r="R640" s="1">
        <v>3</v>
      </c>
      <c r="S640" s="4" t="s">
        <v>6</v>
      </c>
      <c r="T640" s="4" t="s">
        <v>7</v>
      </c>
      <c r="U640" s="7">
        <v>14</v>
      </c>
      <c r="V640" s="4" t="s">
        <v>36</v>
      </c>
      <c r="W640" s="4" t="s">
        <v>2566</v>
      </c>
      <c r="X640" s="7">
        <v>1</v>
      </c>
      <c r="Y640" s="7">
        <v>2024</v>
      </c>
      <c r="Z640" s="4" t="s">
        <v>1853</v>
      </c>
    </row>
    <row r="641" spans="1:26">
      <c r="A641" s="4" t="s">
        <v>1026</v>
      </c>
      <c r="B641" s="4" t="s">
        <v>9</v>
      </c>
      <c r="C641" s="1">
        <v>85</v>
      </c>
      <c r="D641" s="4" t="s">
        <v>1027</v>
      </c>
      <c r="E641" s="4" t="s">
        <v>3</v>
      </c>
      <c r="F641" s="3">
        <v>45318.625</v>
      </c>
      <c r="G641" s="3">
        <v>45318.76458333333</v>
      </c>
      <c r="H641" s="1">
        <v>66.900000000000006</v>
      </c>
      <c r="I641" s="1">
        <v>2.77</v>
      </c>
      <c r="J641" s="1">
        <v>39.32</v>
      </c>
      <c r="K641" s="2">
        <v>17.09</v>
      </c>
      <c r="L641" s="4" t="s">
        <v>12</v>
      </c>
      <c r="M641" s="4" t="s">
        <v>5</v>
      </c>
      <c r="N641" s="1">
        <v>22.59</v>
      </c>
      <c r="O641" s="1">
        <v>75.400000000000006</v>
      </c>
      <c r="P641" s="1">
        <v>227.43</v>
      </c>
      <c r="Q641" s="1">
        <v>-4.07</v>
      </c>
      <c r="R641" s="1">
        <v>6</v>
      </c>
      <c r="S641" s="4" t="s">
        <v>6</v>
      </c>
      <c r="T641" s="4" t="s">
        <v>7</v>
      </c>
      <c r="U641" s="7">
        <v>15</v>
      </c>
      <c r="V641" s="4" t="s">
        <v>36</v>
      </c>
      <c r="W641" s="4" t="s">
        <v>2572</v>
      </c>
      <c r="X641" s="7">
        <v>1</v>
      </c>
      <c r="Y641" s="7">
        <v>2024</v>
      </c>
      <c r="Z641" s="4" t="s">
        <v>1853</v>
      </c>
    </row>
    <row r="642" spans="1:26">
      <c r="A642" s="4" t="s">
        <v>1028</v>
      </c>
      <c r="B642" s="4" t="s">
        <v>1</v>
      </c>
      <c r="C642" s="1">
        <v>62</v>
      </c>
      <c r="D642" s="4" t="s">
        <v>769</v>
      </c>
      <c r="E642" s="4" t="s">
        <v>27</v>
      </c>
      <c r="F642" s="3">
        <v>45318.666666666664</v>
      </c>
      <c r="G642" s="3">
        <v>45318.803472222222</v>
      </c>
      <c r="H642" s="1">
        <v>68.069999999999993</v>
      </c>
      <c r="I642" s="1">
        <v>1.32</v>
      </c>
      <c r="J642" s="1">
        <v>34.4</v>
      </c>
      <c r="K642" s="2">
        <v>29.47</v>
      </c>
      <c r="L642" s="4" t="s">
        <v>12</v>
      </c>
      <c r="M642" s="4" t="s">
        <v>13</v>
      </c>
      <c r="N642" s="1">
        <v>62.06</v>
      </c>
      <c r="O642" s="1">
        <v>82.69</v>
      </c>
      <c r="P642" s="1">
        <v>135.72999999999999</v>
      </c>
      <c r="Q642" s="1">
        <v>-4.99</v>
      </c>
      <c r="R642" s="1">
        <v>1</v>
      </c>
      <c r="S642" s="4" t="s">
        <v>14</v>
      </c>
      <c r="T642" s="4" t="s">
        <v>7</v>
      </c>
      <c r="U642" s="7">
        <v>16</v>
      </c>
      <c r="V642" s="4" t="s">
        <v>36</v>
      </c>
      <c r="W642" s="4" t="s">
        <v>2566</v>
      </c>
      <c r="X642" s="7">
        <v>1</v>
      </c>
      <c r="Y642" s="7">
        <v>2024</v>
      </c>
      <c r="Z642" s="4" t="s">
        <v>1853</v>
      </c>
    </row>
    <row r="643" spans="1:26">
      <c r="A643" s="4" t="s">
        <v>1029</v>
      </c>
      <c r="B643" s="4" t="s">
        <v>9</v>
      </c>
      <c r="C643" s="1">
        <v>50</v>
      </c>
      <c r="D643" s="4" t="s">
        <v>183</v>
      </c>
      <c r="E643" s="4" t="s">
        <v>3</v>
      </c>
      <c r="F643" s="3">
        <v>45318.708333333336</v>
      </c>
      <c r="G643" s="3">
        <v>45318.799305555556</v>
      </c>
      <c r="H643" s="1">
        <v>40.049999999999997</v>
      </c>
      <c r="I643" s="1">
        <v>1.04</v>
      </c>
      <c r="J643" s="1">
        <v>26.33</v>
      </c>
      <c r="K643" s="2">
        <v>36.049999999999997</v>
      </c>
      <c r="L643" s="4" t="s">
        <v>12</v>
      </c>
      <c r="M643" s="4" t="s">
        <v>23</v>
      </c>
      <c r="N643" s="1">
        <v>21.78</v>
      </c>
      <c r="O643" s="1">
        <v>92.33</v>
      </c>
      <c r="P643" s="1">
        <v>114.76</v>
      </c>
      <c r="Q643" s="1">
        <v>30.29</v>
      </c>
      <c r="R643" s="1">
        <v>2</v>
      </c>
      <c r="S643" s="4" t="s">
        <v>6</v>
      </c>
      <c r="T643" s="4" t="s">
        <v>15</v>
      </c>
      <c r="U643" s="7">
        <v>17</v>
      </c>
      <c r="V643" s="4" t="s">
        <v>36</v>
      </c>
      <c r="W643" s="4" t="s">
        <v>2572</v>
      </c>
      <c r="X643" s="7">
        <v>1</v>
      </c>
      <c r="Y643" s="7">
        <v>2024</v>
      </c>
      <c r="Z643" s="4" t="s">
        <v>1853</v>
      </c>
    </row>
    <row r="644" spans="1:26">
      <c r="A644" s="4" t="s">
        <v>1030</v>
      </c>
      <c r="B644" s="4" t="s">
        <v>9</v>
      </c>
      <c r="C644" s="1">
        <v>85</v>
      </c>
      <c r="D644" s="4" t="s">
        <v>279</v>
      </c>
      <c r="E644" s="4" t="s">
        <v>42</v>
      </c>
      <c r="F644" s="3">
        <v>45318.75</v>
      </c>
      <c r="G644" s="3">
        <v>45318.802777777775</v>
      </c>
      <c r="H644" s="1">
        <v>77.680000000000007</v>
      </c>
      <c r="I644" s="1">
        <v>2.88</v>
      </c>
      <c r="J644" s="1">
        <v>36.880000000000003</v>
      </c>
      <c r="K644" s="2">
        <v>31.19</v>
      </c>
      <c r="L644" s="4" t="s">
        <v>12</v>
      </c>
      <c r="M644" s="4" t="s">
        <v>23</v>
      </c>
      <c r="N644" s="1">
        <v>18.75</v>
      </c>
      <c r="O644" s="1">
        <v>92.78</v>
      </c>
      <c r="P644" s="1">
        <v>169.2</v>
      </c>
      <c r="Q644" s="1">
        <v>16.72</v>
      </c>
      <c r="R644" s="1">
        <v>5</v>
      </c>
      <c r="S644" s="4" t="s">
        <v>14</v>
      </c>
      <c r="T644" s="4" t="s">
        <v>7</v>
      </c>
      <c r="U644" s="7">
        <v>18</v>
      </c>
      <c r="V644" s="4" t="s">
        <v>4</v>
      </c>
      <c r="W644" s="4" t="s">
        <v>2572</v>
      </c>
      <c r="X644" s="7">
        <v>1</v>
      </c>
      <c r="Y644" s="7">
        <v>2024</v>
      </c>
      <c r="Z644" s="4" t="s">
        <v>1853</v>
      </c>
    </row>
    <row r="645" spans="1:26">
      <c r="A645" s="4" t="s">
        <v>1031</v>
      </c>
      <c r="B645" s="4" t="s">
        <v>17</v>
      </c>
      <c r="C645" s="1">
        <v>62</v>
      </c>
      <c r="D645" s="4" t="s">
        <v>69</v>
      </c>
      <c r="E645" s="4" t="s">
        <v>3</v>
      </c>
      <c r="F645" s="3">
        <v>45318.791666666664</v>
      </c>
      <c r="G645" s="3">
        <v>45318.877083333333</v>
      </c>
      <c r="H645" s="1">
        <v>38.36</v>
      </c>
      <c r="I645" s="1">
        <v>1.3</v>
      </c>
      <c r="J645" s="1">
        <v>38.340000000000003</v>
      </c>
      <c r="K645" s="2">
        <v>10.23</v>
      </c>
      <c r="L645" s="4" t="s">
        <v>45</v>
      </c>
      <c r="M645" s="4" t="s">
        <v>5</v>
      </c>
      <c r="N645" s="1">
        <v>72.510000000000005</v>
      </c>
      <c r="O645" s="1">
        <v>86.3</v>
      </c>
      <c r="P645" s="1">
        <v>281.02999999999997</v>
      </c>
      <c r="Q645" s="1">
        <v>5.5</v>
      </c>
      <c r="R645" s="1">
        <v>4</v>
      </c>
      <c r="S645" s="4" t="s">
        <v>6</v>
      </c>
      <c r="T645" s="4" t="s">
        <v>24</v>
      </c>
      <c r="U645" s="7">
        <v>19</v>
      </c>
      <c r="V645" s="4" t="s">
        <v>4</v>
      </c>
      <c r="W645" s="4" t="s">
        <v>2567</v>
      </c>
      <c r="X645" s="7">
        <v>1</v>
      </c>
      <c r="Y645" s="7">
        <v>2024</v>
      </c>
      <c r="Z645" s="4" t="s">
        <v>1853</v>
      </c>
    </row>
    <row r="646" spans="1:26">
      <c r="A646" s="4" t="s">
        <v>1032</v>
      </c>
      <c r="B646" s="4" t="s">
        <v>9</v>
      </c>
      <c r="C646" s="1">
        <v>75</v>
      </c>
      <c r="D646" s="4" t="s">
        <v>736</v>
      </c>
      <c r="E646" s="4" t="s">
        <v>3</v>
      </c>
      <c r="F646" s="3">
        <v>45318.833333333336</v>
      </c>
      <c r="G646" s="3">
        <v>45318.972916666666</v>
      </c>
      <c r="H646" s="1">
        <v>6.34</v>
      </c>
      <c r="I646" s="1">
        <v>0.94</v>
      </c>
      <c r="J646" s="1">
        <v>4.32</v>
      </c>
      <c r="K646" s="2">
        <v>12.55</v>
      </c>
      <c r="L646" s="4" t="s">
        <v>12</v>
      </c>
      <c r="M646" s="4" t="s">
        <v>39</v>
      </c>
      <c r="N646" s="1">
        <v>44.29</v>
      </c>
      <c r="O646" s="1">
        <v>55.52</v>
      </c>
      <c r="P646" s="1">
        <v>170.92</v>
      </c>
      <c r="Q646" s="1">
        <v>26.71</v>
      </c>
      <c r="R646" s="1">
        <v>4</v>
      </c>
      <c r="S646" s="4" t="s">
        <v>14</v>
      </c>
      <c r="T646" s="4" t="s">
        <v>24</v>
      </c>
      <c r="U646" s="7">
        <v>20</v>
      </c>
      <c r="V646" s="4" t="s">
        <v>4</v>
      </c>
      <c r="W646" s="4" t="s">
        <v>2572</v>
      </c>
      <c r="X646" s="7">
        <v>1</v>
      </c>
      <c r="Y646" s="7">
        <v>2024</v>
      </c>
      <c r="Z646" s="4" t="s">
        <v>1853</v>
      </c>
    </row>
    <row r="647" spans="1:26">
      <c r="A647" s="4" t="s">
        <v>1033</v>
      </c>
      <c r="B647" s="4" t="s">
        <v>29</v>
      </c>
      <c r="C647" s="1">
        <v>100</v>
      </c>
      <c r="D647" s="4" t="s">
        <v>979</v>
      </c>
      <c r="E647" s="4" t="s">
        <v>3</v>
      </c>
      <c r="F647" s="3">
        <v>45318.875</v>
      </c>
      <c r="G647" s="3">
        <v>45318.928472222222</v>
      </c>
      <c r="H647" s="1">
        <v>6.98</v>
      </c>
      <c r="I647" s="1">
        <v>2.89</v>
      </c>
      <c r="J647" s="1">
        <v>35.79</v>
      </c>
      <c r="K647" s="2">
        <v>23.12</v>
      </c>
      <c r="L647" s="4" t="s">
        <v>12</v>
      </c>
      <c r="M647" s="4" t="s">
        <v>5</v>
      </c>
      <c r="N647" s="1">
        <v>23.83</v>
      </c>
      <c r="O647" s="1">
        <v>78.78</v>
      </c>
      <c r="P647" s="1">
        <v>76.95</v>
      </c>
      <c r="Q647" s="1">
        <v>27.36</v>
      </c>
      <c r="R647" s="1">
        <v>6</v>
      </c>
      <c r="S647" s="4" t="s">
        <v>6</v>
      </c>
      <c r="T647" s="4" t="s">
        <v>15</v>
      </c>
      <c r="U647" s="7">
        <v>21</v>
      </c>
      <c r="V647" s="4" t="s">
        <v>4</v>
      </c>
      <c r="W647" s="4" t="s">
        <v>2579</v>
      </c>
      <c r="X647" s="7">
        <v>1</v>
      </c>
      <c r="Y647" s="7">
        <v>2024</v>
      </c>
      <c r="Z647" s="4" t="s">
        <v>1853</v>
      </c>
    </row>
    <row r="648" spans="1:26">
      <c r="A648" s="4" t="s">
        <v>1034</v>
      </c>
      <c r="B648" s="4" t="s">
        <v>17</v>
      </c>
      <c r="C648" s="1">
        <v>62</v>
      </c>
      <c r="D648" s="4" t="s">
        <v>549</v>
      </c>
      <c r="E648" s="4" t="s">
        <v>42</v>
      </c>
      <c r="F648" s="3">
        <v>45318.916666666664</v>
      </c>
      <c r="G648" s="3">
        <v>45319</v>
      </c>
      <c r="H648" s="1">
        <v>30.55</v>
      </c>
      <c r="I648" s="1">
        <v>3.75</v>
      </c>
      <c r="J648" s="1">
        <v>31.23</v>
      </c>
      <c r="K648" s="2">
        <v>28.46</v>
      </c>
      <c r="L648" s="4" t="s">
        <v>36</v>
      </c>
      <c r="M648" s="4" t="s">
        <v>5</v>
      </c>
      <c r="N648" s="1">
        <v>59.66</v>
      </c>
      <c r="O648" s="1">
        <v>75.650000000000006</v>
      </c>
      <c r="P648" s="1">
        <v>121.46</v>
      </c>
      <c r="Q648" s="1">
        <v>29.5</v>
      </c>
      <c r="R648" s="1">
        <v>7</v>
      </c>
      <c r="S648" s="4" t="s">
        <v>6</v>
      </c>
      <c r="T648" s="4" t="s">
        <v>24</v>
      </c>
      <c r="U648" s="7">
        <v>22</v>
      </c>
      <c r="V648" s="4" t="s">
        <v>4</v>
      </c>
      <c r="W648" s="4" t="s">
        <v>2567</v>
      </c>
      <c r="X648" s="7">
        <v>1</v>
      </c>
      <c r="Y648" s="7">
        <v>2024</v>
      </c>
      <c r="Z648" s="4" t="s">
        <v>1853</v>
      </c>
    </row>
    <row r="649" spans="1:26">
      <c r="A649" s="4" t="s">
        <v>1035</v>
      </c>
      <c r="B649" s="4" t="s">
        <v>9</v>
      </c>
      <c r="C649" s="1">
        <v>50</v>
      </c>
      <c r="D649" s="4" t="s">
        <v>754</v>
      </c>
      <c r="E649" s="4" t="s">
        <v>3</v>
      </c>
      <c r="F649" s="3">
        <v>45318.958333333336</v>
      </c>
      <c r="G649" s="3">
        <v>45319.103472222225</v>
      </c>
      <c r="H649" s="1">
        <v>62.42</v>
      </c>
      <c r="I649" s="1">
        <v>2.5</v>
      </c>
      <c r="J649" s="1">
        <v>29.91</v>
      </c>
      <c r="K649" s="2">
        <v>8.08</v>
      </c>
      <c r="L649" s="4" t="s">
        <v>45</v>
      </c>
      <c r="M649" s="4" t="s">
        <v>19</v>
      </c>
      <c r="N649" s="1">
        <v>119.05</v>
      </c>
      <c r="O649" s="1">
        <v>50.38</v>
      </c>
      <c r="P649" s="1">
        <v>263.5</v>
      </c>
      <c r="Q649" s="1">
        <v>23.67</v>
      </c>
      <c r="R649" s="1">
        <v>0</v>
      </c>
      <c r="S649" s="4" t="s">
        <v>6</v>
      </c>
      <c r="T649" s="4" t="s">
        <v>15</v>
      </c>
      <c r="U649" s="7">
        <v>23</v>
      </c>
      <c r="V649" s="4" t="s">
        <v>4</v>
      </c>
      <c r="W649" s="4" t="s">
        <v>2572</v>
      </c>
      <c r="X649" s="7">
        <v>1</v>
      </c>
      <c r="Y649" s="7">
        <v>2024</v>
      </c>
      <c r="Z649" s="4" t="s">
        <v>1853</v>
      </c>
    </row>
    <row r="650" spans="1:26">
      <c r="A650" s="4" t="s">
        <v>1036</v>
      </c>
      <c r="B650" s="4" t="s">
        <v>62</v>
      </c>
      <c r="C650" s="1">
        <v>25.57</v>
      </c>
      <c r="D650" s="4" t="s">
        <v>475</v>
      </c>
      <c r="E650" s="4" t="s">
        <v>42</v>
      </c>
      <c r="F650" s="3">
        <v>45319</v>
      </c>
      <c r="G650" s="3">
        <v>45319.078472222223</v>
      </c>
      <c r="H650" s="1">
        <v>34.79</v>
      </c>
      <c r="I650" s="1">
        <v>3.41</v>
      </c>
      <c r="J650" s="1">
        <v>11.92</v>
      </c>
      <c r="K650" s="2">
        <v>19.59</v>
      </c>
      <c r="L650" s="4" t="s">
        <v>4</v>
      </c>
      <c r="M650" s="4" t="s">
        <v>19</v>
      </c>
      <c r="N650" s="1">
        <v>12.13</v>
      </c>
      <c r="O650" s="1">
        <v>76.19</v>
      </c>
      <c r="P650" s="1"/>
      <c r="Q650" s="1">
        <v>33.369999999999997</v>
      </c>
      <c r="R650" s="1">
        <v>1</v>
      </c>
      <c r="S650" s="4" t="s">
        <v>14</v>
      </c>
      <c r="T650" s="4" t="s">
        <v>24</v>
      </c>
      <c r="U650" s="7">
        <v>0</v>
      </c>
      <c r="V650" s="4" t="s">
        <v>1816</v>
      </c>
      <c r="W650" s="4" t="s">
        <v>2584</v>
      </c>
      <c r="X650" s="7">
        <v>1</v>
      </c>
      <c r="Y650" s="7">
        <v>2024</v>
      </c>
      <c r="Z650" s="4" t="s">
        <v>1853</v>
      </c>
    </row>
    <row r="651" spans="1:26">
      <c r="A651" s="4" t="s">
        <v>1037</v>
      </c>
      <c r="B651" s="4" t="s">
        <v>29</v>
      </c>
      <c r="C651" s="1">
        <v>41.66</v>
      </c>
      <c r="D651" s="4" t="s">
        <v>1038</v>
      </c>
      <c r="E651" s="4" t="s">
        <v>27</v>
      </c>
      <c r="F651" s="3">
        <v>45319.041666666664</v>
      </c>
      <c r="G651" s="3">
        <v>45319.109027777777</v>
      </c>
      <c r="H651" s="1">
        <v>58.46</v>
      </c>
      <c r="I651" s="1">
        <v>1.02</v>
      </c>
      <c r="J651" s="1"/>
      <c r="K651" s="2">
        <v>37.03</v>
      </c>
      <c r="L651" s="4" t="s">
        <v>36</v>
      </c>
      <c r="M651" s="4" t="s">
        <v>13</v>
      </c>
      <c r="N651" s="1">
        <v>30.1</v>
      </c>
      <c r="O651" s="1">
        <v>76.86</v>
      </c>
      <c r="P651" s="1">
        <v>73.790000000000006</v>
      </c>
      <c r="Q651" s="1">
        <v>20.69</v>
      </c>
      <c r="R651" s="1">
        <v>7</v>
      </c>
      <c r="S651" s="4" t="s">
        <v>20</v>
      </c>
      <c r="T651" s="4" t="s">
        <v>15</v>
      </c>
      <c r="U651" s="7">
        <v>1</v>
      </c>
      <c r="V651" s="4" t="s">
        <v>1816</v>
      </c>
      <c r="W651" s="4" t="s">
        <v>2579</v>
      </c>
      <c r="X651" s="7">
        <v>1</v>
      </c>
      <c r="Y651" s="7">
        <v>2024</v>
      </c>
      <c r="Z651" s="4" t="s">
        <v>1853</v>
      </c>
    </row>
    <row r="652" spans="1:26">
      <c r="A652" s="4" t="s">
        <v>1039</v>
      </c>
      <c r="B652" s="4" t="s">
        <v>29</v>
      </c>
      <c r="C652" s="1">
        <v>100</v>
      </c>
      <c r="D652" s="4" t="s">
        <v>172</v>
      </c>
      <c r="E652" s="4" t="s">
        <v>58</v>
      </c>
      <c r="F652" s="3">
        <v>45319.083333333336</v>
      </c>
      <c r="G652" s="3">
        <v>45319.199999999997</v>
      </c>
      <c r="H652" s="1">
        <v>50.16</v>
      </c>
      <c r="I652" s="1">
        <v>3.63</v>
      </c>
      <c r="J652" s="1">
        <v>41.57</v>
      </c>
      <c r="K652" s="2">
        <v>14.25</v>
      </c>
      <c r="L652" s="4" t="s">
        <v>12</v>
      </c>
      <c r="M652" s="4" t="s">
        <v>13</v>
      </c>
      <c r="N652" s="1">
        <v>54.06</v>
      </c>
      <c r="O652" s="1">
        <v>50.36</v>
      </c>
      <c r="P652" s="1">
        <v>246.84</v>
      </c>
      <c r="Q652" s="1">
        <v>6.78</v>
      </c>
      <c r="R652" s="1">
        <v>7</v>
      </c>
      <c r="S652" s="4" t="s">
        <v>14</v>
      </c>
      <c r="T652" s="4" t="s">
        <v>7</v>
      </c>
      <c r="U652" s="7">
        <v>2</v>
      </c>
      <c r="V652" s="4" t="s">
        <v>1816</v>
      </c>
      <c r="W652" s="4" t="s">
        <v>2579</v>
      </c>
      <c r="X652" s="7">
        <v>1</v>
      </c>
      <c r="Y652" s="7">
        <v>2024</v>
      </c>
      <c r="Z652" s="4" t="s">
        <v>1853</v>
      </c>
    </row>
    <row r="653" spans="1:26">
      <c r="A653" s="4" t="s">
        <v>1040</v>
      </c>
      <c r="B653" s="4" t="s">
        <v>29</v>
      </c>
      <c r="C653" s="1">
        <v>100</v>
      </c>
      <c r="D653" s="4" t="s">
        <v>18</v>
      </c>
      <c r="E653" s="4" t="s">
        <v>27</v>
      </c>
      <c r="F653" s="3">
        <v>45319.125</v>
      </c>
      <c r="G653" s="3">
        <v>45319.287499999999</v>
      </c>
      <c r="H653" s="1">
        <v>76.069999999999993</v>
      </c>
      <c r="I653" s="1">
        <v>3.72</v>
      </c>
      <c r="J653" s="1">
        <v>5.49</v>
      </c>
      <c r="K653" s="2">
        <v>8.83</v>
      </c>
      <c r="L653" s="4" t="s">
        <v>4</v>
      </c>
      <c r="M653" s="4" t="s">
        <v>39</v>
      </c>
      <c r="N653" s="1">
        <v>15.22</v>
      </c>
      <c r="O653" s="1">
        <v>83.98</v>
      </c>
      <c r="P653" s="1">
        <v>233.27</v>
      </c>
      <c r="Q653" s="1">
        <v>10.68</v>
      </c>
      <c r="R653" s="1">
        <v>1</v>
      </c>
      <c r="S653" s="4" t="s">
        <v>6</v>
      </c>
      <c r="T653" s="4" t="s">
        <v>24</v>
      </c>
      <c r="U653" s="7">
        <v>3</v>
      </c>
      <c r="V653" s="4" t="s">
        <v>1816</v>
      </c>
      <c r="W653" s="4" t="s">
        <v>2579</v>
      </c>
      <c r="X653" s="7">
        <v>1</v>
      </c>
      <c r="Y653" s="7">
        <v>2024</v>
      </c>
      <c r="Z653" s="4" t="s">
        <v>1853</v>
      </c>
    </row>
    <row r="654" spans="1:26">
      <c r="A654" s="4" t="s">
        <v>1041</v>
      </c>
      <c r="B654" s="4" t="s">
        <v>17</v>
      </c>
      <c r="C654" s="1">
        <v>75</v>
      </c>
      <c r="D654" s="4" t="s">
        <v>316</v>
      </c>
      <c r="E654" s="4" t="s">
        <v>58</v>
      </c>
      <c r="F654" s="3">
        <v>45319.166666666664</v>
      </c>
      <c r="G654" s="3">
        <v>45319.273611111108</v>
      </c>
      <c r="H654" s="1">
        <v>51.22</v>
      </c>
      <c r="I654" s="1">
        <v>1.85</v>
      </c>
      <c r="J654" s="1">
        <v>18.28</v>
      </c>
      <c r="K654" s="2">
        <v>35.14</v>
      </c>
      <c r="L654" s="4" t="s">
        <v>4</v>
      </c>
      <c r="M654" s="4" t="s">
        <v>19</v>
      </c>
      <c r="N654" s="1">
        <v>89.53</v>
      </c>
      <c r="O654" s="1">
        <v>56.6</v>
      </c>
      <c r="P654" s="1">
        <v>54.84</v>
      </c>
      <c r="Q654" s="1">
        <v>14.46</v>
      </c>
      <c r="R654" s="1">
        <v>5</v>
      </c>
      <c r="S654" s="4" t="s">
        <v>20</v>
      </c>
      <c r="T654" s="4" t="s">
        <v>24</v>
      </c>
      <c r="U654" s="7">
        <v>4</v>
      </c>
      <c r="V654" s="4" t="s">
        <v>1816</v>
      </c>
      <c r="W654" s="4" t="s">
        <v>2567</v>
      </c>
      <c r="X654" s="7">
        <v>1</v>
      </c>
      <c r="Y654" s="7">
        <v>2024</v>
      </c>
      <c r="Z654" s="4" t="s">
        <v>1853</v>
      </c>
    </row>
    <row r="655" spans="1:26">
      <c r="A655" s="4" t="s">
        <v>1042</v>
      </c>
      <c r="B655" s="4" t="s">
        <v>9</v>
      </c>
      <c r="C655" s="1">
        <v>85</v>
      </c>
      <c r="D655" s="4" t="s">
        <v>1043</v>
      </c>
      <c r="E655" s="4" t="s">
        <v>27</v>
      </c>
      <c r="F655" s="3">
        <v>45319.208333333336</v>
      </c>
      <c r="G655" s="3">
        <v>45319.279166666667</v>
      </c>
      <c r="H655" s="1">
        <v>39.68</v>
      </c>
      <c r="I655" s="1">
        <v>3.94</v>
      </c>
      <c r="J655" s="1">
        <v>5.85</v>
      </c>
      <c r="K655" s="2">
        <v>23.86</v>
      </c>
      <c r="L655" s="4" t="s">
        <v>4</v>
      </c>
      <c r="M655" s="4" t="s">
        <v>33</v>
      </c>
      <c r="N655" s="1">
        <v>89.27</v>
      </c>
      <c r="O655" s="1">
        <v>83.82</v>
      </c>
      <c r="P655" s="1">
        <v>106.71</v>
      </c>
      <c r="Q655" s="1">
        <v>-1.36</v>
      </c>
      <c r="R655" s="1">
        <v>1</v>
      </c>
      <c r="S655" s="4" t="s">
        <v>14</v>
      </c>
      <c r="T655" s="4" t="s">
        <v>15</v>
      </c>
      <c r="U655" s="7">
        <v>5</v>
      </c>
      <c r="V655" s="4" t="s">
        <v>1816</v>
      </c>
      <c r="W655" s="4" t="s">
        <v>2572</v>
      </c>
      <c r="X655" s="7">
        <v>1</v>
      </c>
      <c r="Y655" s="7">
        <v>2024</v>
      </c>
      <c r="Z655" s="4" t="s">
        <v>1853</v>
      </c>
    </row>
    <row r="656" spans="1:26">
      <c r="A656" s="4" t="s">
        <v>1044</v>
      </c>
      <c r="B656" s="4" t="s">
        <v>9</v>
      </c>
      <c r="C656" s="1">
        <v>50</v>
      </c>
      <c r="D656" s="4" t="s">
        <v>668</v>
      </c>
      <c r="E656" s="4" t="s">
        <v>58</v>
      </c>
      <c r="F656" s="3">
        <v>45319.25</v>
      </c>
      <c r="G656" s="3">
        <v>45319.272916666669</v>
      </c>
      <c r="H656" s="1">
        <v>68.27</v>
      </c>
      <c r="I656" s="1">
        <v>1.53</v>
      </c>
      <c r="J656" s="1">
        <v>15.06</v>
      </c>
      <c r="K656" s="2">
        <v>8.01</v>
      </c>
      <c r="L656" s="4" t="s">
        <v>36</v>
      </c>
      <c r="M656" s="4" t="s">
        <v>13</v>
      </c>
      <c r="N656" s="1">
        <v>72.33</v>
      </c>
      <c r="O656" s="1">
        <v>63.8</v>
      </c>
      <c r="P656" s="1">
        <v>205.71</v>
      </c>
      <c r="Q656" s="1">
        <v>11.87</v>
      </c>
      <c r="R656" s="1">
        <v>3</v>
      </c>
      <c r="S656" s="4" t="s">
        <v>14</v>
      </c>
      <c r="T656" s="4" t="s">
        <v>15</v>
      </c>
      <c r="U656" s="7">
        <v>6</v>
      </c>
      <c r="V656" s="4" t="s">
        <v>12</v>
      </c>
      <c r="W656" s="4" t="s">
        <v>2572</v>
      </c>
      <c r="X656" s="7">
        <v>1</v>
      </c>
      <c r="Y656" s="7">
        <v>2024</v>
      </c>
      <c r="Z656" s="4" t="s">
        <v>1853</v>
      </c>
    </row>
    <row r="657" spans="1:26">
      <c r="A657" s="4" t="s">
        <v>1045</v>
      </c>
      <c r="B657" s="4" t="s">
        <v>62</v>
      </c>
      <c r="C657" s="1">
        <v>62</v>
      </c>
      <c r="D657" s="4" t="s">
        <v>793</v>
      </c>
      <c r="E657" s="4" t="s">
        <v>58</v>
      </c>
      <c r="F657" s="3">
        <v>45319.291666666664</v>
      </c>
      <c r="G657" s="3">
        <v>45319.364583333336</v>
      </c>
      <c r="H657" s="1">
        <v>30.55</v>
      </c>
      <c r="I657" s="1">
        <v>2.83</v>
      </c>
      <c r="J657" s="1">
        <v>8.83</v>
      </c>
      <c r="K657" s="2">
        <v>38.44</v>
      </c>
      <c r="L657" s="4" t="s">
        <v>45</v>
      </c>
      <c r="M657" s="4" t="s">
        <v>13</v>
      </c>
      <c r="N657" s="1">
        <v>44.7</v>
      </c>
      <c r="O657" s="1">
        <v>95.15</v>
      </c>
      <c r="P657" s="1">
        <v>135.04</v>
      </c>
      <c r="Q657" s="1">
        <v>29.81</v>
      </c>
      <c r="R657" s="1">
        <v>7</v>
      </c>
      <c r="S657" s="4" t="s">
        <v>20</v>
      </c>
      <c r="T657" s="4" t="s">
        <v>15</v>
      </c>
      <c r="U657" s="7">
        <v>7</v>
      </c>
      <c r="V657" s="4" t="s">
        <v>12</v>
      </c>
      <c r="W657" s="4" t="s">
        <v>2584</v>
      </c>
      <c r="X657" s="7">
        <v>1</v>
      </c>
      <c r="Y657" s="7">
        <v>2024</v>
      </c>
      <c r="Z657" s="4" t="s">
        <v>1853</v>
      </c>
    </row>
    <row r="658" spans="1:26">
      <c r="A658" s="4" t="s">
        <v>1046</v>
      </c>
      <c r="B658" s="4" t="s">
        <v>62</v>
      </c>
      <c r="C658" s="1">
        <v>75</v>
      </c>
      <c r="D658" s="4" t="s">
        <v>847</v>
      </c>
      <c r="E658" s="4" t="s">
        <v>11</v>
      </c>
      <c r="F658" s="3">
        <v>45319.333333333336</v>
      </c>
      <c r="G658" s="3">
        <v>45319.404166666667</v>
      </c>
      <c r="H658" s="1">
        <v>44.76</v>
      </c>
      <c r="I658" s="1">
        <v>3.49</v>
      </c>
      <c r="J658" s="1">
        <v>19.399999999999999</v>
      </c>
      <c r="K658" s="2">
        <v>5.78</v>
      </c>
      <c r="L658" s="4" t="s">
        <v>45</v>
      </c>
      <c r="M658" s="4" t="s">
        <v>19</v>
      </c>
      <c r="N658" s="1">
        <v>28.44</v>
      </c>
      <c r="O658" s="1">
        <v>98.27</v>
      </c>
      <c r="P658" s="1">
        <v>293.20999999999998</v>
      </c>
      <c r="Q658" s="1">
        <v>3.86</v>
      </c>
      <c r="R658" s="1">
        <v>5</v>
      </c>
      <c r="S658" s="4" t="s">
        <v>6</v>
      </c>
      <c r="T658" s="4" t="s">
        <v>24</v>
      </c>
      <c r="U658" s="7">
        <v>8</v>
      </c>
      <c r="V658" s="4" t="s">
        <v>12</v>
      </c>
      <c r="W658" s="4" t="s">
        <v>2584</v>
      </c>
      <c r="X658" s="7">
        <v>1</v>
      </c>
      <c r="Y658" s="7">
        <v>2024</v>
      </c>
      <c r="Z658" s="4" t="s">
        <v>1853</v>
      </c>
    </row>
    <row r="659" spans="1:26">
      <c r="A659" s="4" t="s">
        <v>1047</v>
      </c>
      <c r="B659" s="4" t="s">
        <v>29</v>
      </c>
      <c r="C659" s="1">
        <v>75</v>
      </c>
      <c r="D659" s="4" t="s">
        <v>269</v>
      </c>
      <c r="E659" s="4" t="s">
        <v>58</v>
      </c>
      <c r="F659" s="3">
        <v>45319.375</v>
      </c>
      <c r="G659" s="3">
        <v>45319.448611111111</v>
      </c>
      <c r="H659" s="1">
        <v>59.16</v>
      </c>
      <c r="I659" s="1">
        <v>2.87</v>
      </c>
      <c r="J659" s="1">
        <v>19.100000000000001</v>
      </c>
      <c r="K659" s="2">
        <v>20.11</v>
      </c>
      <c r="L659" s="4" t="s">
        <v>4</v>
      </c>
      <c r="M659" s="4" t="s">
        <v>19</v>
      </c>
      <c r="N659" s="1">
        <v>14.43</v>
      </c>
      <c r="O659" s="1">
        <v>54.77</v>
      </c>
      <c r="P659" s="1">
        <v>276.61</v>
      </c>
      <c r="Q659" s="1">
        <v>34.33</v>
      </c>
      <c r="R659" s="1">
        <v>3</v>
      </c>
      <c r="S659" s="4" t="s">
        <v>20</v>
      </c>
      <c r="T659" s="4" t="s">
        <v>15</v>
      </c>
      <c r="U659" s="7">
        <v>9</v>
      </c>
      <c r="V659" s="4" t="s">
        <v>12</v>
      </c>
      <c r="W659" s="4" t="s">
        <v>2579</v>
      </c>
      <c r="X659" s="7">
        <v>1</v>
      </c>
      <c r="Y659" s="7">
        <v>2024</v>
      </c>
      <c r="Z659" s="4" t="s">
        <v>1853</v>
      </c>
    </row>
    <row r="660" spans="1:26">
      <c r="A660" s="4" t="s">
        <v>1048</v>
      </c>
      <c r="B660" s="4" t="s">
        <v>62</v>
      </c>
      <c r="C660" s="1">
        <v>100</v>
      </c>
      <c r="D660" s="4" t="s">
        <v>483</v>
      </c>
      <c r="E660" s="4" t="s">
        <v>58</v>
      </c>
      <c r="F660" s="3">
        <v>45319.416666666664</v>
      </c>
      <c r="G660" s="3">
        <v>45319.470138888886</v>
      </c>
      <c r="H660" s="1">
        <v>57.15</v>
      </c>
      <c r="I660" s="1">
        <v>2.57</v>
      </c>
      <c r="J660" s="1">
        <v>5.96</v>
      </c>
      <c r="K660" s="2">
        <v>13.63</v>
      </c>
      <c r="L660" s="4" t="s">
        <v>12</v>
      </c>
      <c r="M660" s="4" t="s">
        <v>39</v>
      </c>
      <c r="N660" s="1">
        <v>82.43</v>
      </c>
      <c r="O660" s="1">
        <v>93.34</v>
      </c>
      <c r="P660" s="1">
        <v>245.05</v>
      </c>
      <c r="Q660" s="1">
        <v>38.020000000000003</v>
      </c>
      <c r="R660" s="1">
        <v>7</v>
      </c>
      <c r="S660" s="4" t="s">
        <v>6</v>
      </c>
      <c r="T660" s="4" t="s">
        <v>7</v>
      </c>
      <c r="U660" s="7">
        <v>10</v>
      </c>
      <c r="V660" s="4" t="s">
        <v>12</v>
      </c>
      <c r="W660" s="4" t="s">
        <v>2584</v>
      </c>
      <c r="X660" s="7">
        <v>1</v>
      </c>
      <c r="Y660" s="7">
        <v>2024</v>
      </c>
      <c r="Z660" s="4" t="s">
        <v>1853</v>
      </c>
    </row>
    <row r="661" spans="1:26">
      <c r="A661" s="4" t="s">
        <v>1049</v>
      </c>
      <c r="B661" s="4" t="s">
        <v>17</v>
      </c>
      <c r="C661" s="1">
        <v>75</v>
      </c>
      <c r="D661" s="4" t="s">
        <v>1050</v>
      </c>
      <c r="E661" s="4" t="s">
        <v>11</v>
      </c>
      <c r="F661" s="3">
        <v>45319.458333333336</v>
      </c>
      <c r="G661" s="3">
        <v>45319.585416666669</v>
      </c>
      <c r="H661" s="1"/>
      <c r="I661" s="1">
        <v>2.0699999999999998</v>
      </c>
      <c r="J661" s="1">
        <v>38.69</v>
      </c>
      <c r="K661" s="2">
        <v>38.299999999999997</v>
      </c>
      <c r="L661" s="4" t="s">
        <v>45</v>
      </c>
      <c r="M661" s="4" t="s">
        <v>19</v>
      </c>
      <c r="N661" s="1">
        <v>48.45</v>
      </c>
      <c r="O661" s="1">
        <v>82.51</v>
      </c>
      <c r="P661" s="1">
        <v>39.049999999999997</v>
      </c>
      <c r="Q661" s="1">
        <v>2.06</v>
      </c>
      <c r="R661" s="1">
        <v>3</v>
      </c>
      <c r="S661" s="4" t="s">
        <v>20</v>
      </c>
      <c r="T661" s="4" t="s">
        <v>15</v>
      </c>
      <c r="U661" s="7">
        <v>11</v>
      </c>
      <c r="V661" s="4" t="s">
        <v>12</v>
      </c>
      <c r="W661" s="4" t="s">
        <v>2567</v>
      </c>
      <c r="X661" s="7">
        <v>1</v>
      </c>
      <c r="Y661" s="7">
        <v>2024</v>
      </c>
      <c r="Z661" s="4" t="s">
        <v>1853</v>
      </c>
    </row>
    <row r="662" spans="1:26">
      <c r="A662" s="4" t="s">
        <v>1051</v>
      </c>
      <c r="B662" s="4" t="s">
        <v>9</v>
      </c>
      <c r="C662" s="1">
        <v>75</v>
      </c>
      <c r="D662" s="4" t="s">
        <v>575</v>
      </c>
      <c r="E662" s="4" t="s">
        <v>3</v>
      </c>
      <c r="F662" s="3">
        <v>45319.5</v>
      </c>
      <c r="G662" s="3">
        <v>45319.59097222222</v>
      </c>
      <c r="H662" s="1">
        <v>23.84</v>
      </c>
      <c r="I662" s="1">
        <v>2.85</v>
      </c>
      <c r="J662" s="1">
        <v>12.33</v>
      </c>
      <c r="K662" s="2">
        <v>36.24</v>
      </c>
      <c r="L662" s="4" t="s">
        <v>45</v>
      </c>
      <c r="M662" s="4" t="s">
        <v>48</v>
      </c>
      <c r="N662" s="1">
        <v>63.2</v>
      </c>
      <c r="O662" s="1">
        <v>73.81</v>
      </c>
      <c r="P662" s="1">
        <v>192.32</v>
      </c>
      <c r="Q662" s="1">
        <v>29.03</v>
      </c>
      <c r="R662" s="1">
        <v>2.83</v>
      </c>
      <c r="S662" s="4" t="s">
        <v>14</v>
      </c>
      <c r="T662" s="4" t="s">
        <v>7</v>
      </c>
      <c r="U662" s="7">
        <v>12</v>
      </c>
      <c r="V662" s="4" t="s">
        <v>36</v>
      </c>
      <c r="W662" s="4" t="s">
        <v>2572</v>
      </c>
      <c r="X662" s="7">
        <v>1</v>
      </c>
      <c r="Y662" s="7">
        <v>2024</v>
      </c>
      <c r="Z662" s="4" t="s">
        <v>1853</v>
      </c>
    </row>
    <row r="663" spans="1:26">
      <c r="A663" s="4" t="s">
        <v>1052</v>
      </c>
      <c r="B663" s="4" t="s">
        <v>29</v>
      </c>
      <c r="C663" s="1">
        <v>47.65</v>
      </c>
      <c r="D663" s="4" t="s">
        <v>1053</v>
      </c>
      <c r="E663" s="4" t="s">
        <v>3</v>
      </c>
      <c r="F663" s="3">
        <v>45319.541666666664</v>
      </c>
      <c r="G663" s="3">
        <v>45319.635416666664</v>
      </c>
      <c r="H663" s="1">
        <v>29.35</v>
      </c>
      <c r="I663" s="1">
        <v>2.56</v>
      </c>
      <c r="J663" s="1">
        <v>30.32</v>
      </c>
      <c r="K663" s="2">
        <v>13.51</v>
      </c>
      <c r="L663" s="4" t="s">
        <v>12</v>
      </c>
      <c r="M663" s="4" t="s">
        <v>5</v>
      </c>
      <c r="N663" s="1">
        <v>72.599999999999994</v>
      </c>
      <c r="O663" s="1">
        <v>22.28</v>
      </c>
      <c r="P663" s="1">
        <v>95.27</v>
      </c>
      <c r="Q663" s="1">
        <v>36.69</v>
      </c>
      <c r="R663" s="1">
        <v>1</v>
      </c>
      <c r="S663" s="4" t="s">
        <v>14</v>
      </c>
      <c r="T663" s="4" t="s">
        <v>7</v>
      </c>
      <c r="U663" s="7">
        <v>13</v>
      </c>
      <c r="V663" s="4" t="s">
        <v>36</v>
      </c>
      <c r="W663" s="4" t="s">
        <v>2579</v>
      </c>
      <c r="X663" s="7">
        <v>1</v>
      </c>
      <c r="Y663" s="7">
        <v>2024</v>
      </c>
      <c r="Z663" s="4" t="s">
        <v>1853</v>
      </c>
    </row>
    <row r="664" spans="1:26">
      <c r="A664" s="4" t="s">
        <v>1054</v>
      </c>
      <c r="B664" s="4" t="s">
        <v>62</v>
      </c>
      <c r="C664" s="1">
        <v>85</v>
      </c>
      <c r="D664" s="4" t="s">
        <v>471</v>
      </c>
      <c r="E664" s="4" t="s">
        <v>11</v>
      </c>
      <c r="F664" s="3">
        <v>45319.583333333336</v>
      </c>
      <c r="G664" s="3">
        <v>45319.656944444447</v>
      </c>
      <c r="H664" s="1">
        <v>47.06</v>
      </c>
      <c r="I664" s="1">
        <v>2.4500000000000002</v>
      </c>
      <c r="J664" s="1">
        <v>10.41</v>
      </c>
      <c r="K664" s="2">
        <v>31.58</v>
      </c>
      <c r="L664" s="4" t="s">
        <v>36</v>
      </c>
      <c r="M664" s="4" t="s">
        <v>23</v>
      </c>
      <c r="N664" s="1">
        <v>63.14</v>
      </c>
      <c r="O664" s="1">
        <v>92.64</v>
      </c>
      <c r="P664" s="1">
        <v>152.06</v>
      </c>
      <c r="Q664" s="1">
        <v>-7.16</v>
      </c>
      <c r="R664" s="1">
        <v>6</v>
      </c>
      <c r="S664" s="4" t="s">
        <v>14</v>
      </c>
      <c r="T664" s="4" t="s">
        <v>15</v>
      </c>
      <c r="U664" s="7">
        <v>14</v>
      </c>
      <c r="V664" s="4" t="s">
        <v>36</v>
      </c>
      <c r="W664" s="4" t="s">
        <v>2584</v>
      </c>
      <c r="X664" s="7">
        <v>1</v>
      </c>
      <c r="Y664" s="7">
        <v>2024</v>
      </c>
      <c r="Z664" s="4" t="s">
        <v>1853</v>
      </c>
    </row>
    <row r="665" spans="1:26">
      <c r="A665" s="4" t="s">
        <v>1055</v>
      </c>
      <c r="B665" s="4" t="s">
        <v>17</v>
      </c>
      <c r="C665" s="1">
        <v>75</v>
      </c>
      <c r="D665" s="4" t="s">
        <v>999</v>
      </c>
      <c r="E665" s="4" t="s">
        <v>42</v>
      </c>
      <c r="F665" s="3">
        <v>45319.625</v>
      </c>
      <c r="G665" s="3">
        <v>45319.672222222223</v>
      </c>
      <c r="H665" s="1">
        <v>27.17</v>
      </c>
      <c r="I665" s="1">
        <v>3.32</v>
      </c>
      <c r="J665" s="1">
        <v>23.82</v>
      </c>
      <c r="K665" s="2">
        <v>9.89</v>
      </c>
      <c r="L665" s="4" t="s">
        <v>36</v>
      </c>
      <c r="M665" s="4" t="s">
        <v>33</v>
      </c>
      <c r="N665" s="1">
        <v>46.82</v>
      </c>
      <c r="O665" s="1">
        <v>79.209999999999994</v>
      </c>
      <c r="P665" s="1">
        <v>163.13</v>
      </c>
      <c r="Q665" s="1">
        <v>4.16</v>
      </c>
      <c r="R665" s="1">
        <v>4</v>
      </c>
      <c r="S665" s="4" t="s">
        <v>6</v>
      </c>
      <c r="T665" s="4" t="s">
        <v>7</v>
      </c>
      <c r="U665" s="7">
        <v>15</v>
      </c>
      <c r="V665" s="4" t="s">
        <v>36</v>
      </c>
      <c r="W665" s="4" t="s">
        <v>2567</v>
      </c>
      <c r="X665" s="7">
        <v>1</v>
      </c>
      <c r="Y665" s="7">
        <v>2024</v>
      </c>
      <c r="Z665" s="4" t="s">
        <v>1853</v>
      </c>
    </row>
    <row r="666" spans="1:26">
      <c r="A666" s="4" t="s">
        <v>1056</v>
      </c>
      <c r="B666" s="4" t="s">
        <v>17</v>
      </c>
      <c r="C666" s="1">
        <v>50</v>
      </c>
      <c r="D666" s="4" t="s">
        <v>668</v>
      </c>
      <c r="E666" s="4" t="s">
        <v>58</v>
      </c>
      <c r="F666" s="3">
        <v>45319.666666666664</v>
      </c>
      <c r="G666" s="3">
        <v>45319.727083333331</v>
      </c>
      <c r="H666" s="1">
        <v>48.94</v>
      </c>
      <c r="I666" s="1">
        <v>3.79</v>
      </c>
      <c r="J666" s="1">
        <v>31.17</v>
      </c>
      <c r="K666" s="2">
        <v>10.16</v>
      </c>
      <c r="L666" s="4" t="s">
        <v>12</v>
      </c>
      <c r="M666" s="4" t="s">
        <v>23</v>
      </c>
      <c r="N666" s="1">
        <v>75.81</v>
      </c>
      <c r="O666" s="1">
        <v>89.15</v>
      </c>
      <c r="P666" s="1">
        <v>112.73</v>
      </c>
      <c r="Q666" s="1">
        <v>31.51</v>
      </c>
      <c r="R666" s="1">
        <v>4</v>
      </c>
      <c r="S666" s="4" t="s">
        <v>6</v>
      </c>
      <c r="T666" s="4" t="s">
        <v>7</v>
      </c>
      <c r="U666" s="7">
        <v>16</v>
      </c>
      <c r="V666" s="4" t="s">
        <v>36</v>
      </c>
      <c r="W666" s="4" t="s">
        <v>2567</v>
      </c>
      <c r="X666" s="7">
        <v>1</v>
      </c>
      <c r="Y666" s="7">
        <v>2024</v>
      </c>
      <c r="Z666" s="4" t="s">
        <v>1853</v>
      </c>
    </row>
    <row r="667" spans="1:26">
      <c r="A667" s="4" t="s">
        <v>1057</v>
      </c>
      <c r="B667" s="4" t="s">
        <v>62</v>
      </c>
      <c r="C667" s="1">
        <v>50</v>
      </c>
      <c r="D667" s="4" t="s">
        <v>799</v>
      </c>
      <c r="E667" s="4" t="s">
        <v>58</v>
      </c>
      <c r="F667" s="3">
        <v>45319.708333333336</v>
      </c>
      <c r="G667" s="3">
        <v>45319.741666666669</v>
      </c>
      <c r="H667" s="1">
        <v>19.149999999999999</v>
      </c>
      <c r="I667" s="1">
        <v>2.8</v>
      </c>
      <c r="J667" s="1">
        <v>35.450000000000003</v>
      </c>
      <c r="K667" s="2">
        <v>7.52</v>
      </c>
      <c r="L667" s="4" t="s">
        <v>36</v>
      </c>
      <c r="M667" s="4" t="s">
        <v>5</v>
      </c>
      <c r="N667" s="1">
        <v>56.82</v>
      </c>
      <c r="O667" s="1">
        <v>55.05</v>
      </c>
      <c r="P667" s="1">
        <v>153.05000000000001</v>
      </c>
      <c r="Q667" s="1">
        <v>24.15</v>
      </c>
      <c r="R667" s="1">
        <v>1</v>
      </c>
      <c r="S667" s="4" t="s">
        <v>20</v>
      </c>
      <c r="T667" s="4" t="s">
        <v>7</v>
      </c>
      <c r="U667" s="7">
        <v>17</v>
      </c>
      <c r="V667" s="4" t="s">
        <v>36</v>
      </c>
      <c r="W667" s="4" t="s">
        <v>2584</v>
      </c>
      <c r="X667" s="7">
        <v>1</v>
      </c>
      <c r="Y667" s="7">
        <v>2024</v>
      </c>
      <c r="Z667" s="4" t="s">
        <v>1853</v>
      </c>
    </row>
    <row r="668" spans="1:26">
      <c r="A668" s="4" t="s">
        <v>1058</v>
      </c>
      <c r="B668" s="4" t="s">
        <v>9</v>
      </c>
      <c r="C668" s="1">
        <v>75</v>
      </c>
      <c r="D668" s="4" t="s">
        <v>216</v>
      </c>
      <c r="E668" s="4" t="s">
        <v>11</v>
      </c>
      <c r="F668" s="3">
        <v>45319.75</v>
      </c>
      <c r="G668" s="3">
        <v>45319.831250000003</v>
      </c>
      <c r="H668" s="1">
        <v>58.2</v>
      </c>
      <c r="I668" s="1">
        <v>1.76</v>
      </c>
      <c r="J668" s="1">
        <v>6.51</v>
      </c>
      <c r="K668" s="2">
        <v>38.299999999999997</v>
      </c>
      <c r="L668" s="4" t="s">
        <v>4</v>
      </c>
      <c r="M668" s="4" t="s">
        <v>48</v>
      </c>
      <c r="N668" s="1">
        <v>25.84</v>
      </c>
      <c r="O668" s="1">
        <v>83.12</v>
      </c>
      <c r="P668" s="1">
        <v>221.21</v>
      </c>
      <c r="Q668" s="1">
        <v>19.899999999999999</v>
      </c>
      <c r="R668" s="1">
        <v>5</v>
      </c>
      <c r="S668" s="4" t="s">
        <v>6</v>
      </c>
      <c r="T668" s="4" t="s">
        <v>15</v>
      </c>
      <c r="U668" s="7">
        <v>18</v>
      </c>
      <c r="V668" s="4" t="s">
        <v>4</v>
      </c>
      <c r="W668" s="4" t="s">
        <v>2572</v>
      </c>
      <c r="X668" s="7">
        <v>1</v>
      </c>
      <c r="Y668" s="7">
        <v>2024</v>
      </c>
      <c r="Z668" s="4" t="s">
        <v>1853</v>
      </c>
    </row>
    <row r="669" spans="1:26">
      <c r="A669" s="4" t="s">
        <v>1059</v>
      </c>
      <c r="B669" s="4" t="s">
        <v>62</v>
      </c>
      <c r="C669" s="1">
        <v>62</v>
      </c>
      <c r="D669" s="4" t="s">
        <v>357</v>
      </c>
      <c r="E669" s="4" t="s">
        <v>11</v>
      </c>
      <c r="F669" s="3">
        <v>45319.791666666664</v>
      </c>
      <c r="G669" s="3">
        <v>45319.890277777777</v>
      </c>
      <c r="H669" s="1">
        <v>65.2</v>
      </c>
      <c r="I669" s="1">
        <v>2.95</v>
      </c>
      <c r="J669" s="1">
        <v>22.57</v>
      </c>
      <c r="K669" s="2">
        <v>9.02</v>
      </c>
      <c r="L669" s="4" t="s">
        <v>45</v>
      </c>
      <c r="M669" s="4" t="s">
        <v>48</v>
      </c>
      <c r="N669" s="1">
        <v>13.91</v>
      </c>
      <c r="O669" s="1">
        <v>77.58</v>
      </c>
      <c r="P669" s="1">
        <v>214.92</v>
      </c>
      <c r="Q669" s="1">
        <v>15.03</v>
      </c>
      <c r="R669" s="1">
        <v>7.2</v>
      </c>
      <c r="S669" s="4" t="s">
        <v>6</v>
      </c>
      <c r="T669" s="4" t="s">
        <v>15</v>
      </c>
      <c r="U669" s="7">
        <v>19</v>
      </c>
      <c r="V669" s="4" t="s">
        <v>4</v>
      </c>
      <c r="W669" s="4" t="s">
        <v>2584</v>
      </c>
      <c r="X669" s="7">
        <v>1</v>
      </c>
      <c r="Y669" s="7">
        <v>2024</v>
      </c>
      <c r="Z669" s="4" t="s">
        <v>1853</v>
      </c>
    </row>
    <row r="670" spans="1:26">
      <c r="A670" s="4" t="s">
        <v>1060</v>
      </c>
      <c r="B670" s="4" t="s">
        <v>29</v>
      </c>
      <c r="C670" s="1">
        <v>5.19</v>
      </c>
      <c r="D670" s="4" t="s">
        <v>91</v>
      </c>
      <c r="E670" s="4" t="s">
        <v>42</v>
      </c>
      <c r="F670" s="3">
        <v>45319.833333333336</v>
      </c>
      <c r="G670" s="3">
        <v>45319.906944444447</v>
      </c>
      <c r="H670" s="1">
        <v>51.14</v>
      </c>
      <c r="I670" s="1">
        <v>1.78</v>
      </c>
      <c r="J670" s="1">
        <v>21.12</v>
      </c>
      <c r="K670" s="2">
        <v>34.74</v>
      </c>
      <c r="L670" s="4" t="s">
        <v>36</v>
      </c>
      <c r="M670" s="4" t="s">
        <v>5</v>
      </c>
      <c r="N670" s="1">
        <v>58.19</v>
      </c>
      <c r="O670" s="1">
        <v>69.16</v>
      </c>
      <c r="P670" s="1">
        <v>290.77</v>
      </c>
      <c r="Q670" s="1">
        <v>18.39</v>
      </c>
      <c r="R670" s="1">
        <v>2</v>
      </c>
      <c r="S670" s="4" t="s">
        <v>20</v>
      </c>
      <c r="T670" s="4" t="s">
        <v>7</v>
      </c>
      <c r="U670" s="7">
        <v>20</v>
      </c>
      <c r="V670" s="4" t="s">
        <v>4</v>
      </c>
      <c r="W670" s="4" t="s">
        <v>2579</v>
      </c>
      <c r="X670" s="7">
        <v>1</v>
      </c>
      <c r="Y670" s="7">
        <v>2024</v>
      </c>
      <c r="Z670" s="4" t="s">
        <v>1853</v>
      </c>
    </row>
    <row r="671" spans="1:26">
      <c r="A671" s="4" t="s">
        <v>1061</v>
      </c>
      <c r="B671" s="4" t="s">
        <v>62</v>
      </c>
      <c r="C671" s="1">
        <v>50</v>
      </c>
      <c r="D671" s="4" t="s">
        <v>1062</v>
      </c>
      <c r="E671" s="4" t="s">
        <v>3</v>
      </c>
      <c r="F671" s="3">
        <v>45319.875</v>
      </c>
      <c r="G671" s="3">
        <v>45319.948611111111</v>
      </c>
      <c r="H671" s="1">
        <v>69.72</v>
      </c>
      <c r="I671" s="1">
        <v>3.78</v>
      </c>
      <c r="J671" s="1">
        <v>10.06</v>
      </c>
      <c r="K671" s="2">
        <v>37.119999999999997</v>
      </c>
      <c r="L671" s="4" t="s">
        <v>4</v>
      </c>
      <c r="M671" s="4" t="s">
        <v>23</v>
      </c>
      <c r="N671" s="1">
        <v>20.43</v>
      </c>
      <c r="O671" s="1">
        <v>79.52</v>
      </c>
      <c r="P671" s="1">
        <v>205.77</v>
      </c>
      <c r="Q671" s="1">
        <v>-4.4800000000000004</v>
      </c>
      <c r="R671" s="1">
        <v>4</v>
      </c>
      <c r="S671" s="4" t="s">
        <v>6</v>
      </c>
      <c r="T671" s="4" t="s">
        <v>24</v>
      </c>
      <c r="U671" s="7">
        <v>21</v>
      </c>
      <c r="V671" s="4" t="s">
        <v>4</v>
      </c>
      <c r="W671" s="4" t="s">
        <v>2584</v>
      </c>
      <c r="X671" s="7">
        <v>1</v>
      </c>
      <c r="Y671" s="7">
        <v>2024</v>
      </c>
      <c r="Z671" s="4" t="s">
        <v>1853</v>
      </c>
    </row>
    <row r="672" spans="1:26">
      <c r="A672" s="4" t="s">
        <v>1063</v>
      </c>
      <c r="B672" s="4" t="s">
        <v>17</v>
      </c>
      <c r="C672" s="1">
        <v>85</v>
      </c>
      <c r="D672" s="4" t="s">
        <v>1064</v>
      </c>
      <c r="E672" s="4" t="s">
        <v>27</v>
      </c>
      <c r="F672" s="3">
        <v>45319.916666666664</v>
      </c>
      <c r="G672" s="3">
        <v>45320.065972222219</v>
      </c>
      <c r="H672" s="1">
        <v>41.98</v>
      </c>
      <c r="I672" s="1">
        <v>3.2</v>
      </c>
      <c r="J672" s="1">
        <v>49.31</v>
      </c>
      <c r="K672" s="2">
        <v>19.559999999999999</v>
      </c>
      <c r="L672" s="4" t="s">
        <v>4</v>
      </c>
      <c r="M672" s="4" t="s">
        <v>5</v>
      </c>
      <c r="N672" s="1">
        <v>11.42</v>
      </c>
      <c r="O672" s="1">
        <v>88.5</v>
      </c>
      <c r="P672" s="1">
        <v>260.49</v>
      </c>
      <c r="Q672" s="1">
        <v>8.2200000000000006</v>
      </c>
      <c r="R672" s="1">
        <v>5</v>
      </c>
      <c r="S672" s="4" t="s">
        <v>20</v>
      </c>
      <c r="T672" s="4" t="s">
        <v>7</v>
      </c>
      <c r="U672" s="7">
        <v>22</v>
      </c>
      <c r="V672" s="4" t="s">
        <v>4</v>
      </c>
      <c r="W672" s="4" t="s">
        <v>2567</v>
      </c>
      <c r="X672" s="7">
        <v>1</v>
      </c>
      <c r="Y672" s="7">
        <v>2024</v>
      </c>
      <c r="Z672" s="4" t="s">
        <v>1853</v>
      </c>
    </row>
    <row r="673" spans="1:26">
      <c r="A673" s="4" t="s">
        <v>1065</v>
      </c>
      <c r="B673" s="4" t="s">
        <v>62</v>
      </c>
      <c r="C673" s="1">
        <v>50</v>
      </c>
      <c r="D673" s="4" t="s">
        <v>666</v>
      </c>
      <c r="E673" s="4" t="s">
        <v>3</v>
      </c>
      <c r="F673" s="3">
        <v>45319.958333333336</v>
      </c>
      <c r="G673" s="3">
        <v>45319.997916666667</v>
      </c>
      <c r="H673" s="1">
        <v>69.42</v>
      </c>
      <c r="I673" s="1">
        <v>1.94</v>
      </c>
      <c r="J673" s="1">
        <v>9.89</v>
      </c>
      <c r="K673" s="2">
        <v>10.83</v>
      </c>
      <c r="L673" s="4" t="s">
        <v>4</v>
      </c>
      <c r="M673" s="4" t="s">
        <v>13</v>
      </c>
      <c r="N673" s="1">
        <v>29.13</v>
      </c>
      <c r="O673" s="1">
        <v>99.89</v>
      </c>
      <c r="P673" s="1">
        <v>74.040000000000006</v>
      </c>
      <c r="Q673" s="1">
        <v>37.270000000000003</v>
      </c>
      <c r="R673" s="1">
        <v>5</v>
      </c>
      <c r="S673" s="4" t="s">
        <v>6</v>
      </c>
      <c r="T673" s="4" t="s">
        <v>15</v>
      </c>
      <c r="U673" s="7">
        <v>23</v>
      </c>
      <c r="V673" s="4" t="s">
        <v>4</v>
      </c>
      <c r="W673" s="4" t="s">
        <v>2584</v>
      </c>
      <c r="X673" s="7">
        <v>1</v>
      </c>
      <c r="Y673" s="7">
        <v>2024</v>
      </c>
      <c r="Z673" s="4" t="s">
        <v>1853</v>
      </c>
    </row>
    <row r="674" spans="1:26">
      <c r="A674" s="4" t="s">
        <v>1066</v>
      </c>
      <c r="B674" s="4" t="s">
        <v>9</v>
      </c>
      <c r="C674" s="1">
        <v>50</v>
      </c>
      <c r="D674" s="4" t="s">
        <v>26</v>
      </c>
      <c r="E674" s="4" t="s">
        <v>58</v>
      </c>
      <c r="F674" s="3">
        <v>45320</v>
      </c>
      <c r="G674" s="3">
        <v>45320.065972222219</v>
      </c>
      <c r="H674" s="1">
        <v>78.98</v>
      </c>
      <c r="I674" s="1">
        <v>2.9</v>
      </c>
      <c r="J674" s="1">
        <v>37.479999999999997</v>
      </c>
      <c r="K674" s="2">
        <v>32.76</v>
      </c>
      <c r="L674" s="4" t="s">
        <v>4</v>
      </c>
      <c r="M674" s="4" t="s">
        <v>48</v>
      </c>
      <c r="N674" s="1">
        <v>30.86</v>
      </c>
      <c r="O674" s="1">
        <v>89.89</v>
      </c>
      <c r="P674" s="1">
        <v>222.76</v>
      </c>
      <c r="Q674" s="1">
        <v>9.57</v>
      </c>
      <c r="R674" s="1">
        <v>0</v>
      </c>
      <c r="S674" s="4" t="s">
        <v>6</v>
      </c>
      <c r="T674" s="4" t="s">
        <v>7</v>
      </c>
      <c r="U674" s="7">
        <v>0</v>
      </c>
      <c r="V674" s="4" t="s">
        <v>1816</v>
      </c>
      <c r="W674" s="4" t="s">
        <v>2572</v>
      </c>
      <c r="X674" s="7">
        <v>1</v>
      </c>
      <c r="Y674" s="7">
        <v>2024</v>
      </c>
      <c r="Z674" s="4" t="s">
        <v>1853</v>
      </c>
    </row>
    <row r="675" spans="1:26">
      <c r="A675" s="4" t="s">
        <v>1067</v>
      </c>
      <c r="B675" s="4" t="s">
        <v>1</v>
      </c>
      <c r="C675" s="1">
        <v>85</v>
      </c>
      <c r="D675" s="4" t="s">
        <v>427</v>
      </c>
      <c r="E675" s="4" t="s">
        <v>11</v>
      </c>
      <c r="F675" s="3">
        <v>45320.041666666664</v>
      </c>
      <c r="G675" s="3">
        <v>45320.068749999999</v>
      </c>
      <c r="H675" s="1">
        <v>8.5299999999999994</v>
      </c>
      <c r="I675" s="1">
        <v>2.93</v>
      </c>
      <c r="J675" s="1">
        <v>9.81</v>
      </c>
      <c r="K675" s="2">
        <v>17.86</v>
      </c>
      <c r="L675" s="4" t="s">
        <v>4</v>
      </c>
      <c r="M675" s="4" t="s">
        <v>23</v>
      </c>
      <c r="N675" s="1">
        <v>40.4</v>
      </c>
      <c r="O675" s="1">
        <v>66.03</v>
      </c>
      <c r="P675" s="1">
        <v>99.23</v>
      </c>
      <c r="Q675" s="1">
        <v>39.93</v>
      </c>
      <c r="R675" s="1">
        <v>1</v>
      </c>
      <c r="S675" s="4" t="s">
        <v>14</v>
      </c>
      <c r="T675" s="4" t="s">
        <v>7</v>
      </c>
      <c r="U675" s="7">
        <v>1</v>
      </c>
      <c r="V675" s="4" t="s">
        <v>1816</v>
      </c>
      <c r="W675" s="4" t="s">
        <v>2566</v>
      </c>
      <c r="X675" s="7">
        <v>1</v>
      </c>
      <c r="Y675" s="7">
        <v>2024</v>
      </c>
      <c r="Z675" s="4" t="s">
        <v>1853</v>
      </c>
    </row>
    <row r="676" spans="1:26">
      <c r="A676" s="4" t="s">
        <v>1068</v>
      </c>
      <c r="B676" s="4" t="s">
        <v>62</v>
      </c>
      <c r="C676" s="1">
        <v>96.99</v>
      </c>
      <c r="D676" s="4" t="s">
        <v>1069</v>
      </c>
      <c r="E676" s="4" t="s">
        <v>42</v>
      </c>
      <c r="F676" s="3">
        <v>45320.083333333336</v>
      </c>
      <c r="G676" s="3">
        <v>45320.190972222219</v>
      </c>
      <c r="H676" s="1">
        <v>54.86</v>
      </c>
      <c r="I676" s="1">
        <v>1.74</v>
      </c>
      <c r="J676" s="1">
        <v>38.700000000000003</v>
      </c>
      <c r="K676" s="2">
        <v>18.79</v>
      </c>
      <c r="L676" s="4" t="s">
        <v>12</v>
      </c>
      <c r="M676" s="4" t="s">
        <v>5</v>
      </c>
      <c r="N676" s="1">
        <v>16.5</v>
      </c>
      <c r="O676" s="1">
        <v>133.63</v>
      </c>
      <c r="P676" s="1">
        <v>225.64</v>
      </c>
      <c r="Q676" s="1">
        <v>-7.67</v>
      </c>
      <c r="R676" s="1">
        <v>0</v>
      </c>
      <c r="S676" s="4" t="s">
        <v>6</v>
      </c>
      <c r="T676" s="4" t="s">
        <v>15</v>
      </c>
      <c r="U676" s="7">
        <v>2</v>
      </c>
      <c r="V676" s="4" t="s">
        <v>1816</v>
      </c>
      <c r="W676" s="4" t="s">
        <v>2584</v>
      </c>
      <c r="X676" s="7">
        <v>1</v>
      </c>
      <c r="Y676" s="7">
        <v>2024</v>
      </c>
      <c r="Z676" s="4" t="s">
        <v>1853</v>
      </c>
    </row>
    <row r="677" spans="1:26">
      <c r="A677" s="4" t="s">
        <v>1070</v>
      </c>
      <c r="B677" s="4" t="s">
        <v>9</v>
      </c>
      <c r="C677" s="1">
        <v>105.55</v>
      </c>
      <c r="D677" s="4" t="s">
        <v>1071</v>
      </c>
      <c r="E677" s="4" t="s">
        <v>3</v>
      </c>
      <c r="F677" s="3">
        <v>45320.125</v>
      </c>
      <c r="G677" s="3">
        <v>45320.287499999999</v>
      </c>
      <c r="H677" s="1">
        <v>48.5</v>
      </c>
      <c r="I677" s="1">
        <v>3.26</v>
      </c>
      <c r="J677" s="1">
        <v>43.61</v>
      </c>
      <c r="K677" s="2">
        <v>13.98</v>
      </c>
      <c r="L677" s="4" t="s">
        <v>45</v>
      </c>
      <c r="M677" s="4" t="s">
        <v>13</v>
      </c>
      <c r="N677" s="1">
        <v>28.21</v>
      </c>
      <c r="O677" s="1">
        <v>64.31</v>
      </c>
      <c r="P677" s="1">
        <v>94.94</v>
      </c>
      <c r="Q677" s="1">
        <v>23.89</v>
      </c>
      <c r="R677" s="1">
        <v>4</v>
      </c>
      <c r="S677" s="4" t="s">
        <v>20</v>
      </c>
      <c r="T677" s="4" t="s">
        <v>15</v>
      </c>
      <c r="U677" s="7">
        <v>3</v>
      </c>
      <c r="V677" s="4" t="s">
        <v>1816</v>
      </c>
      <c r="W677" s="4" t="s">
        <v>2572</v>
      </c>
      <c r="X677" s="7">
        <v>1</v>
      </c>
      <c r="Y677" s="7">
        <v>2024</v>
      </c>
      <c r="Z677" s="4" t="s">
        <v>1853</v>
      </c>
    </row>
    <row r="678" spans="1:26">
      <c r="A678" s="4" t="s">
        <v>1072</v>
      </c>
      <c r="B678" s="4" t="s">
        <v>9</v>
      </c>
      <c r="C678" s="1">
        <v>62</v>
      </c>
      <c r="D678" s="4" t="s">
        <v>175</v>
      </c>
      <c r="E678" s="4" t="s">
        <v>42</v>
      </c>
      <c r="F678" s="3">
        <v>45320.166666666664</v>
      </c>
      <c r="G678" s="3">
        <v>45320.227083333331</v>
      </c>
      <c r="H678" s="1">
        <v>52.53</v>
      </c>
      <c r="I678" s="1">
        <v>0.75</v>
      </c>
      <c r="J678" s="1">
        <v>40.99</v>
      </c>
      <c r="K678" s="2">
        <v>17.649999999999999</v>
      </c>
      <c r="L678" s="4" t="s">
        <v>45</v>
      </c>
      <c r="M678" s="4" t="s">
        <v>19</v>
      </c>
      <c r="N678" s="1">
        <v>29.72</v>
      </c>
      <c r="O678" s="1">
        <v>63.9</v>
      </c>
      <c r="P678" s="1">
        <v>62.2</v>
      </c>
      <c r="Q678" s="1">
        <v>36.520000000000003</v>
      </c>
      <c r="R678" s="1">
        <v>0</v>
      </c>
      <c r="S678" s="4" t="s">
        <v>20</v>
      </c>
      <c r="T678" s="4" t="s">
        <v>24</v>
      </c>
      <c r="U678" s="7">
        <v>4</v>
      </c>
      <c r="V678" s="4" t="s">
        <v>1816</v>
      </c>
      <c r="W678" s="4" t="s">
        <v>2572</v>
      </c>
      <c r="X678" s="7">
        <v>1</v>
      </c>
      <c r="Y678" s="7">
        <v>2024</v>
      </c>
      <c r="Z678" s="4" t="s">
        <v>1853</v>
      </c>
    </row>
    <row r="679" spans="1:26">
      <c r="A679" s="4" t="s">
        <v>1073</v>
      </c>
      <c r="B679" s="4" t="s">
        <v>17</v>
      </c>
      <c r="C679" s="1">
        <v>75</v>
      </c>
      <c r="D679" s="4" t="s">
        <v>1074</v>
      </c>
      <c r="E679" s="4" t="s">
        <v>3</v>
      </c>
      <c r="F679" s="3">
        <v>45320.208333333336</v>
      </c>
      <c r="G679" s="3">
        <v>45320.368055555555</v>
      </c>
      <c r="H679" s="1">
        <v>45.47</v>
      </c>
      <c r="I679" s="1">
        <v>2.96</v>
      </c>
      <c r="J679" s="1">
        <v>48.01</v>
      </c>
      <c r="K679" s="2">
        <v>7.39</v>
      </c>
      <c r="L679" s="4" t="s">
        <v>12</v>
      </c>
      <c r="M679" s="4" t="s">
        <v>48</v>
      </c>
      <c r="N679" s="1">
        <v>56.83</v>
      </c>
      <c r="O679" s="1">
        <v>89.62</v>
      </c>
      <c r="P679" s="1">
        <v>289.79000000000002</v>
      </c>
      <c r="Q679" s="1">
        <v>26.5</v>
      </c>
      <c r="R679" s="1">
        <v>6</v>
      </c>
      <c r="S679" s="4" t="s">
        <v>14</v>
      </c>
      <c r="T679" s="4" t="s">
        <v>7</v>
      </c>
      <c r="U679" s="7">
        <v>5</v>
      </c>
      <c r="V679" s="4" t="s">
        <v>1816</v>
      </c>
      <c r="W679" s="4" t="s">
        <v>2567</v>
      </c>
      <c r="X679" s="7">
        <v>1</v>
      </c>
      <c r="Y679" s="7">
        <v>2024</v>
      </c>
      <c r="Z679" s="4" t="s">
        <v>1853</v>
      </c>
    </row>
    <row r="680" spans="1:26">
      <c r="A680" s="4" t="s">
        <v>1075</v>
      </c>
      <c r="B680" s="4" t="s">
        <v>9</v>
      </c>
      <c r="C680" s="1">
        <v>50</v>
      </c>
      <c r="D680" s="4" t="s">
        <v>357</v>
      </c>
      <c r="E680" s="4" t="s">
        <v>58</v>
      </c>
      <c r="F680" s="3">
        <v>45320.25</v>
      </c>
      <c r="G680" s="3">
        <v>45320.368750000001</v>
      </c>
      <c r="H680" s="1">
        <v>34.68</v>
      </c>
      <c r="I680" s="1">
        <v>1.5</v>
      </c>
      <c r="J680" s="1">
        <v>41.81</v>
      </c>
      <c r="K680" s="2">
        <v>36.03</v>
      </c>
      <c r="L680" s="4" t="s">
        <v>12</v>
      </c>
      <c r="M680" s="4" t="s">
        <v>33</v>
      </c>
      <c r="N680" s="1">
        <v>79.03</v>
      </c>
      <c r="O680" s="1">
        <v>54</v>
      </c>
      <c r="P680" s="1">
        <v>218.29</v>
      </c>
      <c r="Q680" s="1">
        <v>37.35</v>
      </c>
      <c r="R680" s="1">
        <v>6</v>
      </c>
      <c r="S680" s="4" t="s">
        <v>20</v>
      </c>
      <c r="T680" s="4" t="s">
        <v>7</v>
      </c>
      <c r="U680" s="7">
        <v>6</v>
      </c>
      <c r="V680" s="4" t="s">
        <v>12</v>
      </c>
      <c r="W680" s="4" t="s">
        <v>2572</v>
      </c>
      <c r="X680" s="7">
        <v>1</v>
      </c>
      <c r="Y680" s="7">
        <v>2024</v>
      </c>
      <c r="Z680" s="4" t="s">
        <v>1853</v>
      </c>
    </row>
    <row r="681" spans="1:26">
      <c r="A681" s="4" t="s">
        <v>1076</v>
      </c>
      <c r="B681" s="4" t="s">
        <v>9</v>
      </c>
      <c r="C681" s="1">
        <v>50</v>
      </c>
      <c r="D681" s="4" t="s">
        <v>376</v>
      </c>
      <c r="E681" s="4" t="s">
        <v>27</v>
      </c>
      <c r="F681" s="3">
        <v>45320.291666666664</v>
      </c>
      <c r="G681" s="3">
        <v>45320.398611111108</v>
      </c>
      <c r="H681" s="1">
        <v>5.36</v>
      </c>
      <c r="I681" s="1">
        <v>3</v>
      </c>
      <c r="J681" s="1">
        <v>18.32</v>
      </c>
      <c r="K681" s="2">
        <v>13.65</v>
      </c>
      <c r="L681" s="4" t="s">
        <v>4</v>
      </c>
      <c r="M681" s="4" t="s">
        <v>33</v>
      </c>
      <c r="N681" s="1">
        <v>79.19</v>
      </c>
      <c r="O681" s="1">
        <v>69.739999999999995</v>
      </c>
      <c r="P681" s="1"/>
      <c r="Q681" s="1">
        <v>27.78</v>
      </c>
      <c r="R681" s="1">
        <v>4</v>
      </c>
      <c r="S681" s="4" t="s">
        <v>14</v>
      </c>
      <c r="T681" s="4" t="s">
        <v>7</v>
      </c>
      <c r="U681" s="7">
        <v>7</v>
      </c>
      <c r="V681" s="4" t="s">
        <v>12</v>
      </c>
      <c r="W681" s="4" t="s">
        <v>2572</v>
      </c>
      <c r="X681" s="7">
        <v>1</v>
      </c>
      <c r="Y681" s="7">
        <v>2024</v>
      </c>
      <c r="Z681" s="4" t="s">
        <v>1853</v>
      </c>
    </row>
    <row r="682" spans="1:26">
      <c r="A682" s="4" t="s">
        <v>1077</v>
      </c>
      <c r="B682" s="4" t="s">
        <v>9</v>
      </c>
      <c r="C682" s="1">
        <v>100</v>
      </c>
      <c r="D682" s="4" t="s">
        <v>1078</v>
      </c>
      <c r="E682" s="4" t="s">
        <v>42</v>
      </c>
      <c r="F682" s="3">
        <v>45320.333333333336</v>
      </c>
      <c r="G682" s="3">
        <v>45320.431250000001</v>
      </c>
      <c r="H682" s="1">
        <v>27.28</v>
      </c>
      <c r="I682" s="1">
        <v>1</v>
      </c>
      <c r="J682" s="1">
        <v>24.48</v>
      </c>
      <c r="K682" s="2">
        <v>12.45</v>
      </c>
      <c r="L682" s="4" t="s">
        <v>36</v>
      </c>
      <c r="M682" s="4" t="s">
        <v>5</v>
      </c>
      <c r="N682" s="1">
        <v>54.57</v>
      </c>
      <c r="O682" s="1">
        <v>74.290000000000006</v>
      </c>
      <c r="P682" s="1">
        <v>130.79</v>
      </c>
      <c r="Q682" s="1">
        <v>-3.34</v>
      </c>
      <c r="R682" s="1">
        <v>0</v>
      </c>
      <c r="S682" s="4" t="s">
        <v>6</v>
      </c>
      <c r="T682" s="4" t="s">
        <v>24</v>
      </c>
      <c r="U682" s="7">
        <v>8</v>
      </c>
      <c r="V682" s="4" t="s">
        <v>12</v>
      </c>
      <c r="W682" s="4" t="s">
        <v>2572</v>
      </c>
      <c r="X682" s="7">
        <v>1</v>
      </c>
      <c r="Y682" s="7">
        <v>2024</v>
      </c>
      <c r="Z682" s="4" t="s">
        <v>1853</v>
      </c>
    </row>
    <row r="683" spans="1:26">
      <c r="A683" s="4" t="s">
        <v>1079</v>
      </c>
      <c r="B683" s="4" t="s">
        <v>9</v>
      </c>
      <c r="C683" s="1">
        <v>75</v>
      </c>
      <c r="D683" s="4" t="s">
        <v>1078</v>
      </c>
      <c r="E683" s="4" t="s">
        <v>42</v>
      </c>
      <c r="F683" s="3">
        <v>45320.375</v>
      </c>
      <c r="G683" s="3">
        <v>45320.453472222223</v>
      </c>
      <c r="H683" s="1">
        <v>11.51</v>
      </c>
      <c r="I683" s="1">
        <v>2.46</v>
      </c>
      <c r="J683" s="1">
        <v>3.8</v>
      </c>
      <c r="K683" s="2">
        <v>31.19</v>
      </c>
      <c r="L683" s="4" t="s">
        <v>45</v>
      </c>
      <c r="M683" s="4" t="s">
        <v>33</v>
      </c>
      <c r="N683" s="1">
        <v>18.89</v>
      </c>
      <c r="O683" s="1">
        <v>82.47</v>
      </c>
      <c r="P683" s="1">
        <v>234.88</v>
      </c>
      <c r="Q683" s="1">
        <v>-4.09</v>
      </c>
      <c r="R683" s="1">
        <v>3</v>
      </c>
      <c r="S683" s="4" t="s">
        <v>14</v>
      </c>
      <c r="T683" s="4" t="s">
        <v>24</v>
      </c>
      <c r="U683" s="7">
        <v>9</v>
      </c>
      <c r="V683" s="4" t="s">
        <v>12</v>
      </c>
      <c r="W683" s="4" t="s">
        <v>2572</v>
      </c>
      <c r="X683" s="7">
        <v>1</v>
      </c>
      <c r="Y683" s="7">
        <v>2024</v>
      </c>
      <c r="Z683" s="4" t="s">
        <v>1853</v>
      </c>
    </row>
    <row r="684" spans="1:26">
      <c r="A684" s="4" t="s">
        <v>1080</v>
      </c>
      <c r="B684" s="4" t="s">
        <v>29</v>
      </c>
      <c r="C684" s="1">
        <v>62</v>
      </c>
      <c r="D684" s="4" t="s">
        <v>1081</v>
      </c>
      <c r="E684" s="4" t="s">
        <v>27</v>
      </c>
      <c r="F684" s="3">
        <v>45320.416666666664</v>
      </c>
      <c r="G684" s="3">
        <v>45320.536111111112</v>
      </c>
      <c r="H684" s="1">
        <v>9.4499999999999993</v>
      </c>
      <c r="I684" s="1">
        <v>1.47</v>
      </c>
      <c r="J684" s="1">
        <v>40.520000000000003</v>
      </c>
      <c r="K684" s="2">
        <v>17.59</v>
      </c>
      <c r="L684" s="4" t="s">
        <v>36</v>
      </c>
      <c r="M684" s="4" t="s">
        <v>13</v>
      </c>
      <c r="N684" s="1">
        <v>75.62</v>
      </c>
      <c r="O684" s="1">
        <v>93.74</v>
      </c>
      <c r="P684" s="1">
        <v>115.38</v>
      </c>
      <c r="Q684" s="1">
        <v>-4.8099999999999996</v>
      </c>
      <c r="R684" s="1">
        <v>2.9</v>
      </c>
      <c r="S684" s="4" t="s">
        <v>6</v>
      </c>
      <c r="T684" s="4" t="s">
        <v>7</v>
      </c>
      <c r="U684" s="7">
        <v>10</v>
      </c>
      <c r="V684" s="4" t="s">
        <v>12</v>
      </c>
      <c r="W684" s="4" t="s">
        <v>2579</v>
      </c>
      <c r="X684" s="7">
        <v>1</v>
      </c>
      <c r="Y684" s="7">
        <v>2024</v>
      </c>
      <c r="Z684" s="4" t="s">
        <v>1853</v>
      </c>
    </row>
    <row r="685" spans="1:26">
      <c r="A685" s="4" t="s">
        <v>1082</v>
      </c>
      <c r="B685" s="4" t="s">
        <v>29</v>
      </c>
      <c r="C685" s="1">
        <v>85</v>
      </c>
      <c r="D685" s="4" t="s">
        <v>130</v>
      </c>
      <c r="E685" s="4" t="s">
        <v>42</v>
      </c>
      <c r="F685" s="3">
        <v>45320.458333333336</v>
      </c>
      <c r="G685" s="3">
        <v>45320.545138888891</v>
      </c>
      <c r="H685" s="1">
        <v>53.1</v>
      </c>
      <c r="I685" s="1">
        <v>1.86</v>
      </c>
      <c r="J685" s="1">
        <v>12.62</v>
      </c>
      <c r="K685" s="2">
        <v>40.32</v>
      </c>
      <c r="L685" s="4" t="s">
        <v>45</v>
      </c>
      <c r="M685" s="4" t="s">
        <v>19</v>
      </c>
      <c r="N685" s="1">
        <v>33.659999999999997</v>
      </c>
      <c r="O685" s="1">
        <v>52.83</v>
      </c>
      <c r="P685" s="1">
        <v>74.38</v>
      </c>
      <c r="Q685" s="1">
        <v>14.12</v>
      </c>
      <c r="R685" s="1">
        <v>6</v>
      </c>
      <c r="S685" s="4" t="s">
        <v>20</v>
      </c>
      <c r="T685" s="4" t="s">
        <v>15</v>
      </c>
      <c r="U685" s="7">
        <v>11</v>
      </c>
      <c r="V685" s="4" t="s">
        <v>12</v>
      </c>
      <c r="W685" s="4" t="s">
        <v>2579</v>
      </c>
      <c r="X685" s="7">
        <v>1</v>
      </c>
      <c r="Y685" s="7">
        <v>2024</v>
      </c>
      <c r="Z685" s="4" t="s">
        <v>1853</v>
      </c>
    </row>
    <row r="686" spans="1:26">
      <c r="A686" s="4" t="s">
        <v>1083</v>
      </c>
      <c r="B686" s="4" t="s">
        <v>17</v>
      </c>
      <c r="C686" s="1">
        <v>75</v>
      </c>
      <c r="D686" s="4" t="s">
        <v>511</v>
      </c>
      <c r="E686" s="4" t="s">
        <v>42</v>
      </c>
      <c r="F686" s="3">
        <v>45320.5</v>
      </c>
      <c r="G686" s="3">
        <v>45320.543055555558</v>
      </c>
      <c r="H686" s="1">
        <v>28.79</v>
      </c>
      <c r="I686" s="1">
        <v>3.19</v>
      </c>
      <c r="J686" s="1">
        <v>33.369999999999997</v>
      </c>
      <c r="K686" s="2">
        <v>11.34</v>
      </c>
      <c r="L686" s="4" t="s">
        <v>4</v>
      </c>
      <c r="M686" s="4" t="s">
        <v>5</v>
      </c>
      <c r="N686" s="1">
        <v>40.83</v>
      </c>
      <c r="O686" s="1">
        <v>61.65</v>
      </c>
      <c r="P686" s="1">
        <v>125.83</v>
      </c>
      <c r="Q686" s="1">
        <v>1.31</v>
      </c>
      <c r="R686" s="1">
        <v>0</v>
      </c>
      <c r="S686" s="4" t="s">
        <v>14</v>
      </c>
      <c r="T686" s="4" t="s">
        <v>7</v>
      </c>
      <c r="U686" s="7">
        <v>12</v>
      </c>
      <c r="V686" s="4" t="s">
        <v>36</v>
      </c>
      <c r="W686" s="4" t="s">
        <v>2567</v>
      </c>
      <c r="X686" s="7">
        <v>1</v>
      </c>
      <c r="Y686" s="7">
        <v>2024</v>
      </c>
      <c r="Z686" s="4" t="s">
        <v>1853</v>
      </c>
    </row>
    <row r="687" spans="1:26">
      <c r="A687" s="4" t="s">
        <v>1084</v>
      </c>
      <c r="B687" s="4" t="s">
        <v>62</v>
      </c>
      <c r="C687" s="1">
        <v>75</v>
      </c>
      <c r="D687" s="4" t="s">
        <v>314</v>
      </c>
      <c r="E687" s="4" t="s">
        <v>3</v>
      </c>
      <c r="F687" s="3">
        <v>45320.541666666664</v>
      </c>
      <c r="G687" s="3">
        <v>45320.662499999999</v>
      </c>
      <c r="H687" s="1">
        <v>51.21</v>
      </c>
      <c r="I687" s="1">
        <v>1.29</v>
      </c>
      <c r="J687" s="1">
        <v>9.98</v>
      </c>
      <c r="K687" s="2">
        <v>24.58</v>
      </c>
      <c r="L687" s="4" t="s">
        <v>36</v>
      </c>
      <c r="M687" s="4" t="s">
        <v>39</v>
      </c>
      <c r="N687" s="1">
        <v>67.39</v>
      </c>
      <c r="O687" s="1">
        <v>59.76</v>
      </c>
      <c r="P687" s="1">
        <v>178.12</v>
      </c>
      <c r="Q687" s="1">
        <v>12.32</v>
      </c>
      <c r="R687" s="1">
        <v>5</v>
      </c>
      <c r="S687" s="4" t="s">
        <v>20</v>
      </c>
      <c r="T687" s="4" t="s">
        <v>7</v>
      </c>
      <c r="U687" s="7">
        <v>13</v>
      </c>
      <c r="V687" s="4" t="s">
        <v>36</v>
      </c>
      <c r="W687" s="4" t="s">
        <v>2584</v>
      </c>
      <c r="X687" s="7">
        <v>1</v>
      </c>
      <c r="Y687" s="7">
        <v>2024</v>
      </c>
      <c r="Z687" s="4" t="s">
        <v>1853</v>
      </c>
    </row>
    <row r="688" spans="1:26">
      <c r="A688" s="4" t="s">
        <v>1085</v>
      </c>
      <c r="B688" s="4" t="s">
        <v>9</v>
      </c>
      <c r="C688" s="1">
        <v>101.1</v>
      </c>
      <c r="D688" s="4" t="s">
        <v>109</v>
      </c>
      <c r="E688" s="4" t="s">
        <v>3</v>
      </c>
      <c r="F688" s="3">
        <v>45320.583333333336</v>
      </c>
      <c r="G688" s="3">
        <v>45320.709027777775</v>
      </c>
      <c r="H688" s="1">
        <v>7.28</v>
      </c>
      <c r="I688" s="1">
        <v>2.69</v>
      </c>
      <c r="J688" s="1">
        <v>21.06</v>
      </c>
      <c r="K688" s="2">
        <v>34.65</v>
      </c>
      <c r="L688" s="4" t="s">
        <v>45</v>
      </c>
      <c r="M688" s="4" t="s">
        <v>23</v>
      </c>
      <c r="N688" s="1">
        <v>12.88</v>
      </c>
      <c r="O688" s="1">
        <v>72.45</v>
      </c>
      <c r="P688" s="1">
        <v>66.8</v>
      </c>
      <c r="Q688" s="1">
        <v>26.95</v>
      </c>
      <c r="R688" s="1">
        <v>0</v>
      </c>
      <c r="S688" s="4" t="s">
        <v>20</v>
      </c>
      <c r="T688" s="4" t="s">
        <v>7</v>
      </c>
      <c r="U688" s="7">
        <v>14</v>
      </c>
      <c r="V688" s="4" t="s">
        <v>36</v>
      </c>
      <c r="W688" s="4" t="s">
        <v>2572</v>
      </c>
      <c r="X688" s="7">
        <v>1</v>
      </c>
      <c r="Y688" s="7">
        <v>2024</v>
      </c>
      <c r="Z688" s="4" t="s">
        <v>1853</v>
      </c>
    </row>
    <row r="689" spans="1:26">
      <c r="A689" s="4" t="s">
        <v>1086</v>
      </c>
      <c r="B689" s="4" t="s">
        <v>62</v>
      </c>
      <c r="C689" s="1">
        <v>83.14</v>
      </c>
      <c r="D689" s="4" t="s">
        <v>175</v>
      </c>
      <c r="E689" s="4" t="s">
        <v>27</v>
      </c>
      <c r="F689" s="3">
        <v>45320.625</v>
      </c>
      <c r="G689" s="3">
        <v>45320.754861111112</v>
      </c>
      <c r="H689" s="1"/>
      <c r="I689" s="1">
        <v>3.14</v>
      </c>
      <c r="J689" s="1">
        <v>49.23</v>
      </c>
      <c r="K689" s="2">
        <v>38.380000000000003</v>
      </c>
      <c r="L689" s="4" t="s">
        <v>45</v>
      </c>
      <c r="M689" s="4" t="s">
        <v>48</v>
      </c>
      <c r="N689" s="1">
        <v>68.849999999999994</v>
      </c>
      <c r="O689" s="1">
        <v>86.41</v>
      </c>
      <c r="P689" s="1">
        <v>109.39</v>
      </c>
      <c r="Q689" s="1">
        <v>34.409999999999997</v>
      </c>
      <c r="R689" s="1">
        <v>4</v>
      </c>
      <c r="S689" s="4" t="s">
        <v>20</v>
      </c>
      <c r="T689" s="4" t="s">
        <v>15</v>
      </c>
      <c r="U689" s="7">
        <v>15</v>
      </c>
      <c r="V689" s="4" t="s">
        <v>36</v>
      </c>
      <c r="W689" s="4" t="s">
        <v>2584</v>
      </c>
      <c r="X689" s="7">
        <v>1</v>
      </c>
      <c r="Y689" s="7">
        <v>2024</v>
      </c>
      <c r="Z689" s="4" t="s">
        <v>1853</v>
      </c>
    </row>
    <row r="690" spans="1:26">
      <c r="A690" s="4" t="s">
        <v>1087</v>
      </c>
      <c r="B690" s="4" t="s">
        <v>62</v>
      </c>
      <c r="C690" s="1">
        <v>100</v>
      </c>
      <c r="D690" s="4" t="s">
        <v>635</v>
      </c>
      <c r="E690" s="4" t="s">
        <v>58</v>
      </c>
      <c r="F690" s="3">
        <v>45320.666666666664</v>
      </c>
      <c r="G690" s="3">
        <v>45320.818749999999</v>
      </c>
      <c r="H690" s="1">
        <v>74.349999999999994</v>
      </c>
      <c r="I690" s="1">
        <v>2.23</v>
      </c>
      <c r="J690" s="1">
        <v>18.03</v>
      </c>
      <c r="K690" s="2">
        <v>31.42</v>
      </c>
      <c r="L690" s="4" t="s">
        <v>4</v>
      </c>
      <c r="M690" s="4" t="s">
        <v>33</v>
      </c>
      <c r="N690" s="1">
        <v>78.78</v>
      </c>
      <c r="O690" s="1">
        <v>62</v>
      </c>
      <c r="P690" s="1">
        <v>144.44</v>
      </c>
      <c r="Q690" s="1">
        <v>-8.06</v>
      </c>
      <c r="R690" s="1">
        <v>1</v>
      </c>
      <c r="S690" s="4" t="s">
        <v>20</v>
      </c>
      <c r="T690" s="4" t="s">
        <v>24</v>
      </c>
      <c r="U690" s="7">
        <v>16</v>
      </c>
      <c r="V690" s="4" t="s">
        <v>36</v>
      </c>
      <c r="W690" s="4" t="s">
        <v>2584</v>
      </c>
      <c r="X690" s="7">
        <v>1</v>
      </c>
      <c r="Y690" s="7">
        <v>2024</v>
      </c>
      <c r="Z690" s="4" t="s">
        <v>1853</v>
      </c>
    </row>
    <row r="691" spans="1:26">
      <c r="A691" s="4" t="s">
        <v>1088</v>
      </c>
      <c r="B691" s="4" t="s">
        <v>17</v>
      </c>
      <c r="C691" s="1">
        <v>50</v>
      </c>
      <c r="D691" s="4" t="s">
        <v>506</v>
      </c>
      <c r="E691" s="4" t="s">
        <v>42</v>
      </c>
      <c r="F691" s="3">
        <v>45320.708333333336</v>
      </c>
      <c r="G691" s="3">
        <v>45320.826388888891</v>
      </c>
      <c r="H691" s="1">
        <v>79.959999999999994</v>
      </c>
      <c r="I691" s="1">
        <v>2.97</v>
      </c>
      <c r="J691" s="1">
        <v>9.81</v>
      </c>
      <c r="K691" s="2">
        <v>13.15</v>
      </c>
      <c r="L691" s="4" t="s">
        <v>36</v>
      </c>
      <c r="M691" s="4" t="s">
        <v>33</v>
      </c>
      <c r="N691" s="1">
        <v>20.76</v>
      </c>
      <c r="O691" s="1">
        <v>98.43</v>
      </c>
      <c r="P691" s="1">
        <v>278.48</v>
      </c>
      <c r="Q691" s="1">
        <v>4.75</v>
      </c>
      <c r="R691" s="1">
        <v>2</v>
      </c>
      <c r="S691" s="4" t="s">
        <v>20</v>
      </c>
      <c r="T691" s="4" t="s">
        <v>24</v>
      </c>
      <c r="U691" s="7">
        <v>17</v>
      </c>
      <c r="V691" s="4" t="s">
        <v>36</v>
      </c>
      <c r="W691" s="4" t="s">
        <v>2567</v>
      </c>
      <c r="X691" s="7">
        <v>1</v>
      </c>
      <c r="Y691" s="7">
        <v>2024</v>
      </c>
      <c r="Z691" s="4" t="s">
        <v>1853</v>
      </c>
    </row>
    <row r="692" spans="1:26">
      <c r="A692" s="4" t="s">
        <v>1089</v>
      </c>
      <c r="B692" s="4" t="s">
        <v>9</v>
      </c>
      <c r="C692" s="1">
        <v>100</v>
      </c>
      <c r="D692" s="4" t="s">
        <v>810</v>
      </c>
      <c r="E692" s="4" t="s">
        <v>58</v>
      </c>
      <c r="F692" s="3">
        <v>45320.75</v>
      </c>
      <c r="G692" s="3">
        <v>45320.902083333334</v>
      </c>
      <c r="H692" s="1">
        <v>57.23</v>
      </c>
      <c r="I692" s="1">
        <v>1.39</v>
      </c>
      <c r="J692" s="1">
        <v>30.94</v>
      </c>
      <c r="K692" s="2">
        <v>5.66</v>
      </c>
      <c r="L692" s="4" t="s">
        <v>4</v>
      </c>
      <c r="M692" s="4" t="s">
        <v>5</v>
      </c>
      <c r="N692" s="1">
        <v>22.44</v>
      </c>
      <c r="O692" s="1">
        <v>63.15</v>
      </c>
      <c r="P692" s="1">
        <v>36</v>
      </c>
      <c r="Q692" s="1">
        <v>0.83</v>
      </c>
      <c r="R692" s="1">
        <v>4</v>
      </c>
      <c r="S692" s="4" t="s">
        <v>14</v>
      </c>
      <c r="T692" s="4" t="s">
        <v>7</v>
      </c>
      <c r="U692" s="7">
        <v>18</v>
      </c>
      <c r="V692" s="4" t="s">
        <v>4</v>
      </c>
      <c r="W692" s="4" t="s">
        <v>2572</v>
      </c>
      <c r="X692" s="7">
        <v>1</v>
      </c>
      <c r="Y692" s="7">
        <v>2024</v>
      </c>
      <c r="Z692" s="4" t="s">
        <v>1853</v>
      </c>
    </row>
    <row r="693" spans="1:26">
      <c r="A693" s="4" t="s">
        <v>1090</v>
      </c>
      <c r="B693" s="4" t="s">
        <v>9</v>
      </c>
      <c r="C693" s="1">
        <v>62</v>
      </c>
      <c r="D693" s="4" t="s">
        <v>493</v>
      </c>
      <c r="E693" s="4" t="s">
        <v>27</v>
      </c>
      <c r="F693" s="3">
        <v>45320.791666666664</v>
      </c>
      <c r="G693" s="3">
        <v>45320.844444444447</v>
      </c>
      <c r="H693" s="1">
        <v>39.22</v>
      </c>
      <c r="I693" s="1">
        <v>3.07</v>
      </c>
      <c r="J693" s="1"/>
      <c r="K693" s="2">
        <v>11.95</v>
      </c>
      <c r="L693" s="4" t="s">
        <v>36</v>
      </c>
      <c r="M693" s="4" t="s">
        <v>23</v>
      </c>
      <c r="N693" s="1">
        <v>14.13</v>
      </c>
      <c r="O693" s="1">
        <v>66.709999999999994</v>
      </c>
      <c r="P693" s="1">
        <v>252.93</v>
      </c>
      <c r="Q693" s="1">
        <v>36.200000000000003</v>
      </c>
      <c r="R693" s="1">
        <v>3</v>
      </c>
      <c r="S693" s="4" t="s">
        <v>20</v>
      </c>
      <c r="T693" s="4" t="s">
        <v>7</v>
      </c>
      <c r="U693" s="7">
        <v>19</v>
      </c>
      <c r="V693" s="4" t="s">
        <v>4</v>
      </c>
      <c r="W693" s="4" t="s">
        <v>2572</v>
      </c>
      <c r="X693" s="7">
        <v>1</v>
      </c>
      <c r="Y693" s="7">
        <v>2024</v>
      </c>
      <c r="Z693" s="4" t="s">
        <v>1853</v>
      </c>
    </row>
    <row r="694" spans="1:26">
      <c r="A694" s="4" t="s">
        <v>1091</v>
      </c>
      <c r="B694" s="4" t="s">
        <v>1</v>
      </c>
      <c r="C694" s="1">
        <v>100</v>
      </c>
      <c r="D694" s="4" t="s">
        <v>999</v>
      </c>
      <c r="E694" s="4" t="s">
        <v>27</v>
      </c>
      <c r="F694" s="3">
        <v>45320.833333333336</v>
      </c>
      <c r="G694" s="3">
        <v>45320.931250000001</v>
      </c>
      <c r="H694" s="1">
        <v>10.42</v>
      </c>
      <c r="I694" s="1">
        <v>1.23</v>
      </c>
      <c r="J694" s="1">
        <v>18.899999999999999</v>
      </c>
      <c r="K694" s="2">
        <v>8.94</v>
      </c>
      <c r="L694" s="4" t="s">
        <v>36</v>
      </c>
      <c r="M694" s="4" t="s">
        <v>23</v>
      </c>
      <c r="N694" s="1">
        <v>54.98</v>
      </c>
      <c r="O694" s="1">
        <v>59.78</v>
      </c>
      <c r="P694" s="1">
        <v>143.56</v>
      </c>
      <c r="Q694" s="1">
        <v>21.29</v>
      </c>
      <c r="R694" s="1">
        <v>2</v>
      </c>
      <c r="S694" s="4" t="s">
        <v>14</v>
      </c>
      <c r="T694" s="4" t="s">
        <v>7</v>
      </c>
      <c r="U694" s="7">
        <v>20</v>
      </c>
      <c r="V694" s="4" t="s">
        <v>4</v>
      </c>
      <c r="W694" s="4" t="s">
        <v>2566</v>
      </c>
      <c r="X694" s="7">
        <v>1</v>
      </c>
      <c r="Y694" s="7">
        <v>2024</v>
      </c>
      <c r="Z694" s="4" t="s">
        <v>1853</v>
      </c>
    </row>
    <row r="695" spans="1:26">
      <c r="A695" s="4" t="s">
        <v>1092</v>
      </c>
      <c r="B695" s="4" t="s">
        <v>62</v>
      </c>
      <c r="C695" s="1">
        <v>85</v>
      </c>
      <c r="D695" s="4" t="s">
        <v>544</v>
      </c>
      <c r="E695" s="4" t="s">
        <v>3</v>
      </c>
      <c r="F695" s="3">
        <v>45320.875</v>
      </c>
      <c r="G695" s="3">
        <v>45320.995138888888</v>
      </c>
      <c r="H695" s="1">
        <v>47.2</v>
      </c>
      <c r="I695" s="1">
        <v>1.55</v>
      </c>
      <c r="J695" s="1">
        <v>23.43</v>
      </c>
      <c r="K695" s="2">
        <v>9.99</v>
      </c>
      <c r="L695" s="4" t="s">
        <v>45</v>
      </c>
      <c r="M695" s="4" t="s">
        <v>33</v>
      </c>
      <c r="N695" s="1">
        <v>74.88</v>
      </c>
      <c r="O695" s="1">
        <v>94.07</v>
      </c>
      <c r="P695" s="1">
        <v>278.93</v>
      </c>
      <c r="Q695" s="1">
        <v>28.42</v>
      </c>
      <c r="R695" s="1">
        <v>7</v>
      </c>
      <c r="S695" s="4" t="s">
        <v>14</v>
      </c>
      <c r="T695" s="4" t="s">
        <v>15</v>
      </c>
      <c r="U695" s="7">
        <v>21</v>
      </c>
      <c r="V695" s="4" t="s">
        <v>4</v>
      </c>
      <c r="W695" s="4" t="s">
        <v>2584</v>
      </c>
      <c r="X695" s="7">
        <v>1</v>
      </c>
      <c r="Y695" s="7">
        <v>2024</v>
      </c>
      <c r="Z695" s="4" t="s">
        <v>1853</v>
      </c>
    </row>
    <row r="696" spans="1:26">
      <c r="A696" s="4" t="s">
        <v>1093</v>
      </c>
      <c r="B696" s="4" t="s">
        <v>62</v>
      </c>
      <c r="C696" s="1">
        <v>75</v>
      </c>
      <c r="D696" s="4" t="s">
        <v>993</v>
      </c>
      <c r="E696" s="4" t="s">
        <v>42</v>
      </c>
      <c r="F696" s="3">
        <v>45320.916666666664</v>
      </c>
      <c r="G696" s="3">
        <v>45321.071527777778</v>
      </c>
      <c r="H696" s="1">
        <v>64.45</v>
      </c>
      <c r="I696" s="1">
        <v>4</v>
      </c>
      <c r="J696" s="1">
        <v>21.47</v>
      </c>
      <c r="K696" s="2">
        <v>31.67</v>
      </c>
      <c r="L696" s="4" t="s">
        <v>12</v>
      </c>
      <c r="M696" s="4" t="s">
        <v>33</v>
      </c>
      <c r="N696" s="1">
        <v>46.22</v>
      </c>
      <c r="O696" s="1">
        <v>89.44</v>
      </c>
      <c r="P696" s="1">
        <v>231.19</v>
      </c>
      <c r="Q696" s="1">
        <v>18.97</v>
      </c>
      <c r="R696" s="1">
        <v>1</v>
      </c>
      <c r="S696" s="4" t="s">
        <v>14</v>
      </c>
      <c r="T696" s="4" t="s">
        <v>7</v>
      </c>
      <c r="U696" s="7">
        <v>22</v>
      </c>
      <c r="V696" s="4" t="s">
        <v>4</v>
      </c>
      <c r="W696" s="4" t="s">
        <v>2584</v>
      </c>
      <c r="X696" s="7">
        <v>1</v>
      </c>
      <c r="Y696" s="7">
        <v>2024</v>
      </c>
      <c r="Z696" s="4" t="s">
        <v>1853</v>
      </c>
    </row>
    <row r="697" spans="1:26">
      <c r="A697" s="4" t="s">
        <v>1094</v>
      </c>
      <c r="B697" s="4" t="s">
        <v>29</v>
      </c>
      <c r="C697" s="1">
        <v>85</v>
      </c>
      <c r="D697" s="4" t="s">
        <v>144</v>
      </c>
      <c r="E697" s="4" t="s">
        <v>11</v>
      </c>
      <c r="F697" s="3">
        <v>45320.958333333336</v>
      </c>
      <c r="G697" s="3">
        <v>45321.123611111114</v>
      </c>
      <c r="H697" s="1">
        <v>37.85</v>
      </c>
      <c r="I697" s="1">
        <v>2.2599999999999998</v>
      </c>
      <c r="J697" s="1">
        <v>2.83</v>
      </c>
      <c r="K697" s="2">
        <v>8.33</v>
      </c>
      <c r="L697" s="4" t="s">
        <v>36</v>
      </c>
      <c r="M697" s="4" t="s">
        <v>39</v>
      </c>
      <c r="N697" s="1">
        <v>55.25</v>
      </c>
      <c r="O697" s="1">
        <v>101.7</v>
      </c>
      <c r="P697" s="1">
        <v>173.23</v>
      </c>
      <c r="Q697" s="1">
        <v>24.38</v>
      </c>
      <c r="R697" s="1">
        <v>4</v>
      </c>
      <c r="S697" s="4" t="s">
        <v>20</v>
      </c>
      <c r="T697" s="4" t="s">
        <v>15</v>
      </c>
      <c r="U697" s="7">
        <v>23</v>
      </c>
      <c r="V697" s="4" t="s">
        <v>4</v>
      </c>
      <c r="W697" s="4" t="s">
        <v>2579</v>
      </c>
      <c r="X697" s="7">
        <v>1</v>
      </c>
      <c r="Y697" s="7">
        <v>2024</v>
      </c>
      <c r="Z697" s="4" t="s">
        <v>1853</v>
      </c>
    </row>
    <row r="698" spans="1:26">
      <c r="A698" s="4" t="s">
        <v>1095</v>
      </c>
      <c r="B698" s="4" t="s">
        <v>1</v>
      </c>
      <c r="C698" s="1">
        <v>61.38</v>
      </c>
      <c r="D698" s="4" t="s">
        <v>1096</v>
      </c>
      <c r="E698" s="4" t="s">
        <v>27</v>
      </c>
      <c r="F698" s="3">
        <v>45321</v>
      </c>
      <c r="G698" s="3">
        <v>45321.05</v>
      </c>
      <c r="H698" s="1"/>
      <c r="I698" s="1">
        <v>2.5</v>
      </c>
      <c r="J698" s="1">
        <v>41.13</v>
      </c>
      <c r="K698" s="2">
        <v>8.82</v>
      </c>
      <c r="L698" s="4" t="s">
        <v>36</v>
      </c>
      <c r="M698" s="4" t="s">
        <v>23</v>
      </c>
      <c r="N698" s="1">
        <v>36.35</v>
      </c>
      <c r="O698" s="1">
        <v>78.66</v>
      </c>
      <c r="P698" s="1">
        <v>200.39</v>
      </c>
      <c r="Q698" s="1">
        <v>38.24</v>
      </c>
      <c r="R698" s="1">
        <v>0</v>
      </c>
      <c r="S698" s="4" t="s">
        <v>20</v>
      </c>
      <c r="T698" s="4" t="s">
        <v>7</v>
      </c>
      <c r="U698" s="7">
        <v>0</v>
      </c>
      <c r="V698" s="4" t="s">
        <v>1816</v>
      </c>
      <c r="W698" s="4" t="s">
        <v>2566</v>
      </c>
      <c r="X698" s="7">
        <v>1</v>
      </c>
      <c r="Y698" s="7">
        <v>2024</v>
      </c>
      <c r="Z698" s="4" t="s">
        <v>1853</v>
      </c>
    </row>
    <row r="699" spans="1:26">
      <c r="A699" s="4" t="s">
        <v>1097</v>
      </c>
      <c r="B699" s="4" t="s">
        <v>29</v>
      </c>
      <c r="C699" s="1">
        <v>62</v>
      </c>
      <c r="D699" s="4" t="s">
        <v>780</v>
      </c>
      <c r="E699" s="4" t="s">
        <v>42</v>
      </c>
      <c r="F699" s="3">
        <v>45321.041666666664</v>
      </c>
      <c r="G699" s="3">
        <v>45321.067361111112</v>
      </c>
      <c r="H699" s="1">
        <v>79.260000000000005</v>
      </c>
      <c r="I699" s="1">
        <v>0.62</v>
      </c>
      <c r="J699" s="1">
        <v>27.65</v>
      </c>
      <c r="K699" s="2">
        <v>27.61</v>
      </c>
      <c r="L699" s="4" t="s">
        <v>4</v>
      </c>
      <c r="M699" s="4" t="s">
        <v>13</v>
      </c>
      <c r="N699" s="1">
        <v>80.47</v>
      </c>
      <c r="O699" s="1">
        <v>81.06</v>
      </c>
      <c r="P699" s="1">
        <v>108.96</v>
      </c>
      <c r="Q699" s="1">
        <v>17.2</v>
      </c>
      <c r="R699" s="1">
        <v>7</v>
      </c>
      <c r="S699" s="4" t="s">
        <v>14</v>
      </c>
      <c r="T699" s="4" t="s">
        <v>7</v>
      </c>
      <c r="U699" s="7">
        <v>1</v>
      </c>
      <c r="V699" s="4" t="s">
        <v>1816</v>
      </c>
      <c r="W699" s="4" t="s">
        <v>2579</v>
      </c>
      <c r="X699" s="7">
        <v>1</v>
      </c>
      <c r="Y699" s="7">
        <v>2024</v>
      </c>
      <c r="Z699" s="4" t="s">
        <v>1853</v>
      </c>
    </row>
    <row r="700" spans="1:26">
      <c r="A700" s="4" t="s">
        <v>1098</v>
      </c>
      <c r="B700" s="4" t="s">
        <v>29</v>
      </c>
      <c r="C700" s="1">
        <v>100</v>
      </c>
      <c r="D700" s="4" t="s">
        <v>793</v>
      </c>
      <c r="E700" s="4" t="s">
        <v>58</v>
      </c>
      <c r="F700" s="3">
        <v>45321.083333333336</v>
      </c>
      <c r="G700" s="3">
        <v>45321.105555555558</v>
      </c>
      <c r="H700" s="1">
        <v>38.619999999999997</v>
      </c>
      <c r="I700" s="1">
        <v>2.5299999999999998</v>
      </c>
      <c r="J700" s="1">
        <v>43.01</v>
      </c>
      <c r="K700" s="2">
        <v>10.4</v>
      </c>
      <c r="L700" s="4" t="s">
        <v>36</v>
      </c>
      <c r="M700" s="4" t="s">
        <v>48</v>
      </c>
      <c r="N700" s="1">
        <v>70.989999999999995</v>
      </c>
      <c r="O700" s="1">
        <v>55.5</v>
      </c>
      <c r="P700" s="1">
        <v>283.14</v>
      </c>
      <c r="Q700" s="1">
        <v>34.32</v>
      </c>
      <c r="R700" s="1">
        <v>2</v>
      </c>
      <c r="S700" s="4" t="s">
        <v>20</v>
      </c>
      <c r="T700" s="4" t="s">
        <v>7</v>
      </c>
      <c r="U700" s="7">
        <v>2</v>
      </c>
      <c r="V700" s="4" t="s">
        <v>1816</v>
      </c>
      <c r="W700" s="4" t="s">
        <v>2579</v>
      </c>
      <c r="X700" s="7">
        <v>1</v>
      </c>
      <c r="Y700" s="7">
        <v>2024</v>
      </c>
      <c r="Z700" s="4" t="s">
        <v>1853</v>
      </c>
    </row>
    <row r="701" spans="1:26">
      <c r="A701" s="4" t="s">
        <v>1099</v>
      </c>
      <c r="B701" s="4" t="s">
        <v>29</v>
      </c>
      <c r="C701" s="1">
        <v>62</v>
      </c>
      <c r="D701" s="4" t="s">
        <v>1100</v>
      </c>
      <c r="E701" s="4" t="s">
        <v>3</v>
      </c>
      <c r="F701" s="3">
        <v>45321.125</v>
      </c>
      <c r="G701" s="3">
        <v>45321.231944444444</v>
      </c>
      <c r="H701" s="1">
        <v>24.4</v>
      </c>
      <c r="I701" s="1">
        <v>1.48</v>
      </c>
      <c r="J701" s="1">
        <v>31.12</v>
      </c>
      <c r="K701" s="2">
        <v>24.13</v>
      </c>
      <c r="L701" s="4" t="s">
        <v>36</v>
      </c>
      <c r="M701" s="4" t="s">
        <v>5</v>
      </c>
      <c r="N701" s="1">
        <v>65.98</v>
      </c>
      <c r="O701" s="1">
        <v>51.25</v>
      </c>
      <c r="P701" s="1">
        <v>32.04</v>
      </c>
      <c r="Q701" s="1">
        <v>23.59</v>
      </c>
      <c r="R701" s="1">
        <v>0</v>
      </c>
      <c r="S701" s="4" t="s">
        <v>14</v>
      </c>
      <c r="T701" s="4" t="s">
        <v>24</v>
      </c>
      <c r="U701" s="7">
        <v>3</v>
      </c>
      <c r="V701" s="4" t="s">
        <v>1816</v>
      </c>
      <c r="W701" s="4" t="s">
        <v>2579</v>
      </c>
      <c r="X701" s="7">
        <v>1</v>
      </c>
      <c r="Y701" s="7">
        <v>2024</v>
      </c>
      <c r="Z701" s="4" t="s">
        <v>1853</v>
      </c>
    </row>
    <row r="702" spans="1:26">
      <c r="A702" s="4" t="s">
        <v>1101</v>
      </c>
      <c r="B702" s="4" t="s">
        <v>17</v>
      </c>
      <c r="C702" s="1">
        <v>75</v>
      </c>
      <c r="D702" s="4" t="s">
        <v>1102</v>
      </c>
      <c r="E702" s="4" t="s">
        <v>58</v>
      </c>
      <c r="F702" s="3">
        <v>45321.166666666664</v>
      </c>
      <c r="G702" s="3">
        <v>45321.195138888892</v>
      </c>
      <c r="H702" s="1">
        <v>26.18</v>
      </c>
      <c r="I702" s="1">
        <v>3.81</v>
      </c>
      <c r="J702" s="1">
        <v>25.86</v>
      </c>
      <c r="K702" s="2">
        <v>26.6</v>
      </c>
      <c r="L702" s="4" t="s">
        <v>36</v>
      </c>
      <c r="M702" s="4" t="s">
        <v>5</v>
      </c>
      <c r="N702" s="1">
        <v>66.540000000000006</v>
      </c>
      <c r="O702" s="1">
        <v>81.33</v>
      </c>
      <c r="P702" s="1">
        <v>243.87</v>
      </c>
      <c r="Q702" s="1">
        <v>-5.32</v>
      </c>
      <c r="R702" s="1">
        <v>1</v>
      </c>
      <c r="S702" s="4" t="s">
        <v>20</v>
      </c>
      <c r="T702" s="4" t="s">
        <v>7</v>
      </c>
      <c r="U702" s="7">
        <v>4</v>
      </c>
      <c r="V702" s="4" t="s">
        <v>1816</v>
      </c>
      <c r="W702" s="4" t="s">
        <v>2567</v>
      </c>
      <c r="X702" s="7">
        <v>1</v>
      </c>
      <c r="Y702" s="7">
        <v>2024</v>
      </c>
      <c r="Z702" s="4" t="s">
        <v>1853</v>
      </c>
    </row>
    <row r="703" spans="1:26">
      <c r="A703" s="4" t="s">
        <v>1103</v>
      </c>
      <c r="B703" s="4" t="s">
        <v>17</v>
      </c>
      <c r="C703" s="1">
        <v>75</v>
      </c>
      <c r="D703" s="4" t="s">
        <v>1104</v>
      </c>
      <c r="E703" s="4" t="s">
        <v>27</v>
      </c>
      <c r="F703" s="3">
        <v>45321.208333333336</v>
      </c>
      <c r="G703" s="3">
        <v>45321.286805555559</v>
      </c>
      <c r="H703" s="1"/>
      <c r="I703" s="1">
        <v>2.85</v>
      </c>
      <c r="J703" s="1">
        <v>45.46</v>
      </c>
      <c r="K703" s="2">
        <v>22.85</v>
      </c>
      <c r="L703" s="4" t="s">
        <v>36</v>
      </c>
      <c r="M703" s="4" t="s">
        <v>39</v>
      </c>
      <c r="N703" s="1">
        <v>46.28</v>
      </c>
      <c r="O703" s="1">
        <v>58.48</v>
      </c>
      <c r="P703" s="1">
        <v>151.87</v>
      </c>
      <c r="Q703" s="1">
        <v>31.55</v>
      </c>
      <c r="R703" s="1">
        <v>5</v>
      </c>
      <c r="S703" s="4" t="s">
        <v>20</v>
      </c>
      <c r="T703" s="4" t="s">
        <v>7</v>
      </c>
      <c r="U703" s="7">
        <v>5</v>
      </c>
      <c r="V703" s="4" t="s">
        <v>1816</v>
      </c>
      <c r="W703" s="4" t="s">
        <v>2567</v>
      </c>
      <c r="X703" s="7">
        <v>1</v>
      </c>
      <c r="Y703" s="7">
        <v>2024</v>
      </c>
      <c r="Z703" s="4" t="s">
        <v>1853</v>
      </c>
    </row>
    <row r="704" spans="1:26">
      <c r="A704" s="4" t="s">
        <v>1105</v>
      </c>
      <c r="B704" s="4" t="s">
        <v>29</v>
      </c>
      <c r="C704" s="1">
        <v>62</v>
      </c>
      <c r="D704" s="4" t="s">
        <v>210</v>
      </c>
      <c r="E704" s="4" t="s">
        <v>27</v>
      </c>
      <c r="F704" s="3">
        <v>45321.25</v>
      </c>
      <c r="G704" s="3">
        <v>45321.28125</v>
      </c>
      <c r="H704" s="1">
        <v>28.68</v>
      </c>
      <c r="I704" s="1">
        <v>3.25</v>
      </c>
      <c r="J704" s="1">
        <v>16.489999999999998</v>
      </c>
      <c r="K704" s="2">
        <v>30.52</v>
      </c>
      <c r="L704" s="4" t="s">
        <v>36</v>
      </c>
      <c r="M704" s="4" t="s">
        <v>48</v>
      </c>
      <c r="N704" s="1">
        <v>13.89</v>
      </c>
      <c r="O704" s="1">
        <v>81.569999999999993</v>
      </c>
      <c r="P704" s="1">
        <v>248.02</v>
      </c>
      <c r="Q704" s="1">
        <v>2.88</v>
      </c>
      <c r="R704" s="1">
        <v>6</v>
      </c>
      <c r="S704" s="4" t="s">
        <v>14</v>
      </c>
      <c r="T704" s="4" t="s">
        <v>7</v>
      </c>
      <c r="U704" s="7">
        <v>6</v>
      </c>
      <c r="V704" s="4" t="s">
        <v>12</v>
      </c>
      <c r="W704" s="4" t="s">
        <v>2579</v>
      </c>
      <c r="X704" s="7">
        <v>1</v>
      </c>
      <c r="Y704" s="7">
        <v>2024</v>
      </c>
      <c r="Z704" s="4" t="s">
        <v>1853</v>
      </c>
    </row>
    <row r="705" spans="1:26">
      <c r="A705" s="4" t="s">
        <v>1106</v>
      </c>
      <c r="B705" s="4" t="s">
        <v>1</v>
      </c>
      <c r="C705" s="1">
        <v>62</v>
      </c>
      <c r="D705" s="4" t="s">
        <v>658</v>
      </c>
      <c r="E705" s="4" t="s">
        <v>58</v>
      </c>
      <c r="F705" s="3">
        <v>45321.291666666664</v>
      </c>
      <c r="G705" s="3">
        <v>45321.365972222222</v>
      </c>
      <c r="H705" s="1">
        <v>34.729999999999997</v>
      </c>
      <c r="I705" s="1">
        <v>2.96</v>
      </c>
      <c r="J705" s="1">
        <v>24.02</v>
      </c>
      <c r="K705" s="2">
        <v>25.48</v>
      </c>
      <c r="L705" s="4" t="s">
        <v>12</v>
      </c>
      <c r="M705" s="4" t="s">
        <v>39</v>
      </c>
      <c r="N705" s="1">
        <v>80.989999999999995</v>
      </c>
      <c r="O705" s="1">
        <v>94.76</v>
      </c>
      <c r="P705" s="1">
        <v>264.73</v>
      </c>
      <c r="Q705" s="1">
        <v>-5.83</v>
      </c>
      <c r="R705" s="1">
        <v>6</v>
      </c>
      <c r="S705" s="4" t="s">
        <v>20</v>
      </c>
      <c r="T705" s="4" t="s">
        <v>7</v>
      </c>
      <c r="U705" s="7">
        <v>7</v>
      </c>
      <c r="V705" s="4" t="s">
        <v>12</v>
      </c>
      <c r="W705" s="4" t="s">
        <v>2566</v>
      </c>
      <c r="X705" s="7">
        <v>1</v>
      </c>
      <c r="Y705" s="7">
        <v>2024</v>
      </c>
      <c r="Z705" s="4" t="s">
        <v>1853</v>
      </c>
    </row>
    <row r="706" spans="1:26">
      <c r="A706" s="4" t="s">
        <v>1107</v>
      </c>
      <c r="B706" s="4" t="s">
        <v>62</v>
      </c>
      <c r="C706" s="1">
        <v>100</v>
      </c>
      <c r="D706" s="4" t="s">
        <v>1108</v>
      </c>
      <c r="E706" s="4" t="s">
        <v>27</v>
      </c>
      <c r="F706" s="3">
        <v>45321.333333333336</v>
      </c>
      <c r="G706" s="3">
        <v>45321.497916666667</v>
      </c>
      <c r="H706" s="1">
        <v>56.66</v>
      </c>
      <c r="I706" s="1">
        <v>0.61</v>
      </c>
      <c r="J706" s="1">
        <v>21.07</v>
      </c>
      <c r="K706" s="2">
        <v>12.85</v>
      </c>
      <c r="L706" s="4" t="s">
        <v>45</v>
      </c>
      <c r="M706" s="4" t="s">
        <v>13</v>
      </c>
      <c r="N706" s="1">
        <v>84.62</v>
      </c>
      <c r="O706" s="1">
        <v>89</v>
      </c>
      <c r="P706" s="1">
        <v>151.97</v>
      </c>
      <c r="Q706" s="1">
        <v>17.37</v>
      </c>
      <c r="R706" s="1">
        <v>0</v>
      </c>
      <c r="S706" s="4" t="s">
        <v>14</v>
      </c>
      <c r="T706" s="4" t="s">
        <v>15</v>
      </c>
      <c r="U706" s="7">
        <v>8</v>
      </c>
      <c r="V706" s="4" t="s">
        <v>12</v>
      </c>
      <c r="W706" s="4" t="s">
        <v>2584</v>
      </c>
      <c r="X706" s="7">
        <v>1</v>
      </c>
      <c r="Y706" s="7">
        <v>2024</v>
      </c>
      <c r="Z706" s="4" t="s">
        <v>1853</v>
      </c>
    </row>
    <row r="707" spans="1:26">
      <c r="A707" s="4" t="s">
        <v>1109</v>
      </c>
      <c r="B707" s="4" t="s">
        <v>1</v>
      </c>
      <c r="C707" s="1">
        <v>50</v>
      </c>
      <c r="D707" s="4" t="s">
        <v>376</v>
      </c>
      <c r="E707" s="4" t="s">
        <v>42</v>
      </c>
      <c r="F707" s="3">
        <v>45321.375</v>
      </c>
      <c r="G707" s="3">
        <v>45321.436111111114</v>
      </c>
      <c r="H707" s="1">
        <v>5.58</v>
      </c>
      <c r="I707" s="1">
        <v>2.83</v>
      </c>
      <c r="J707" s="1">
        <v>35.82</v>
      </c>
      <c r="K707" s="2">
        <v>35.01</v>
      </c>
      <c r="L707" s="4" t="s">
        <v>36</v>
      </c>
      <c r="M707" s="4" t="s">
        <v>19</v>
      </c>
      <c r="N707" s="1">
        <v>68.599999999999994</v>
      </c>
      <c r="O707" s="1">
        <v>95.59</v>
      </c>
      <c r="P707" s="1">
        <v>125.26</v>
      </c>
      <c r="Q707" s="1">
        <v>16.510000000000002</v>
      </c>
      <c r="R707" s="1">
        <v>3</v>
      </c>
      <c r="S707" s="4" t="s">
        <v>14</v>
      </c>
      <c r="T707" s="4" t="s">
        <v>15</v>
      </c>
      <c r="U707" s="7">
        <v>9</v>
      </c>
      <c r="V707" s="4" t="s">
        <v>12</v>
      </c>
      <c r="W707" s="4" t="s">
        <v>2566</v>
      </c>
      <c r="X707" s="7">
        <v>1</v>
      </c>
      <c r="Y707" s="7">
        <v>2024</v>
      </c>
      <c r="Z707" s="4" t="s">
        <v>1853</v>
      </c>
    </row>
    <row r="708" spans="1:26">
      <c r="A708" s="4" t="s">
        <v>1110</v>
      </c>
      <c r="B708" s="4" t="s">
        <v>9</v>
      </c>
      <c r="C708" s="1">
        <v>85</v>
      </c>
      <c r="D708" s="4" t="s">
        <v>1111</v>
      </c>
      <c r="E708" s="4" t="s">
        <v>27</v>
      </c>
      <c r="F708" s="3">
        <v>45321.416666666664</v>
      </c>
      <c r="G708" s="3">
        <v>45321.55972222222</v>
      </c>
      <c r="H708" s="1">
        <v>9.67</v>
      </c>
      <c r="I708" s="1">
        <v>1.62</v>
      </c>
      <c r="J708" s="1">
        <v>37.51</v>
      </c>
      <c r="K708" s="2">
        <v>16.72</v>
      </c>
      <c r="L708" s="4" t="s">
        <v>4</v>
      </c>
      <c r="M708" s="4" t="s">
        <v>5</v>
      </c>
      <c r="N708" s="1">
        <v>48.39</v>
      </c>
      <c r="O708" s="1">
        <v>71.209999999999994</v>
      </c>
      <c r="P708" s="1">
        <v>145.13</v>
      </c>
      <c r="Q708" s="1">
        <v>-1.95</v>
      </c>
      <c r="R708" s="1">
        <v>3.61</v>
      </c>
      <c r="S708" s="4" t="s">
        <v>20</v>
      </c>
      <c r="T708" s="4" t="s">
        <v>7</v>
      </c>
      <c r="U708" s="7">
        <v>10</v>
      </c>
      <c r="V708" s="4" t="s">
        <v>12</v>
      </c>
      <c r="W708" s="4" t="s">
        <v>2572</v>
      </c>
      <c r="X708" s="7">
        <v>1</v>
      </c>
      <c r="Y708" s="7">
        <v>2024</v>
      </c>
      <c r="Z708" s="4" t="s">
        <v>1853</v>
      </c>
    </row>
    <row r="709" spans="1:26">
      <c r="A709" s="4" t="s">
        <v>1112</v>
      </c>
      <c r="B709" s="4" t="s">
        <v>17</v>
      </c>
      <c r="C709" s="1">
        <v>193</v>
      </c>
      <c r="D709" s="4" t="s">
        <v>864</v>
      </c>
      <c r="E709" s="4" t="s">
        <v>3</v>
      </c>
      <c r="F709" s="3">
        <v>45321.458333333336</v>
      </c>
      <c r="G709" s="3">
        <v>45321.522222222222</v>
      </c>
      <c r="H709" s="1">
        <v>42.74</v>
      </c>
      <c r="I709" s="1">
        <v>1.18</v>
      </c>
      <c r="J709" s="1">
        <v>40.21</v>
      </c>
      <c r="K709" s="2">
        <v>14.26</v>
      </c>
      <c r="L709" s="4" t="s">
        <v>4</v>
      </c>
      <c r="M709" s="4" t="s">
        <v>23</v>
      </c>
      <c r="N709" s="1">
        <v>19.559999999999999</v>
      </c>
      <c r="O709" s="1">
        <v>67.8</v>
      </c>
      <c r="P709" s="1">
        <v>119.49</v>
      </c>
      <c r="Q709" s="1">
        <v>-4.17</v>
      </c>
      <c r="R709" s="1">
        <v>4</v>
      </c>
      <c r="S709" s="4" t="s">
        <v>20</v>
      </c>
      <c r="T709" s="4" t="s">
        <v>15</v>
      </c>
      <c r="U709" s="7">
        <v>11</v>
      </c>
      <c r="V709" s="4" t="s">
        <v>12</v>
      </c>
      <c r="W709" s="4" t="s">
        <v>2567</v>
      </c>
      <c r="X709" s="7">
        <v>1</v>
      </c>
      <c r="Y709" s="7">
        <v>2024</v>
      </c>
      <c r="Z709" s="4" t="s">
        <v>1853</v>
      </c>
    </row>
    <row r="710" spans="1:26">
      <c r="A710" s="4" t="s">
        <v>1113</v>
      </c>
      <c r="B710" s="4" t="s">
        <v>62</v>
      </c>
      <c r="C710" s="1">
        <v>75</v>
      </c>
      <c r="D710" s="4" t="s">
        <v>678</v>
      </c>
      <c r="E710" s="4" t="s">
        <v>42</v>
      </c>
      <c r="F710" s="3">
        <v>45321.5</v>
      </c>
      <c r="G710" s="3">
        <v>45321.652083333334</v>
      </c>
      <c r="H710" s="1">
        <v>58.28</v>
      </c>
      <c r="I710" s="1">
        <v>2.2799999999999998</v>
      </c>
      <c r="J710" s="1">
        <v>32.979999999999997</v>
      </c>
      <c r="K710" s="2">
        <v>31.95</v>
      </c>
      <c r="L710" s="4" t="s">
        <v>36</v>
      </c>
      <c r="M710" s="4" t="s">
        <v>48</v>
      </c>
      <c r="N710" s="1">
        <v>34.46</v>
      </c>
      <c r="O710" s="1">
        <v>84.49</v>
      </c>
      <c r="P710" s="1">
        <v>205.4</v>
      </c>
      <c r="Q710" s="1">
        <v>26.13</v>
      </c>
      <c r="R710" s="1">
        <v>5.49</v>
      </c>
      <c r="S710" s="4" t="s">
        <v>14</v>
      </c>
      <c r="T710" s="4" t="s">
        <v>7</v>
      </c>
      <c r="U710" s="7">
        <v>12</v>
      </c>
      <c r="V710" s="4" t="s">
        <v>36</v>
      </c>
      <c r="W710" s="4" t="s">
        <v>2584</v>
      </c>
      <c r="X710" s="7">
        <v>1</v>
      </c>
      <c r="Y710" s="7">
        <v>2024</v>
      </c>
      <c r="Z710" s="4" t="s">
        <v>1853</v>
      </c>
    </row>
    <row r="711" spans="1:26">
      <c r="A711" s="4" t="s">
        <v>1114</v>
      </c>
      <c r="B711" s="4" t="s">
        <v>62</v>
      </c>
      <c r="C711" s="1">
        <v>50</v>
      </c>
      <c r="D711" s="4" t="s">
        <v>632</v>
      </c>
      <c r="E711" s="4" t="s">
        <v>11</v>
      </c>
      <c r="F711" s="3">
        <v>45321.541666666664</v>
      </c>
      <c r="G711" s="3">
        <v>45321.595833333333</v>
      </c>
      <c r="H711" s="1">
        <v>47.89</v>
      </c>
      <c r="I711" s="1">
        <v>4.2300000000000004</v>
      </c>
      <c r="J711" s="1">
        <v>26.43</v>
      </c>
      <c r="K711" s="2">
        <v>13.43</v>
      </c>
      <c r="L711" s="4" t="s">
        <v>36</v>
      </c>
      <c r="M711" s="4" t="s">
        <v>33</v>
      </c>
      <c r="N711" s="1">
        <v>82.18</v>
      </c>
      <c r="O711" s="1">
        <v>83.01</v>
      </c>
      <c r="P711" s="1">
        <v>235.9</v>
      </c>
      <c r="Q711" s="1">
        <v>36.409999999999997</v>
      </c>
      <c r="R711" s="1">
        <v>5</v>
      </c>
      <c r="S711" s="4" t="s">
        <v>14</v>
      </c>
      <c r="T711" s="4" t="s">
        <v>7</v>
      </c>
      <c r="U711" s="7">
        <v>13</v>
      </c>
      <c r="V711" s="4" t="s">
        <v>36</v>
      </c>
      <c r="W711" s="4" t="s">
        <v>2584</v>
      </c>
      <c r="X711" s="7">
        <v>1</v>
      </c>
      <c r="Y711" s="7">
        <v>2024</v>
      </c>
      <c r="Z711" s="4" t="s">
        <v>1853</v>
      </c>
    </row>
    <row r="712" spans="1:26">
      <c r="A712" s="4" t="s">
        <v>1115</v>
      </c>
      <c r="B712" s="4" t="s">
        <v>9</v>
      </c>
      <c r="C712" s="1">
        <v>62</v>
      </c>
      <c r="D712" s="4" t="s">
        <v>1116</v>
      </c>
      <c r="E712" s="4" t="s">
        <v>27</v>
      </c>
      <c r="F712" s="3">
        <v>45321.583333333336</v>
      </c>
      <c r="G712" s="3">
        <v>45321.638888888891</v>
      </c>
      <c r="H712" s="1">
        <v>10.56</v>
      </c>
      <c r="I712" s="1">
        <v>3.99</v>
      </c>
      <c r="J712" s="1">
        <v>17.23</v>
      </c>
      <c r="K712" s="2">
        <v>29.84</v>
      </c>
      <c r="L712" s="4" t="s">
        <v>36</v>
      </c>
      <c r="M712" s="4" t="s">
        <v>48</v>
      </c>
      <c r="N712" s="1">
        <v>64.66</v>
      </c>
      <c r="O712" s="1">
        <v>58.69</v>
      </c>
      <c r="P712" s="1">
        <v>37.99</v>
      </c>
      <c r="Q712" s="1">
        <v>32.26</v>
      </c>
      <c r="R712" s="1">
        <v>0</v>
      </c>
      <c r="S712" s="4" t="s">
        <v>14</v>
      </c>
      <c r="T712" s="4" t="s">
        <v>15</v>
      </c>
      <c r="U712" s="7">
        <v>14</v>
      </c>
      <c r="V712" s="4" t="s">
        <v>36</v>
      </c>
      <c r="W712" s="4" t="s">
        <v>2572</v>
      </c>
      <c r="X712" s="7">
        <v>1</v>
      </c>
      <c r="Y712" s="7">
        <v>2024</v>
      </c>
      <c r="Z712" s="4" t="s">
        <v>1853</v>
      </c>
    </row>
    <row r="713" spans="1:26">
      <c r="A713" s="4" t="s">
        <v>1117</v>
      </c>
      <c r="B713" s="4" t="s">
        <v>9</v>
      </c>
      <c r="C713" s="1">
        <v>62</v>
      </c>
      <c r="D713" s="4" t="s">
        <v>85</v>
      </c>
      <c r="E713" s="4" t="s">
        <v>27</v>
      </c>
      <c r="F713" s="3">
        <v>45321.625</v>
      </c>
      <c r="G713" s="3">
        <v>45321.668055555558</v>
      </c>
      <c r="H713" s="1">
        <v>12.13</v>
      </c>
      <c r="I713" s="1">
        <v>2.95</v>
      </c>
      <c r="J713" s="1">
        <v>9.58</v>
      </c>
      <c r="K713" s="2">
        <v>38.119999999999997</v>
      </c>
      <c r="L713" s="4" t="s">
        <v>12</v>
      </c>
      <c r="M713" s="4" t="s">
        <v>13</v>
      </c>
      <c r="N713" s="1">
        <v>48.95</v>
      </c>
      <c r="O713" s="1">
        <v>77.680000000000007</v>
      </c>
      <c r="P713" s="1">
        <v>81.64</v>
      </c>
      <c r="Q713" s="1">
        <v>23.62</v>
      </c>
      <c r="R713" s="1">
        <v>2</v>
      </c>
      <c r="S713" s="4" t="s">
        <v>6</v>
      </c>
      <c r="T713" s="4" t="s">
        <v>15</v>
      </c>
      <c r="U713" s="7">
        <v>15</v>
      </c>
      <c r="V713" s="4" t="s">
        <v>36</v>
      </c>
      <c r="W713" s="4" t="s">
        <v>2572</v>
      </c>
      <c r="X713" s="7">
        <v>1</v>
      </c>
      <c r="Y713" s="7">
        <v>2024</v>
      </c>
      <c r="Z713" s="4" t="s">
        <v>1853</v>
      </c>
    </row>
    <row r="714" spans="1:26">
      <c r="A714" s="4" t="s">
        <v>1118</v>
      </c>
      <c r="B714" s="4" t="s">
        <v>29</v>
      </c>
      <c r="C714" s="1">
        <v>75</v>
      </c>
      <c r="D714" s="4" t="s">
        <v>867</v>
      </c>
      <c r="E714" s="4" t="s">
        <v>3</v>
      </c>
      <c r="F714" s="3">
        <v>45321.666666666664</v>
      </c>
      <c r="G714" s="3">
        <v>45321.707638888889</v>
      </c>
      <c r="H714" s="1">
        <v>45.91</v>
      </c>
      <c r="I714" s="1">
        <v>0.71</v>
      </c>
      <c r="J714" s="1">
        <v>26.31</v>
      </c>
      <c r="K714" s="2">
        <v>11.23</v>
      </c>
      <c r="L714" s="4" t="s">
        <v>45</v>
      </c>
      <c r="M714" s="4" t="s">
        <v>5</v>
      </c>
      <c r="N714" s="1">
        <v>40.72</v>
      </c>
      <c r="O714" s="1">
        <v>97.29</v>
      </c>
      <c r="P714" s="1">
        <v>194.25</v>
      </c>
      <c r="Q714" s="1">
        <v>28.4</v>
      </c>
      <c r="R714" s="1">
        <v>5</v>
      </c>
      <c r="S714" s="4" t="s">
        <v>20</v>
      </c>
      <c r="T714" s="4" t="s">
        <v>7</v>
      </c>
      <c r="U714" s="7">
        <v>16</v>
      </c>
      <c r="V714" s="4" t="s">
        <v>36</v>
      </c>
      <c r="W714" s="4" t="s">
        <v>2579</v>
      </c>
      <c r="X714" s="7">
        <v>1</v>
      </c>
      <c r="Y714" s="7">
        <v>2024</v>
      </c>
      <c r="Z714" s="4" t="s">
        <v>1853</v>
      </c>
    </row>
    <row r="715" spans="1:26">
      <c r="A715" s="4" t="s">
        <v>1119</v>
      </c>
      <c r="B715" s="4" t="s">
        <v>17</v>
      </c>
      <c r="C715" s="1">
        <v>75</v>
      </c>
      <c r="D715" s="4" t="s">
        <v>984</v>
      </c>
      <c r="E715" s="4" t="s">
        <v>3</v>
      </c>
      <c r="F715" s="3">
        <v>45321.708333333336</v>
      </c>
      <c r="G715" s="3">
        <v>45321.85833333333</v>
      </c>
      <c r="H715" s="1">
        <v>8.1199999999999992</v>
      </c>
      <c r="I715" s="1">
        <v>1.98</v>
      </c>
      <c r="J715" s="1"/>
      <c r="K715" s="2">
        <v>26.85</v>
      </c>
      <c r="L715" s="4" t="s">
        <v>4</v>
      </c>
      <c r="M715" s="4" t="s">
        <v>23</v>
      </c>
      <c r="N715" s="1">
        <v>22.19</v>
      </c>
      <c r="O715" s="1">
        <v>99.63</v>
      </c>
      <c r="P715" s="1">
        <v>223.41</v>
      </c>
      <c r="Q715" s="1">
        <v>33.69</v>
      </c>
      <c r="R715" s="1">
        <v>0</v>
      </c>
      <c r="S715" s="4" t="s">
        <v>6</v>
      </c>
      <c r="T715" s="4" t="s">
        <v>24</v>
      </c>
      <c r="U715" s="7">
        <v>17</v>
      </c>
      <c r="V715" s="4" t="s">
        <v>36</v>
      </c>
      <c r="W715" s="4" t="s">
        <v>2567</v>
      </c>
      <c r="X715" s="7">
        <v>1</v>
      </c>
      <c r="Y715" s="7">
        <v>2024</v>
      </c>
      <c r="Z715" s="4" t="s">
        <v>1853</v>
      </c>
    </row>
    <row r="716" spans="1:26">
      <c r="A716" s="4" t="s">
        <v>1120</v>
      </c>
      <c r="B716" s="4" t="s">
        <v>17</v>
      </c>
      <c r="C716" s="1">
        <v>50</v>
      </c>
      <c r="D716" s="4" t="s">
        <v>255</v>
      </c>
      <c r="E716" s="4" t="s">
        <v>58</v>
      </c>
      <c r="F716" s="3">
        <v>45321.75</v>
      </c>
      <c r="G716" s="3">
        <v>45321.822916666664</v>
      </c>
      <c r="H716" s="1">
        <v>9.6199999999999992</v>
      </c>
      <c r="I716" s="1">
        <v>3.94</v>
      </c>
      <c r="J716" s="1">
        <v>34.94</v>
      </c>
      <c r="K716" s="2">
        <v>29.81</v>
      </c>
      <c r="L716" s="4" t="s">
        <v>12</v>
      </c>
      <c r="M716" s="4" t="s">
        <v>13</v>
      </c>
      <c r="N716" s="1">
        <v>68.59</v>
      </c>
      <c r="O716" s="1">
        <v>61.58</v>
      </c>
      <c r="P716" s="1">
        <v>28.96</v>
      </c>
      <c r="Q716" s="1">
        <v>15.4</v>
      </c>
      <c r="R716" s="1">
        <v>0</v>
      </c>
      <c r="S716" s="4" t="s">
        <v>14</v>
      </c>
      <c r="T716" s="4" t="s">
        <v>7</v>
      </c>
      <c r="U716" s="7">
        <v>18</v>
      </c>
      <c r="V716" s="4" t="s">
        <v>4</v>
      </c>
      <c r="W716" s="4" t="s">
        <v>2567</v>
      </c>
      <c r="X716" s="7">
        <v>1</v>
      </c>
      <c r="Y716" s="7">
        <v>2024</v>
      </c>
      <c r="Z716" s="4" t="s">
        <v>1853</v>
      </c>
    </row>
    <row r="717" spans="1:26">
      <c r="A717" s="4" t="s">
        <v>1121</v>
      </c>
      <c r="B717" s="4" t="s">
        <v>1</v>
      </c>
      <c r="C717" s="1">
        <v>100</v>
      </c>
      <c r="D717" s="4" t="s">
        <v>1122</v>
      </c>
      <c r="E717" s="4" t="s">
        <v>58</v>
      </c>
      <c r="F717" s="3">
        <v>45321.791666666664</v>
      </c>
      <c r="G717" s="3">
        <v>45321.822222222225</v>
      </c>
      <c r="H717" s="1">
        <v>27.85</v>
      </c>
      <c r="I717" s="1">
        <v>1.87</v>
      </c>
      <c r="J717" s="1">
        <v>37.69</v>
      </c>
      <c r="K717" s="2">
        <v>37.96</v>
      </c>
      <c r="L717" s="4" t="s">
        <v>12</v>
      </c>
      <c r="M717" s="4" t="s">
        <v>19</v>
      </c>
      <c r="N717" s="1">
        <v>12.17</v>
      </c>
      <c r="O717" s="1">
        <v>98.08</v>
      </c>
      <c r="P717" s="1">
        <v>89.81</v>
      </c>
      <c r="Q717" s="1">
        <v>-1.66</v>
      </c>
      <c r="R717" s="1">
        <v>6</v>
      </c>
      <c r="S717" s="4" t="s">
        <v>6</v>
      </c>
      <c r="T717" s="4" t="s">
        <v>7</v>
      </c>
      <c r="U717" s="7">
        <v>19</v>
      </c>
      <c r="V717" s="4" t="s">
        <v>4</v>
      </c>
      <c r="W717" s="4" t="s">
        <v>2566</v>
      </c>
      <c r="X717" s="7">
        <v>1</v>
      </c>
      <c r="Y717" s="7">
        <v>2024</v>
      </c>
      <c r="Z717" s="4" t="s">
        <v>1853</v>
      </c>
    </row>
    <row r="718" spans="1:26">
      <c r="A718" s="4" t="s">
        <v>1123</v>
      </c>
      <c r="B718" s="4" t="s">
        <v>29</v>
      </c>
      <c r="C718" s="1">
        <v>85</v>
      </c>
      <c r="D718" s="4" t="s">
        <v>1124</v>
      </c>
      <c r="E718" s="4" t="s">
        <v>58</v>
      </c>
      <c r="F718" s="3">
        <v>45321.833333333336</v>
      </c>
      <c r="G718" s="3">
        <v>45321.910416666666</v>
      </c>
      <c r="H718" s="1">
        <v>23.22</v>
      </c>
      <c r="I718" s="1">
        <v>0.66</v>
      </c>
      <c r="J718" s="1">
        <v>5.41</v>
      </c>
      <c r="K718" s="2">
        <v>30.84</v>
      </c>
      <c r="L718" s="4" t="s">
        <v>36</v>
      </c>
      <c r="M718" s="4" t="s">
        <v>23</v>
      </c>
      <c r="N718" s="1">
        <v>17.510000000000002</v>
      </c>
      <c r="O718" s="1">
        <v>97.24</v>
      </c>
      <c r="P718" s="1">
        <v>214.2</v>
      </c>
      <c r="Q718" s="1">
        <v>22.91</v>
      </c>
      <c r="R718" s="1">
        <v>0</v>
      </c>
      <c r="S718" s="4" t="s">
        <v>14</v>
      </c>
      <c r="T718" s="4" t="s">
        <v>24</v>
      </c>
      <c r="U718" s="7">
        <v>20</v>
      </c>
      <c r="V718" s="4" t="s">
        <v>4</v>
      </c>
      <c r="W718" s="4" t="s">
        <v>2579</v>
      </c>
      <c r="X718" s="7">
        <v>1</v>
      </c>
      <c r="Y718" s="7">
        <v>2024</v>
      </c>
      <c r="Z718" s="4" t="s">
        <v>1853</v>
      </c>
    </row>
    <row r="719" spans="1:26">
      <c r="A719" s="4" t="s">
        <v>1125</v>
      </c>
      <c r="B719" s="4" t="s">
        <v>29</v>
      </c>
      <c r="C719" s="1">
        <v>50</v>
      </c>
      <c r="D719" s="4" t="s">
        <v>748</v>
      </c>
      <c r="E719" s="4" t="s">
        <v>3</v>
      </c>
      <c r="F719" s="3">
        <v>45321.875</v>
      </c>
      <c r="G719" s="3">
        <v>45321.959027777775</v>
      </c>
      <c r="H719" s="1">
        <v>21.31</v>
      </c>
      <c r="I719" s="1">
        <v>3.74</v>
      </c>
      <c r="J719" s="1">
        <v>28.04</v>
      </c>
      <c r="K719" s="2">
        <v>39.93</v>
      </c>
      <c r="L719" s="4" t="s">
        <v>45</v>
      </c>
      <c r="M719" s="4" t="s">
        <v>5</v>
      </c>
      <c r="N719" s="1">
        <v>78.3</v>
      </c>
      <c r="O719" s="1">
        <v>91.72</v>
      </c>
      <c r="P719" s="1">
        <v>198.73</v>
      </c>
      <c r="Q719" s="1">
        <v>-5.47</v>
      </c>
      <c r="R719" s="1">
        <v>1</v>
      </c>
      <c r="S719" s="4" t="s">
        <v>6</v>
      </c>
      <c r="T719" s="4" t="s">
        <v>15</v>
      </c>
      <c r="U719" s="7">
        <v>21</v>
      </c>
      <c r="V719" s="4" t="s">
        <v>4</v>
      </c>
      <c r="W719" s="4" t="s">
        <v>2579</v>
      </c>
      <c r="X719" s="7">
        <v>1</v>
      </c>
      <c r="Y719" s="7">
        <v>2024</v>
      </c>
      <c r="Z719" s="4" t="s">
        <v>1853</v>
      </c>
    </row>
    <row r="720" spans="1:26">
      <c r="A720" s="4" t="s">
        <v>1126</v>
      </c>
      <c r="B720" s="4" t="s">
        <v>29</v>
      </c>
      <c r="C720" s="1">
        <v>50</v>
      </c>
      <c r="D720" s="4" t="s">
        <v>1127</v>
      </c>
      <c r="E720" s="4" t="s">
        <v>58</v>
      </c>
      <c r="F720" s="3">
        <v>45321.916666666664</v>
      </c>
      <c r="G720" s="3">
        <v>45321.952777777777</v>
      </c>
      <c r="H720" s="1">
        <v>77.459999999999994</v>
      </c>
      <c r="I720" s="1">
        <v>3.01</v>
      </c>
      <c r="J720" s="1">
        <v>47.33</v>
      </c>
      <c r="K720" s="2">
        <v>38.26</v>
      </c>
      <c r="L720" s="4" t="s">
        <v>36</v>
      </c>
      <c r="M720" s="4" t="s">
        <v>48</v>
      </c>
      <c r="N720" s="1">
        <v>63.57</v>
      </c>
      <c r="O720" s="1">
        <v>68.75</v>
      </c>
      <c r="P720" s="1">
        <v>273.7</v>
      </c>
      <c r="Q720" s="1">
        <v>-3.04</v>
      </c>
      <c r="R720" s="1">
        <v>1</v>
      </c>
      <c r="S720" s="4" t="s">
        <v>6</v>
      </c>
      <c r="T720" s="4" t="s">
        <v>24</v>
      </c>
      <c r="U720" s="7">
        <v>22</v>
      </c>
      <c r="V720" s="4" t="s">
        <v>4</v>
      </c>
      <c r="W720" s="4" t="s">
        <v>2579</v>
      </c>
      <c r="X720" s="7">
        <v>1</v>
      </c>
      <c r="Y720" s="7">
        <v>2024</v>
      </c>
      <c r="Z720" s="4" t="s">
        <v>1853</v>
      </c>
    </row>
    <row r="721" spans="1:26">
      <c r="A721" s="4" t="s">
        <v>1128</v>
      </c>
      <c r="B721" s="4" t="s">
        <v>29</v>
      </c>
      <c r="C721" s="1">
        <v>62</v>
      </c>
      <c r="D721" s="4" t="s">
        <v>316</v>
      </c>
      <c r="E721" s="4" t="s">
        <v>58</v>
      </c>
      <c r="F721" s="3">
        <v>45321.958333333336</v>
      </c>
      <c r="G721" s="3">
        <v>45322.121527777781</v>
      </c>
      <c r="H721" s="1">
        <v>32.25</v>
      </c>
      <c r="I721" s="1">
        <v>3.65</v>
      </c>
      <c r="J721" s="1">
        <v>71.62</v>
      </c>
      <c r="K721" s="2">
        <v>35.479999999999997</v>
      </c>
      <c r="L721" s="4" t="s">
        <v>4</v>
      </c>
      <c r="M721" s="4" t="s">
        <v>33</v>
      </c>
      <c r="N721" s="1">
        <v>45.41</v>
      </c>
      <c r="O721" s="1">
        <v>78.64</v>
      </c>
      <c r="P721" s="1">
        <v>25.06</v>
      </c>
      <c r="Q721" s="1">
        <v>-1.93</v>
      </c>
      <c r="R721" s="1">
        <v>4</v>
      </c>
      <c r="S721" s="4" t="s">
        <v>20</v>
      </c>
      <c r="T721" s="4" t="s">
        <v>7</v>
      </c>
      <c r="U721" s="7">
        <v>23</v>
      </c>
      <c r="V721" s="4" t="s">
        <v>4</v>
      </c>
      <c r="W721" s="4" t="s">
        <v>2579</v>
      </c>
      <c r="X721" s="7">
        <v>1</v>
      </c>
      <c r="Y721" s="7">
        <v>2024</v>
      </c>
      <c r="Z721" s="4" t="s">
        <v>1853</v>
      </c>
    </row>
    <row r="722" spans="1:26">
      <c r="A722" s="4" t="s">
        <v>1129</v>
      </c>
      <c r="B722" s="4" t="s">
        <v>17</v>
      </c>
      <c r="C722" s="1">
        <v>50</v>
      </c>
      <c r="D722" s="4" t="s">
        <v>212</v>
      </c>
      <c r="E722" s="4" t="s">
        <v>11</v>
      </c>
      <c r="F722" s="3">
        <v>45322</v>
      </c>
      <c r="G722" s="3">
        <v>45322.085416666669</v>
      </c>
      <c r="H722" s="1">
        <v>17.93</v>
      </c>
      <c r="I722" s="1">
        <v>2.96</v>
      </c>
      <c r="J722" s="1">
        <v>35.14</v>
      </c>
      <c r="K722" s="2">
        <v>11.48</v>
      </c>
      <c r="L722" s="4" t="s">
        <v>45</v>
      </c>
      <c r="M722" s="4" t="s">
        <v>23</v>
      </c>
      <c r="N722" s="1">
        <v>87.37</v>
      </c>
      <c r="O722" s="1">
        <v>77.09</v>
      </c>
      <c r="P722" s="1">
        <v>219.14</v>
      </c>
      <c r="Q722" s="1">
        <v>-7.57</v>
      </c>
      <c r="R722" s="1">
        <v>2</v>
      </c>
      <c r="S722" s="4" t="s">
        <v>20</v>
      </c>
      <c r="T722" s="4" t="s">
        <v>15</v>
      </c>
      <c r="U722" s="7">
        <v>0</v>
      </c>
      <c r="V722" s="4" t="s">
        <v>1816</v>
      </c>
      <c r="W722" s="4" t="s">
        <v>2567</v>
      </c>
      <c r="X722" s="7">
        <v>1</v>
      </c>
      <c r="Y722" s="7">
        <v>2024</v>
      </c>
      <c r="Z722" s="4" t="s">
        <v>1853</v>
      </c>
    </row>
    <row r="723" spans="1:26">
      <c r="A723" s="4" t="s">
        <v>1130</v>
      </c>
      <c r="B723" s="4" t="s">
        <v>17</v>
      </c>
      <c r="C723" s="1">
        <v>100</v>
      </c>
      <c r="D723" s="4" t="s">
        <v>1038</v>
      </c>
      <c r="E723" s="4" t="s">
        <v>58</v>
      </c>
      <c r="F723" s="3">
        <v>45322.041666666664</v>
      </c>
      <c r="G723" s="3">
        <v>45322.093055555553</v>
      </c>
      <c r="H723" s="1">
        <v>77.3</v>
      </c>
      <c r="I723" s="1">
        <v>0.68</v>
      </c>
      <c r="J723" s="1">
        <v>5.97</v>
      </c>
      <c r="K723" s="2">
        <v>8.43</v>
      </c>
      <c r="L723" s="4" t="s">
        <v>36</v>
      </c>
      <c r="M723" s="4" t="s">
        <v>5</v>
      </c>
      <c r="N723" s="1">
        <v>52.9</v>
      </c>
      <c r="O723" s="1">
        <v>74.05</v>
      </c>
      <c r="P723" s="1">
        <v>86.46</v>
      </c>
      <c r="Q723" s="1">
        <v>-8.89</v>
      </c>
      <c r="R723" s="1">
        <v>5</v>
      </c>
      <c r="S723" s="4" t="s">
        <v>6</v>
      </c>
      <c r="T723" s="4" t="s">
        <v>24</v>
      </c>
      <c r="U723" s="7">
        <v>1</v>
      </c>
      <c r="V723" s="4" t="s">
        <v>1816</v>
      </c>
      <c r="W723" s="4" t="s">
        <v>2567</v>
      </c>
      <c r="X723" s="7">
        <v>1</v>
      </c>
      <c r="Y723" s="7">
        <v>2024</v>
      </c>
      <c r="Z723" s="4" t="s">
        <v>1853</v>
      </c>
    </row>
    <row r="724" spans="1:26">
      <c r="A724" s="4" t="s">
        <v>1131</v>
      </c>
      <c r="B724" s="4" t="s">
        <v>29</v>
      </c>
      <c r="C724" s="1">
        <v>75</v>
      </c>
      <c r="D724" s="4" t="s">
        <v>206</v>
      </c>
      <c r="E724" s="4" t="s">
        <v>27</v>
      </c>
      <c r="F724" s="3">
        <v>45322.083333333336</v>
      </c>
      <c r="G724" s="3">
        <v>45322.146527777775</v>
      </c>
      <c r="H724" s="1">
        <v>26.49</v>
      </c>
      <c r="I724" s="1">
        <v>2.12</v>
      </c>
      <c r="J724" s="1">
        <v>7.15</v>
      </c>
      <c r="K724" s="2">
        <v>27.97</v>
      </c>
      <c r="L724" s="4" t="s">
        <v>4</v>
      </c>
      <c r="M724" s="4" t="s">
        <v>13</v>
      </c>
      <c r="N724" s="1">
        <v>55.39</v>
      </c>
      <c r="O724" s="1">
        <v>56.75</v>
      </c>
      <c r="P724" s="1">
        <v>261.41000000000003</v>
      </c>
      <c r="Q724" s="1">
        <v>19.68</v>
      </c>
      <c r="R724" s="1">
        <v>5</v>
      </c>
      <c r="S724" s="4" t="s">
        <v>14</v>
      </c>
      <c r="T724" s="4" t="s">
        <v>24</v>
      </c>
      <c r="U724" s="7">
        <v>2</v>
      </c>
      <c r="V724" s="4" t="s">
        <v>1816</v>
      </c>
      <c r="W724" s="4" t="s">
        <v>2579</v>
      </c>
      <c r="X724" s="7">
        <v>1</v>
      </c>
      <c r="Y724" s="7">
        <v>2024</v>
      </c>
      <c r="Z724" s="4" t="s">
        <v>1853</v>
      </c>
    </row>
    <row r="725" spans="1:26">
      <c r="A725" s="4" t="s">
        <v>1132</v>
      </c>
      <c r="B725" s="4" t="s">
        <v>1</v>
      </c>
      <c r="C725" s="1">
        <v>50</v>
      </c>
      <c r="D725" s="4" t="s">
        <v>698</v>
      </c>
      <c r="E725" s="4" t="s">
        <v>3</v>
      </c>
      <c r="F725" s="3">
        <v>45322.125</v>
      </c>
      <c r="G725" s="3">
        <v>45322.288888888892</v>
      </c>
      <c r="H725" s="1">
        <v>55.3</v>
      </c>
      <c r="I725" s="1">
        <v>2.54</v>
      </c>
      <c r="J725" s="1">
        <v>37.35</v>
      </c>
      <c r="K725" s="2">
        <v>24.08</v>
      </c>
      <c r="L725" s="4" t="s">
        <v>12</v>
      </c>
      <c r="M725" s="4" t="s">
        <v>19</v>
      </c>
      <c r="N725" s="1">
        <v>71.92</v>
      </c>
      <c r="O725" s="1">
        <v>88.38</v>
      </c>
      <c r="P725" s="1">
        <v>106.94</v>
      </c>
      <c r="Q725" s="1">
        <v>30.19</v>
      </c>
      <c r="R725" s="1">
        <v>1</v>
      </c>
      <c r="S725" s="4" t="s">
        <v>20</v>
      </c>
      <c r="T725" s="4" t="s">
        <v>7</v>
      </c>
      <c r="U725" s="7">
        <v>3</v>
      </c>
      <c r="V725" s="4" t="s">
        <v>1816</v>
      </c>
      <c r="W725" s="4" t="s">
        <v>2566</v>
      </c>
      <c r="X725" s="7">
        <v>1</v>
      </c>
      <c r="Y725" s="7">
        <v>2024</v>
      </c>
      <c r="Z725" s="4" t="s">
        <v>1853</v>
      </c>
    </row>
    <row r="726" spans="1:26">
      <c r="A726" s="4" t="s">
        <v>1133</v>
      </c>
      <c r="B726" s="4" t="s">
        <v>62</v>
      </c>
      <c r="C726" s="1">
        <v>100</v>
      </c>
      <c r="D726" s="4" t="s">
        <v>368</v>
      </c>
      <c r="E726" s="4" t="s">
        <v>42</v>
      </c>
      <c r="F726" s="3">
        <v>45322.166666666664</v>
      </c>
      <c r="G726" s="3">
        <v>45322.324999999997</v>
      </c>
      <c r="H726" s="1">
        <v>10.19</v>
      </c>
      <c r="I726" s="1">
        <v>2.19</v>
      </c>
      <c r="J726" s="1">
        <v>14.44</v>
      </c>
      <c r="K726" s="2">
        <v>29.62</v>
      </c>
      <c r="L726" s="4" t="s">
        <v>4</v>
      </c>
      <c r="M726" s="4" t="s">
        <v>23</v>
      </c>
      <c r="N726" s="1">
        <v>14.18</v>
      </c>
      <c r="O726" s="1">
        <v>71.75</v>
      </c>
      <c r="P726" s="1">
        <v>298.97000000000003</v>
      </c>
      <c r="Q726" s="1">
        <v>-5.39</v>
      </c>
      <c r="R726" s="1">
        <v>3</v>
      </c>
      <c r="S726" s="4" t="s">
        <v>6</v>
      </c>
      <c r="T726" s="4" t="s">
        <v>24</v>
      </c>
      <c r="U726" s="7">
        <v>4</v>
      </c>
      <c r="V726" s="4" t="s">
        <v>1816</v>
      </c>
      <c r="W726" s="4" t="s">
        <v>2584</v>
      </c>
      <c r="X726" s="7">
        <v>1</v>
      </c>
      <c r="Y726" s="7">
        <v>2024</v>
      </c>
      <c r="Z726" s="4" t="s">
        <v>1853</v>
      </c>
    </row>
    <row r="727" spans="1:26">
      <c r="A727" s="4" t="s">
        <v>1134</v>
      </c>
      <c r="B727" s="4" t="s">
        <v>62</v>
      </c>
      <c r="C727" s="1">
        <v>42.22</v>
      </c>
      <c r="D727" s="4" t="s">
        <v>349</v>
      </c>
      <c r="E727" s="4" t="s">
        <v>11</v>
      </c>
      <c r="F727" s="3">
        <v>45322.208333333336</v>
      </c>
      <c r="G727" s="3">
        <v>45322.238888888889</v>
      </c>
      <c r="H727" s="1">
        <v>62.63</v>
      </c>
      <c r="I727" s="1">
        <v>1.31</v>
      </c>
      <c r="J727" s="1">
        <v>37.57</v>
      </c>
      <c r="K727" s="2">
        <v>18.48</v>
      </c>
      <c r="L727" s="4" t="s">
        <v>4</v>
      </c>
      <c r="M727" s="4" t="s">
        <v>13</v>
      </c>
      <c r="N727" s="1">
        <v>69.88</v>
      </c>
      <c r="O727" s="1">
        <v>89.71</v>
      </c>
      <c r="P727" s="1">
        <v>38.61</v>
      </c>
      <c r="Q727" s="1">
        <v>1.2</v>
      </c>
      <c r="R727" s="1">
        <v>1</v>
      </c>
      <c r="S727" s="4" t="s">
        <v>14</v>
      </c>
      <c r="T727" s="4" t="s">
        <v>7</v>
      </c>
      <c r="U727" s="7">
        <v>5</v>
      </c>
      <c r="V727" s="4" t="s">
        <v>1816</v>
      </c>
      <c r="W727" s="4" t="s">
        <v>2584</v>
      </c>
      <c r="X727" s="7">
        <v>1</v>
      </c>
      <c r="Y727" s="7">
        <v>2024</v>
      </c>
      <c r="Z727" s="4" t="s">
        <v>1853</v>
      </c>
    </row>
    <row r="728" spans="1:26">
      <c r="A728" s="4" t="s">
        <v>1135</v>
      </c>
      <c r="B728" s="4" t="s">
        <v>1</v>
      </c>
      <c r="C728" s="1">
        <v>7.71</v>
      </c>
      <c r="D728" s="4" t="s">
        <v>89</v>
      </c>
      <c r="E728" s="4" t="s">
        <v>3</v>
      </c>
      <c r="F728" s="3">
        <v>45322.25</v>
      </c>
      <c r="G728" s="3">
        <v>45322.302083333336</v>
      </c>
      <c r="H728" s="1">
        <v>36.229999999999997</v>
      </c>
      <c r="I728" s="1">
        <v>1.89</v>
      </c>
      <c r="J728" s="1">
        <v>11.09</v>
      </c>
      <c r="K728" s="2">
        <v>31.09</v>
      </c>
      <c r="L728" s="4" t="s">
        <v>4</v>
      </c>
      <c r="M728" s="4" t="s">
        <v>13</v>
      </c>
      <c r="N728" s="1">
        <v>43.36</v>
      </c>
      <c r="O728" s="1">
        <v>91.94</v>
      </c>
      <c r="P728" s="1">
        <v>144.44999999999999</v>
      </c>
      <c r="Q728" s="1">
        <v>17.399999999999999</v>
      </c>
      <c r="R728" s="1">
        <v>1</v>
      </c>
      <c r="S728" s="4" t="s">
        <v>20</v>
      </c>
      <c r="T728" s="4" t="s">
        <v>15</v>
      </c>
      <c r="U728" s="7">
        <v>6</v>
      </c>
      <c r="V728" s="4" t="s">
        <v>12</v>
      </c>
      <c r="W728" s="4" t="s">
        <v>2566</v>
      </c>
      <c r="X728" s="7">
        <v>1</v>
      </c>
      <c r="Y728" s="7">
        <v>2024</v>
      </c>
      <c r="Z728" s="4" t="s">
        <v>1853</v>
      </c>
    </row>
    <row r="729" spans="1:26">
      <c r="A729" s="4" t="s">
        <v>1136</v>
      </c>
      <c r="B729" s="4" t="s">
        <v>29</v>
      </c>
      <c r="C729" s="1">
        <v>62</v>
      </c>
      <c r="D729" s="4" t="s">
        <v>47</v>
      </c>
      <c r="E729" s="4" t="s">
        <v>3</v>
      </c>
      <c r="F729" s="3">
        <v>45322.291666666664</v>
      </c>
      <c r="G729" s="3">
        <v>45322.356249999997</v>
      </c>
      <c r="H729" s="1">
        <v>12.35</v>
      </c>
      <c r="I729" s="1">
        <v>1.5</v>
      </c>
      <c r="J729" s="1">
        <v>44.05</v>
      </c>
      <c r="K729" s="2">
        <v>24.31</v>
      </c>
      <c r="L729" s="4" t="s">
        <v>45</v>
      </c>
      <c r="M729" s="4" t="s">
        <v>39</v>
      </c>
      <c r="N729" s="1">
        <v>47.07</v>
      </c>
      <c r="O729" s="1">
        <v>68.83</v>
      </c>
      <c r="P729" s="1"/>
      <c r="Q729" s="1">
        <v>15.01</v>
      </c>
      <c r="R729" s="1">
        <v>4</v>
      </c>
      <c r="S729" s="4" t="s">
        <v>6</v>
      </c>
      <c r="T729" s="4" t="s">
        <v>24</v>
      </c>
      <c r="U729" s="7">
        <v>7</v>
      </c>
      <c r="V729" s="4" t="s">
        <v>12</v>
      </c>
      <c r="W729" s="4" t="s">
        <v>2579</v>
      </c>
      <c r="X729" s="7">
        <v>1</v>
      </c>
      <c r="Y729" s="7">
        <v>2024</v>
      </c>
      <c r="Z729" s="4" t="s">
        <v>1853</v>
      </c>
    </row>
    <row r="730" spans="1:26">
      <c r="A730" s="4" t="s">
        <v>1137</v>
      </c>
      <c r="B730" s="4" t="s">
        <v>17</v>
      </c>
      <c r="C730" s="1">
        <v>75</v>
      </c>
      <c r="D730" s="4" t="s">
        <v>1138</v>
      </c>
      <c r="E730" s="4" t="s">
        <v>27</v>
      </c>
      <c r="F730" s="3">
        <v>45322.333333333336</v>
      </c>
      <c r="G730" s="3">
        <v>45322.474305555559</v>
      </c>
      <c r="H730" s="1">
        <v>28.25</v>
      </c>
      <c r="I730" s="1">
        <v>2.57</v>
      </c>
      <c r="J730" s="1">
        <v>26.64</v>
      </c>
      <c r="K730" s="2">
        <v>16.52</v>
      </c>
      <c r="L730" s="4" t="s">
        <v>12</v>
      </c>
      <c r="M730" s="4" t="s">
        <v>13</v>
      </c>
      <c r="N730" s="1">
        <v>53.82</v>
      </c>
      <c r="O730" s="1">
        <v>67.23</v>
      </c>
      <c r="P730" s="1">
        <v>149</v>
      </c>
      <c r="Q730" s="1">
        <v>16.690000000000001</v>
      </c>
      <c r="R730" s="1">
        <v>6</v>
      </c>
      <c r="S730" s="4" t="s">
        <v>14</v>
      </c>
      <c r="T730" s="4" t="s">
        <v>15</v>
      </c>
      <c r="U730" s="7">
        <v>8</v>
      </c>
      <c r="V730" s="4" t="s">
        <v>12</v>
      </c>
      <c r="W730" s="4" t="s">
        <v>2567</v>
      </c>
      <c r="X730" s="7">
        <v>1</v>
      </c>
      <c r="Y730" s="7">
        <v>2024</v>
      </c>
      <c r="Z730" s="4" t="s">
        <v>1853</v>
      </c>
    </row>
    <row r="731" spans="1:26">
      <c r="A731" s="4" t="s">
        <v>1139</v>
      </c>
      <c r="B731" s="4" t="s">
        <v>62</v>
      </c>
      <c r="C731" s="1">
        <v>62</v>
      </c>
      <c r="D731" s="4" t="s">
        <v>374</v>
      </c>
      <c r="E731" s="4" t="s">
        <v>58</v>
      </c>
      <c r="F731" s="3">
        <v>45322.375</v>
      </c>
      <c r="G731" s="3">
        <v>45322.522916666669</v>
      </c>
      <c r="H731" s="1">
        <v>53.19</v>
      </c>
      <c r="I731" s="1">
        <v>1.9</v>
      </c>
      <c r="J731" s="1">
        <v>4.88</v>
      </c>
      <c r="K731" s="2">
        <v>36.93</v>
      </c>
      <c r="L731" s="4" t="s">
        <v>45</v>
      </c>
      <c r="M731" s="4" t="s">
        <v>48</v>
      </c>
      <c r="N731" s="1">
        <v>59.1</v>
      </c>
      <c r="O731" s="1">
        <v>95.23</v>
      </c>
      <c r="P731" s="1">
        <v>166.98</v>
      </c>
      <c r="Q731" s="1">
        <v>37.4</v>
      </c>
      <c r="R731" s="1">
        <v>7</v>
      </c>
      <c r="S731" s="4" t="s">
        <v>14</v>
      </c>
      <c r="T731" s="4" t="s">
        <v>15</v>
      </c>
      <c r="U731" s="7">
        <v>9</v>
      </c>
      <c r="V731" s="4" t="s">
        <v>12</v>
      </c>
      <c r="W731" s="4" t="s">
        <v>2584</v>
      </c>
      <c r="X731" s="7">
        <v>1</v>
      </c>
      <c r="Y731" s="7">
        <v>2024</v>
      </c>
      <c r="Z731" s="4" t="s">
        <v>1853</v>
      </c>
    </row>
    <row r="732" spans="1:26">
      <c r="A732" s="4" t="s">
        <v>1140</v>
      </c>
      <c r="B732" s="4" t="s">
        <v>9</v>
      </c>
      <c r="C732" s="1">
        <v>62</v>
      </c>
      <c r="D732" s="4" t="s">
        <v>695</v>
      </c>
      <c r="E732" s="4" t="s">
        <v>27</v>
      </c>
      <c r="F732" s="3">
        <v>45322.416666666664</v>
      </c>
      <c r="G732" s="3">
        <v>45322.556250000001</v>
      </c>
      <c r="H732" s="1">
        <v>63.97</v>
      </c>
      <c r="I732" s="1">
        <v>1.98</v>
      </c>
      <c r="J732" s="1">
        <v>41.35</v>
      </c>
      <c r="K732" s="2">
        <v>10.34</v>
      </c>
      <c r="L732" s="4" t="s">
        <v>12</v>
      </c>
      <c r="M732" s="4" t="s">
        <v>23</v>
      </c>
      <c r="N732" s="1">
        <v>54.84</v>
      </c>
      <c r="O732" s="1">
        <v>99.13</v>
      </c>
      <c r="P732" s="1">
        <v>90.79</v>
      </c>
      <c r="Q732" s="1">
        <v>9.19</v>
      </c>
      <c r="R732" s="1">
        <v>0.69</v>
      </c>
      <c r="S732" s="4" t="s">
        <v>6</v>
      </c>
      <c r="T732" s="4" t="s">
        <v>7</v>
      </c>
      <c r="U732" s="7">
        <v>10</v>
      </c>
      <c r="V732" s="4" t="s">
        <v>12</v>
      </c>
      <c r="W732" s="4" t="s">
        <v>2572</v>
      </c>
      <c r="X732" s="7">
        <v>1</v>
      </c>
      <c r="Y732" s="7">
        <v>2024</v>
      </c>
      <c r="Z732" s="4" t="s">
        <v>1853</v>
      </c>
    </row>
    <row r="733" spans="1:26">
      <c r="A733" s="4" t="s">
        <v>1141</v>
      </c>
      <c r="B733" s="4" t="s">
        <v>9</v>
      </c>
      <c r="C733" s="1">
        <v>75</v>
      </c>
      <c r="D733" s="4" t="s">
        <v>340</v>
      </c>
      <c r="E733" s="4" t="s">
        <v>58</v>
      </c>
      <c r="F733" s="3">
        <v>45322.458333333336</v>
      </c>
      <c r="G733" s="3">
        <v>45322.530555555553</v>
      </c>
      <c r="H733" s="1">
        <v>48.66</v>
      </c>
      <c r="I733" s="1">
        <v>1.76</v>
      </c>
      <c r="J733" s="1">
        <v>36.32</v>
      </c>
      <c r="K733" s="2">
        <v>15.4</v>
      </c>
      <c r="L733" s="4" t="s">
        <v>36</v>
      </c>
      <c r="M733" s="4" t="s">
        <v>19</v>
      </c>
      <c r="N733" s="1">
        <v>49.28</v>
      </c>
      <c r="O733" s="1">
        <v>91.75</v>
      </c>
      <c r="P733" s="1">
        <v>178.12</v>
      </c>
      <c r="Q733" s="1">
        <v>21.01</v>
      </c>
      <c r="R733" s="1">
        <v>0</v>
      </c>
      <c r="S733" s="4" t="s">
        <v>14</v>
      </c>
      <c r="T733" s="4" t="s">
        <v>24</v>
      </c>
      <c r="U733" s="7">
        <v>11</v>
      </c>
      <c r="V733" s="4" t="s">
        <v>12</v>
      </c>
      <c r="W733" s="4" t="s">
        <v>2572</v>
      </c>
      <c r="X733" s="7">
        <v>1</v>
      </c>
      <c r="Y733" s="7">
        <v>2024</v>
      </c>
      <c r="Z733" s="4" t="s">
        <v>1853</v>
      </c>
    </row>
    <row r="734" spans="1:26">
      <c r="A734" s="4" t="s">
        <v>1142</v>
      </c>
      <c r="B734" s="4" t="s">
        <v>1</v>
      </c>
      <c r="C734" s="1">
        <v>75</v>
      </c>
      <c r="D734" s="4" t="s">
        <v>18</v>
      </c>
      <c r="E734" s="4" t="s">
        <v>58</v>
      </c>
      <c r="F734" s="3">
        <v>45322.5</v>
      </c>
      <c r="G734" s="3">
        <v>45322.629166666666</v>
      </c>
      <c r="H734" s="1">
        <v>51.16</v>
      </c>
      <c r="I734" s="1">
        <v>1.92</v>
      </c>
      <c r="J734" s="1">
        <v>14.9</v>
      </c>
      <c r="K734" s="2">
        <v>35.909999999999997</v>
      </c>
      <c r="L734" s="4" t="s">
        <v>36</v>
      </c>
      <c r="M734" s="4" t="s">
        <v>33</v>
      </c>
      <c r="N734" s="1">
        <v>40.36</v>
      </c>
      <c r="O734" s="1">
        <v>79.599999999999994</v>
      </c>
      <c r="P734" s="1">
        <v>258.29000000000002</v>
      </c>
      <c r="Q734" s="1">
        <v>31.56</v>
      </c>
      <c r="R734" s="1">
        <v>11.69</v>
      </c>
      <c r="S734" s="4" t="s">
        <v>6</v>
      </c>
      <c r="T734" s="4" t="s">
        <v>15</v>
      </c>
      <c r="U734" s="7">
        <v>12</v>
      </c>
      <c r="V734" s="4" t="s">
        <v>36</v>
      </c>
      <c r="W734" s="4" t="s">
        <v>2566</v>
      </c>
      <c r="X734" s="7">
        <v>1</v>
      </c>
      <c r="Y734" s="7">
        <v>2024</v>
      </c>
      <c r="Z734" s="4" t="s">
        <v>1853</v>
      </c>
    </row>
    <row r="735" spans="1:26">
      <c r="A735" s="4" t="s">
        <v>1143</v>
      </c>
      <c r="B735" s="4" t="s">
        <v>29</v>
      </c>
      <c r="C735" s="1">
        <v>75</v>
      </c>
      <c r="D735" s="4" t="s">
        <v>1144</v>
      </c>
      <c r="E735" s="4" t="s">
        <v>3</v>
      </c>
      <c r="F735" s="3">
        <v>45322.541666666664</v>
      </c>
      <c r="G735" s="3">
        <v>45322.693749999999</v>
      </c>
      <c r="H735" s="1">
        <v>68.239999999999995</v>
      </c>
      <c r="I735" s="1">
        <v>3.38</v>
      </c>
      <c r="J735" s="1">
        <v>49.36</v>
      </c>
      <c r="K735" s="2">
        <v>33.36</v>
      </c>
      <c r="L735" s="4" t="s">
        <v>4</v>
      </c>
      <c r="M735" s="4" t="s">
        <v>39</v>
      </c>
      <c r="N735" s="1">
        <v>57.91</v>
      </c>
      <c r="O735" s="1">
        <v>88.31</v>
      </c>
      <c r="P735" s="1">
        <v>276.39</v>
      </c>
      <c r="Q735" s="1">
        <v>14.83</v>
      </c>
      <c r="R735" s="1">
        <v>2</v>
      </c>
      <c r="S735" s="4" t="s">
        <v>14</v>
      </c>
      <c r="T735" s="4" t="s">
        <v>24</v>
      </c>
      <c r="U735" s="7">
        <v>13</v>
      </c>
      <c r="V735" s="4" t="s">
        <v>36</v>
      </c>
      <c r="W735" s="4" t="s">
        <v>2579</v>
      </c>
      <c r="X735" s="7">
        <v>1</v>
      </c>
      <c r="Y735" s="7">
        <v>2024</v>
      </c>
      <c r="Z735" s="4" t="s">
        <v>1853</v>
      </c>
    </row>
    <row r="736" spans="1:26">
      <c r="A736" s="4" t="s">
        <v>1145</v>
      </c>
      <c r="B736" s="4" t="s">
        <v>62</v>
      </c>
      <c r="C736" s="1">
        <v>62</v>
      </c>
      <c r="D736" s="4" t="s">
        <v>177</v>
      </c>
      <c r="E736" s="4" t="s">
        <v>58</v>
      </c>
      <c r="F736" s="3">
        <v>45322.583333333336</v>
      </c>
      <c r="G736" s="3">
        <v>45322.63958333333</v>
      </c>
      <c r="H736" s="1">
        <v>70.38</v>
      </c>
      <c r="I736" s="1">
        <v>1.05</v>
      </c>
      <c r="J736" s="1">
        <v>20.62</v>
      </c>
      <c r="K736" s="2">
        <v>25.44</v>
      </c>
      <c r="L736" s="4" t="s">
        <v>4</v>
      </c>
      <c r="M736" s="4" t="s">
        <v>13</v>
      </c>
      <c r="N736" s="1">
        <v>32.46</v>
      </c>
      <c r="O736" s="1">
        <v>75.459999999999994</v>
      </c>
      <c r="P736" s="1">
        <v>302.85000000000002</v>
      </c>
      <c r="Q736" s="1">
        <v>-6.5</v>
      </c>
      <c r="R736" s="1">
        <v>6</v>
      </c>
      <c r="S736" s="4" t="s">
        <v>6</v>
      </c>
      <c r="T736" s="4" t="s">
        <v>24</v>
      </c>
      <c r="U736" s="7">
        <v>14</v>
      </c>
      <c r="V736" s="4" t="s">
        <v>36</v>
      </c>
      <c r="W736" s="4" t="s">
        <v>2584</v>
      </c>
      <c r="X736" s="7">
        <v>1</v>
      </c>
      <c r="Y736" s="7">
        <v>2024</v>
      </c>
      <c r="Z736" s="4" t="s">
        <v>1853</v>
      </c>
    </row>
    <row r="737" spans="1:26">
      <c r="A737" s="4" t="s">
        <v>1146</v>
      </c>
      <c r="B737" s="4" t="s">
        <v>29</v>
      </c>
      <c r="C737" s="1">
        <v>75</v>
      </c>
      <c r="D737" s="4" t="s">
        <v>243</v>
      </c>
      <c r="E737" s="4" t="s">
        <v>11</v>
      </c>
      <c r="F737" s="3">
        <v>45322.625</v>
      </c>
      <c r="G737" s="3">
        <v>45322.771527777775</v>
      </c>
      <c r="H737" s="1">
        <v>56.55</v>
      </c>
      <c r="I737" s="1">
        <v>2.62</v>
      </c>
      <c r="J737" s="1">
        <v>4.34</v>
      </c>
      <c r="K737" s="2">
        <v>38.85</v>
      </c>
      <c r="L737" s="4" t="s">
        <v>45</v>
      </c>
      <c r="M737" s="4" t="s">
        <v>23</v>
      </c>
      <c r="N737" s="1">
        <v>29.26</v>
      </c>
      <c r="O737" s="1">
        <v>88.25</v>
      </c>
      <c r="P737" s="1">
        <v>12.02</v>
      </c>
      <c r="Q737" s="1">
        <v>10.51</v>
      </c>
      <c r="R737" s="1">
        <v>6</v>
      </c>
      <c r="S737" s="4" t="s">
        <v>20</v>
      </c>
      <c r="T737" s="4" t="s">
        <v>24</v>
      </c>
      <c r="U737" s="7">
        <v>15</v>
      </c>
      <c r="V737" s="4" t="s">
        <v>36</v>
      </c>
      <c r="W737" s="4" t="s">
        <v>2579</v>
      </c>
      <c r="X737" s="7">
        <v>1</v>
      </c>
      <c r="Y737" s="7">
        <v>2024</v>
      </c>
      <c r="Z737" s="4" t="s">
        <v>1853</v>
      </c>
    </row>
    <row r="738" spans="1:26">
      <c r="A738" s="4" t="s">
        <v>1147</v>
      </c>
      <c r="B738" s="4" t="s">
        <v>62</v>
      </c>
      <c r="C738" s="1">
        <v>85</v>
      </c>
      <c r="D738" s="4" t="s">
        <v>192</v>
      </c>
      <c r="E738" s="4" t="s">
        <v>11</v>
      </c>
      <c r="F738" s="3">
        <v>45322.666666666664</v>
      </c>
      <c r="G738" s="3">
        <v>45322.747916666667</v>
      </c>
      <c r="H738" s="1">
        <v>16.829999999999998</v>
      </c>
      <c r="I738" s="1">
        <v>2.74</v>
      </c>
      <c r="J738" s="1">
        <v>14.51</v>
      </c>
      <c r="K738" s="2">
        <v>11.58</v>
      </c>
      <c r="L738" s="4" t="s">
        <v>12</v>
      </c>
      <c r="M738" s="4" t="s">
        <v>48</v>
      </c>
      <c r="N738" s="1">
        <v>30.62</v>
      </c>
      <c r="O738" s="1">
        <v>82.46</v>
      </c>
      <c r="P738" s="1">
        <v>199.3</v>
      </c>
      <c r="Q738" s="1">
        <v>25.96</v>
      </c>
      <c r="R738" s="1">
        <v>6</v>
      </c>
      <c r="S738" s="4" t="s">
        <v>14</v>
      </c>
      <c r="T738" s="4" t="s">
        <v>24</v>
      </c>
      <c r="U738" s="7">
        <v>16</v>
      </c>
      <c r="V738" s="4" t="s">
        <v>36</v>
      </c>
      <c r="W738" s="4" t="s">
        <v>2584</v>
      </c>
      <c r="X738" s="7">
        <v>1</v>
      </c>
      <c r="Y738" s="7">
        <v>2024</v>
      </c>
      <c r="Z738" s="4" t="s">
        <v>1853</v>
      </c>
    </row>
    <row r="739" spans="1:26">
      <c r="A739" s="4" t="s">
        <v>1148</v>
      </c>
      <c r="B739" s="4" t="s">
        <v>1</v>
      </c>
      <c r="C739" s="1">
        <v>62</v>
      </c>
      <c r="D739" s="4" t="s">
        <v>473</v>
      </c>
      <c r="E739" s="4" t="s">
        <v>11</v>
      </c>
      <c r="F739" s="3">
        <v>45322.708333333336</v>
      </c>
      <c r="G739" s="3">
        <v>45322.768055555556</v>
      </c>
      <c r="H739" s="1">
        <v>76.47</v>
      </c>
      <c r="I739" s="1">
        <v>3.68</v>
      </c>
      <c r="J739" s="1"/>
      <c r="K739" s="2">
        <v>37.06</v>
      </c>
      <c r="L739" s="4" t="s">
        <v>12</v>
      </c>
      <c r="M739" s="4" t="s">
        <v>48</v>
      </c>
      <c r="N739" s="1">
        <v>72.55</v>
      </c>
      <c r="O739" s="1">
        <v>51.92</v>
      </c>
      <c r="P739" s="1">
        <v>270.49</v>
      </c>
      <c r="Q739" s="1">
        <v>38.65</v>
      </c>
      <c r="R739" s="1">
        <v>6</v>
      </c>
      <c r="S739" s="4" t="s">
        <v>6</v>
      </c>
      <c r="T739" s="4" t="s">
        <v>15</v>
      </c>
      <c r="U739" s="7">
        <v>17</v>
      </c>
      <c r="V739" s="4" t="s">
        <v>36</v>
      </c>
      <c r="W739" s="4" t="s">
        <v>2566</v>
      </c>
      <c r="X739" s="7">
        <v>1</v>
      </c>
      <c r="Y739" s="7">
        <v>2024</v>
      </c>
      <c r="Z739" s="4" t="s">
        <v>1853</v>
      </c>
    </row>
    <row r="740" spans="1:26">
      <c r="A740" s="4" t="s">
        <v>1149</v>
      </c>
      <c r="B740" s="4" t="s">
        <v>1</v>
      </c>
      <c r="C740" s="1">
        <v>100</v>
      </c>
      <c r="D740" s="4" t="s">
        <v>299</v>
      </c>
      <c r="E740" s="4" t="s">
        <v>3</v>
      </c>
      <c r="F740" s="3">
        <v>45322.75</v>
      </c>
      <c r="G740" s="3">
        <v>45322.827777777777</v>
      </c>
      <c r="H740" s="1">
        <v>6.07</v>
      </c>
      <c r="I740" s="1">
        <v>3.6</v>
      </c>
      <c r="J740" s="1">
        <v>46.62</v>
      </c>
      <c r="K740" s="2">
        <v>16.18</v>
      </c>
      <c r="L740" s="4" t="s">
        <v>12</v>
      </c>
      <c r="M740" s="4" t="s">
        <v>48</v>
      </c>
      <c r="N740" s="1">
        <v>19.649999999999999</v>
      </c>
      <c r="O740" s="1">
        <v>71.19</v>
      </c>
      <c r="P740" s="1">
        <v>92.4</v>
      </c>
      <c r="Q740" s="1">
        <v>27.29</v>
      </c>
      <c r="R740" s="1">
        <v>3.7</v>
      </c>
      <c r="S740" s="4" t="s">
        <v>6</v>
      </c>
      <c r="T740" s="4" t="s">
        <v>24</v>
      </c>
      <c r="U740" s="7">
        <v>18</v>
      </c>
      <c r="V740" s="4" t="s">
        <v>4</v>
      </c>
      <c r="W740" s="4" t="s">
        <v>2566</v>
      </c>
      <c r="X740" s="7">
        <v>1</v>
      </c>
      <c r="Y740" s="7">
        <v>2024</v>
      </c>
      <c r="Z740" s="4" t="s">
        <v>1853</v>
      </c>
    </row>
    <row r="741" spans="1:26">
      <c r="A741" s="4" t="s">
        <v>1150</v>
      </c>
      <c r="B741" s="4" t="s">
        <v>9</v>
      </c>
      <c r="C741" s="1">
        <v>62</v>
      </c>
      <c r="D741" s="4" t="s">
        <v>1108</v>
      </c>
      <c r="E741" s="4" t="s">
        <v>27</v>
      </c>
      <c r="F741" s="3">
        <v>45322.791666666664</v>
      </c>
      <c r="G741" s="3">
        <v>45322.857638888891</v>
      </c>
      <c r="H741" s="1">
        <v>10.14</v>
      </c>
      <c r="I741" s="1">
        <v>1.58</v>
      </c>
      <c r="J741" s="1">
        <v>36.08</v>
      </c>
      <c r="K741" s="2">
        <v>26.55</v>
      </c>
      <c r="L741" s="4" t="s">
        <v>4</v>
      </c>
      <c r="M741" s="4" t="s">
        <v>5</v>
      </c>
      <c r="N741" s="1">
        <v>34.89</v>
      </c>
      <c r="O741" s="1">
        <v>99.87</v>
      </c>
      <c r="P741" s="1">
        <v>217.6</v>
      </c>
      <c r="Q741" s="1">
        <v>40.82</v>
      </c>
      <c r="R741" s="1">
        <v>1</v>
      </c>
      <c r="S741" s="4" t="s">
        <v>14</v>
      </c>
      <c r="T741" s="4" t="s">
        <v>7</v>
      </c>
      <c r="U741" s="7">
        <v>19</v>
      </c>
      <c r="V741" s="4" t="s">
        <v>4</v>
      </c>
      <c r="W741" s="4" t="s">
        <v>2572</v>
      </c>
      <c r="X741" s="7">
        <v>1</v>
      </c>
      <c r="Y741" s="7">
        <v>2024</v>
      </c>
      <c r="Z741" s="4" t="s">
        <v>1853</v>
      </c>
    </row>
    <row r="742" spans="1:26">
      <c r="A742" s="4" t="s">
        <v>1151</v>
      </c>
      <c r="B742" s="4" t="s">
        <v>29</v>
      </c>
      <c r="C742" s="1">
        <v>75</v>
      </c>
      <c r="D742" s="4" t="s">
        <v>237</v>
      </c>
      <c r="E742" s="4" t="s">
        <v>42</v>
      </c>
      <c r="F742" s="3">
        <v>45322.833333333336</v>
      </c>
      <c r="G742" s="3">
        <v>45322.957638888889</v>
      </c>
      <c r="H742" s="1">
        <v>62.54</v>
      </c>
      <c r="I742" s="1">
        <v>3.11</v>
      </c>
      <c r="J742" s="1">
        <v>24.19</v>
      </c>
      <c r="K742" s="2">
        <v>21.66</v>
      </c>
      <c r="L742" s="4" t="s">
        <v>4</v>
      </c>
      <c r="M742" s="4" t="s">
        <v>39</v>
      </c>
      <c r="N742" s="1">
        <v>14.82</v>
      </c>
      <c r="O742" s="1">
        <v>69.84</v>
      </c>
      <c r="P742" s="1">
        <v>257.31</v>
      </c>
      <c r="Q742" s="1">
        <v>19.149999999999999</v>
      </c>
      <c r="R742" s="1">
        <v>5</v>
      </c>
      <c r="S742" s="4" t="s">
        <v>20</v>
      </c>
      <c r="T742" s="4" t="s">
        <v>7</v>
      </c>
      <c r="U742" s="7">
        <v>20</v>
      </c>
      <c r="V742" s="4" t="s">
        <v>4</v>
      </c>
      <c r="W742" s="4" t="s">
        <v>2579</v>
      </c>
      <c r="X742" s="7">
        <v>1</v>
      </c>
      <c r="Y742" s="7">
        <v>2024</v>
      </c>
      <c r="Z742" s="4" t="s">
        <v>1853</v>
      </c>
    </row>
    <row r="743" spans="1:26">
      <c r="A743" s="4" t="s">
        <v>1152</v>
      </c>
      <c r="B743" s="4" t="s">
        <v>9</v>
      </c>
      <c r="C743" s="1">
        <v>62</v>
      </c>
      <c r="D743" s="4" t="s">
        <v>227</v>
      </c>
      <c r="E743" s="4" t="s">
        <v>58</v>
      </c>
      <c r="F743" s="3">
        <v>45322.875</v>
      </c>
      <c r="G743" s="3">
        <v>45322.90902777778</v>
      </c>
      <c r="H743" s="1"/>
      <c r="I743" s="1">
        <v>2.37</v>
      </c>
      <c r="J743" s="1">
        <v>31.71</v>
      </c>
      <c r="K743" s="2">
        <v>18.100000000000001</v>
      </c>
      <c r="L743" s="4" t="s">
        <v>12</v>
      </c>
      <c r="M743" s="4" t="s">
        <v>19</v>
      </c>
      <c r="N743" s="1">
        <v>81</v>
      </c>
      <c r="O743" s="1">
        <v>84.05</v>
      </c>
      <c r="P743" s="1">
        <v>158.36000000000001</v>
      </c>
      <c r="Q743" s="1">
        <v>36.39</v>
      </c>
      <c r="R743" s="1">
        <v>6</v>
      </c>
      <c r="S743" s="4" t="s">
        <v>6</v>
      </c>
      <c r="T743" s="4" t="s">
        <v>24</v>
      </c>
      <c r="U743" s="7">
        <v>21</v>
      </c>
      <c r="V743" s="4" t="s">
        <v>4</v>
      </c>
      <c r="W743" s="4" t="s">
        <v>2572</v>
      </c>
      <c r="X743" s="7">
        <v>1</v>
      </c>
      <c r="Y743" s="7">
        <v>2024</v>
      </c>
      <c r="Z743" s="4" t="s">
        <v>1853</v>
      </c>
    </row>
    <row r="744" spans="1:26">
      <c r="A744" s="4" t="s">
        <v>1153</v>
      </c>
      <c r="B744" s="4" t="s">
        <v>29</v>
      </c>
      <c r="C744" s="1">
        <v>37.33</v>
      </c>
      <c r="D744" s="4" t="s">
        <v>1154</v>
      </c>
      <c r="E744" s="4" t="s">
        <v>42</v>
      </c>
      <c r="F744" s="3">
        <v>45322.916666666664</v>
      </c>
      <c r="G744" s="3">
        <v>45322.959722222222</v>
      </c>
      <c r="H744" s="1">
        <v>16.5</v>
      </c>
      <c r="I744" s="1">
        <v>1.81</v>
      </c>
      <c r="J744" s="1">
        <v>9.5500000000000007</v>
      </c>
      <c r="K744" s="2">
        <v>12.19</v>
      </c>
      <c r="L744" s="4" t="s">
        <v>4</v>
      </c>
      <c r="M744" s="4" t="s">
        <v>5</v>
      </c>
      <c r="N744" s="1">
        <v>50.53</v>
      </c>
      <c r="O744" s="1">
        <v>93.95</v>
      </c>
      <c r="P744" s="1">
        <v>225.26</v>
      </c>
      <c r="Q744" s="1">
        <v>31.8</v>
      </c>
      <c r="R744" s="1">
        <v>0</v>
      </c>
      <c r="S744" s="4" t="s">
        <v>20</v>
      </c>
      <c r="T744" s="4" t="s">
        <v>24</v>
      </c>
      <c r="U744" s="7">
        <v>22</v>
      </c>
      <c r="V744" s="4" t="s">
        <v>4</v>
      </c>
      <c r="W744" s="4" t="s">
        <v>2579</v>
      </c>
      <c r="X744" s="7">
        <v>1</v>
      </c>
      <c r="Y744" s="7">
        <v>2024</v>
      </c>
      <c r="Z744" s="4" t="s">
        <v>1853</v>
      </c>
    </row>
    <row r="745" spans="1:26">
      <c r="A745" s="4" t="s">
        <v>1155</v>
      </c>
      <c r="B745" s="4" t="s">
        <v>9</v>
      </c>
      <c r="C745" s="1">
        <v>94.2</v>
      </c>
      <c r="D745" s="4" t="s">
        <v>332</v>
      </c>
      <c r="E745" s="4" t="s">
        <v>27</v>
      </c>
      <c r="F745" s="3">
        <v>45322.958333333336</v>
      </c>
      <c r="G745" s="3">
        <v>45323.02847222222</v>
      </c>
      <c r="H745" s="1">
        <v>9.1300000000000008</v>
      </c>
      <c r="I745" s="1">
        <v>0.99</v>
      </c>
      <c r="J745" s="1"/>
      <c r="K745" s="2">
        <v>8.66</v>
      </c>
      <c r="L745" s="4" t="s">
        <v>12</v>
      </c>
      <c r="M745" s="4" t="s">
        <v>19</v>
      </c>
      <c r="N745" s="1">
        <v>54.35</v>
      </c>
      <c r="O745" s="1">
        <v>51.27</v>
      </c>
      <c r="P745" s="1">
        <v>191.15</v>
      </c>
      <c r="Q745" s="1">
        <v>6.72</v>
      </c>
      <c r="R745" s="1">
        <v>2</v>
      </c>
      <c r="S745" s="4" t="s">
        <v>14</v>
      </c>
      <c r="T745" s="4" t="s">
        <v>7</v>
      </c>
      <c r="U745" s="7">
        <v>23</v>
      </c>
      <c r="V745" s="4" t="s">
        <v>4</v>
      </c>
      <c r="W745" s="4" t="s">
        <v>2572</v>
      </c>
      <c r="X745" s="7">
        <v>1</v>
      </c>
      <c r="Y745" s="7">
        <v>2024</v>
      </c>
      <c r="Z745" s="4" t="s">
        <v>1853</v>
      </c>
    </row>
    <row r="746" spans="1:26">
      <c r="A746" s="4" t="s">
        <v>1156</v>
      </c>
      <c r="B746" s="4" t="s">
        <v>17</v>
      </c>
      <c r="C746" s="1">
        <v>50</v>
      </c>
      <c r="D746" s="4" t="s">
        <v>668</v>
      </c>
      <c r="E746" s="4" t="s">
        <v>27</v>
      </c>
      <c r="F746" s="3">
        <v>45323</v>
      </c>
      <c r="G746" s="3">
        <v>45323.037499999999</v>
      </c>
      <c r="H746" s="1">
        <v>44</v>
      </c>
      <c r="I746" s="1">
        <v>3.56</v>
      </c>
      <c r="J746" s="1">
        <v>30.24</v>
      </c>
      <c r="K746" s="2">
        <v>24.31</v>
      </c>
      <c r="L746" s="4" t="s">
        <v>45</v>
      </c>
      <c r="M746" s="4" t="s">
        <v>5</v>
      </c>
      <c r="N746" s="1">
        <v>89.63</v>
      </c>
      <c r="O746" s="1">
        <v>67.709999999999994</v>
      </c>
      <c r="P746" s="1">
        <v>138.77000000000001</v>
      </c>
      <c r="Q746" s="1">
        <v>-6.94</v>
      </c>
      <c r="R746" s="1">
        <v>0</v>
      </c>
      <c r="S746" s="4" t="s">
        <v>20</v>
      </c>
      <c r="T746" s="4" t="s">
        <v>24</v>
      </c>
      <c r="U746" s="7">
        <v>0</v>
      </c>
      <c r="V746" s="4" t="s">
        <v>1816</v>
      </c>
      <c r="W746" s="4" t="s">
        <v>2567</v>
      </c>
      <c r="X746" s="7">
        <v>2</v>
      </c>
      <c r="Y746" s="7">
        <v>2024</v>
      </c>
      <c r="Z746" s="4" t="s">
        <v>1853</v>
      </c>
    </row>
    <row r="747" spans="1:26">
      <c r="A747" s="4" t="s">
        <v>1157</v>
      </c>
      <c r="B747" s="4" t="s">
        <v>17</v>
      </c>
      <c r="C747" s="1">
        <v>62</v>
      </c>
      <c r="D747" s="4" t="s">
        <v>307</v>
      </c>
      <c r="E747" s="4" t="s">
        <v>3</v>
      </c>
      <c r="F747" s="3">
        <v>45323.041666666664</v>
      </c>
      <c r="G747" s="3">
        <v>45323.09375</v>
      </c>
      <c r="H747" s="1">
        <v>41.77</v>
      </c>
      <c r="I747" s="1">
        <v>4.59</v>
      </c>
      <c r="J747" s="1">
        <v>21.83</v>
      </c>
      <c r="K747" s="2">
        <v>36.700000000000003</v>
      </c>
      <c r="L747" s="4" t="s">
        <v>36</v>
      </c>
      <c r="M747" s="4" t="s">
        <v>33</v>
      </c>
      <c r="N747" s="1">
        <v>42.36</v>
      </c>
      <c r="O747" s="1">
        <v>51.49</v>
      </c>
      <c r="P747" s="1">
        <v>14.59</v>
      </c>
      <c r="Q747" s="1">
        <v>38.81</v>
      </c>
      <c r="R747" s="1">
        <v>6</v>
      </c>
      <c r="S747" s="4" t="s">
        <v>14</v>
      </c>
      <c r="T747" s="4" t="s">
        <v>15</v>
      </c>
      <c r="U747" s="7">
        <v>1</v>
      </c>
      <c r="V747" s="4" t="s">
        <v>1816</v>
      </c>
      <c r="W747" s="4" t="s">
        <v>2567</v>
      </c>
      <c r="X747" s="7">
        <v>2</v>
      </c>
      <c r="Y747" s="7">
        <v>2024</v>
      </c>
      <c r="Z747" s="4" t="s">
        <v>1853</v>
      </c>
    </row>
    <row r="748" spans="1:26">
      <c r="A748" s="4" t="s">
        <v>1158</v>
      </c>
      <c r="B748" s="4" t="s">
        <v>17</v>
      </c>
      <c r="C748" s="1">
        <v>100</v>
      </c>
      <c r="D748" s="4" t="s">
        <v>1159</v>
      </c>
      <c r="E748" s="4" t="s">
        <v>11</v>
      </c>
      <c r="F748" s="3">
        <v>45323.083333333336</v>
      </c>
      <c r="G748" s="3">
        <v>45323.154166666667</v>
      </c>
      <c r="H748" s="1">
        <v>6.7</v>
      </c>
      <c r="I748" s="1">
        <v>2.13</v>
      </c>
      <c r="J748" s="1">
        <v>4.05</v>
      </c>
      <c r="K748" s="2">
        <v>34.46</v>
      </c>
      <c r="L748" s="4" t="s">
        <v>12</v>
      </c>
      <c r="M748" s="4" t="s">
        <v>19</v>
      </c>
      <c r="N748" s="1">
        <v>82.33</v>
      </c>
      <c r="O748" s="1">
        <v>7.6</v>
      </c>
      <c r="P748" s="1">
        <v>104.72</v>
      </c>
      <c r="Q748" s="1">
        <v>1.63</v>
      </c>
      <c r="R748" s="1">
        <v>5</v>
      </c>
      <c r="S748" s="4" t="s">
        <v>6</v>
      </c>
      <c r="T748" s="4" t="s">
        <v>24</v>
      </c>
      <c r="U748" s="7">
        <v>2</v>
      </c>
      <c r="V748" s="4" t="s">
        <v>1816</v>
      </c>
      <c r="W748" s="4" t="s">
        <v>2567</v>
      </c>
      <c r="X748" s="7">
        <v>2</v>
      </c>
      <c r="Y748" s="7">
        <v>2024</v>
      </c>
      <c r="Z748" s="4" t="s">
        <v>1853</v>
      </c>
    </row>
    <row r="749" spans="1:26">
      <c r="A749" s="4" t="s">
        <v>1160</v>
      </c>
      <c r="B749" s="4" t="s">
        <v>17</v>
      </c>
      <c r="C749" s="1">
        <v>62</v>
      </c>
      <c r="D749" s="4" t="s">
        <v>1161</v>
      </c>
      <c r="E749" s="4" t="s">
        <v>11</v>
      </c>
      <c r="F749" s="3">
        <v>45323.125</v>
      </c>
      <c r="G749" s="3">
        <v>45323.213194444441</v>
      </c>
      <c r="H749" s="1">
        <v>69.44</v>
      </c>
      <c r="I749" s="1">
        <v>3.66</v>
      </c>
      <c r="J749" s="1">
        <v>16.61</v>
      </c>
      <c r="K749" s="2">
        <v>12.61</v>
      </c>
      <c r="L749" s="4" t="s">
        <v>4</v>
      </c>
      <c r="M749" s="4" t="s">
        <v>5</v>
      </c>
      <c r="N749" s="1">
        <v>22.71</v>
      </c>
      <c r="O749" s="1">
        <v>50.8</v>
      </c>
      <c r="P749" s="1">
        <v>266.83</v>
      </c>
      <c r="Q749" s="1">
        <v>9.99</v>
      </c>
      <c r="R749" s="1">
        <v>5</v>
      </c>
      <c r="S749" s="4" t="s">
        <v>20</v>
      </c>
      <c r="T749" s="4" t="s">
        <v>24</v>
      </c>
      <c r="U749" s="7">
        <v>3</v>
      </c>
      <c r="V749" s="4" t="s">
        <v>1816</v>
      </c>
      <c r="W749" s="4" t="s">
        <v>2567</v>
      </c>
      <c r="X749" s="7">
        <v>2</v>
      </c>
      <c r="Y749" s="7">
        <v>2024</v>
      </c>
      <c r="Z749" s="4" t="s">
        <v>1853</v>
      </c>
    </row>
    <row r="750" spans="1:26">
      <c r="A750" s="4" t="s">
        <v>1162</v>
      </c>
      <c r="B750" s="4" t="s">
        <v>62</v>
      </c>
      <c r="C750" s="1">
        <v>75</v>
      </c>
      <c r="D750" s="4" t="s">
        <v>1074</v>
      </c>
      <c r="E750" s="4" t="s">
        <v>27</v>
      </c>
      <c r="F750" s="3">
        <v>45323.166666666664</v>
      </c>
      <c r="G750" s="3">
        <v>45323.226388888892</v>
      </c>
      <c r="H750" s="1">
        <v>38.71</v>
      </c>
      <c r="I750" s="1">
        <v>2.97</v>
      </c>
      <c r="J750" s="1">
        <v>14.53</v>
      </c>
      <c r="K750" s="2">
        <v>14.36</v>
      </c>
      <c r="L750" s="4" t="s">
        <v>45</v>
      </c>
      <c r="M750" s="4" t="s">
        <v>48</v>
      </c>
      <c r="N750" s="1">
        <v>28.63</v>
      </c>
      <c r="O750" s="1">
        <v>61.66</v>
      </c>
      <c r="P750" s="1">
        <v>260.49</v>
      </c>
      <c r="Q750" s="1">
        <v>-6.36</v>
      </c>
      <c r="R750" s="1">
        <v>5</v>
      </c>
      <c r="S750" s="4" t="s">
        <v>14</v>
      </c>
      <c r="T750" s="4" t="s">
        <v>15</v>
      </c>
      <c r="U750" s="7">
        <v>4</v>
      </c>
      <c r="V750" s="4" t="s">
        <v>1816</v>
      </c>
      <c r="W750" s="4" t="s">
        <v>2584</v>
      </c>
      <c r="X750" s="7">
        <v>2</v>
      </c>
      <c r="Y750" s="7">
        <v>2024</v>
      </c>
      <c r="Z750" s="4" t="s">
        <v>1853</v>
      </c>
    </row>
    <row r="751" spans="1:26">
      <c r="A751" s="4" t="s">
        <v>1163</v>
      </c>
      <c r="B751" s="4" t="s">
        <v>17</v>
      </c>
      <c r="C751" s="1">
        <v>81.37</v>
      </c>
      <c r="D751" s="4" t="s">
        <v>1164</v>
      </c>
      <c r="E751" s="4" t="s">
        <v>3</v>
      </c>
      <c r="F751" s="3">
        <v>45323.208333333336</v>
      </c>
      <c r="G751" s="3">
        <v>45323.288888888892</v>
      </c>
      <c r="H751" s="1">
        <v>57.98</v>
      </c>
      <c r="I751" s="1">
        <v>2.86</v>
      </c>
      <c r="J751" s="1">
        <v>6.5</v>
      </c>
      <c r="K751" s="2">
        <v>14.34</v>
      </c>
      <c r="L751" s="4" t="s">
        <v>4</v>
      </c>
      <c r="M751" s="4" t="s">
        <v>19</v>
      </c>
      <c r="N751" s="1">
        <v>58.31</v>
      </c>
      <c r="O751" s="1">
        <v>63.87</v>
      </c>
      <c r="P751" s="1">
        <v>114.88</v>
      </c>
      <c r="Q751" s="1">
        <v>7.64</v>
      </c>
      <c r="R751" s="1">
        <v>5</v>
      </c>
      <c r="S751" s="4" t="s">
        <v>6</v>
      </c>
      <c r="T751" s="4" t="s">
        <v>24</v>
      </c>
      <c r="U751" s="7">
        <v>5</v>
      </c>
      <c r="V751" s="4" t="s">
        <v>1816</v>
      </c>
      <c r="W751" s="4" t="s">
        <v>2567</v>
      </c>
      <c r="X751" s="7">
        <v>2</v>
      </c>
      <c r="Y751" s="7">
        <v>2024</v>
      </c>
      <c r="Z751" s="4" t="s">
        <v>1853</v>
      </c>
    </row>
    <row r="752" spans="1:26">
      <c r="A752" s="4" t="s">
        <v>1165</v>
      </c>
      <c r="B752" s="4" t="s">
        <v>1</v>
      </c>
      <c r="C752" s="1">
        <v>75</v>
      </c>
      <c r="D752" s="4" t="s">
        <v>984</v>
      </c>
      <c r="E752" s="4" t="s">
        <v>3</v>
      </c>
      <c r="F752" s="3">
        <v>45323.25</v>
      </c>
      <c r="G752" s="3">
        <v>45323.362500000003</v>
      </c>
      <c r="H752" s="1">
        <v>74.11</v>
      </c>
      <c r="I752" s="1">
        <v>2.2200000000000002</v>
      </c>
      <c r="J752" s="1">
        <v>45.7</v>
      </c>
      <c r="K752" s="2">
        <v>14.76</v>
      </c>
      <c r="L752" s="4" t="s">
        <v>4</v>
      </c>
      <c r="M752" s="4" t="s">
        <v>39</v>
      </c>
      <c r="N752" s="1">
        <v>72.900000000000006</v>
      </c>
      <c r="O752" s="1">
        <v>51.69</v>
      </c>
      <c r="P752" s="1">
        <v>177.21</v>
      </c>
      <c r="Q752" s="1">
        <v>3.26</v>
      </c>
      <c r="R752" s="1">
        <v>3</v>
      </c>
      <c r="S752" s="4" t="s">
        <v>20</v>
      </c>
      <c r="T752" s="4" t="s">
        <v>15</v>
      </c>
      <c r="U752" s="7">
        <v>6</v>
      </c>
      <c r="V752" s="4" t="s">
        <v>12</v>
      </c>
      <c r="W752" s="4" t="s">
        <v>2566</v>
      </c>
      <c r="X752" s="7">
        <v>2</v>
      </c>
      <c r="Y752" s="7">
        <v>2024</v>
      </c>
      <c r="Z752" s="4" t="s">
        <v>1853</v>
      </c>
    </row>
    <row r="753" spans="1:26">
      <c r="A753" s="4" t="s">
        <v>1166</v>
      </c>
      <c r="B753" s="4" t="s">
        <v>1</v>
      </c>
      <c r="C753" s="1">
        <v>100</v>
      </c>
      <c r="D753" s="4" t="s">
        <v>237</v>
      </c>
      <c r="E753" s="4" t="s">
        <v>58</v>
      </c>
      <c r="F753" s="3">
        <v>45323.291666666664</v>
      </c>
      <c r="G753" s="3">
        <v>45323.35</v>
      </c>
      <c r="H753" s="1">
        <v>40.32</v>
      </c>
      <c r="I753" s="1">
        <v>1.74</v>
      </c>
      <c r="J753" s="1">
        <v>11.77</v>
      </c>
      <c r="K753" s="2">
        <v>15.1</v>
      </c>
      <c r="L753" s="4" t="s">
        <v>4</v>
      </c>
      <c r="M753" s="4" t="s">
        <v>19</v>
      </c>
      <c r="N753" s="1">
        <v>31.09</v>
      </c>
      <c r="O753" s="1">
        <v>86.58</v>
      </c>
      <c r="P753" s="1">
        <v>99.19</v>
      </c>
      <c r="Q753" s="1">
        <v>0.53</v>
      </c>
      <c r="R753" s="1">
        <v>7</v>
      </c>
      <c r="S753" s="4" t="s">
        <v>14</v>
      </c>
      <c r="T753" s="4" t="s">
        <v>15</v>
      </c>
      <c r="U753" s="7">
        <v>7</v>
      </c>
      <c r="V753" s="4" t="s">
        <v>12</v>
      </c>
      <c r="W753" s="4" t="s">
        <v>2566</v>
      </c>
      <c r="X753" s="7">
        <v>2</v>
      </c>
      <c r="Y753" s="7">
        <v>2024</v>
      </c>
      <c r="Z753" s="4" t="s">
        <v>1853</v>
      </c>
    </row>
    <row r="754" spans="1:26">
      <c r="A754" s="4" t="s">
        <v>1167</v>
      </c>
      <c r="B754" s="4" t="s">
        <v>62</v>
      </c>
      <c r="C754" s="1">
        <v>50</v>
      </c>
      <c r="D754" s="4" t="s">
        <v>60</v>
      </c>
      <c r="E754" s="4" t="s">
        <v>11</v>
      </c>
      <c r="F754" s="3">
        <v>45323.333333333336</v>
      </c>
      <c r="G754" s="3">
        <v>45323.395833333336</v>
      </c>
      <c r="H754" s="1">
        <v>47.2</v>
      </c>
      <c r="I754" s="1">
        <v>2.86</v>
      </c>
      <c r="J754" s="1">
        <v>44.34</v>
      </c>
      <c r="K754" s="2">
        <v>27.39</v>
      </c>
      <c r="L754" s="4" t="s">
        <v>12</v>
      </c>
      <c r="M754" s="4" t="s">
        <v>23</v>
      </c>
      <c r="N754" s="1">
        <v>65.48</v>
      </c>
      <c r="O754" s="1">
        <v>84.23</v>
      </c>
      <c r="P754" s="1">
        <v>86.61</v>
      </c>
      <c r="Q754" s="1">
        <v>4.25</v>
      </c>
      <c r="R754" s="1">
        <v>6</v>
      </c>
      <c r="S754" s="4" t="s">
        <v>20</v>
      </c>
      <c r="T754" s="4" t="s">
        <v>7</v>
      </c>
      <c r="U754" s="7">
        <v>8</v>
      </c>
      <c r="V754" s="4" t="s">
        <v>12</v>
      </c>
      <c r="W754" s="4" t="s">
        <v>2584</v>
      </c>
      <c r="X754" s="7">
        <v>2</v>
      </c>
      <c r="Y754" s="7">
        <v>2024</v>
      </c>
      <c r="Z754" s="4" t="s">
        <v>1853</v>
      </c>
    </row>
    <row r="755" spans="1:26">
      <c r="A755" s="4" t="s">
        <v>1168</v>
      </c>
      <c r="B755" s="4" t="s">
        <v>17</v>
      </c>
      <c r="C755" s="1">
        <v>100</v>
      </c>
      <c r="D755" s="4" t="s">
        <v>1104</v>
      </c>
      <c r="E755" s="4" t="s">
        <v>27</v>
      </c>
      <c r="F755" s="3">
        <v>45323.375</v>
      </c>
      <c r="G755" s="3">
        <v>45323.456944444442</v>
      </c>
      <c r="H755" s="1">
        <v>22.52</v>
      </c>
      <c r="I755" s="1">
        <v>3.56</v>
      </c>
      <c r="J755" s="1">
        <v>35.15</v>
      </c>
      <c r="K755" s="2">
        <v>11.22</v>
      </c>
      <c r="L755" s="4" t="s">
        <v>45</v>
      </c>
      <c r="M755" s="4" t="s">
        <v>19</v>
      </c>
      <c r="N755" s="1">
        <v>40.14</v>
      </c>
      <c r="O755" s="1">
        <v>59.07</v>
      </c>
      <c r="P755" s="1">
        <v>80.16</v>
      </c>
      <c r="Q755" s="1">
        <v>16.34</v>
      </c>
      <c r="R755" s="1">
        <v>6</v>
      </c>
      <c r="S755" s="4" t="s">
        <v>6</v>
      </c>
      <c r="T755" s="4" t="s">
        <v>7</v>
      </c>
      <c r="U755" s="7">
        <v>9</v>
      </c>
      <c r="V755" s="4" t="s">
        <v>12</v>
      </c>
      <c r="W755" s="4" t="s">
        <v>2567</v>
      </c>
      <c r="X755" s="7">
        <v>2</v>
      </c>
      <c r="Y755" s="7">
        <v>2024</v>
      </c>
      <c r="Z755" s="4" t="s">
        <v>1853</v>
      </c>
    </row>
    <row r="756" spans="1:26">
      <c r="A756" s="4" t="s">
        <v>1169</v>
      </c>
      <c r="B756" s="4" t="s">
        <v>17</v>
      </c>
      <c r="C756" s="1">
        <v>62</v>
      </c>
      <c r="D756" s="4" t="s">
        <v>732</v>
      </c>
      <c r="E756" s="4" t="s">
        <v>42</v>
      </c>
      <c r="F756" s="3">
        <v>45323.416666666664</v>
      </c>
      <c r="G756" s="3">
        <v>45323.442361111112</v>
      </c>
      <c r="H756" s="1">
        <v>68.260000000000005</v>
      </c>
      <c r="I756" s="1">
        <v>2.41</v>
      </c>
      <c r="J756" s="1">
        <v>33.64</v>
      </c>
      <c r="K756" s="2">
        <v>17.03</v>
      </c>
      <c r="L756" s="4" t="s">
        <v>12</v>
      </c>
      <c r="M756" s="4" t="s">
        <v>5</v>
      </c>
      <c r="N756" s="1">
        <v>46.38</v>
      </c>
      <c r="O756" s="1">
        <v>88.39</v>
      </c>
      <c r="P756" s="1"/>
      <c r="Q756" s="1">
        <v>-9.5399999999999991</v>
      </c>
      <c r="R756" s="1">
        <v>7</v>
      </c>
      <c r="S756" s="4" t="s">
        <v>6</v>
      </c>
      <c r="T756" s="4" t="s">
        <v>24</v>
      </c>
      <c r="U756" s="7">
        <v>10</v>
      </c>
      <c r="V756" s="4" t="s">
        <v>12</v>
      </c>
      <c r="W756" s="4" t="s">
        <v>2567</v>
      </c>
      <c r="X756" s="7">
        <v>2</v>
      </c>
      <c r="Y756" s="7">
        <v>2024</v>
      </c>
      <c r="Z756" s="4" t="s">
        <v>1853</v>
      </c>
    </row>
    <row r="757" spans="1:26">
      <c r="A757" s="4" t="s">
        <v>1170</v>
      </c>
      <c r="B757" s="4" t="s">
        <v>17</v>
      </c>
      <c r="C757" s="1">
        <v>50</v>
      </c>
      <c r="D757" s="4" t="s">
        <v>1171</v>
      </c>
      <c r="E757" s="4" t="s">
        <v>11</v>
      </c>
      <c r="F757" s="3">
        <v>45323.458333333336</v>
      </c>
      <c r="G757" s="3">
        <v>45323.489583333336</v>
      </c>
      <c r="H757" s="1">
        <v>73.510000000000005</v>
      </c>
      <c r="I757" s="1">
        <v>1.84</v>
      </c>
      <c r="J757" s="1">
        <v>30.93</v>
      </c>
      <c r="K757" s="2">
        <v>31.85</v>
      </c>
      <c r="L757" s="4" t="s">
        <v>36</v>
      </c>
      <c r="M757" s="4" t="s">
        <v>19</v>
      </c>
      <c r="N757" s="1">
        <v>60.77</v>
      </c>
      <c r="O757" s="1">
        <v>63.57</v>
      </c>
      <c r="P757" s="1">
        <v>246.29</v>
      </c>
      <c r="Q757" s="1">
        <v>2.3199999999999998</v>
      </c>
      <c r="R757" s="1">
        <v>2</v>
      </c>
      <c r="S757" s="4" t="s">
        <v>14</v>
      </c>
      <c r="T757" s="4" t="s">
        <v>7</v>
      </c>
      <c r="U757" s="7">
        <v>11</v>
      </c>
      <c r="V757" s="4" t="s">
        <v>12</v>
      </c>
      <c r="W757" s="4" t="s">
        <v>2567</v>
      </c>
      <c r="X757" s="7">
        <v>2</v>
      </c>
      <c r="Y757" s="7">
        <v>2024</v>
      </c>
      <c r="Z757" s="4" t="s">
        <v>1853</v>
      </c>
    </row>
    <row r="758" spans="1:26">
      <c r="A758" s="4" t="s">
        <v>1172</v>
      </c>
      <c r="B758" s="4" t="s">
        <v>9</v>
      </c>
      <c r="C758" s="1">
        <v>75</v>
      </c>
      <c r="D758" s="4" t="s">
        <v>95</v>
      </c>
      <c r="E758" s="4" t="s">
        <v>58</v>
      </c>
      <c r="F758" s="3">
        <v>45323.5</v>
      </c>
      <c r="G758" s="3">
        <v>45323.642361111109</v>
      </c>
      <c r="H758" s="1">
        <v>73.87</v>
      </c>
      <c r="I758" s="1">
        <v>1.2</v>
      </c>
      <c r="J758" s="1">
        <v>26.09</v>
      </c>
      <c r="K758" s="2">
        <v>5.64</v>
      </c>
      <c r="L758" s="4" t="s">
        <v>12</v>
      </c>
      <c r="M758" s="4" t="s">
        <v>33</v>
      </c>
      <c r="N758" s="1">
        <v>80.7</v>
      </c>
      <c r="O758" s="1">
        <v>88.21</v>
      </c>
      <c r="P758" s="1">
        <v>180.45</v>
      </c>
      <c r="Q758" s="1">
        <v>21.29</v>
      </c>
      <c r="R758" s="1">
        <v>4</v>
      </c>
      <c r="S758" s="4" t="s">
        <v>20</v>
      </c>
      <c r="T758" s="4" t="s">
        <v>24</v>
      </c>
      <c r="U758" s="7">
        <v>12</v>
      </c>
      <c r="V758" s="4" t="s">
        <v>36</v>
      </c>
      <c r="W758" s="4" t="s">
        <v>2572</v>
      </c>
      <c r="X758" s="7">
        <v>2</v>
      </c>
      <c r="Y758" s="7">
        <v>2024</v>
      </c>
      <c r="Z758" s="4" t="s">
        <v>1853</v>
      </c>
    </row>
    <row r="759" spans="1:26">
      <c r="A759" s="4" t="s">
        <v>1173</v>
      </c>
      <c r="B759" s="4" t="s">
        <v>29</v>
      </c>
      <c r="C759" s="1">
        <v>50</v>
      </c>
      <c r="D759" s="4" t="s">
        <v>144</v>
      </c>
      <c r="E759" s="4" t="s">
        <v>3</v>
      </c>
      <c r="F759" s="3">
        <v>45323.541666666664</v>
      </c>
      <c r="G759" s="3">
        <v>45323.642361111109</v>
      </c>
      <c r="H759" s="1">
        <v>64.38</v>
      </c>
      <c r="I759" s="1">
        <v>2.31</v>
      </c>
      <c r="J759" s="1">
        <v>15.26</v>
      </c>
      <c r="K759" s="2">
        <v>8.81</v>
      </c>
      <c r="L759" s="4" t="s">
        <v>36</v>
      </c>
      <c r="M759" s="4" t="s">
        <v>13</v>
      </c>
      <c r="N759" s="1">
        <v>15.59</v>
      </c>
      <c r="O759" s="1">
        <v>98.81</v>
      </c>
      <c r="P759" s="1">
        <v>199.76</v>
      </c>
      <c r="Q759" s="1">
        <v>25.41</v>
      </c>
      <c r="R759" s="1">
        <v>3</v>
      </c>
      <c r="S759" s="4" t="s">
        <v>20</v>
      </c>
      <c r="T759" s="4" t="s">
        <v>24</v>
      </c>
      <c r="U759" s="7">
        <v>13</v>
      </c>
      <c r="V759" s="4" t="s">
        <v>36</v>
      </c>
      <c r="W759" s="4" t="s">
        <v>2579</v>
      </c>
      <c r="X759" s="7">
        <v>2</v>
      </c>
      <c r="Y759" s="7">
        <v>2024</v>
      </c>
      <c r="Z759" s="4" t="s">
        <v>1853</v>
      </c>
    </row>
    <row r="760" spans="1:26">
      <c r="A760" s="4" t="s">
        <v>1174</v>
      </c>
      <c r="B760" s="4" t="s">
        <v>9</v>
      </c>
      <c r="C760" s="1">
        <v>50</v>
      </c>
      <c r="D760" s="4" t="s">
        <v>644</v>
      </c>
      <c r="E760" s="4" t="s">
        <v>27</v>
      </c>
      <c r="F760" s="3">
        <v>45323.583333333336</v>
      </c>
      <c r="G760" s="3">
        <v>45323.645833333336</v>
      </c>
      <c r="H760" s="1">
        <v>12.01</v>
      </c>
      <c r="I760" s="1">
        <v>0.75</v>
      </c>
      <c r="J760" s="1">
        <v>47.9</v>
      </c>
      <c r="K760" s="2">
        <v>35.090000000000003</v>
      </c>
      <c r="L760" s="4" t="s">
        <v>45</v>
      </c>
      <c r="M760" s="4" t="s">
        <v>39</v>
      </c>
      <c r="N760" s="1">
        <v>41.66</v>
      </c>
      <c r="O760" s="1">
        <v>83.16</v>
      </c>
      <c r="P760" s="1">
        <v>133.44999999999999</v>
      </c>
      <c r="Q760" s="1">
        <v>23.95</v>
      </c>
      <c r="R760" s="1">
        <v>5</v>
      </c>
      <c r="S760" s="4" t="s">
        <v>6</v>
      </c>
      <c r="T760" s="4" t="s">
        <v>7</v>
      </c>
      <c r="U760" s="7">
        <v>14</v>
      </c>
      <c r="V760" s="4" t="s">
        <v>36</v>
      </c>
      <c r="W760" s="4" t="s">
        <v>2572</v>
      </c>
      <c r="X760" s="7">
        <v>2</v>
      </c>
      <c r="Y760" s="7">
        <v>2024</v>
      </c>
      <c r="Z760" s="4" t="s">
        <v>1853</v>
      </c>
    </row>
    <row r="761" spans="1:26">
      <c r="A761" s="4" t="s">
        <v>1175</v>
      </c>
      <c r="B761" s="4" t="s">
        <v>29</v>
      </c>
      <c r="C761" s="1">
        <v>29.59</v>
      </c>
      <c r="D761" s="4" t="s">
        <v>271</v>
      </c>
      <c r="E761" s="4" t="s">
        <v>11</v>
      </c>
      <c r="F761" s="3">
        <v>45323.625</v>
      </c>
      <c r="G761" s="3">
        <v>45323.655555555553</v>
      </c>
      <c r="H761" s="1">
        <v>36.229999999999997</v>
      </c>
      <c r="I761" s="1">
        <v>3.99</v>
      </c>
      <c r="J761" s="1">
        <v>27.2</v>
      </c>
      <c r="K761" s="2">
        <v>21.93</v>
      </c>
      <c r="L761" s="4" t="s">
        <v>45</v>
      </c>
      <c r="M761" s="4" t="s">
        <v>23</v>
      </c>
      <c r="N761" s="1">
        <v>80.58</v>
      </c>
      <c r="O761" s="1">
        <v>91.08</v>
      </c>
      <c r="P761" s="1">
        <v>34.04</v>
      </c>
      <c r="Q761" s="1">
        <v>23.33</v>
      </c>
      <c r="R761" s="1">
        <v>3</v>
      </c>
      <c r="S761" s="4" t="s">
        <v>20</v>
      </c>
      <c r="T761" s="4" t="s">
        <v>7</v>
      </c>
      <c r="U761" s="7">
        <v>15</v>
      </c>
      <c r="V761" s="4" t="s">
        <v>36</v>
      </c>
      <c r="W761" s="4" t="s">
        <v>2579</v>
      </c>
      <c r="X761" s="7">
        <v>2</v>
      </c>
      <c r="Y761" s="7">
        <v>2024</v>
      </c>
      <c r="Z761" s="4" t="s">
        <v>1853</v>
      </c>
    </row>
    <row r="762" spans="1:26">
      <c r="A762" s="4" t="s">
        <v>1176</v>
      </c>
      <c r="B762" s="4" t="s">
        <v>17</v>
      </c>
      <c r="C762" s="1">
        <v>100</v>
      </c>
      <c r="D762" s="4" t="s">
        <v>1177</v>
      </c>
      <c r="E762" s="4" t="s">
        <v>42</v>
      </c>
      <c r="F762" s="3">
        <v>45323.666666666664</v>
      </c>
      <c r="G762" s="3">
        <v>45323.820833333331</v>
      </c>
      <c r="H762" s="1">
        <v>28.85</v>
      </c>
      <c r="I762" s="1">
        <v>3.29</v>
      </c>
      <c r="J762" s="1">
        <v>11.03</v>
      </c>
      <c r="K762" s="2">
        <v>10.43</v>
      </c>
      <c r="L762" s="4" t="s">
        <v>12</v>
      </c>
      <c r="M762" s="4" t="s">
        <v>48</v>
      </c>
      <c r="N762" s="1">
        <v>41.59</v>
      </c>
      <c r="O762" s="1">
        <v>90</v>
      </c>
      <c r="P762" s="1">
        <v>298.63</v>
      </c>
      <c r="Q762" s="1">
        <v>-0.46</v>
      </c>
      <c r="R762" s="1">
        <v>4</v>
      </c>
      <c r="S762" s="4" t="s">
        <v>20</v>
      </c>
      <c r="T762" s="4" t="s">
        <v>24</v>
      </c>
      <c r="U762" s="7">
        <v>16</v>
      </c>
      <c r="V762" s="4" t="s">
        <v>36</v>
      </c>
      <c r="W762" s="4" t="s">
        <v>2567</v>
      </c>
      <c r="X762" s="7">
        <v>2</v>
      </c>
      <c r="Y762" s="7">
        <v>2024</v>
      </c>
      <c r="Z762" s="4" t="s">
        <v>1853</v>
      </c>
    </row>
    <row r="763" spans="1:26">
      <c r="A763" s="4" t="s">
        <v>1178</v>
      </c>
      <c r="B763" s="4" t="s">
        <v>17</v>
      </c>
      <c r="C763" s="1">
        <v>85</v>
      </c>
      <c r="D763" s="4" t="s">
        <v>283</v>
      </c>
      <c r="E763" s="4" t="s">
        <v>58</v>
      </c>
      <c r="F763" s="3">
        <v>45323.708333333336</v>
      </c>
      <c r="G763" s="3">
        <v>45323.832638888889</v>
      </c>
      <c r="H763" s="1">
        <v>76.58</v>
      </c>
      <c r="I763" s="1">
        <v>2.68</v>
      </c>
      <c r="J763" s="1">
        <v>41.12</v>
      </c>
      <c r="K763" s="2">
        <v>21.32</v>
      </c>
      <c r="L763" s="4" t="s">
        <v>12</v>
      </c>
      <c r="M763" s="4" t="s">
        <v>5</v>
      </c>
      <c r="N763" s="1">
        <v>31.36</v>
      </c>
      <c r="O763" s="1">
        <v>93.56</v>
      </c>
      <c r="P763" s="1">
        <v>233.21</v>
      </c>
      <c r="Q763" s="1">
        <v>14.09</v>
      </c>
      <c r="R763" s="1">
        <v>1</v>
      </c>
      <c r="S763" s="4" t="s">
        <v>20</v>
      </c>
      <c r="T763" s="4" t="s">
        <v>24</v>
      </c>
      <c r="U763" s="7">
        <v>17</v>
      </c>
      <c r="V763" s="4" t="s">
        <v>36</v>
      </c>
      <c r="W763" s="4" t="s">
        <v>2567</v>
      </c>
      <c r="X763" s="7">
        <v>2</v>
      </c>
      <c r="Y763" s="7">
        <v>2024</v>
      </c>
      <c r="Z763" s="4" t="s">
        <v>1853</v>
      </c>
    </row>
    <row r="764" spans="1:26">
      <c r="A764" s="4" t="s">
        <v>1179</v>
      </c>
      <c r="B764" s="4" t="s">
        <v>9</v>
      </c>
      <c r="C764" s="1">
        <v>50</v>
      </c>
      <c r="D764" s="4" t="s">
        <v>795</v>
      </c>
      <c r="E764" s="4" t="s">
        <v>58</v>
      </c>
      <c r="F764" s="3">
        <v>45323.75</v>
      </c>
      <c r="G764" s="3">
        <v>45323.861111111109</v>
      </c>
      <c r="H764" s="1">
        <v>74.13</v>
      </c>
      <c r="I764" s="1">
        <v>2.19</v>
      </c>
      <c r="J764" s="1">
        <v>47.82</v>
      </c>
      <c r="K764" s="2">
        <v>11.35</v>
      </c>
      <c r="L764" s="4" t="s">
        <v>4</v>
      </c>
      <c r="M764" s="4" t="s">
        <v>48</v>
      </c>
      <c r="N764" s="1">
        <v>71.900000000000006</v>
      </c>
      <c r="O764" s="1">
        <v>99.36</v>
      </c>
      <c r="P764" s="1">
        <v>151.07</v>
      </c>
      <c r="Q764" s="1">
        <v>18.239999999999998</v>
      </c>
      <c r="R764" s="1">
        <v>6</v>
      </c>
      <c r="S764" s="4" t="s">
        <v>14</v>
      </c>
      <c r="T764" s="4" t="s">
        <v>24</v>
      </c>
      <c r="U764" s="7">
        <v>18</v>
      </c>
      <c r="V764" s="4" t="s">
        <v>4</v>
      </c>
      <c r="W764" s="4" t="s">
        <v>2572</v>
      </c>
      <c r="X764" s="7">
        <v>2</v>
      </c>
      <c r="Y764" s="7">
        <v>2024</v>
      </c>
      <c r="Z764" s="4" t="s">
        <v>1853</v>
      </c>
    </row>
    <row r="765" spans="1:26">
      <c r="A765" s="4" t="s">
        <v>1180</v>
      </c>
      <c r="B765" s="4" t="s">
        <v>9</v>
      </c>
      <c r="C765" s="1">
        <v>100</v>
      </c>
      <c r="D765" s="4" t="s">
        <v>569</v>
      </c>
      <c r="E765" s="4" t="s">
        <v>11</v>
      </c>
      <c r="F765" s="3">
        <v>45323.791666666664</v>
      </c>
      <c r="G765" s="3">
        <v>45323.882638888892</v>
      </c>
      <c r="H765" s="1">
        <v>73.81</v>
      </c>
      <c r="I765" s="1">
        <v>2.37</v>
      </c>
      <c r="J765" s="1">
        <v>10.58</v>
      </c>
      <c r="K765" s="2">
        <v>5.31</v>
      </c>
      <c r="L765" s="4" t="s">
        <v>36</v>
      </c>
      <c r="M765" s="4" t="s">
        <v>48</v>
      </c>
      <c r="N765" s="1">
        <v>53.17</v>
      </c>
      <c r="O765" s="1">
        <v>92.16</v>
      </c>
      <c r="P765" s="1">
        <v>126.4</v>
      </c>
      <c r="Q765" s="1">
        <v>25.04</v>
      </c>
      <c r="R765" s="1">
        <v>4</v>
      </c>
      <c r="S765" s="4" t="s">
        <v>6</v>
      </c>
      <c r="T765" s="4" t="s">
        <v>15</v>
      </c>
      <c r="U765" s="7">
        <v>19</v>
      </c>
      <c r="V765" s="4" t="s">
        <v>4</v>
      </c>
      <c r="W765" s="4" t="s">
        <v>2572</v>
      </c>
      <c r="X765" s="7">
        <v>2</v>
      </c>
      <c r="Y765" s="7">
        <v>2024</v>
      </c>
      <c r="Z765" s="4" t="s">
        <v>1853</v>
      </c>
    </row>
    <row r="766" spans="1:26">
      <c r="A766" s="4" t="s">
        <v>1181</v>
      </c>
      <c r="B766" s="4" t="s">
        <v>29</v>
      </c>
      <c r="C766" s="1">
        <v>50</v>
      </c>
      <c r="D766" s="4" t="s">
        <v>1182</v>
      </c>
      <c r="E766" s="4" t="s">
        <v>42</v>
      </c>
      <c r="F766" s="3">
        <v>45323.833333333336</v>
      </c>
      <c r="G766" s="3">
        <v>45323.890972222223</v>
      </c>
      <c r="H766" s="1">
        <v>35.03</v>
      </c>
      <c r="I766" s="1">
        <v>1.74</v>
      </c>
      <c r="J766" s="1">
        <v>22.03</v>
      </c>
      <c r="K766" s="2">
        <v>28.81</v>
      </c>
      <c r="L766" s="4" t="s">
        <v>4</v>
      </c>
      <c r="M766" s="4" t="s">
        <v>19</v>
      </c>
      <c r="N766" s="1">
        <v>26.28</v>
      </c>
      <c r="O766" s="1">
        <v>59.2</v>
      </c>
      <c r="P766" s="1">
        <v>208.48</v>
      </c>
      <c r="Q766" s="1">
        <v>-8.7100000000000009</v>
      </c>
      <c r="R766" s="1">
        <v>2</v>
      </c>
      <c r="S766" s="4" t="s">
        <v>14</v>
      </c>
      <c r="T766" s="4" t="s">
        <v>24</v>
      </c>
      <c r="U766" s="7">
        <v>20</v>
      </c>
      <c r="V766" s="4" t="s">
        <v>4</v>
      </c>
      <c r="W766" s="4" t="s">
        <v>2579</v>
      </c>
      <c r="X766" s="7">
        <v>2</v>
      </c>
      <c r="Y766" s="7">
        <v>2024</v>
      </c>
      <c r="Z766" s="4" t="s">
        <v>1853</v>
      </c>
    </row>
    <row r="767" spans="1:26">
      <c r="A767" s="4" t="s">
        <v>1183</v>
      </c>
      <c r="B767" s="4" t="s">
        <v>1</v>
      </c>
      <c r="C767" s="1">
        <v>62</v>
      </c>
      <c r="D767" s="4" t="s">
        <v>299</v>
      </c>
      <c r="E767" s="4" t="s">
        <v>58</v>
      </c>
      <c r="F767" s="3">
        <v>45323.875</v>
      </c>
      <c r="G767" s="3">
        <v>45323.904861111114</v>
      </c>
      <c r="H767" s="1"/>
      <c r="I767" s="1">
        <v>2.2000000000000002</v>
      </c>
      <c r="J767" s="1">
        <v>10.6</v>
      </c>
      <c r="K767" s="2">
        <v>15.11</v>
      </c>
      <c r="L767" s="4" t="s">
        <v>4</v>
      </c>
      <c r="M767" s="4" t="s">
        <v>19</v>
      </c>
      <c r="N767" s="1">
        <v>64.48</v>
      </c>
      <c r="O767" s="1">
        <v>60.64</v>
      </c>
      <c r="P767" s="1">
        <v>172.64</v>
      </c>
      <c r="Q767" s="1">
        <v>39.369999999999997</v>
      </c>
      <c r="R767" s="1">
        <v>7</v>
      </c>
      <c r="S767" s="4" t="s">
        <v>6</v>
      </c>
      <c r="T767" s="4" t="s">
        <v>24</v>
      </c>
      <c r="U767" s="7">
        <v>21</v>
      </c>
      <c r="V767" s="4" t="s">
        <v>4</v>
      </c>
      <c r="W767" s="4" t="s">
        <v>2566</v>
      </c>
      <c r="X767" s="7">
        <v>2</v>
      </c>
      <c r="Y767" s="7">
        <v>2024</v>
      </c>
      <c r="Z767" s="4" t="s">
        <v>1853</v>
      </c>
    </row>
    <row r="768" spans="1:26">
      <c r="A768" s="4" t="s">
        <v>1184</v>
      </c>
      <c r="B768" s="4" t="s">
        <v>29</v>
      </c>
      <c r="C768" s="1">
        <v>85</v>
      </c>
      <c r="D768" s="4" t="s">
        <v>541</v>
      </c>
      <c r="E768" s="4" t="s">
        <v>27</v>
      </c>
      <c r="F768" s="3">
        <v>45323.916666666664</v>
      </c>
      <c r="G768" s="3">
        <v>45323.961805555555</v>
      </c>
      <c r="H768" s="1">
        <v>35.9</v>
      </c>
      <c r="I768" s="1">
        <v>1.77</v>
      </c>
      <c r="J768" s="1">
        <v>12.51</v>
      </c>
      <c r="K768" s="2">
        <v>20.25</v>
      </c>
      <c r="L768" s="4" t="s">
        <v>45</v>
      </c>
      <c r="M768" s="4" t="s">
        <v>19</v>
      </c>
      <c r="N768" s="1">
        <v>16.489999999999998</v>
      </c>
      <c r="O768" s="1">
        <v>53.08</v>
      </c>
      <c r="P768" s="1">
        <v>150.28</v>
      </c>
      <c r="Q768" s="1">
        <v>15.06</v>
      </c>
      <c r="R768" s="1">
        <v>4</v>
      </c>
      <c r="S768" s="4" t="s">
        <v>14</v>
      </c>
      <c r="T768" s="4" t="s">
        <v>24</v>
      </c>
      <c r="U768" s="7">
        <v>22</v>
      </c>
      <c r="V768" s="4" t="s">
        <v>4</v>
      </c>
      <c r="W768" s="4" t="s">
        <v>2579</v>
      </c>
      <c r="X768" s="7">
        <v>2</v>
      </c>
      <c r="Y768" s="7">
        <v>2024</v>
      </c>
      <c r="Z768" s="4" t="s">
        <v>1853</v>
      </c>
    </row>
    <row r="769" spans="1:26">
      <c r="A769" s="4" t="s">
        <v>1185</v>
      </c>
      <c r="B769" s="4" t="s">
        <v>9</v>
      </c>
      <c r="C769" s="1">
        <v>62</v>
      </c>
      <c r="D769" s="4" t="s">
        <v>678</v>
      </c>
      <c r="E769" s="4" t="s">
        <v>58</v>
      </c>
      <c r="F769" s="3">
        <v>45323.958333333336</v>
      </c>
      <c r="G769" s="3">
        <v>45324.124305555553</v>
      </c>
      <c r="H769" s="1">
        <v>48.33</v>
      </c>
      <c r="I769" s="1">
        <v>2.15</v>
      </c>
      <c r="J769" s="1">
        <v>14.81</v>
      </c>
      <c r="K769" s="2">
        <v>15.3</v>
      </c>
      <c r="L769" s="4" t="s">
        <v>12</v>
      </c>
      <c r="M769" s="4" t="s">
        <v>39</v>
      </c>
      <c r="N769" s="1">
        <v>56.27</v>
      </c>
      <c r="O769" s="1">
        <v>65.989999999999995</v>
      </c>
      <c r="P769" s="1">
        <v>229.18</v>
      </c>
      <c r="Q769" s="1">
        <v>18.03</v>
      </c>
      <c r="R769" s="1">
        <v>4</v>
      </c>
      <c r="S769" s="4" t="s">
        <v>14</v>
      </c>
      <c r="T769" s="4" t="s">
        <v>7</v>
      </c>
      <c r="U769" s="7">
        <v>23</v>
      </c>
      <c r="V769" s="4" t="s">
        <v>4</v>
      </c>
      <c r="W769" s="4" t="s">
        <v>2572</v>
      </c>
      <c r="X769" s="7">
        <v>2</v>
      </c>
      <c r="Y769" s="7">
        <v>2024</v>
      </c>
      <c r="Z769" s="4" t="s">
        <v>1853</v>
      </c>
    </row>
    <row r="770" spans="1:26">
      <c r="A770" s="4" t="s">
        <v>1186</v>
      </c>
      <c r="B770" s="4" t="s">
        <v>9</v>
      </c>
      <c r="C770" s="1">
        <v>75</v>
      </c>
      <c r="D770" s="4" t="s">
        <v>196</v>
      </c>
      <c r="E770" s="4" t="s">
        <v>42</v>
      </c>
      <c r="F770" s="3">
        <v>45324</v>
      </c>
      <c r="G770" s="3">
        <v>45324.093055555553</v>
      </c>
      <c r="H770" s="1">
        <v>53.71</v>
      </c>
      <c r="I770" s="1">
        <v>1.69</v>
      </c>
      <c r="J770" s="1">
        <v>23.73</v>
      </c>
      <c r="K770" s="2">
        <v>30.14</v>
      </c>
      <c r="L770" s="4" t="s">
        <v>45</v>
      </c>
      <c r="M770" s="4" t="s">
        <v>23</v>
      </c>
      <c r="N770" s="1">
        <v>15.9</v>
      </c>
      <c r="O770" s="1">
        <v>58.17</v>
      </c>
      <c r="P770" s="1"/>
      <c r="Q770" s="1">
        <v>-6.37</v>
      </c>
      <c r="R770" s="1">
        <v>7</v>
      </c>
      <c r="S770" s="4" t="s">
        <v>14</v>
      </c>
      <c r="T770" s="4" t="s">
        <v>7</v>
      </c>
      <c r="U770" s="7">
        <v>0</v>
      </c>
      <c r="V770" s="4" t="s">
        <v>1816</v>
      </c>
      <c r="W770" s="4" t="s">
        <v>2572</v>
      </c>
      <c r="X770" s="7">
        <v>2</v>
      </c>
      <c r="Y770" s="7">
        <v>2024</v>
      </c>
      <c r="Z770" s="4" t="s">
        <v>1853</v>
      </c>
    </row>
    <row r="771" spans="1:26">
      <c r="A771" s="4" t="s">
        <v>1187</v>
      </c>
      <c r="B771" s="4" t="s">
        <v>62</v>
      </c>
      <c r="C771" s="1">
        <v>75</v>
      </c>
      <c r="D771" s="4" t="s">
        <v>780</v>
      </c>
      <c r="E771" s="4" t="s">
        <v>3</v>
      </c>
      <c r="F771" s="3">
        <v>45324.041666666664</v>
      </c>
      <c r="G771" s="3">
        <v>45324.118750000001</v>
      </c>
      <c r="H771" s="1">
        <v>15.56</v>
      </c>
      <c r="I771" s="1">
        <v>0.76</v>
      </c>
      <c r="J771" s="1">
        <v>44.45</v>
      </c>
      <c r="K771" s="2">
        <v>28.84</v>
      </c>
      <c r="L771" s="4" t="s">
        <v>12</v>
      </c>
      <c r="M771" s="4" t="s">
        <v>13</v>
      </c>
      <c r="N771" s="1">
        <v>83.2</v>
      </c>
      <c r="O771" s="1">
        <v>61.22</v>
      </c>
      <c r="P771" s="1">
        <v>243.83</v>
      </c>
      <c r="Q771" s="1">
        <v>25.9</v>
      </c>
      <c r="R771" s="1">
        <v>1</v>
      </c>
      <c r="S771" s="4" t="s">
        <v>20</v>
      </c>
      <c r="T771" s="4" t="s">
        <v>15</v>
      </c>
      <c r="U771" s="7">
        <v>1</v>
      </c>
      <c r="V771" s="4" t="s">
        <v>1816</v>
      </c>
      <c r="W771" s="4" t="s">
        <v>2584</v>
      </c>
      <c r="X771" s="7">
        <v>2</v>
      </c>
      <c r="Y771" s="7">
        <v>2024</v>
      </c>
      <c r="Z771" s="4" t="s">
        <v>1853</v>
      </c>
    </row>
    <row r="772" spans="1:26">
      <c r="A772" s="4" t="s">
        <v>1188</v>
      </c>
      <c r="B772" s="4" t="s">
        <v>9</v>
      </c>
      <c r="C772" s="1">
        <v>50</v>
      </c>
      <c r="D772" s="4" t="s">
        <v>1189</v>
      </c>
      <c r="E772" s="4" t="s">
        <v>3</v>
      </c>
      <c r="F772" s="3">
        <v>45324.083333333336</v>
      </c>
      <c r="G772" s="3">
        <v>45324.15</v>
      </c>
      <c r="H772" s="1">
        <v>40.74</v>
      </c>
      <c r="I772" s="1">
        <v>2.5299999999999998</v>
      </c>
      <c r="J772" s="1">
        <v>9.8699999999999992</v>
      </c>
      <c r="K772" s="2">
        <v>36.57</v>
      </c>
      <c r="L772" s="4" t="s">
        <v>45</v>
      </c>
      <c r="M772" s="4" t="s">
        <v>33</v>
      </c>
      <c r="N772" s="1">
        <v>33.93</v>
      </c>
      <c r="O772" s="1">
        <v>67.7</v>
      </c>
      <c r="P772" s="1">
        <v>119.1</v>
      </c>
      <c r="Q772" s="1">
        <v>13.55</v>
      </c>
      <c r="R772" s="1">
        <v>0</v>
      </c>
      <c r="S772" s="4" t="s">
        <v>6</v>
      </c>
      <c r="T772" s="4" t="s">
        <v>24</v>
      </c>
      <c r="U772" s="7">
        <v>2</v>
      </c>
      <c r="V772" s="4" t="s">
        <v>1816</v>
      </c>
      <c r="W772" s="4" t="s">
        <v>2572</v>
      </c>
      <c r="X772" s="7">
        <v>2</v>
      </c>
      <c r="Y772" s="7">
        <v>2024</v>
      </c>
      <c r="Z772" s="4" t="s">
        <v>1853</v>
      </c>
    </row>
    <row r="773" spans="1:26">
      <c r="A773" s="4" t="s">
        <v>1190</v>
      </c>
      <c r="B773" s="4" t="s">
        <v>62</v>
      </c>
      <c r="C773" s="1">
        <v>62</v>
      </c>
      <c r="D773" s="4" t="s">
        <v>303</v>
      </c>
      <c r="E773" s="4" t="s">
        <v>11</v>
      </c>
      <c r="F773" s="3">
        <v>45324.125</v>
      </c>
      <c r="G773" s="3">
        <v>45324.152083333334</v>
      </c>
      <c r="H773" s="1">
        <v>11.58</v>
      </c>
      <c r="I773" s="1">
        <v>3.62</v>
      </c>
      <c r="J773" s="1">
        <v>9.6300000000000008</v>
      </c>
      <c r="K773" s="2">
        <v>5.78</v>
      </c>
      <c r="L773" s="4" t="s">
        <v>45</v>
      </c>
      <c r="M773" s="4" t="s">
        <v>23</v>
      </c>
      <c r="N773" s="1">
        <v>26.11</v>
      </c>
      <c r="O773" s="1">
        <v>71.400000000000006</v>
      </c>
      <c r="P773" s="1">
        <v>157.61000000000001</v>
      </c>
      <c r="Q773" s="1">
        <v>36.04</v>
      </c>
      <c r="R773" s="1">
        <v>1</v>
      </c>
      <c r="S773" s="4" t="s">
        <v>14</v>
      </c>
      <c r="T773" s="4" t="s">
        <v>24</v>
      </c>
      <c r="U773" s="7">
        <v>3</v>
      </c>
      <c r="V773" s="4" t="s">
        <v>1816</v>
      </c>
      <c r="W773" s="4" t="s">
        <v>2584</v>
      </c>
      <c r="X773" s="7">
        <v>2</v>
      </c>
      <c r="Y773" s="7">
        <v>2024</v>
      </c>
      <c r="Z773" s="4" t="s">
        <v>1853</v>
      </c>
    </row>
    <row r="774" spans="1:26">
      <c r="A774" s="4" t="s">
        <v>1191</v>
      </c>
      <c r="B774" s="4" t="s">
        <v>1</v>
      </c>
      <c r="C774" s="1">
        <v>75</v>
      </c>
      <c r="D774" s="4" t="s">
        <v>1192</v>
      </c>
      <c r="E774" s="4" t="s">
        <v>42</v>
      </c>
      <c r="F774" s="3">
        <v>45324.166666666664</v>
      </c>
      <c r="G774" s="3">
        <v>45324.220833333333</v>
      </c>
      <c r="H774" s="1">
        <v>39.68</v>
      </c>
      <c r="I774" s="1">
        <v>6.76</v>
      </c>
      <c r="J774" s="1">
        <v>43.12</v>
      </c>
      <c r="K774" s="2">
        <v>15.3</v>
      </c>
      <c r="L774" s="4" t="s">
        <v>45</v>
      </c>
      <c r="M774" s="4" t="s">
        <v>33</v>
      </c>
      <c r="N774" s="1">
        <v>71.930000000000007</v>
      </c>
      <c r="O774" s="1">
        <v>57.05</v>
      </c>
      <c r="P774" s="1">
        <v>14.59</v>
      </c>
      <c r="Q774" s="1">
        <v>-8.6300000000000008</v>
      </c>
      <c r="R774" s="1">
        <v>2</v>
      </c>
      <c r="S774" s="4" t="s">
        <v>20</v>
      </c>
      <c r="T774" s="4" t="s">
        <v>24</v>
      </c>
      <c r="U774" s="7">
        <v>4</v>
      </c>
      <c r="V774" s="4" t="s">
        <v>1816</v>
      </c>
      <c r="W774" s="4" t="s">
        <v>2566</v>
      </c>
      <c r="X774" s="7">
        <v>2</v>
      </c>
      <c r="Y774" s="7">
        <v>2024</v>
      </c>
      <c r="Z774" s="4" t="s">
        <v>1853</v>
      </c>
    </row>
    <row r="775" spans="1:26">
      <c r="A775" s="4" t="s">
        <v>1193</v>
      </c>
      <c r="B775" s="4" t="s">
        <v>29</v>
      </c>
      <c r="C775" s="1">
        <v>100</v>
      </c>
      <c r="D775" s="4" t="s">
        <v>539</v>
      </c>
      <c r="E775" s="4" t="s">
        <v>58</v>
      </c>
      <c r="F775" s="3">
        <v>45324.208333333336</v>
      </c>
      <c r="G775" s="3">
        <v>45324.305555555555</v>
      </c>
      <c r="H775" s="1">
        <v>5.76</v>
      </c>
      <c r="I775" s="1">
        <v>1.59</v>
      </c>
      <c r="J775" s="1">
        <v>10.88</v>
      </c>
      <c r="K775" s="2">
        <v>25.17</v>
      </c>
      <c r="L775" s="4" t="s">
        <v>36</v>
      </c>
      <c r="M775" s="4" t="s">
        <v>48</v>
      </c>
      <c r="N775" s="1">
        <v>65.91</v>
      </c>
      <c r="O775" s="1">
        <v>52.24</v>
      </c>
      <c r="P775" s="1">
        <v>18.71</v>
      </c>
      <c r="Q775" s="1">
        <v>11.11</v>
      </c>
      <c r="R775" s="1">
        <v>3</v>
      </c>
      <c r="S775" s="4" t="s">
        <v>14</v>
      </c>
      <c r="T775" s="4" t="s">
        <v>24</v>
      </c>
      <c r="U775" s="7">
        <v>5</v>
      </c>
      <c r="V775" s="4" t="s">
        <v>1816</v>
      </c>
      <c r="W775" s="4" t="s">
        <v>2579</v>
      </c>
      <c r="X775" s="7">
        <v>2</v>
      </c>
      <c r="Y775" s="7">
        <v>2024</v>
      </c>
      <c r="Z775" s="4" t="s">
        <v>1853</v>
      </c>
    </row>
    <row r="776" spans="1:26">
      <c r="A776" s="4" t="s">
        <v>1194</v>
      </c>
      <c r="B776" s="4" t="s">
        <v>29</v>
      </c>
      <c r="C776" s="1">
        <v>50</v>
      </c>
      <c r="D776" s="4" t="s">
        <v>534</v>
      </c>
      <c r="E776" s="4" t="s">
        <v>58</v>
      </c>
      <c r="F776" s="3">
        <v>45324.25</v>
      </c>
      <c r="G776" s="3">
        <v>45324.31527777778</v>
      </c>
      <c r="H776" s="1">
        <v>54.49</v>
      </c>
      <c r="I776" s="1">
        <v>1.61</v>
      </c>
      <c r="J776" s="1"/>
      <c r="K776" s="2">
        <v>11.3</v>
      </c>
      <c r="L776" s="4" t="s">
        <v>45</v>
      </c>
      <c r="M776" s="4" t="s">
        <v>23</v>
      </c>
      <c r="N776" s="1">
        <v>67.91</v>
      </c>
      <c r="O776" s="1">
        <v>54.64</v>
      </c>
      <c r="P776" s="1">
        <v>71.13</v>
      </c>
      <c r="Q776" s="1">
        <v>4.67</v>
      </c>
      <c r="R776" s="1">
        <v>1</v>
      </c>
      <c r="S776" s="4" t="s">
        <v>20</v>
      </c>
      <c r="T776" s="4" t="s">
        <v>24</v>
      </c>
      <c r="U776" s="7">
        <v>6</v>
      </c>
      <c r="V776" s="4" t="s">
        <v>12</v>
      </c>
      <c r="W776" s="4" t="s">
        <v>2579</v>
      </c>
      <c r="X776" s="7">
        <v>2</v>
      </c>
      <c r="Y776" s="7">
        <v>2024</v>
      </c>
      <c r="Z776" s="4" t="s">
        <v>1853</v>
      </c>
    </row>
    <row r="777" spans="1:26">
      <c r="A777" s="4" t="s">
        <v>1195</v>
      </c>
      <c r="B777" s="4" t="s">
        <v>62</v>
      </c>
      <c r="C777" s="1">
        <v>62</v>
      </c>
      <c r="D777" s="4" t="s">
        <v>212</v>
      </c>
      <c r="E777" s="4" t="s">
        <v>3</v>
      </c>
      <c r="F777" s="3">
        <v>45324.291666666664</v>
      </c>
      <c r="G777" s="3">
        <v>45324.351388888892</v>
      </c>
      <c r="H777" s="1">
        <v>20.52</v>
      </c>
      <c r="I777" s="1">
        <v>3.65</v>
      </c>
      <c r="J777" s="1">
        <v>27.17</v>
      </c>
      <c r="K777" s="2">
        <v>13.37</v>
      </c>
      <c r="L777" s="4" t="s">
        <v>36</v>
      </c>
      <c r="M777" s="4" t="s">
        <v>5</v>
      </c>
      <c r="N777" s="1">
        <v>83.59</v>
      </c>
      <c r="O777" s="1">
        <v>159.99</v>
      </c>
      <c r="P777" s="1">
        <v>286.44</v>
      </c>
      <c r="Q777" s="1">
        <v>22.48</v>
      </c>
      <c r="R777" s="1">
        <v>5</v>
      </c>
      <c r="S777" s="4" t="s">
        <v>14</v>
      </c>
      <c r="T777" s="4" t="s">
        <v>24</v>
      </c>
      <c r="U777" s="7">
        <v>7</v>
      </c>
      <c r="V777" s="4" t="s">
        <v>12</v>
      </c>
      <c r="W777" s="4" t="s">
        <v>2584</v>
      </c>
      <c r="X777" s="7">
        <v>2</v>
      </c>
      <c r="Y777" s="7">
        <v>2024</v>
      </c>
      <c r="Z777" s="4" t="s">
        <v>1853</v>
      </c>
    </row>
    <row r="778" spans="1:26">
      <c r="A778" s="4" t="s">
        <v>1196</v>
      </c>
      <c r="B778" s="4" t="s">
        <v>29</v>
      </c>
      <c r="C778" s="1">
        <v>62</v>
      </c>
      <c r="D778" s="4" t="s">
        <v>192</v>
      </c>
      <c r="E778" s="4" t="s">
        <v>3</v>
      </c>
      <c r="F778" s="3">
        <v>45324.333333333336</v>
      </c>
      <c r="G778" s="3">
        <v>45324.37222222222</v>
      </c>
      <c r="H778" s="1">
        <v>13.59</v>
      </c>
      <c r="I778" s="1">
        <v>3.52</v>
      </c>
      <c r="J778" s="1">
        <v>40.81</v>
      </c>
      <c r="K778" s="2">
        <v>37.9</v>
      </c>
      <c r="L778" s="4" t="s">
        <v>45</v>
      </c>
      <c r="M778" s="4" t="s">
        <v>13</v>
      </c>
      <c r="N778" s="1">
        <v>67.8</v>
      </c>
      <c r="O778" s="1">
        <v>58.53</v>
      </c>
      <c r="P778" s="1">
        <v>103.52</v>
      </c>
      <c r="Q778" s="1">
        <v>4.53</v>
      </c>
      <c r="R778" s="1">
        <v>7</v>
      </c>
      <c r="S778" s="4" t="s">
        <v>6</v>
      </c>
      <c r="T778" s="4" t="s">
        <v>7</v>
      </c>
      <c r="U778" s="7">
        <v>8</v>
      </c>
      <c r="V778" s="4" t="s">
        <v>12</v>
      </c>
      <c r="W778" s="4" t="s">
        <v>2579</v>
      </c>
      <c r="X778" s="7">
        <v>2</v>
      </c>
      <c r="Y778" s="7">
        <v>2024</v>
      </c>
      <c r="Z778" s="4" t="s">
        <v>1853</v>
      </c>
    </row>
    <row r="779" spans="1:26">
      <c r="A779" s="4" t="s">
        <v>1197</v>
      </c>
      <c r="B779" s="4" t="s">
        <v>9</v>
      </c>
      <c r="C779" s="1">
        <v>50</v>
      </c>
      <c r="D779" s="4" t="s">
        <v>1198</v>
      </c>
      <c r="E779" s="4" t="s">
        <v>27</v>
      </c>
      <c r="F779" s="3">
        <v>45324.375</v>
      </c>
      <c r="G779" s="3">
        <v>45324.536111111112</v>
      </c>
      <c r="H779" s="1">
        <v>19.98</v>
      </c>
      <c r="I779" s="1">
        <v>2.29</v>
      </c>
      <c r="J779" s="1">
        <v>35.9</v>
      </c>
      <c r="K779" s="2">
        <v>22.64</v>
      </c>
      <c r="L779" s="4" t="s">
        <v>12</v>
      </c>
      <c r="M779" s="4" t="s">
        <v>13</v>
      </c>
      <c r="N779" s="1">
        <v>73.290000000000006</v>
      </c>
      <c r="O779" s="1">
        <v>58.58</v>
      </c>
      <c r="P779" s="1">
        <v>299.45999999999998</v>
      </c>
      <c r="Q779" s="1">
        <v>14.43</v>
      </c>
      <c r="R779" s="1">
        <v>2</v>
      </c>
      <c r="S779" s="4" t="s">
        <v>6</v>
      </c>
      <c r="T779" s="4" t="s">
        <v>15</v>
      </c>
      <c r="U779" s="7">
        <v>9</v>
      </c>
      <c r="V779" s="4" t="s">
        <v>12</v>
      </c>
      <c r="W779" s="4" t="s">
        <v>2572</v>
      </c>
      <c r="X779" s="7">
        <v>2</v>
      </c>
      <c r="Y779" s="7">
        <v>2024</v>
      </c>
      <c r="Z779" s="4" t="s">
        <v>1853</v>
      </c>
    </row>
    <row r="780" spans="1:26">
      <c r="A780" s="4" t="s">
        <v>1199</v>
      </c>
      <c r="B780" s="4" t="s">
        <v>17</v>
      </c>
      <c r="C780" s="1">
        <v>50</v>
      </c>
      <c r="D780" s="4" t="s">
        <v>1200</v>
      </c>
      <c r="E780" s="4" t="s">
        <v>3</v>
      </c>
      <c r="F780" s="3">
        <v>45324.416666666664</v>
      </c>
      <c r="G780" s="3">
        <v>45324.515277777777</v>
      </c>
      <c r="H780" s="1">
        <v>73.37</v>
      </c>
      <c r="I780" s="1">
        <v>3.02</v>
      </c>
      <c r="J780" s="1">
        <v>45.51</v>
      </c>
      <c r="K780" s="2">
        <v>11.87</v>
      </c>
      <c r="L780" s="4" t="s">
        <v>36</v>
      </c>
      <c r="M780" s="4" t="s">
        <v>39</v>
      </c>
      <c r="N780" s="1">
        <v>62.53</v>
      </c>
      <c r="O780" s="1">
        <v>62.34</v>
      </c>
      <c r="P780" s="1">
        <v>180.45</v>
      </c>
      <c r="Q780" s="1">
        <v>7.72</v>
      </c>
      <c r="R780" s="1">
        <v>4</v>
      </c>
      <c r="S780" s="4" t="s">
        <v>14</v>
      </c>
      <c r="T780" s="4" t="s">
        <v>7</v>
      </c>
      <c r="U780" s="7">
        <v>10</v>
      </c>
      <c r="V780" s="4" t="s">
        <v>12</v>
      </c>
      <c r="W780" s="4" t="s">
        <v>2567</v>
      </c>
      <c r="X780" s="7">
        <v>2</v>
      </c>
      <c r="Y780" s="7">
        <v>2024</v>
      </c>
      <c r="Z780" s="4" t="s">
        <v>1853</v>
      </c>
    </row>
    <row r="781" spans="1:26">
      <c r="A781" s="4" t="s">
        <v>1201</v>
      </c>
      <c r="B781" s="4" t="s">
        <v>62</v>
      </c>
      <c r="C781" s="1">
        <v>75</v>
      </c>
      <c r="D781" s="4" t="s">
        <v>1202</v>
      </c>
      <c r="E781" s="4" t="s">
        <v>27</v>
      </c>
      <c r="F781" s="3">
        <v>45324.458333333336</v>
      </c>
      <c r="G781" s="3">
        <v>45324.570833333331</v>
      </c>
      <c r="H781" s="1">
        <v>75.62</v>
      </c>
      <c r="I781" s="1">
        <v>3.74</v>
      </c>
      <c r="J781" s="1">
        <v>37.18</v>
      </c>
      <c r="K781" s="2">
        <v>17.8</v>
      </c>
      <c r="L781" s="4" t="s">
        <v>12</v>
      </c>
      <c r="M781" s="4" t="s">
        <v>23</v>
      </c>
      <c r="N781" s="1">
        <v>87.25</v>
      </c>
      <c r="O781" s="1">
        <v>76.17</v>
      </c>
      <c r="P781" s="1">
        <v>75.650000000000006</v>
      </c>
      <c r="Q781" s="1">
        <v>6.21</v>
      </c>
      <c r="R781" s="1">
        <v>6</v>
      </c>
      <c r="S781" s="4" t="s">
        <v>14</v>
      </c>
      <c r="T781" s="4" t="s">
        <v>7</v>
      </c>
      <c r="U781" s="7">
        <v>11</v>
      </c>
      <c r="V781" s="4" t="s">
        <v>12</v>
      </c>
      <c r="W781" s="4" t="s">
        <v>2584</v>
      </c>
      <c r="X781" s="7">
        <v>2</v>
      </c>
      <c r="Y781" s="7">
        <v>2024</v>
      </c>
      <c r="Z781" s="4" t="s">
        <v>1853</v>
      </c>
    </row>
    <row r="782" spans="1:26">
      <c r="A782" s="4" t="s">
        <v>1203</v>
      </c>
      <c r="B782" s="4" t="s">
        <v>29</v>
      </c>
      <c r="C782" s="1">
        <v>64.77</v>
      </c>
      <c r="D782" s="4" t="s">
        <v>1204</v>
      </c>
      <c r="E782" s="4" t="s">
        <v>58</v>
      </c>
      <c r="F782" s="3">
        <v>45324.5</v>
      </c>
      <c r="G782" s="3">
        <v>45324.569444444445</v>
      </c>
      <c r="H782" s="1">
        <v>15.57</v>
      </c>
      <c r="I782" s="1">
        <v>1.22</v>
      </c>
      <c r="J782" s="1">
        <v>49.64</v>
      </c>
      <c r="K782" s="2">
        <v>18.55</v>
      </c>
      <c r="L782" s="4" t="s">
        <v>12</v>
      </c>
      <c r="M782" s="4" t="s">
        <v>19</v>
      </c>
      <c r="N782" s="1">
        <v>54.12</v>
      </c>
      <c r="O782" s="1">
        <v>58.53</v>
      </c>
      <c r="P782" s="1">
        <v>31.6</v>
      </c>
      <c r="Q782" s="1">
        <v>35.700000000000003</v>
      </c>
      <c r="R782" s="1">
        <v>6</v>
      </c>
      <c r="S782" s="4" t="s">
        <v>14</v>
      </c>
      <c r="T782" s="4" t="s">
        <v>7</v>
      </c>
      <c r="U782" s="7">
        <v>12</v>
      </c>
      <c r="V782" s="4" t="s">
        <v>36</v>
      </c>
      <c r="W782" s="4" t="s">
        <v>2579</v>
      </c>
      <c r="X782" s="7">
        <v>2</v>
      </c>
      <c r="Y782" s="7">
        <v>2024</v>
      </c>
      <c r="Z782" s="4" t="s">
        <v>1853</v>
      </c>
    </row>
    <row r="783" spans="1:26">
      <c r="A783" s="4" t="s">
        <v>1205</v>
      </c>
      <c r="B783" s="4" t="s">
        <v>62</v>
      </c>
      <c r="C783" s="1">
        <v>50</v>
      </c>
      <c r="D783" s="4" t="s">
        <v>999</v>
      </c>
      <c r="E783" s="4" t="s">
        <v>27</v>
      </c>
      <c r="F783" s="3">
        <v>45324.541666666664</v>
      </c>
      <c r="G783" s="3">
        <v>45324.619444444441</v>
      </c>
      <c r="H783" s="1">
        <v>36.630000000000003</v>
      </c>
      <c r="I783" s="1">
        <v>0.97</v>
      </c>
      <c r="J783" s="1">
        <v>17.5</v>
      </c>
      <c r="K783" s="2">
        <v>31.16</v>
      </c>
      <c r="L783" s="4" t="s">
        <v>12</v>
      </c>
      <c r="M783" s="4" t="s">
        <v>13</v>
      </c>
      <c r="N783" s="1">
        <v>35.979999999999997</v>
      </c>
      <c r="O783" s="1">
        <v>56.84</v>
      </c>
      <c r="P783" s="1">
        <v>59.1</v>
      </c>
      <c r="Q783" s="1">
        <v>-1.76</v>
      </c>
      <c r="R783" s="1">
        <v>5</v>
      </c>
      <c r="S783" s="4" t="s">
        <v>14</v>
      </c>
      <c r="T783" s="4" t="s">
        <v>15</v>
      </c>
      <c r="U783" s="7">
        <v>13</v>
      </c>
      <c r="V783" s="4" t="s">
        <v>36</v>
      </c>
      <c r="W783" s="4" t="s">
        <v>2584</v>
      </c>
      <c r="X783" s="7">
        <v>2</v>
      </c>
      <c r="Y783" s="7">
        <v>2024</v>
      </c>
      <c r="Z783" s="4" t="s">
        <v>1853</v>
      </c>
    </row>
    <row r="784" spans="1:26">
      <c r="A784" s="4" t="s">
        <v>1206</v>
      </c>
      <c r="B784" s="4" t="s">
        <v>62</v>
      </c>
      <c r="C784" s="1">
        <v>50</v>
      </c>
      <c r="D784" s="4" t="s">
        <v>310</v>
      </c>
      <c r="E784" s="4" t="s">
        <v>27</v>
      </c>
      <c r="F784" s="3">
        <v>45324.583333333336</v>
      </c>
      <c r="G784" s="3">
        <v>45324.643055555556</v>
      </c>
      <c r="H784" s="1">
        <v>6.31</v>
      </c>
      <c r="I784" s="1">
        <v>2.8</v>
      </c>
      <c r="J784" s="1">
        <v>21.85</v>
      </c>
      <c r="K784" s="2">
        <v>23.88</v>
      </c>
      <c r="L784" s="4" t="s">
        <v>36</v>
      </c>
      <c r="M784" s="4" t="s">
        <v>23</v>
      </c>
      <c r="N784" s="1">
        <v>89.79</v>
      </c>
      <c r="O784" s="1">
        <v>83.85</v>
      </c>
      <c r="P784" s="1">
        <v>179.09</v>
      </c>
      <c r="Q784" s="1">
        <v>10.36</v>
      </c>
      <c r="R784" s="1">
        <v>2</v>
      </c>
      <c r="S784" s="4" t="s">
        <v>20</v>
      </c>
      <c r="T784" s="4" t="s">
        <v>24</v>
      </c>
      <c r="U784" s="7">
        <v>14</v>
      </c>
      <c r="V784" s="4" t="s">
        <v>36</v>
      </c>
      <c r="W784" s="4" t="s">
        <v>2584</v>
      </c>
      <c r="X784" s="7">
        <v>2</v>
      </c>
      <c r="Y784" s="7">
        <v>2024</v>
      </c>
      <c r="Z784" s="4" t="s">
        <v>1853</v>
      </c>
    </row>
    <row r="785" spans="1:26">
      <c r="A785" s="4" t="s">
        <v>1207</v>
      </c>
      <c r="B785" s="4" t="s">
        <v>17</v>
      </c>
      <c r="C785" s="1">
        <v>50</v>
      </c>
      <c r="D785" s="4" t="s">
        <v>63</v>
      </c>
      <c r="E785" s="4" t="s">
        <v>11</v>
      </c>
      <c r="F785" s="3">
        <v>45324.625</v>
      </c>
      <c r="G785" s="3">
        <v>45324.728472222225</v>
      </c>
      <c r="H785" s="1">
        <v>52.18</v>
      </c>
      <c r="I785" s="1">
        <v>2.88</v>
      </c>
      <c r="J785" s="1">
        <v>37.909999999999997</v>
      </c>
      <c r="K785" s="2">
        <v>13</v>
      </c>
      <c r="L785" s="4" t="s">
        <v>4</v>
      </c>
      <c r="M785" s="4" t="s">
        <v>19</v>
      </c>
      <c r="N785" s="1">
        <v>12.06</v>
      </c>
      <c r="O785" s="1">
        <v>75.36</v>
      </c>
      <c r="P785" s="1">
        <v>259.57</v>
      </c>
      <c r="Q785" s="1">
        <v>-2.66</v>
      </c>
      <c r="R785" s="1">
        <v>3</v>
      </c>
      <c r="S785" s="4" t="s">
        <v>6</v>
      </c>
      <c r="T785" s="4" t="s">
        <v>15</v>
      </c>
      <c r="U785" s="7">
        <v>15</v>
      </c>
      <c r="V785" s="4" t="s">
        <v>36</v>
      </c>
      <c r="W785" s="4" t="s">
        <v>2567</v>
      </c>
      <c r="X785" s="7">
        <v>2</v>
      </c>
      <c r="Y785" s="7">
        <v>2024</v>
      </c>
      <c r="Z785" s="4" t="s">
        <v>1853</v>
      </c>
    </row>
    <row r="786" spans="1:26">
      <c r="A786" s="4" t="s">
        <v>1208</v>
      </c>
      <c r="B786" s="4" t="s">
        <v>9</v>
      </c>
      <c r="C786" s="1">
        <v>75</v>
      </c>
      <c r="D786" s="4" t="s">
        <v>1209</v>
      </c>
      <c r="E786" s="4" t="s">
        <v>3</v>
      </c>
      <c r="F786" s="3">
        <v>45324.666666666664</v>
      </c>
      <c r="G786" s="3">
        <v>45324.751388888886</v>
      </c>
      <c r="H786" s="1"/>
      <c r="I786" s="1">
        <v>1.77</v>
      </c>
      <c r="J786" s="1">
        <v>29.84</v>
      </c>
      <c r="K786" s="2">
        <v>36.89</v>
      </c>
      <c r="L786" s="4" t="s">
        <v>36</v>
      </c>
      <c r="M786" s="4" t="s">
        <v>39</v>
      </c>
      <c r="N786" s="1">
        <v>41.5</v>
      </c>
      <c r="O786" s="1">
        <v>54.94</v>
      </c>
      <c r="P786" s="1">
        <v>38.020000000000003</v>
      </c>
      <c r="Q786" s="1">
        <v>5.46</v>
      </c>
      <c r="R786" s="1">
        <v>6</v>
      </c>
      <c r="S786" s="4" t="s">
        <v>20</v>
      </c>
      <c r="T786" s="4" t="s">
        <v>7</v>
      </c>
      <c r="U786" s="7">
        <v>16</v>
      </c>
      <c r="V786" s="4" t="s">
        <v>36</v>
      </c>
      <c r="W786" s="4" t="s">
        <v>2572</v>
      </c>
      <c r="X786" s="7">
        <v>2</v>
      </c>
      <c r="Y786" s="7">
        <v>2024</v>
      </c>
      <c r="Z786" s="4" t="s">
        <v>1853</v>
      </c>
    </row>
    <row r="787" spans="1:26">
      <c r="A787" s="4" t="s">
        <v>1210</v>
      </c>
      <c r="B787" s="4" t="s">
        <v>62</v>
      </c>
      <c r="C787" s="1">
        <v>61.46</v>
      </c>
      <c r="D787" s="4" t="s">
        <v>1211</v>
      </c>
      <c r="E787" s="4" t="s">
        <v>27</v>
      </c>
      <c r="F787" s="3">
        <v>45324.708333333336</v>
      </c>
      <c r="G787" s="3">
        <v>45324.738888888889</v>
      </c>
      <c r="H787" s="1">
        <v>17.22</v>
      </c>
      <c r="I787" s="1">
        <v>0.96</v>
      </c>
      <c r="J787" s="1">
        <v>47.75</v>
      </c>
      <c r="K787" s="2">
        <v>15.18</v>
      </c>
      <c r="L787" s="4" t="s">
        <v>4</v>
      </c>
      <c r="M787" s="4" t="s">
        <v>48</v>
      </c>
      <c r="N787" s="1">
        <v>53.67</v>
      </c>
      <c r="O787" s="1">
        <v>76.2</v>
      </c>
      <c r="P787" s="1">
        <v>20.49</v>
      </c>
      <c r="Q787" s="1">
        <v>20.02</v>
      </c>
      <c r="R787" s="1">
        <v>1</v>
      </c>
      <c r="S787" s="4" t="s">
        <v>6</v>
      </c>
      <c r="T787" s="4" t="s">
        <v>7</v>
      </c>
      <c r="U787" s="7">
        <v>17</v>
      </c>
      <c r="V787" s="4" t="s">
        <v>36</v>
      </c>
      <c r="W787" s="4" t="s">
        <v>2584</v>
      </c>
      <c r="X787" s="7">
        <v>2</v>
      </c>
      <c r="Y787" s="7">
        <v>2024</v>
      </c>
      <c r="Z787" s="4" t="s">
        <v>1853</v>
      </c>
    </row>
    <row r="788" spans="1:26">
      <c r="A788" s="4" t="s">
        <v>1212</v>
      </c>
      <c r="B788" s="4" t="s">
        <v>29</v>
      </c>
      <c r="C788" s="1">
        <v>50</v>
      </c>
      <c r="D788" s="4" t="s">
        <v>235</v>
      </c>
      <c r="E788" s="4" t="s">
        <v>58</v>
      </c>
      <c r="F788" s="3">
        <v>45324.75</v>
      </c>
      <c r="G788" s="3">
        <v>45324.847222222219</v>
      </c>
      <c r="H788" s="1">
        <v>48.15</v>
      </c>
      <c r="I788" s="1">
        <v>2.87</v>
      </c>
      <c r="J788" s="1">
        <v>15.52</v>
      </c>
      <c r="K788" s="2">
        <v>31.84</v>
      </c>
      <c r="L788" s="4" t="s">
        <v>36</v>
      </c>
      <c r="M788" s="4" t="s">
        <v>48</v>
      </c>
      <c r="N788" s="1">
        <v>16.54</v>
      </c>
      <c r="O788" s="1">
        <v>99.98</v>
      </c>
      <c r="P788" s="1">
        <v>33.090000000000003</v>
      </c>
      <c r="Q788" s="1">
        <v>32.229999999999997</v>
      </c>
      <c r="R788" s="1">
        <v>0</v>
      </c>
      <c r="S788" s="4" t="s">
        <v>14</v>
      </c>
      <c r="T788" s="4" t="s">
        <v>7</v>
      </c>
      <c r="U788" s="7">
        <v>18</v>
      </c>
      <c r="V788" s="4" t="s">
        <v>4</v>
      </c>
      <c r="W788" s="4" t="s">
        <v>2579</v>
      </c>
      <c r="X788" s="7">
        <v>2</v>
      </c>
      <c r="Y788" s="7">
        <v>2024</v>
      </c>
      <c r="Z788" s="4" t="s">
        <v>1853</v>
      </c>
    </row>
    <row r="789" spans="1:26">
      <c r="A789" s="4" t="s">
        <v>1213</v>
      </c>
      <c r="B789" s="4" t="s">
        <v>1</v>
      </c>
      <c r="C789" s="1">
        <v>62</v>
      </c>
      <c r="D789" s="4" t="s">
        <v>144</v>
      </c>
      <c r="E789" s="4" t="s">
        <v>42</v>
      </c>
      <c r="F789" s="3">
        <v>45324.791666666664</v>
      </c>
      <c r="G789" s="3">
        <v>45324.881944444445</v>
      </c>
      <c r="H789" s="1">
        <v>25.12</v>
      </c>
      <c r="I789" s="1">
        <v>1.01</v>
      </c>
      <c r="J789" s="1">
        <v>32.090000000000003</v>
      </c>
      <c r="K789" s="2">
        <v>14.44</v>
      </c>
      <c r="L789" s="4" t="s">
        <v>45</v>
      </c>
      <c r="M789" s="4" t="s">
        <v>23</v>
      </c>
      <c r="N789" s="1">
        <v>58.39</v>
      </c>
      <c r="O789" s="1">
        <v>93.65</v>
      </c>
      <c r="P789" s="1">
        <v>272.29000000000002</v>
      </c>
      <c r="Q789" s="1">
        <v>-6.05</v>
      </c>
      <c r="R789" s="1">
        <v>3</v>
      </c>
      <c r="S789" s="4" t="s">
        <v>6</v>
      </c>
      <c r="T789" s="4" t="s">
        <v>7</v>
      </c>
      <c r="U789" s="7">
        <v>19</v>
      </c>
      <c r="V789" s="4" t="s">
        <v>4</v>
      </c>
      <c r="W789" s="4" t="s">
        <v>2566</v>
      </c>
      <c r="X789" s="7">
        <v>2</v>
      </c>
      <c r="Y789" s="7">
        <v>2024</v>
      </c>
      <c r="Z789" s="4" t="s">
        <v>1853</v>
      </c>
    </row>
    <row r="790" spans="1:26">
      <c r="A790" s="4" t="s">
        <v>1214</v>
      </c>
      <c r="B790" s="4" t="s">
        <v>62</v>
      </c>
      <c r="C790" s="1">
        <v>85</v>
      </c>
      <c r="D790" s="4" t="s">
        <v>456</v>
      </c>
      <c r="E790" s="4" t="s">
        <v>27</v>
      </c>
      <c r="F790" s="3">
        <v>45324.833333333336</v>
      </c>
      <c r="G790" s="3">
        <v>45324.936111111114</v>
      </c>
      <c r="H790" s="1">
        <v>67.900000000000006</v>
      </c>
      <c r="I790" s="1">
        <v>0.84</v>
      </c>
      <c r="J790" s="1">
        <v>41.07</v>
      </c>
      <c r="K790" s="2">
        <v>25.57</v>
      </c>
      <c r="L790" s="4" t="s">
        <v>4</v>
      </c>
      <c r="M790" s="4" t="s">
        <v>23</v>
      </c>
      <c r="N790" s="1">
        <v>45.58</v>
      </c>
      <c r="O790" s="1">
        <v>87.8</v>
      </c>
      <c r="P790" s="1">
        <v>120.37</v>
      </c>
      <c r="Q790" s="1">
        <v>25.59</v>
      </c>
      <c r="R790" s="1">
        <v>1</v>
      </c>
      <c r="S790" s="4" t="s">
        <v>14</v>
      </c>
      <c r="T790" s="4" t="s">
        <v>24</v>
      </c>
      <c r="U790" s="7">
        <v>20</v>
      </c>
      <c r="V790" s="4" t="s">
        <v>4</v>
      </c>
      <c r="W790" s="4" t="s">
        <v>2584</v>
      </c>
      <c r="X790" s="7">
        <v>2</v>
      </c>
      <c r="Y790" s="7">
        <v>2024</v>
      </c>
      <c r="Z790" s="4" t="s">
        <v>1853</v>
      </c>
    </row>
    <row r="791" spans="1:26">
      <c r="A791" s="4" t="s">
        <v>1215</v>
      </c>
      <c r="B791" s="4" t="s">
        <v>62</v>
      </c>
      <c r="C791" s="1">
        <v>85</v>
      </c>
      <c r="D791" s="4" t="s">
        <v>1216</v>
      </c>
      <c r="E791" s="4" t="s">
        <v>3</v>
      </c>
      <c r="F791" s="3">
        <v>45324.875</v>
      </c>
      <c r="G791" s="3">
        <v>45324.947916666664</v>
      </c>
      <c r="H791" s="1">
        <v>43.25</v>
      </c>
      <c r="I791" s="1">
        <v>3.21</v>
      </c>
      <c r="J791" s="1">
        <v>19.28</v>
      </c>
      <c r="K791" s="2">
        <v>13.37</v>
      </c>
      <c r="L791" s="4" t="s">
        <v>45</v>
      </c>
      <c r="M791" s="4" t="s">
        <v>5</v>
      </c>
      <c r="N791" s="1">
        <v>16.43</v>
      </c>
      <c r="O791" s="1">
        <v>85.24</v>
      </c>
      <c r="P791" s="1">
        <v>156.19999999999999</v>
      </c>
      <c r="Q791" s="1">
        <v>27.82</v>
      </c>
      <c r="R791" s="1">
        <v>1</v>
      </c>
      <c r="S791" s="4" t="s">
        <v>14</v>
      </c>
      <c r="T791" s="4" t="s">
        <v>7</v>
      </c>
      <c r="U791" s="7">
        <v>21</v>
      </c>
      <c r="V791" s="4" t="s">
        <v>4</v>
      </c>
      <c r="W791" s="4" t="s">
        <v>2584</v>
      </c>
      <c r="X791" s="7">
        <v>2</v>
      </c>
      <c r="Y791" s="7">
        <v>2024</v>
      </c>
      <c r="Z791" s="4" t="s">
        <v>1853</v>
      </c>
    </row>
    <row r="792" spans="1:26">
      <c r="A792" s="4" t="s">
        <v>1217</v>
      </c>
      <c r="B792" s="4" t="s">
        <v>17</v>
      </c>
      <c r="C792" s="1">
        <v>62</v>
      </c>
      <c r="D792" s="4" t="s">
        <v>134</v>
      </c>
      <c r="E792" s="4" t="s">
        <v>11</v>
      </c>
      <c r="F792" s="3">
        <v>45324.916666666664</v>
      </c>
      <c r="G792" s="3">
        <v>45325.046527777777</v>
      </c>
      <c r="H792" s="1">
        <v>62.62</v>
      </c>
      <c r="I792" s="1">
        <v>1.82</v>
      </c>
      <c r="J792" s="1">
        <v>19.79</v>
      </c>
      <c r="K792" s="2">
        <v>16.79</v>
      </c>
      <c r="L792" s="4" t="s">
        <v>4</v>
      </c>
      <c r="M792" s="4" t="s">
        <v>23</v>
      </c>
      <c r="N792" s="1">
        <v>84.03</v>
      </c>
      <c r="O792" s="1">
        <v>92.44</v>
      </c>
      <c r="P792" s="1">
        <v>209.63</v>
      </c>
      <c r="Q792" s="1">
        <v>21.45</v>
      </c>
      <c r="R792" s="1">
        <v>3</v>
      </c>
      <c r="S792" s="4" t="s">
        <v>20</v>
      </c>
      <c r="T792" s="4" t="s">
        <v>7</v>
      </c>
      <c r="U792" s="7">
        <v>22</v>
      </c>
      <c r="V792" s="4" t="s">
        <v>4</v>
      </c>
      <c r="W792" s="4" t="s">
        <v>2567</v>
      </c>
      <c r="X792" s="7">
        <v>2</v>
      </c>
      <c r="Y792" s="7">
        <v>2024</v>
      </c>
      <c r="Z792" s="4" t="s">
        <v>1853</v>
      </c>
    </row>
    <row r="793" spans="1:26">
      <c r="A793" s="4" t="s">
        <v>1218</v>
      </c>
      <c r="B793" s="4" t="s">
        <v>9</v>
      </c>
      <c r="C793" s="1">
        <v>85</v>
      </c>
      <c r="D793" s="4" t="s">
        <v>738</v>
      </c>
      <c r="E793" s="4" t="s">
        <v>58</v>
      </c>
      <c r="F793" s="3">
        <v>45324.958333333336</v>
      </c>
      <c r="G793" s="3">
        <v>45324.992361111108</v>
      </c>
      <c r="H793" s="1">
        <v>43.83</v>
      </c>
      <c r="I793" s="1">
        <v>3.13</v>
      </c>
      <c r="J793" s="1">
        <v>41.84</v>
      </c>
      <c r="K793" s="2">
        <v>58.75</v>
      </c>
      <c r="L793" s="4" t="s">
        <v>36</v>
      </c>
      <c r="M793" s="4" t="s">
        <v>5</v>
      </c>
      <c r="N793" s="1">
        <v>37.69</v>
      </c>
      <c r="O793" s="1">
        <v>77.13</v>
      </c>
      <c r="P793" s="1">
        <v>29.94</v>
      </c>
      <c r="Q793" s="1">
        <v>33.549999999999997</v>
      </c>
      <c r="R793" s="1">
        <v>7</v>
      </c>
      <c r="S793" s="4" t="s">
        <v>6</v>
      </c>
      <c r="T793" s="4" t="s">
        <v>24</v>
      </c>
      <c r="U793" s="7">
        <v>23</v>
      </c>
      <c r="V793" s="4" t="s">
        <v>4</v>
      </c>
      <c r="W793" s="4" t="s">
        <v>2572</v>
      </c>
      <c r="X793" s="7">
        <v>2</v>
      </c>
      <c r="Y793" s="7">
        <v>2024</v>
      </c>
      <c r="Z793" s="4" t="s">
        <v>1853</v>
      </c>
    </row>
    <row r="794" spans="1:26">
      <c r="A794" s="4" t="s">
        <v>1219</v>
      </c>
      <c r="B794" s="4" t="s">
        <v>1</v>
      </c>
      <c r="C794" s="1">
        <v>100</v>
      </c>
      <c r="D794" s="4" t="s">
        <v>584</v>
      </c>
      <c r="E794" s="4" t="s">
        <v>11</v>
      </c>
      <c r="F794" s="3">
        <v>45325</v>
      </c>
      <c r="G794" s="3">
        <v>45325.134722222225</v>
      </c>
      <c r="H794" s="1">
        <v>31.19</v>
      </c>
      <c r="I794" s="1">
        <v>1.86</v>
      </c>
      <c r="J794" s="1">
        <v>11.58</v>
      </c>
      <c r="K794" s="2">
        <v>17.260000000000002</v>
      </c>
      <c r="L794" s="4" t="s">
        <v>36</v>
      </c>
      <c r="M794" s="4" t="s">
        <v>19</v>
      </c>
      <c r="N794" s="1">
        <v>69.86</v>
      </c>
      <c r="O794" s="1">
        <v>23.55</v>
      </c>
      <c r="P794" s="1">
        <v>18.850000000000001</v>
      </c>
      <c r="Q794" s="1">
        <v>28.33</v>
      </c>
      <c r="R794" s="1">
        <v>6</v>
      </c>
      <c r="S794" s="4" t="s">
        <v>20</v>
      </c>
      <c r="T794" s="4" t="s">
        <v>7</v>
      </c>
      <c r="U794" s="7">
        <v>0</v>
      </c>
      <c r="V794" s="4" t="s">
        <v>1816</v>
      </c>
      <c r="W794" s="4" t="s">
        <v>2566</v>
      </c>
      <c r="X794" s="7">
        <v>2</v>
      </c>
      <c r="Y794" s="7">
        <v>2024</v>
      </c>
      <c r="Z794" s="4" t="s">
        <v>1853</v>
      </c>
    </row>
    <row r="795" spans="1:26">
      <c r="A795" s="4" t="s">
        <v>1220</v>
      </c>
      <c r="B795" s="4" t="s">
        <v>29</v>
      </c>
      <c r="C795" s="1">
        <v>75</v>
      </c>
      <c r="D795" s="4" t="s">
        <v>194</v>
      </c>
      <c r="E795" s="4" t="s">
        <v>42</v>
      </c>
      <c r="F795" s="3">
        <v>45325.041666666664</v>
      </c>
      <c r="G795" s="3">
        <v>45325.152777777781</v>
      </c>
      <c r="H795" s="1">
        <v>74.83</v>
      </c>
      <c r="I795" s="1">
        <v>1.4</v>
      </c>
      <c r="J795" s="1">
        <v>43.13</v>
      </c>
      <c r="K795" s="2">
        <v>26.22</v>
      </c>
      <c r="L795" s="4" t="s">
        <v>4</v>
      </c>
      <c r="M795" s="4" t="s">
        <v>48</v>
      </c>
      <c r="N795" s="1">
        <v>23.73</v>
      </c>
      <c r="O795" s="1">
        <v>53.81</v>
      </c>
      <c r="P795" s="1">
        <v>238.74</v>
      </c>
      <c r="Q795" s="1">
        <v>30.96</v>
      </c>
      <c r="R795" s="1">
        <v>3.04</v>
      </c>
      <c r="S795" s="4" t="s">
        <v>20</v>
      </c>
      <c r="T795" s="4" t="s">
        <v>24</v>
      </c>
      <c r="U795" s="7">
        <v>1</v>
      </c>
      <c r="V795" s="4" t="s">
        <v>1816</v>
      </c>
      <c r="W795" s="4" t="s">
        <v>2579</v>
      </c>
      <c r="X795" s="7">
        <v>2</v>
      </c>
      <c r="Y795" s="7">
        <v>2024</v>
      </c>
      <c r="Z795" s="4" t="s">
        <v>1853</v>
      </c>
    </row>
    <row r="796" spans="1:26">
      <c r="A796" s="4" t="s">
        <v>1221</v>
      </c>
      <c r="B796" s="4" t="s">
        <v>1</v>
      </c>
      <c r="C796" s="1">
        <v>85</v>
      </c>
      <c r="D796" s="4" t="s">
        <v>812</v>
      </c>
      <c r="E796" s="4" t="s">
        <v>27</v>
      </c>
      <c r="F796" s="3">
        <v>45325.083333333336</v>
      </c>
      <c r="G796" s="3">
        <v>45325.154166666667</v>
      </c>
      <c r="H796" s="1"/>
      <c r="I796" s="1">
        <v>1.68</v>
      </c>
      <c r="J796" s="1">
        <v>9.43</v>
      </c>
      <c r="K796" s="2">
        <v>22.95</v>
      </c>
      <c r="L796" s="4" t="s">
        <v>45</v>
      </c>
      <c r="M796" s="4" t="s">
        <v>19</v>
      </c>
      <c r="N796" s="1">
        <v>15</v>
      </c>
      <c r="O796" s="1">
        <v>66.92</v>
      </c>
      <c r="P796" s="1">
        <v>0.86</v>
      </c>
      <c r="Q796" s="1">
        <v>25.36</v>
      </c>
      <c r="R796" s="1">
        <v>7</v>
      </c>
      <c r="S796" s="4" t="s">
        <v>20</v>
      </c>
      <c r="T796" s="4" t="s">
        <v>15</v>
      </c>
      <c r="U796" s="7">
        <v>2</v>
      </c>
      <c r="V796" s="4" t="s">
        <v>1816</v>
      </c>
      <c r="W796" s="4" t="s">
        <v>2566</v>
      </c>
      <c r="X796" s="7">
        <v>2</v>
      </c>
      <c r="Y796" s="7">
        <v>2024</v>
      </c>
      <c r="Z796" s="4" t="s">
        <v>1853</v>
      </c>
    </row>
    <row r="797" spans="1:26">
      <c r="A797" s="4" t="s">
        <v>1222</v>
      </c>
      <c r="B797" s="4" t="s">
        <v>29</v>
      </c>
      <c r="C797" s="1">
        <v>75</v>
      </c>
      <c r="D797" s="4" t="s">
        <v>330</v>
      </c>
      <c r="E797" s="4" t="s">
        <v>27</v>
      </c>
      <c r="F797" s="3">
        <v>45325.125</v>
      </c>
      <c r="G797" s="3">
        <v>45325.229861111111</v>
      </c>
      <c r="H797" s="1">
        <v>78.900000000000006</v>
      </c>
      <c r="I797" s="1">
        <v>1.23</v>
      </c>
      <c r="J797" s="1">
        <v>30.75</v>
      </c>
      <c r="K797" s="2">
        <v>7.26</v>
      </c>
      <c r="L797" s="4" t="s">
        <v>12</v>
      </c>
      <c r="M797" s="4" t="s">
        <v>48</v>
      </c>
      <c r="N797" s="1">
        <v>62.09</v>
      </c>
      <c r="O797" s="1">
        <v>80.77</v>
      </c>
      <c r="P797" s="1">
        <v>73.61</v>
      </c>
      <c r="Q797" s="1">
        <v>16.52</v>
      </c>
      <c r="R797" s="1">
        <v>4</v>
      </c>
      <c r="S797" s="4" t="s">
        <v>20</v>
      </c>
      <c r="T797" s="4" t="s">
        <v>24</v>
      </c>
      <c r="U797" s="7">
        <v>3</v>
      </c>
      <c r="V797" s="4" t="s">
        <v>1816</v>
      </c>
      <c r="W797" s="4" t="s">
        <v>2579</v>
      </c>
      <c r="X797" s="7">
        <v>2</v>
      </c>
      <c r="Y797" s="7">
        <v>2024</v>
      </c>
      <c r="Z797" s="4" t="s">
        <v>1853</v>
      </c>
    </row>
    <row r="798" spans="1:26">
      <c r="A798" s="4" t="s">
        <v>1223</v>
      </c>
      <c r="B798" s="4" t="s">
        <v>9</v>
      </c>
      <c r="C798" s="1">
        <v>62</v>
      </c>
      <c r="D798" s="4" t="s">
        <v>559</v>
      </c>
      <c r="E798" s="4" t="s">
        <v>3</v>
      </c>
      <c r="F798" s="3">
        <v>45325.166666666664</v>
      </c>
      <c r="G798" s="3">
        <v>45325.215277777781</v>
      </c>
      <c r="H798" s="1">
        <v>10.24</v>
      </c>
      <c r="I798" s="1">
        <v>1.39</v>
      </c>
      <c r="J798" s="1">
        <v>29.22</v>
      </c>
      <c r="K798" s="2">
        <v>34.65</v>
      </c>
      <c r="L798" s="4" t="s">
        <v>4</v>
      </c>
      <c r="M798" s="4" t="s">
        <v>48</v>
      </c>
      <c r="N798" s="1">
        <v>14.96</v>
      </c>
      <c r="O798" s="1">
        <v>70.510000000000005</v>
      </c>
      <c r="P798" s="1">
        <v>295.92</v>
      </c>
      <c r="Q798" s="1">
        <v>18.149999999999999</v>
      </c>
      <c r="R798" s="1">
        <v>3</v>
      </c>
      <c r="S798" s="4" t="s">
        <v>6</v>
      </c>
      <c r="T798" s="4" t="s">
        <v>7</v>
      </c>
      <c r="U798" s="7">
        <v>4</v>
      </c>
      <c r="V798" s="4" t="s">
        <v>1816</v>
      </c>
      <c r="W798" s="4" t="s">
        <v>2572</v>
      </c>
      <c r="X798" s="7">
        <v>2</v>
      </c>
      <c r="Y798" s="7">
        <v>2024</v>
      </c>
      <c r="Z798" s="4" t="s">
        <v>1853</v>
      </c>
    </row>
    <row r="799" spans="1:26">
      <c r="A799" s="4" t="s">
        <v>1224</v>
      </c>
      <c r="B799" s="4" t="s">
        <v>29</v>
      </c>
      <c r="C799" s="1">
        <v>85</v>
      </c>
      <c r="D799" s="4" t="s">
        <v>344</v>
      </c>
      <c r="E799" s="4" t="s">
        <v>27</v>
      </c>
      <c r="F799" s="3">
        <v>45325.208333333336</v>
      </c>
      <c r="G799" s="3">
        <v>45325.344444444447</v>
      </c>
      <c r="H799" s="1">
        <v>5.14</v>
      </c>
      <c r="I799" s="1">
        <v>2</v>
      </c>
      <c r="J799" s="1">
        <v>9.23</v>
      </c>
      <c r="K799" s="2">
        <v>21.49</v>
      </c>
      <c r="L799" s="4" t="s">
        <v>4</v>
      </c>
      <c r="M799" s="4" t="s">
        <v>13</v>
      </c>
      <c r="N799" s="1">
        <v>83.67</v>
      </c>
      <c r="O799" s="1">
        <v>80.52</v>
      </c>
      <c r="P799" s="1">
        <v>66.52</v>
      </c>
      <c r="Q799" s="1">
        <v>8.64</v>
      </c>
      <c r="R799" s="1">
        <v>0</v>
      </c>
      <c r="S799" s="4" t="s">
        <v>6</v>
      </c>
      <c r="T799" s="4" t="s">
        <v>24</v>
      </c>
      <c r="U799" s="7">
        <v>5</v>
      </c>
      <c r="V799" s="4" t="s">
        <v>1816</v>
      </c>
      <c r="W799" s="4" t="s">
        <v>2579</v>
      </c>
      <c r="X799" s="7">
        <v>2</v>
      </c>
      <c r="Y799" s="7">
        <v>2024</v>
      </c>
      <c r="Z799" s="4" t="s">
        <v>1853</v>
      </c>
    </row>
    <row r="800" spans="1:26">
      <c r="A800" s="4" t="s">
        <v>1225</v>
      </c>
      <c r="B800" s="4" t="s">
        <v>17</v>
      </c>
      <c r="C800" s="1">
        <v>50</v>
      </c>
      <c r="D800" s="4" t="s">
        <v>349</v>
      </c>
      <c r="E800" s="4" t="s">
        <v>58</v>
      </c>
      <c r="F800" s="3">
        <v>45325.25</v>
      </c>
      <c r="G800" s="3">
        <v>45325.377083333333</v>
      </c>
      <c r="H800" s="1">
        <v>59.92</v>
      </c>
      <c r="I800" s="1">
        <v>3.75</v>
      </c>
      <c r="J800" s="1">
        <v>30.43</v>
      </c>
      <c r="K800" s="2">
        <v>14.12</v>
      </c>
      <c r="L800" s="4" t="s">
        <v>45</v>
      </c>
      <c r="M800" s="4" t="s">
        <v>39</v>
      </c>
      <c r="N800" s="1">
        <v>41.64</v>
      </c>
      <c r="O800" s="1">
        <v>95.01</v>
      </c>
      <c r="P800" s="1">
        <v>239.16</v>
      </c>
      <c r="Q800" s="1">
        <v>7.18</v>
      </c>
      <c r="R800" s="1">
        <v>7</v>
      </c>
      <c r="S800" s="4" t="s">
        <v>20</v>
      </c>
      <c r="T800" s="4" t="s">
        <v>7</v>
      </c>
      <c r="U800" s="7">
        <v>6</v>
      </c>
      <c r="V800" s="4" t="s">
        <v>12</v>
      </c>
      <c r="W800" s="4" t="s">
        <v>2567</v>
      </c>
      <c r="X800" s="7">
        <v>2</v>
      </c>
      <c r="Y800" s="7">
        <v>2024</v>
      </c>
      <c r="Z800" s="4" t="s">
        <v>1853</v>
      </c>
    </row>
    <row r="801" spans="1:26">
      <c r="A801" s="4" t="s">
        <v>1226</v>
      </c>
      <c r="B801" s="4" t="s">
        <v>17</v>
      </c>
      <c r="C801" s="1">
        <v>62</v>
      </c>
      <c r="D801" s="4" t="s">
        <v>964</v>
      </c>
      <c r="E801" s="4" t="s">
        <v>42</v>
      </c>
      <c r="F801" s="3">
        <v>45325.291666666664</v>
      </c>
      <c r="G801" s="3">
        <v>45325.402083333334</v>
      </c>
      <c r="H801" s="1">
        <v>8.35</v>
      </c>
      <c r="I801" s="1">
        <v>3.43</v>
      </c>
      <c r="J801" s="1">
        <v>34.72</v>
      </c>
      <c r="K801" s="2">
        <v>35.659999999999997</v>
      </c>
      <c r="L801" s="4" t="s">
        <v>12</v>
      </c>
      <c r="M801" s="4" t="s">
        <v>5</v>
      </c>
      <c r="N801" s="1">
        <v>13.14</v>
      </c>
      <c r="O801" s="1">
        <v>97.26</v>
      </c>
      <c r="P801" s="1">
        <v>42.55</v>
      </c>
      <c r="Q801" s="1">
        <v>2.82</v>
      </c>
      <c r="R801" s="1">
        <v>7</v>
      </c>
      <c r="S801" s="4" t="s">
        <v>6</v>
      </c>
      <c r="T801" s="4" t="s">
        <v>7</v>
      </c>
      <c r="U801" s="7">
        <v>7</v>
      </c>
      <c r="V801" s="4" t="s">
        <v>12</v>
      </c>
      <c r="W801" s="4" t="s">
        <v>2567</v>
      </c>
      <c r="X801" s="7">
        <v>2</v>
      </c>
      <c r="Y801" s="7">
        <v>2024</v>
      </c>
      <c r="Z801" s="4" t="s">
        <v>1853</v>
      </c>
    </row>
    <row r="802" spans="1:26">
      <c r="A802" s="4" t="s">
        <v>1227</v>
      </c>
      <c r="B802" s="4" t="s">
        <v>17</v>
      </c>
      <c r="C802" s="1">
        <v>58.37</v>
      </c>
      <c r="D802" s="4" t="s">
        <v>1228</v>
      </c>
      <c r="E802" s="4" t="s">
        <v>11</v>
      </c>
      <c r="F802" s="3">
        <v>45325.333333333336</v>
      </c>
      <c r="G802" s="3">
        <v>45325.369444444441</v>
      </c>
      <c r="H802" s="1">
        <v>40.76</v>
      </c>
      <c r="I802" s="1">
        <v>0.94</v>
      </c>
      <c r="J802" s="1">
        <v>41.33</v>
      </c>
      <c r="K802" s="2">
        <v>24.91</v>
      </c>
      <c r="L802" s="4" t="s">
        <v>4</v>
      </c>
      <c r="M802" s="4" t="s">
        <v>48</v>
      </c>
      <c r="N802" s="1">
        <v>57.81</v>
      </c>
      <c r="O802" s="1">
        <v>87.27</v>
      </c>
      <c r="P802" s="1">
        <v>196.51</v>
      </c>
      <c r="Q802" s="1">
        <v>35.549999999999997</v>
      </c>
      <c r="R802" s="1">
        <v>3</v>
      </c>
      <c r="S802" s="4" t="s">
        <v>14</v>
      </c>
      <c r="T802" s="4" t="s">
        <v>15</v>
      </c>
      <c r="U802" s="7">
        <v>8</v>
      </c>
      <c r="V802" s="4" t="s">
        <v>12</v>
      </c>
      <c r="W802" s="4" t="s">
        <v>2567</v>
      </c>
      <c r="X802" s="7">
        <v>2</v>
      </c>
      <c r="Y802" s="7">
        <v>2024</v>
      </c>
      <c r="Z802" s="4" t="s">
        <v>1853</v>
      </c>
    </row>
    <row r="803" spans="1:26">
      <c r="A803" s="4" t="s">
        <v>1229</v>
      </c>
      <c r="B803" s="4" t="s">
        <v>17</v>
      </c>
      <c r="C803" s="1">
        <v>85</v>
      </c>
      <c r="D803" s="4" t="s">
        <v>312</v>
      </c>
      <c r="E803" s="4" t="s">
        <v>42</v>
      </c>
      <c r="F803" s="3">
        <v>45325.375</v>
      </c>
      <c r="G803" s="3">
        <v>45325.411111111112</v>
      </c>
      <c r="H803" s="1">
        <v>18.89</v>
      </c>
      <c r="I803" s="1">
        <v>1.42</v>
      </c>
      <c r="J803" s="1">
        <v>17.010000000000002</v>
      </c>
      <c r="K803" s="2">
        <v>28.24</v>
      </c>
      <c r="L803" s="4" t="s">
        <v>12</v>
      </c>
      <c r="M803" s="4" t="s">
        <v>13</v>
      </c>
      <c r="N803" s="1">
        <v>54.31</v>
      </c>
      <c r="O803" s="1">
        <v>57.66</v>
      </c>
      <c r="P803" s="1">
        <v>73.260000000000005</v>
      </c>
      <c r="Q803" s="1">
        <v>32.950000000000003</v>
      </c>
      <c r="R803" s="1">
        <v>2</v>
      </c>
      <c r="S803" s="4" t="s">
        <v>6</v>
      </c>
      <c r="T803" s="4" t="s">
        <v>7</v>
      </c>
      <c r="U803" s="7">
        <v>9</v>
      </c>
      <c r="V803" s="4" t="s">
        <v>12</v>
      </c>
      <c r="W803" s="4" t="s">
        <v>2567</v>
      </c>
      <c r="X803" s="7">
        <v>2</v>
      </c>
      <c r="Y803" s="7">
        <v>2024</v>
      </c>
      <c r="Z803" s="4" t="s">
        <v>1853</v>
      </c>
    </row>
    <row r="804" spans="1:26">
      <c r="A804" s="4" t="s">
        <v>1230</v>
      </c>
      <c r="B804" s="4" t="s">
        <v>1</v>
      </c>
      <c r="C804" s="1">
        <v>50</v>
      </c>
      <c r="D804" s="4" t="s">
        <v>1192</v>
      </c>
      <c r="E804" s="4" t="s">
        <v>27</v>
      </c>
      <c r="F804" s="3">
        <v>45325.416666666664</v>
      </c>
      <c r="G804" s="3">
        <v>45325.536805555559</v>
      </c>
      <c r="H804" s="1">
        <v>42.8</v>
      </c>
      <c r="I804" s="1">
        <v>2.34</v>
      </c>
      <c r="J804" s="1">
        <v>33.79</v>
      </c>
      <c r="K804" s="2">
        <v>12.78</v>
      </c>
      <c r="L804" s="4" t="s">
        <v>12</v>
      </c>
      <c r="M804" s="4" t="s">
        <v>33</v>
      </c>
      <c r="N804" s="1">
        <v>67.95</v>
      </c>
      <c r="O804" s="1">
        <v>57.87</v>
      </c>
      <c r="P804" s="1">
        <v>17.760000000000002</v>
      </c>
      <c r="Q804" s="1">
        <v>12.92</v>
      </c>
      <c r="R804" s="1">
        <v>3</v>
      </c>
      <c r="S804" s="4" t="s">
        <v>20</v>
      </c>
      <c r="T804" s="4" t="s">
        <v>7</v>
      </c>
      <c r="U804" s="7">
        <v>10</v>
      </c>
      <c r="V804" s="4" t="s">
        <v>12</v>
      </c>
      <c r="W804" s="4" t="s">
        <v>2566</v>
      </c>
      <c r="X804" s="7">
        <v>2</v>
      </c>
      <c r="Y804" s="7">
        <v>2024</v>
      </c>
      <c r="Z804" s="4" t="s">
        <v>1853</v>
      </c>
    </row>
    <row r="805" spans="1:26">
      <c r="A805" s="4" t="s">
        <v>1231</v>
      </c>
      <c r="B805" s="4" t="s">
        <v>9</v>
      </c>
      <c r="C805" s="1">
        <v>62</v>
      </c>
      <c r="D805" s="4" t="s">
        <v>433</v>
      </c>
      <c r="E805" s="4" t="s">
        <v>11</v>
      </c>
      <c r="F805" s="3">
        <v>45325.458333333336</v>
      </c>
      <c r="G805" s="3">
        <v>45325.484722222223</v>
      </c>
      <c r="H805" s="1">
        <v>12.81</v>
      </c>
      <c r="I805" s="1">
        <v>2.59</v>
      </c>
      <c r="J805" s="1">
        <v>27.38</v>
      </c>
      <c r="K805" s="2">
        <v>29.64</v>
      </c>
      <c r="L805" s="4" t="s">
        <v>36</v>
      </c>
      <c r="M805" s="4" t="s">
        <v>13</v>
      </c>
      <c r="N805" s="1">
        <v>66.459999999999994</v>
      </c>
      <c r="O805" s="1">
        <v>68.41</v>
      </c>
      <c r="P805" s="1">
        <v>251.17</v>
      </c>
      <c r="Q805" s="1">
        <v>22.61</v>
      </c>
      <c r="R805" s="1">
        <v>1</v>
      </c>
      <c r="S805" s="4" t="s">
        <v>14</v>
      </c>
      <c r="T805" s="4" t="s">
        <v>7</v>
      </c>
      <c r="U805" s="7">
        <v>11</v>
      </c>
      <c r="V805" s="4" t="s">
        <v>12</v>
      </c>
      <c r="W805" s="4" t="s">
        <v>2572</v>
      </c>
      <c r="X805" s="7">
        <v>2</v>
      </c>
      <c r="Y805" s="7">
        <v>2024</v>
      </c>
      <c r="Z805" s="4" t="s">
        <v>1853</v>
      </c>
    </row>
    <row r="806" spans="1:26">
      <c r="A806" s="4" t="s">
        <v>1232</v>
      </c>
      <c r="B806" s="4" t="s">
        <v>29</v>
      </c>
      <c r="C806" s="1">
        <v>75</v>
      </c>
      <c r="D806" s="4" t="s">
        <v>235</v>
      </c>
      <c r="E806" s="4" t="s">
        <v>3</v>
      </c>
      <c r="F806" s="3">
        <v>45325.5</v>
      </c>
      <c r="G806" s="3">
        <v>45325.529166666667</v>
      </c>
      <c r="H806" s="1">
        <v>8.92</v>
      </c>
      <c r="I806" s="1">
        <v>1.56</v>
      </c>
      <c r="J806" s="1">
        <v>16.239999999999998</v>
      </c>
      <c r="K806" s="2">
        <v>8.64</v>
      </c>
      <c r="L806" s="4" t="s">
        <v>45</v>
      </c>
      <c r="M806" s="4" t="s">
        <v>19</v>
      </c>
      <c r="N806" s="1">
        <v>16.989999999999998</v>
      </c>
      <c r="O806" s="1">
        <v>55.83</v>
      </c>
      <c r="P806" s="1">
        <v>15.21</v>
      </c>
      <c r="Q806" s="1">
        <v>9.11</v>
      </c>
      <c r="R806" s="1">
        <v>1.21</v>
      </c>
      <c r="S806" s="4" t="s">
        <v>14</v>
      </c>
      <c r="T806" s="4" t="s">
        <v>24</v>
      </c>
      <c r="U806" s="7">
        <v>12</v>
      </c>
      <c r="V806" s="4" t="s">
        <v>36</v>
      </c>
      <c r="W806" s="4" t="s">
        <v>2579</v>
      </c>
      <c r="X806" s="7">
        <v>2</v>
      </c>
      <c r="Y806" s="7">
        <v>2024</v>
      </c>
      <c r="Z806" s="4" t="s">
        <v>1853</v>
      </c>
    </row>
    <row r="807" spans="1:26">
      <c r="A807" s="4" t="s">
        <v>1233</v>
      </c>
      <c r="B807" s="4" t="s">
        <v>29</v>
      </c>
      <c r="C807" s="1">
        <v>62</v>
      </c>
      <c r="D807" s="4" t="s">
        <v>637</v>
      </c>
      <c r="E807" s="4" t="s">
        <v>42</v>
      </c>
      <c r="F807" s="3">
        <v>45325.541666666664</v>
      </c>
      <c r="G807" s="3">
        <v>45325.670138888891</v>
      </c>
      <c r="H807" s="1">
        <v>0.12</v>
      </c>
      <c r="I807" s="1">
        <v>1.46</v>
      </c>
      <c r="J807" s="1">
        <v>45.58</v>
      </c>
      <c r="K807" s="2">
        <v>37.71</v>
      </c>
      <c r="L807" s="4" t="s">
        <v>4</v>
      </c>
      <c r="M807" s="4" t="s">
        <v>33</v>
      </c>
      <c r="N807" s="1">
        <v>86.31</v>
      </c>
      <c r="O807" s="1">
        <v>77.2</v>
      </c>
      <c r="P807" s="1">
        <v>66.36</v>
      </c>
      <c r="Q807" s="1">
        <v>30.19</v>
      </c>
      <c r="R807" s="1">
        <v>2</v>
      </c>
      <c r="S807" s="4" t="s">
        <v>14</v>
      </c>
      <c r="T807" s="4" t="s">
        <v>7</v>
      </c>
      <c r="U807" s="7">
        <v>13</v>
      </c>
      <c r="V807" s="4" t="s">
        <v>36</v>
      </c>
      <c r="W807" s="4" t="s">
        <v>2579</v>
      </c>
      <c r="X807" s="7">
        <v>2</v>
      </c>
      <c r="Y807" s="7">
        <v>2024</v>
      </c>
      <c r="Z807" s="4" t="s">
        <v>1853</v>
      </c>
    </row>
    <row r="808" spans="1:26">
      <c r="A808" s="4" t="s">
        <v>1234</v>
      </c>
      <c r="B808" s="4" t="s">
        <v>17</v>
      </c>
      <c r="C808" s="1">
        <v>62</v>
      </c>
      <c r="D808" s="4" t="s">
        <v>1235</v>
      </c>
      <c r="E808" s="4" t="s">
        <v>11</v>
      </c>
      <c r="F808" s="3">
        <v>45325.583333333336</v>
      </c>
      <c r="G808" s="3">
        <v>45325.711111111108</v>
      </c>
      <c r="H808" s="1">
        <v>10.91</v>
      </c>
      <c r="I808" s="1">
        <v>1.98</v>
      </c>
      <c r="J808" s="1">
        <v>20.99</v>
      </c>
      <c r="K808" s="2">
        <v>15.14</v>
      </c>
      <c r="L808" s="4" t="s">
        <v>4</v>
      </c>
      <c r="M808" s="4" t="s">
        <v>13</v>
      </c>
      <c r="N808" s="1">
        <v>85.05</v>
      </c>
      <c r="O808" s="1">
        <v>65.39</v>
      </c>
      <c r="P808" s="1">
        <v>256.60000000000002</v>
      </c>
      <c r="Q808" s="1">
        <v>31.63</v>
      </c>
      <c r="R808" s="1">
        <v>5</v>
      </c>
      <c r="S808" s="4" t="s">
        <v>14</v>
      </c>
      <c r="T808" s="4" t="s">
        <v>7</v>
      </c>
      <c r="U808" s="7">
        <v>14</v>
      </c>
      <c r="V808" s="4" t="s">
        <v>36</v>
      </c>
      <c r="W808" s="4" t="s">
        <v>2567</v>
      </c>
      <c r="X808" s="7">
        <v>2</v>
      </c>
      <c r="Y808" s="7">
        <v>2024</v>
      </c>
      <c r="Z808" s="4" t="s">
        <v>1853</v>
      </c>
    </row>
    <row r="809" spans="1:26">
      <c r="A809" s="4" t="s">
        <v>1236</v>
      </c>
      <c r="B809" s="4" t="s">
        <v>17</v>
      </c>
      <c r="C809" s="1">
        <v>75</v>
      </c>
      <c r="D809" s="4" t="s">
        <v>210</v>
      </c>
      <c r="E809" s="4" t="s">
        <v>11</v>
      </c>
      <c r="F809" s="3">
        <v>45325.625</v>
      </c>
      <c r="G809" s="3">
        <v>45325.680555555555</v>
      </c>
      <c r="H809" s="1">
        <v>7.86</v>
      </c>
      <c r="I809" s="1">
        <v>3.36</v>
      </c>
      <c r="J809" s="1">
        <v>4.83</v>
      </c>
      <c r="K809" s="2">
        <v>36.51</v>
      </c>
      <c r="L809" s="4" t="s">
        <v>12</v>
      </c>
      <c r="M809" s="4" t="s">
        <v>23</v>
      </c>
      <c r="N809" s="1">
        <v>81.87</v>
      </c>
      <c r="O809" s="1">
        <v>96.13</v>
      </c>
      <c r="P809" s="1">
        <v>284.64999999999998</v>
      </c>
      <c r="Q809" s="1">
        <v>23.7</v>
      </c>
      <c r="R809" s="1">
        <v>0</v>
      </c>
      <c r="S809" s="4" t="s">
        <v>14</v>
      </c>
      <c r="T809" s="4" t="s">
        <v>7</v>
      </c>
      <c r="U809" s="7">
        <v>15</v>
      </c>
      <c r="V809" s="4" t="s">
        <v>36</v>
      </c>
      <c r="W809" s="4" t="s">
        <v>2567</v>
      </c>
      <c r="X809" s="7">
        <v>2</v>
      </c>
      <c r="Y809" s="7">
        <v>2024</v>
      </c>
      <c r="Z809" s="4" t="s">
        <v>1853</v>
      </c>
    </row>
    <row r="810" spans="1:26">
      <c r="A810" s="4" t="s">
        <v>1237</v>
      </c>
      <c r="B810" s="4" t="s">
        <v>62</v>
      </c>
      <c r="C810" s="1">
        <v>75</v>
      </c>
      <c r="D810" s="4" t="s">
        <v>467</v>
      </c>
      <c r="E810" s="4" t="s">
        <v>11</v>
      </c>
      <c r="F810" s="3">
        <v>45325.666666666664</v>
      </c>
      <c r="G810" s="3">
        <v>45325.731249999997</v>
      </c>
      <c r="H810" s="1">
        <v>70.17</v>
      </c>
      <c r="I810" s="1">
        <v>3.83</v>
      </c>
      <c r="J810" s="1">
        <v>12.96</v>
      </c>
      <c r="K810" s="2">
        <v>13.92</v>
      </c>
      <c r="L810" s="4" t="s">
        <v>4</v>
      </c>
      <c r="M810" s="4" t="s">
        <v>39</v>
      </c>
      <c r="N810" s="1">
        <v>11.95</v>
      </c>
      <c r="O810" s="1">
        <v>52.68</v>
      </c>
      <c r="P810" s="1">
        <v>155.72999999999999</v>
      </c>
      <c r="Q810" s="1">
        <v>1.5</v>
      </c>
      <c r="R810" s="1">
        <v>3.29</v>
      </c>
      <c r="S810" s="4" t="s">
        <v>20</v>
      </c>
      <c r="T810" s="4" t="s">
        <v>15</v>
      </c>
      <c r="U810" s="7">
        <v>16</v>
      </c>
      <c r="V810" s="4" t="s">
        <v>36</v>
      </c>
      <c r="W810" s="4" t="s">
        <v>2584</v>
      </c>
      <c r="X810" s="7">
        <v>2</v>
      </c>
      <c r="Y810" s="7">
        <v>2024</v>
      </c>
      <c r="Z810" s="4" t="s">
        <v>1853</v>
      </c>
    </row>
    <row r="811" spans="1:26">
      <c r="A811" s="4" t="s">
        <v>1238</v>
      </c>
      <c r="B811" s="4" t="s">
        <v>9</v>
      </c>
      <c r="C811" s="1">
        <v>62</v>
      </c>
      <c r="D811" s="4" t="s">
        <v>722</v>
      </c>
      <c r="E811" s="4" t="s">
        <v>58</v>
      </c>
      <c r="F811" s="3">
        <v>45325.708333333336</v>
      </c>
      <c r="G811" s="3">
        <v>45325.76458333333</v>
      </c>
      <c r="H811" s="1">
        <v>15.19</v>
      </c>
      <c r="I811" s="1">
        <v>2.73</v>
      </c>
      <c r="J811" s="1">
        <v>13.08</v>
      </c>
      <c r="K811" s="2">
        <v>26.15</v>
      </c>
      <c r="L811" s="4" t="s">
        <v>12</v>
      </c>
      <c r="M811" s="4" t="s">
        <v>5</v>
      </c>
      <c r="N811" s="1">
        <v>11.88</v>
      </c>
      <c r="O811" s="1">
        <v>59.53</v>
      </c>
      <c r="P811" s="1">
        <v>252.85</v>
      </c>
      <c r="Q811" s="1">
        <v>37</v>
      </c>
      <c r="R811" s="1">
        <v>2</v>
      </c>
      <c r="S811" s="4" t="s">
        <v>20</v>
      </c>
      <c r="T811" s="4" t="s">
        <v>15</v>
      </c>
      <c r="U811" s="7">
        <v>17</v>
      </c>
      <c r="V811" s="4" t="s">
        <v>36</v>
      </c>
      <c r="W811" s="4" t="s">
        <v>2572</v>
      </c>
      <c r="X811" s="7">
        <v>2</v>
      </c>
      <c r="Y811" s="7">
        <v>2024</v>
      </c>
      <c r="Z811" s="4" t="s">
        <v>1853</v>
      </c>
    </row>
    <row r="812" spans="1:26">
      <c r="A812" s="4" t="s">
        <v>1239</v>
      </c>
      <c r="B812" s="4" t="s">
        <v>1</v>
      </c>
      <c r="C812" s="1">
        <v>85</v>
      </c>
      <c r="D812" s="4" t="s">
        <v>148</v>
      </c>
      <c r="E812" s="4" t="s">
        <v>42</v>
      </c>
      <c r="F812" s="3">
        <v>45325.75</v>
      </c>
      <c r="G812" s="3">
        <v>45325.915277777778</v>
      </c>
      <c r="H812" s="1">
        <v>77.86</v>
      </c>
      <c r="I812" s="1">
        <v>0.71</v>
      </c>
      <c r="J812" s="1">
        <v>30.14</v>
      </c>
      <c r="K812" s="2">
        <v>37.130000000000003</v>
      </c>
      <c r="L812" s="4" t="s">
        <v>4</v>
      </c>
      <c r="M812" s="4" t="s">
        <v>23</v>
      </c>
      <c r="N812" s="1">
        <v>63.1</v>
      </c>
      <c r="O812" s="1">
        <v>66.61</v>
      </c>
      <c r="P812" s="1">
        <v>20.66</v>
      </c>
      <c r="Q812" s="1">
        <v>0.79</v>
      </c>
      <c r="R812" s="1">
        <v>0</v>
      </c>
      <c r="S812" s="4" t="s">
        <v>14</v>
      </c>
      <c r="T812" s="4" t="s">
        <v>24</v>
      </c>
      <c r="U812" s="7">
        <v>18</v>
      </c>
      <c r="V812" s="4" t="s">
        <v>4</v>
      </c>
      <c r="W812" s="4" t="s">
        <v>2566</v>
      </c>
      <c r="X812" s="7">
        <v>2</v>
      </c>
      <c r="Y812" s="7">
        <v>2024</v>
      </c>
      <c r="Z812" s="4" t="s">
        <v>1853</v>
      </c>
    </row>
    <row r="813" spans="1:26">
      <c r="A813" s="4" t="s">
        <v>1240</v>
      </c>
      <c r="B813" s="4" t="s">
        <v>29</v>
      </c>
      <c r="C813" s="1">
        <v>62</v>
      </c>
      <c r="D813" s="4" t="s">
        <v>1241</v>
      </c>
      <c r="E813" s="4" t="s">
        <v>11</v>
      </c>
      <c r="F813" s="3">
        <v>45325.791666666664</v>
      </c>
      <c r="G813" s="3">
        <v>45325.838194444441</v>
      </c>
      <c r="H813" s="1">
        <v>37.19</v>
      </c>
      <c r="I813" s="1">
        <v>1.23</v>
      </c>
      <c r="J813" s="1">
        <v>3.86</v>
      </c>
      <c r="K813" s="2">
        <v>17.77</v>
      </c>
      <c r="L813" s="4" t="s">
        <v>45</v>
      </c>
      <c r="M813" s="4" t="s">
        <v>33</v>
      </c>
      <c r="N813" s="1">
        <v>49.07</v>
      </c>
      <c r="O813" s="1">
        <v>85.1</v>
      </c>
      <c r="P813" s="1">
        <v>269.14999999999998</v>
      </c>
      <c r="Q813" s="1">
        <v>19.86</v>
      </c>
      <c r="R813" s="1">
        <v>0.09</v>
      </c>
      <c r="S813" s="4" t="s">
        <v>20</v>
      </c>
      <c r="T813" s="4" t="s">
        <v>15</v>
      </c>
      <c r="U813" s="7">
        <v>19</v>
      </c>
      <c r="V813" s="4" t="s">
        <v>4</v>
      </c>
      <c r="W813" s="4" t="s">
        <v>2579</v>
      </c>
      <c r="X813" s="7">
        <v>2</v>
      </c>
      <c r="Y813" s="7">
        <v>2024</v>
      </c>
      <c r="Z813" s="4" t="s">
        <v>1853</v>
      </c>
    </row>
    <row r="814" spans="1:26">
      <c r="A814" s="4" t="s">
        <v>1242</v>
      </c>
      <c r="B814" s="4" t="s">
        <v>62</v>
      </c>
      <c r="C814" s="1">
        <v>62</v>
      </c>
      <c r="D814" s="4" t="s">
        <v>75</v>
      </c>
      <c r="E814" s="4" t="s">
        <v>42</v>
      </c>
      <c r="F814" s="3">
        <v>45325.833333333336</v>
      </c>
      <c r="G814" s="3">
        <v>45325.92291666667</v>
      </c>
      <c r="H814" s="1">
        <v>25.71</v>
      </c>
      <c r="I814" s="1">
        <v>2.31</v>
      </c>
      <c r="J814" s="1">
        <v>32.619999999999997</v>
      </c>
      <c r="K814" s="2">
        <v>29.45</v>
      </c>
      <c r="L814" s="4" t="s">
        <v>4</v>
      </c>
      <c r="M814" s="4" t="s">
        <v>48</v>
      </c>
      <c r="N814" s="1">
        <v>37.090000000000003</v>
      </c>
      <c r="O814" s="1">
        <v>84.74</v>
      </c>
      <c r="P814" s="1">
        <v>190.28</v>
      </c>
      <c r="Q814" s="1">
        <v>8.01</v>
      </c>
      <c r="R814" s="1">
        <v>5</v>
      </c>
      <c r="S814" s="4" t="s">
        <v>6</v>
      </c>
      <c r="T814" s="4" t="s">
        <v>15</v>
      </c>
      <c r="U814" s="7">
        <v>20</v>
      </c>
      <c r="V814" s="4" t="s">
        <v>4</v>
      </c>
      <c r="W814" s="4" t="s">
        <v>2584</v>
      </c>
      <c r="X814" s="7">
        <v>2</v>
      </c>
      <c r="Y814" s="7">
        <v>2024</v>
      </c>
      <c r="Z814" s="4" t="s">
        <v>1853</v>
      </c>
    </row>
    <row r="815" spans="1:26">
      <c r="A815" s="4" t="s">
        <v>1243</v>
      </c>
      <c r="B815" s="4" t="s">
        <v>62</v>
      </c>
      <c r="C815" s="1">
        <v>50</v>
      </c>
      <c r="D815" s="4" t="s">
        <v>395</v>
      </c>
      <c r="E815" s="4" t="s">
        <v>11</v>
      </c>
      <c r="F815" s="3">
        <v>45325.875</v>
      </c>
      <c r="G815" s="3">
        <v>45326.029166666667</v>
      </c>
      <c r="H815" s="1">
        <v>9.09</v>
      </c>
      <c r="I815" s="1">
        <v>2.0099999999999998</v>
      </c>
      <c r="J815" s="1">
        <v>14.09</v>
      </c>
      <c r="K815" s="2">
        <v>16.95</v>
      </c>
      <c r="L815" s="4" t="s">
        <v>12</v>
      </c>
      <c r="M815" s="4" t="s">
        <v>39</v>
      </c>
      <c r="N815" s="1">
        <v>50.01</v>
      </c>
      <c r="O815" s="1">
        <v>64.81</v>
      </c>
      <c r="P815" s="1">
        <v>278.43</v>
      </c>
      <c r="Q815" s="1">
        <v>-8.98</v>
      </c>
      <c r="R815" s="1">
        <v>5</v>
      </c>
      <c r="S815" s="4" t="s">
        <v>20</v>
      </c>
      <c r="T815" s="4" t="s">
        <v>24</v>
      </c>
      <c r="U815" s="7">
        <v>21</v>
      </c>
      <c r="V815" s="4" t="s">
        <v>4</v>
      </c>
      <c r="W815" s="4" t="s">
        <v>2584</v>
      </c>
      <c r="X815" s="7">
        <v>2</v>
      </c>
      <c r="Y815" s="7">
        <v>2024</v>
      </c>
      <c r="Z815" s="4" t="s">
        <v>1853</v>
      </c>
    </row>
    <row r="816" spans="1:26">
      <c r="A816" s="4" t="s">
        <v>1244</v>
      </c>
      <c r="B816" s="4" t="s">
        <v>29</v>
      </c>
      <c r="C816" s="1">
        <v>75</v>
      </c>
      <c r="D816" s="4" t="s">
        <v>389</v>
      </c>
      <c r="E816" s="4" t="s">
        <v>3</v>
      </c>
      <c r="F816" s="3">
        <v>45325.916666666664</v>
      </c>
      <c r="G816" s="3">
        <v>45326.038194444445</v>
      </c>
      <c r="H816" s="1">
        <v>27</v>
      </c>
      <c r="I816" s="1">
        <v>3.44</v>
      </c>
      <c r="J816" s="1">
        <v>46.41</v>
      </c>
      <c r="K816" s="2">
        <v>38.53</v>
      </c>
      <c r="L816" s="4" t="s">
        <v>12</v>
      </c>
      <c r="M816" s="4" t="s">
        <v>48</v>
      </c>
      <c r="N816" s="1">
        <v>88.18</v>
      </c>
      <c r="O816" s="1">
        <v>61.44</v>
      </c>
      <c r="P816" s="1">
        <v>298.87</v>
      </c>
      <c r="Q816" s="1">
        <v>8.77</v>
      </c>
      <c r="R816" s="1">
        <v>2</v>
      </c>
      <c r="S816" s="4" t="s">
        <v>6</v>
      </c>
      <c r="T816" s="4" t="s">
        <v>15</v>
      </c>
      <c r="U816" s="7">
        <v>22</v>
      </c>
      <c r="V816" s="4" t="s">
        <v>4</v>
      </c>
      <c r="W816" s="4" t="s">
        <v>2579</v>
      </c>
      <c r="X816" s="7">
        <v>2</v>
      </c>
      <c r="Y816" s="7">
        <v>2024</v>
      </c>
      <c r="Z816" s="4" t="s">
        <v>1853</v>
      </c>
    </row>
    <row r="817" spans="1:26">
      <c r="A817" s="4" t="s">
        <v>1245</v>
      </c>
      <c r="B817" s="4" t="s">
        <v>1</v>
      </c>
      <c r="C817" s="1">
        <v>50</v>
      </c>
      <c r="D817" s="4" t="s">
        <v>1246</v>
      </c>
      <c r="E817" s="4" t="s">
        <v>3</v>
      </c>
      <c r="F817" s="3">
        <v>45325.958333333336</v>
      </c>
      <c r="G817" s="3">
        <v>45326.111111111109</v>
      </c>
      <c r="H817" s="1">
        <v>6.66</v>
      </c>
      <c r="I817" s="1">
        <v>4.1100000000000003</v>
      </c>
      <c r="J817" s="1">
        <v>10.89</v>
      </c>
      <c r="K817" s="2">
        <v>30.9</v>
      </c>
      <c r="L817" s="4" t="s">
        <v>4</v>
      </c>
      <c r="M817" s="4" t="s">
        <v>13</v>
      </c>
      <c r="N817" s="1">
        <v>83.28</v>
      </c>
      <c r="O817" s="1">
        <v>65.010000000000005</v>
      </c>
      <c r="P817" s="1"/>
      <c r="Q817" s="1">
        <v>20.52</v>
      </c>
      <c r="R817" s="1">
        <v>6</v>
      </c>
      <c r="S817" s="4" t="s">
        <v>20</v>
      </c>
      <c r="T817" s="4" t="s">
        <v>7</v>
      </c>
      <c r="U817" s="7">
        <v>23</v>
      </c>
      <c r="V817" s="4" t="s">
        <v>4</v>
      </c>
      <c r="W817" s="4" t="s">
        <v>2566</v>
      </c>
      <c r="X817" s="7">
        <v>2</v>
      </c>
      <c r="Y817" s="7">
        <v>2024</v>
      </c>
      <c r="Z817" s="4" t="s">
        <v>1853</v>
      </c>
    </row>
    <row r="818" spans="1:26">
      <c r="A818" s="4" t="s">
        <v>1247</v>
      </c>
      <c r="B818" s="4" t="s">
        <v>62</v>
      </c>
      <c r="C818" s="1">
        <v>100</v>
      </c>
      <c r="D818" s="4" t="s">
        <v>586</v>
      </c>
      <c r="E818" s="4" t="s">
        <v>3</v>
      </c>
      <c r="F818" s="3">
        <v>45326</v>
      </c>
      <c r="G818" s="3">
        <v>45326.055555555555</v>
      </c>
      <c r="H818" s="1">
        <v>53.65</v>
      </c>
      <c r="I818" s="1">
        <v>3.41</v>
      </c>
      <c r="J818" s="1">
        <v>47.29</v>
      </c>
      <c r="K818" s="2">
        <v>14.67</v>
      </c>
      <c r="L818" s="4" t="s">
        <v>4</v>
      </c>
      <c r="M818" s="4" t="s">
        <v>23</v>
      </c>
      <c r="N818" s="1">
        <v>21.46</v>
      </c>
      <c r="O818" s="1">
        <v>98.16</v>
      </c>
      <c r="P818" s="1">
        <v>292.87</v>
      </c>
      <c r="Q818" s="1">
        <v>12.03</v>
      </c>
      <c r="R818" s="1">
        <v>2</v>
      </c>
      <c r="S818" s="4" t="s">
        <v>6</v>
      </c>
      <c r="T818" s="4" t="s">
        <v>7</v>
      </c>
      <c r="U818" s="7">
        <v>0</v>
      </c>
      <c r="V818" s="4" t="s">
        <v>1816</v>
      </c>
      <c r="W818" s="4" t="s">
        <v>2584</v>
      </c>
      <c r="X818" s="7">
        <v>2</v>
      </c>
      <c r="Y818" s="7">
        <v>2024</v>
      </c>
      <c r="Z818" s="4" t="s">
        <v>1853</v>
      </c>
    </row>
    <row r="819" spans="1:26">
      <c r="A819" s="4" t="s">
        <v>1248</v>
      </c>
      <c r="B819" s="4" t="s">
        <v>62</v>
      </c>
      <c r="C819" s="1">
        <v>85</v>
      </c>
      <c r="D819" s="4" t="s">
        <v>340</v>
      </c>
      <c r="E819" s="4" t="s">
        <v>27</v>
      </c>
      <c r="F819" s="3">
        <v>45326.041666666664</v>
      </c>
      <c r="G819" s="3">
        <v>45326.156944444447</v>
      </c>
      <c r="H819" s="1">
        <v>40.659999999999997</v>
      </c>
      <c r="I819" s="1">
        <v>3.38</v>
      </c>
      <c r="J819" s="1">
        <v>49.92</v>
      </c>
      <c r="K819" s="2">
        <v>38.450000000000003</v>
      </c>
      <c r="L819" s="4" t="s">
        <v>12</v>
      </c>
      <c r="M819" s="4" t="s">
        <v>19</v>
      </c>
      <c r="N819" s="1">
        <v>73.709999999999994</v>
      </c>
      <c r="O819" s="1">
        <v>55.68</v>
      </c>
      <c r="P819" s="1">
        <v>189.6</v>
      </c>
      <c r="Q819" s="1">
        <v>8.4499999999999993</v>
      </c>
      <c r="R819" s="1">
        <v>0</v>
      </c>
      <c r="S819" s="4" t="s">
        <v>6</v>
      </c>
      <c r="T819" s="4" t="s">
        <v>7</v>
      </c>
      <c r="U819" s="7">
        <v>1</v>
      </c>
      <c r="V819" s="4" t="s">
        <v>1816</v>
      </c>
      <c r="W819" s="4" t="s">
        <v>2584</v>
      </c>
      <c r="X819" s="7">
        <v>2</v>
      </c>
      <c r="Y819" s="7">
        <v>2024</v>
      </c>
      <c r="Z819" s="4" t="s">
        <v>1853</v>
      </c>
    </row>
    <row r="820" spans="1:26">
      <c r="A820" s="4" t="s">
        <v>1249</v>
      </c>
      <c r="B820" s="4" t="s">
        <v>9</v>
      </c>
      <c r="C820" s="1">
        <v>100</v>
      </c>
      <c r="D820" s="4" t="s">
        <v>275</v>
      </c>
      <c r="E820" s="4" t="s">
        <v>11</v>
      </c>
      <c r="F820" s="3">
        <v>45326.083333333336</v>
      </c>
      <c r="G820" s="3">
        <v>45326.201388888891</v>
      </c>
      <c r="H820" s="1">
        <v>71.16</v>
      </c>
      <c r="I820" s="1">
        <v>1.2</v>
      </c>
      <c r="J820" s="1">
        <v>44.74</v>
      </c>
      <c r="K820" s="2">
        <v>23.7</v>
      </c>
      <c r="L820" s="4" t="s">
        <v>36</v>
      </c>
      <c r="M820" s="4" t="s">
        <v>19</v>
      </c>
      <c r="N820" s="1">
        <v>48.96</v>
      </c>
      <c r="O820" s="1">
        <v>92.57</v>
      </c>
      <c r="P820" s="1">
        <v>287.06</v>
      </c>
      <c r="Q820" s="1">
        <v>3.71</v>
      </c>
      <c r="R820" s="1">
        <v>3.73</v>
      </c>
      <c r="S820" s="4" t="s">
        <v>14</v>
      </c>
      <c r="T820" s="4" t="s">
        <v>15</v>
      </c>
      <c r="U820" s="7">
        <v>2</v>
      </c>
      <c r="V820" s="4" t="s">
        <v>1816</v>
      </c>
      <c r="W820" s="4" t="s">
        <v>2572</v>
      </c>
      <c r="X820" s="7">
        <v>2</v>
      </c>
      <c r="Y820" s="7">
        <v>2024</v>
      </c>
      <c r="Z820" s="4" t="s">
        <v>1853</v>
      </c>
    </row>
    <row r="821" spans="1:26">
      <c r="A821" s="4" t="s">
        <v>1250</v>
      </c>
      <c r="B821" s="4" t="s">
        <v>1</v>
      </c>
      <c r="C821" s="1">
        <v>85</v>
      </c>
      <c r="D821" s="4" t="s">
        <v>283</v>
      </c>
      <c r="E821" s="4" t="s">
        <v>27</v>
      </c>
      <c r="F821" s="3">
        <v>45326.125</v>
      </c>
      <c r="G821" s="3">
        <v>45326.261805555558</v>
      </c>
      <c r="H821" s="1">
        <v>16.11</v>
      </c>
      <c r="I821" s="1">
        <v>1.06</v>
      </c>
      <c r="J821" s="1">
        <v>22.46</v>
      </c>
      <c r="K821" s="2">
        <v>25.8</v>
      </c>
      <c r="L821" s="4" t="s">
        <v>36</v>
      </c>
      <c r="M821" s="4" t="s">
        <v>39</v>
      </c>
      <c r="N821" s="1">
        <v>67.72</v>
      </c>
      <c r="O821" s="1">
        <v>53.72</v>
      </c>
      <c r="P821" s="1">
        <v>75.5</v>
      </c>
      <c r="Q821" s="1">
        <v>-7.66</v>
      </c>
      <c r="R821" s="1">
        <v>4</v>
      </c>
      <c r="S821" s="4" t="s">
        <v>20</v>
      </c>
      <c r="T821" s="4" t="s">
        <v>24</v>
      </c>
      <c r="U821" s="7">
        <v>3</v>
      </c>
      <c r="V821" s="4" t="s">
        <v>1816</v>
      </c>
      <c r="W821" s="4" t="s">
        <v>2566</v>
      </c>
      <c r="X821" s="7">
        <v>2</v>
      </c>
      <c r="Y821" s="7">
        <v>2024</v>
      </c>
      <c r="Z821" s="4" t="s">
        <v>1853</v>
      </c>
    </row>
    <row r="822" spans="1:26">
      <c r="A822" s="4" t="s">
        <v>1251</v>
      </c>
      <c r="B822" s="4" t="s">
        <v>62</v>
      </c>
      <c r="C822" s="1">
        <v>47.6</v>
      </c>
      <c r="D822" s="4" t="s">
        <v>1002</v>
      </c>
      <c r="E822" s="4" t="s">
        <v>42</v>
      </c>
      <c r="F822" s="3">
        <v>45326.166666666664</v>
      </c>
      <c r="G822" s="3">
        <v>45326.224999999999</v>
      </c>
      <c r="H822" s="1">
        <v>58.91</v>
      </c>
      <c r="I822" s="1">
        <v>2.2799999999999998</v>
      </c>
      <c r="J822" s="1">
        <v>23.38</v>
      </c>
      <c r="K822" s="2">
        <v>9.75</v>
      </c>
      <c r="L822" s="4" t="s">
        <v>4</v>
      </c>
      <c r="M822" s="4" t="s">
        <v>19</v>
      </c>
      <c r="N822" s="1">
        <v>30.45</v>
      </c>
      <c r="O822" s="1">
        <v>52.12</v>
      </c>
      <c r="P822" s="1">
        <v>138.88</v>
      </c>
      <c r="Q822" s="1">
        <v>-8.6</v>
      </c>
      <c r="R822" s="1">
        <v>1</v>
      </c>
      <c r="S822" s="4" t="s">
        <v>14</v>
      </c>
      <c r="T822" s="4" t="s">
        <v>15</v>
      </c>
      <c r="U822" s="7">
        <v>4</v>
      </c>
      <c r="V822" s="4" t="s">
        <v>1816</v>
      </c>
      <c r="W822" s="4" t="s">
        <v>2584</v>
      </c>
      <c r="X822" s="7">
        <v>2</v>
      </c>
      <c r="Y822" s="7">
        <v>2024</v>
      </c>
      <c r="Z822" s="4" t="s">
        <v>1853</v>
      </c>
    </row>
    <row r="823" spans="1:26">
      <c r="A823" s="4" t="s">
        <v>1252</v>
      </c>
      <c r="B823" s="4" t="s">
        <v>1</v>
      </c>
      <c r="C823" s="1">
        <v>100</v>
      </c>
      <c r="D823" s="4" t="s">
        <v>467</v>
      </c>
      <c r="E823" s="4" t="s">
        <v>27</v>
      </c>
      <c r="F823" s="3">
        <v>45326.208333333336</v>
      </c>
      <c r="G823" s="3">
        <v>45326.304166666669</v>
      </c>
      <c r="H823" s="1">
        <v>8.75</v>
      </c>
      <c r="I823" s="1">
        <v>3.14</v>
      </c>
      <c r="J823" s="1">
        <v>11.6</v>
      </c>
      <c r="K823" s="2">
        <v>5.04</v>
      </c>
      <c r="L823" s="4" t="s">
        <v>45</v>
      </c>
      <c r="M823" s="4" t="s">
        <v>5</v>
      </c>
      <c r="N823" s="1">
        <v>53.36</v>
      </c>
      <c r="O823" s="1">
        <v>91.29</v>
      </c>
      <c r="P823" s="1">
        <v>49.68</v>
      </c>
      <c r="Q823" s="1">
        <v>4.8499999999999996</v>
      </c>
      <c r="R823" s="1">
        <v>0</v>
      </c>
      <c r="S823" s="4" t="s">
        <v>6</v>
      </c>
      <c r="T823" s="4" t="s">
        <v>24</v>
      </c>
      <c r="U823" s="7">
        <v>5</v>
      </c>
      <c r="V823" s="4" t="s">
        <v>1816</v>
      </c>
      <c r="W823" s="4" t="s">
        <v>2566</v>
      </c>
      <c r="X823" s="7">
        <v>2</v>
      </c>
      <c r="Y823" s="7">
        <v>2024</v>
      </c>
      <c r="Z823" s="4" t="s">
        <v>1853</v>
      </c>
    </row>
    <row r="824" spans="1:26">
      <c r="A824" s="4" t="s">
        <v>1253</v>
      </c>
      <c r="B824" s="4" t="s">
        <v>29</v>
      </c>
      <c r="C824" s="1">
        <v>100</v>
      </c>
      <c r="D824" s="4" t="s">
        <v>336</v>
      </c>
      <c r="E824" s="4" t="s">
        <v>42</v>
      </c>
      <c r="F824" s="3">
        <v>45326.25</v>
      </c>
      <c r="G824" s="3">
        <v>45326.413888888892</v>
      </c>
      <c r="H824" s="1">
        <v>31.89</v>
      </c>
      <c r="I824" s="1">
        <v>1.39</v>
      </c>
      <c r="J824" s="1">
        <v>39.840000000000003</v>
      </c>
      <c r="K824" s="2">
        <v>21.15</v>
      </c>
      <c r="L824" s="4" t="s">
        <v>4</v>
      </c>
      <c r="M824" s="4" t="s">
        <v>48</v>
      </c>
      <c r="N824" s="1">
        <v>23.17</v>
      </c>
      <c r="O824" s="1">
        <v>56.49</v>
      </c>
      <c r="P824" s="1">
        <v>124.72</v>
      </c>
      <c r="Q824" s="1">
        <v>15.85</v>
      </c>
      <c r="R824" s="1">
        <v>4</v>
      </c>
      <c r="S824" s="4" t="s">
        <v>20</v>
      </c>
      <c r="T824" s="4" t="s">
        <v>7</v>
      </c>
      <c r="U824" s="7">
        <v>6</v>
      </c>
      <c r="V824" s="4" t="s">
        <v>12</v>
      </c>
      <c r="W824" s="4" t="s">
        <v>2579</v>
      </c>
      <c r="X824" s="7">
        <v>2</v>
      </c>
      <c r="Y824" s="7">
        <v>2024</v>
      </c>
      <c r="Z824" s="4" t="s">
        <v>1853</v>
      </c>
    </row>
    <row r="825" spans="1:26">
      <c r="A825" s="4" t="s">
        <v>1254</v>
      </c>
      <c r="B825" s="4" t="s">
        <v>17</v>
      </c>
      <c r="C825" s="1">
        <v>50</v>
      </c>
      <c r="D825" s="4" t="s">
        <v>890</v>
      </c>
      <c r="E825" s="4" t="s">
        <v>42</v>
      </c>
      <c r="F825" s="3">
        <v>45326.291666666664</v>
      </c>
      <c r="G825" s="3">
        <v>45326.430555555555</v>
      </c>
      <c r="H825" s="1">
        <v>64.040000000000006</v>
      </c>
      <c r="I825" s="1">
        <v>0.53</v>
      </c>
      <c r="J825" s="1">
        <v>46.35</v>
      </c>
      <c r="K825" s="2">
        <v>38.26</v>
      </c>
      <c r="L825" s="4" t="s">
        <v>45</v>
      </c>
      <c r="M825" s="4" t="s">
        <v>39</v>
      </c>
      <c r="N825" s="1">
        <v>10.96</v>
      </c>
      <c r="O825" s="1">
        <v>99.44</v>
      </c>
      <c r="P825" s="1">
        <v>200.64</v>
      </c>
      <c r="Q825" s="1">
        <v>29.88</v>
      </c>
      <c r="R825" s="1">
        <v>0</v>
      </c>
      <c r="S825" s="4" t="s">
        <v>20</v>
      </c>
      <c r="T825" s="4" t="s">
        <v>24</v>
      </c>
      <c r="U825" s="7">
        <v>7</v>
      </c>
      <c r="V825" s="4" t="s">
        <v>12</v>
      </c>
      <c r="W825" s="4" t="s">
        <v>2567</v>
      </c>
      <c r="X825" s="7">
        <v>2</v>
      </c>
      <c r="Y825" s="7">
        <v>2024</v>
      </c>
      <c r="Z825" s="4" t="s">
        <v>1853</v>
      </c>
    </row>
    <row r="826" spans="1:26">
      <c r="A826" s="4" t="s">
        <v>1255</v>
      </c>
      <c r="B826" s="4" t="s">
        <v>62</v>
      </c>
      <c r="C826" s="1">
        <v>100</v>
      </c>
      <c r="D826" s="4" t="s">
        <v>419</v>
      </c>
      <c r="E826" s="4" t="s">
        <v>42</v>
      </c>
      <c r="F826" s="3">
        <v>45326.333333333336</v>
      </c>
      <c r="G826" s="3">
        <v>45326.384027777778</v>
      </c>
      <c r="H826" s="1">
        <v>56.05</v>
      </c>
      <c r="I826" s="1">
        <v>2.4900000000000002</v>
      </c>
      <c r="J826" s="1">
        <v>19.010000000000002</v>
      </c>
      <c r="K826" s="2">
        <v>13.47</v>
      </c>
      <c r="L826" s="4" t="s">
        <v>4</v>
      </c>
      <c r="M826" s="4" t="s">
        <v>39</v>
      </c>
      <c r="N826" s="1">
        <v>37.92</v>
      </c>
      <c r="O826" s="1">
        <v>97.56</v>
      </c>
      <c r="P826" s="1"/>
      <c r="Q826" s="1">
        <v>12.44</v>
      </c>
      <c r="R826" s="1">
        <v>7</v>
      </c>
      <c r="S826" s="4" t="s">
        <v>14</v>
      </c>
      <c r="T826" s="4" t="s">
        <v>7</v>
      </c>
      <c r="U826" s="7">
        <v>8</v>
      </c>
      <c r="V826" s="4" t="s">
        <v>12</v>
      </c>
      <c r="W826" s="4" t="s">
        <v>2584</v>
      </c>
      <c r="X826" s="7">
        <v>2</v>
      </c>
      <c r="Y826" s="7">
        <v>2024</v>
      </c>
      <c r="Z826" s="4" t="s">
        <v>1853</v>
      </c>
    </row>
    <row r="827" spans="1:26">
      <c r="A827" s="4" t="s">
        <v>1256</v>
      </c>
      <c r="B827" s="4" t="s">
        <v>9</v>
      </c>
      <c r="C827" s="1">
        <v>62</v>
      </c>
      <c r="D827" s="4" t="s">
        <v>567</v>
      </c>
      <c r="E827" s="4" t="s">
        <v>27</v>
      </c>
      <c r="F827" s="3">
        <v>45326.375</v>
      </c>
      <c r="G827" s="3">
        <v>45326.47152777778</v>
      </c>
      <c r="H827" s="1">
        <v>10.32</v>
      </c>
      <c r="I827" s="1">
        <v>2.35</v>
      </c>
      <c r="J827" s="1">
        <v>18.57</v>
      </c>
      <c r="K827" s="2">
        <v>25.09</v>
      </c>
      <c r="L827" s="4" t="s">
        <v>12</v>
      </c>
      <c r="M827" s="4" t="s">
        <v>19</v>
      </c>
      <c r="N827" s="1">
        <v>86.6</v>
      </c>
      <c r="O827" s="1">
        <v>83.45</v>
      </c>
      <c r="P827" s="1">
        <v>87.14</v>
      </c>
      <c r="Q827" s="1">
        <v>33.270000000000003</v>
      </c>
      <c r="R827" s="1">
        <v>3</v>
      </c>
      <c r="S827" s="4" t="s">
        <v>20</v>
      </c>
      <c r="T827" s="4" t="s">
        <v>15</v>
      </c>
      <c r="U827" s="7">
        <v>9</v>
      </c>
      <c r="V827" s="4" t="s">
        <v>12</v>
      </c>
      <c r="W827" s="4" t="s">
        <v>2572</v>
      </c>
      <c r="X827" s="7">
        <v>2</v>
      </c>
      <c r="Y827" s="7">
        <v>2024</v>
      </c>
      <c r="Z827" s="4" t="s">
        <v>1853</v>
      </c>
    </row>
    <row r="828" spans="1:26">
      <c r="A828" s="4" t="s">
        <v>1257</v>
      </c>
      <c r="B828" s="4" t="s">
        <v>29</v>
      </c>
      <c r="C828" s="1">
        <v>100</v>
      </c>
      <c r="D828" s="4" t="s">
        <v>1258</v>
      </c>
      <c r="E828" s="4" t="s">
        <v>11</v>
      </c>
      <c r="F828" s="3">
        <v>45326.416666666664</v>
      </c>
      <c r="G828" s="3">
        <v>45326.572916666664</v>
      </c>
      <c r="H828" s="1">
        <v>72.8</v>
      </c>
      <c r="I828" s="1">
        <v>3.68</v>
      </c>
      <c r="J828" s="1">
        <v>15.44</v>
      </c>
      <c r="K828" s="2">
        <v>19.059999999999999</v>
      </c>
      <c r="L828" s="4" t="s">
        <v>4</v>
      </c>
      <c r="M828" s="4" t="s">
        <v>39</v>
      </c>
      <c r="N828" s="1">
        <v>85.32</v>
      </c>
      <c r="O828" s="1">
        <v>90.17</v>
      </c>
      <c r="P828" s="1">
        <v>172.53</v>
      </c>
      <c r="Q828" s="1">
        <v>24.18</v>
      </c>
      <c r="R828" s="1">
        <v>5</v>
      </c>
      <c r="S828" s="4" t="s">
        <v>20</v>
      </c>
      <c r="T828" s="4" t="s">
        <v>15</v>
      </c>
      <c r="U828" s="7">
        <v>10</v>
      </c>
      <c r="V828" s="4" t="s">
        <v>12</v>
      </c>
      <c r="W828" s="4" t="s">
        <v>2579</v>
      </c>
      <c r="X828" s="7">
        <v>2</v>
      </c>
      <c r="Y828" s="7">
        <v>2024</v>
      </c>
      <c r="Z828" s="4" t="s">
        <v>1853</v>
      </c>
    </row>
    <row r="829" spans="1:26">
      <c r="A829" s="4" t="s">
        <v>1259</v>
      </c>
      <c r="B829" s="4" t="s">
        <v>1</v>
      </c>
      <c r="C829" s="1">
        <v>85</v>
      </c>
      <c r="D829" s="4" t="s">
        <v>87</v>
      </c>
      <c r="E829" s="4" t="s">
        <v>27</v>
      </c>
      <c r="F829" s="3">
        <v>45326.458333333336</v>
      </c>
      <c r="G829" s="3">
        <v>45326.590277777781</v>
      </c>
      <c r="H829" s="1">
        <v>67.89</v>
      </c>
      <c r="I829" s="1">
        <v>1.95</v>
      </c>
      <c r="J829" s="1">
        <v>30.13</v>
      </c>
      <c r="K829" s="2">
        <v>9.41</v>
      </c>
      <c r="L829" s="4" t="s">
        <v>45</v>
      </c>
      <c r="M829" s="4" t="s">
        <v>13</v>
      </c>
      <c r="N829" s="1">
        <v>32.61</v>
      </c>
      <c r="O829" s="1">
        <v>58.44</v>
      </c>
      <c r="P829" s="1">
        <v>249.54</v>
      </c>
      <c r="Q829" s="1">
        <v>16.010000000000002</v>
      </c>
      <c r="R829" s="1">
        <v>3</v>
      </c>
      <c r="S829" s="4" t="s">
        <v>20</v>
      </c>
      <c r="T829" s="4" t="s">
        <v>24</v>
      </c>
      <c r="U829" s="7">
        <v>11</v>
      </c>
      <c r="V829" s="4" t="s">
        <v>12</v>
      </c>
      <c r="W829" s="4" t="s">
        <v>2566</v>
      </c>
      <c r="X829" s="7">
        <v>2</v>
      </c>
      <c r="Y829" s="7">
        <v>2024</v>
      </c>
      <c r="Z829" s="4" t="s">
        <v>1853</v>
      </c>
    </row>
    <row r="830" spans="1:26">
      <c r="A830" s="4" t="s">
        <v>1260</v>
      </c>
      <c r="B830" s="4" t="s">
        <v>29</v>
      </c>
      <c r="C830" s="1">
        <v>75</v>
      </c>
      <c r="D830" s="4" t="s">
        <v>1261</v>
      </c>
      <c r="E830" s="4" t="s">
        <v>11</v>
      </c>
      <c r="F830" s="3">
        <v>45326.5</v>
      </c>
      <c r="G830" s="3">
        <v>45326.625694444447</v>
      </c>
      <c r="H830" s="1">
        <v>41.25</v>
      </c>
      <c r="I830" s="1">
        <v>2.83</v>
      </c>
      <c r="J830" s="1">
        <v>32.950000000000003</v>
      </c>
      <c r="K830" s="2">
        <v>34.56</v>
      </c>
      <c r="L830" s="4" t="s">
        <v>45</v>
      </c>
      <c r="M830" s="4" t="s">
        <v>33</v>
      </c>
      <c r="N830" s="1">
        <v>18.350000000000001</v>
      </c>
      <c r="O830" s="1">
        <v>50.6</v>
      </c>
      <c r="P830" s="1">
        <v>154.35</v>
      </c>
      <c r="Q830" s="1">
        <v>3.22</v>
      </c>
      <c r="R830" s="1">
        <v>5</v>
      </c>
      <c r="S830" s="4" t="s">
        <v>6</v>
      </c>
      <c r="T830" s="4" t="s">
        <v>15</v>
      </c>
      <c r="U830" s="7">
        <v>12</v>
      </c>
      <c r="V830" s="4" t="s">
        <v>36</v>
      </c>
      <c r="W830" s="4" t="s">
        <v>2579</v>
      </c>
      <c r="X830" s="7">
        <v>2</v>
      </c>
      <c r="Y830" s="7">
        <v>2024</v>
      </c>
      <c r="Z830" s="4" t="s">
        <v>1853</v>
      </c>
    </row>
    <row r="831" spans="1:26">
      <c r="A831" s="4" t="s">
        <v>1262</v>
      </c>
      <c r="B831" s="4" t="s">
        <v>62</v>
      </c>
      <c r="C831" s="1">
        <v>100</v>
      </c>
      <c r="D831" s="4" t="s">
        <v>1263</v>
      </c>
      <c r="E831" s="4" t="s">
        <v>11</v>
      </c>
      <c r="F831" s="3">
        <v>45326.541666666664</v>
      </c>
      <c r="G831" s="3">
        <v>45326.675694444442</v>
      </c>
      <c r="H831" s="1">
        <v>35.020000000000003</v>
      </c>
      <c r="I831" s="1">
        <v>0.92</v>
      </c>
      <c r="J831" s="1">
        <v>32.090000000000003</v>
      </c>
      <c r="K831" s="2">
        <v>8.52</v>
      </c>
      <c r="L831" s="4" t="s">
        <v>4</v>
      </c>
      <c r="M831" s="4" t="s">
        <v>23</v>
      </c>
      <c r="N831" s="1">
        <v>15.99</v>
      </c>
      <c r="O831" s="1">
        <v>91.81</v>
      </c>
      <c r="P831" s="1">
        <v>120.73</v>
      </c>
      <c r="Q831" s="1">
        <v>14.62</v>
      </c>
      <c r="R831" s="1">
        <v>4.79</v>
      </c>
      <c r="S831" s="4" t="s">
        <v>14</v>
      </c>
      <c r="T831" s="4" t="s">
        <v>24</v>
      </c>
      <c r="U831" s="7">
        <v>13</v>
      </c>
      <c r="V831" s="4" t="s">
        <v>36</v>
      </c>
      <c r="W831" s="4" t="s">
        <v>2584</v>
      </c>
      <c r="X831" s="7">
        <v>2</v>
      </c>
      <c r="Y831" s="7">
        <v>2024</v>
      </c>
      <c r="Z831" s="4" t="s">
        <v>1853</v>
      </c>
    </row>
    <row r="832" spans="1:26">
      <c r="A832" s="4" t="s">
        <v>1264</v>
      </c>
      <c r="B832" s="4" t="s">
        <v>1</v>
      </c>
      <c r="C832" s="1">
        <v>100</v>
      </c>
      <c r="D832" s="4" t="s">
        <v>353</v>
      </c>
      <c r="E832" s="4" t="s">
        <v>42</v>
      </c>
      <c r="F832" s="3">
        <v>45326.583333333336</v>
      </c>
      <c r="G832" s="3">
        <v>45326.692361111112</v>
      </c>
      <c r="H832" s="1">
        <v>54.91</v>
      </c>
      <c r="I832" s="1">
        <v>2.04</v>
      </c>
      <c r="J832" s="1">
        <v>7.6</v>
      </c>
      <c r="K832" s="2">
        <v>32.22</v>
      </c>
      <c r="L832" s="4" t="s">
        <v>4</v>
      </c>
      <c r="M832" s="4" t="s">
        <v>33</v>
      </c>
      <c r="N832" s="1">
        <v>40.229999999999997</v>
      </c>
      <c r="O832" s="1">
        <v>86.3</v>
      </c>
      <c r="P832" s="1">
        <v>57.95</v>
      </c>
      <c r="Q832" s="1">
        <v>2.77</v>
      </c>
      <c r="R832" s="1">
        <v>1</v>
      </c>
      <c r="S832" s="4" t="s">
        <v>6</v>
      </c>
      <c r="T832" s="4" t="s">
        <v>15</v>
      </c>
      <c r="U832" s="7">
        <v>14</v>
      </c>
      <c r="V832" s="4" t="s">
        <v>36</v>
      </c>
      <c r="W832" s="4" t="s">
        <v>2566</v>
      </c>
      <c r="X832" s="7">
        <v>2</v>
      </c>
      <c r="Y832" s="7">
        <v>2024</v>
      </c>
      <c r="Z832" s="4" t="s">
        <v>1853</v>
      </c>
    </row>
    <row r="833" spans="1:26">
      <c r="A833" s="4" t="s">
        <v>1265</v>
      </c>
      <c r="B833" s="4" t="s">
        <v>17</v>
      </c>
      <c r="C833" s="1">
        <v>75</v>
      </c>
      <c r="D833" s="4" t="s">
        <v>648</v>
      </c>
      <c r="E833" s="4" t="s">
        <v>27</v>
      </c>
      <c r="F833" s="3">
        <v>45326.625</v>
      </c>
      <c r="G833" s="3">
        <v>45326.718055555553</v>
      </c>
      <c r="H833" s="1">
        <v>51.02</v>
      </c>
      <c r="I833" s="1">
        <v>3.03</v>
      </c>
      <c r="J833" s="1">
        <v>45.8</v>
      </c>
      <c r="K833" s="2">
        <v>39.130000000000003</v>
      </c>
      <c r="L833" s="4" t="s">
        <v>36</v>
      </c>
      <c r="M833" s="4" t="s">
        <v>48</v>
      </c>
      <c r="N833" s="1">
        <v>50.76</v>
      </c>
      <c r="O833" s="1">
        <v>61.77</v>
      </c>
      <c r="P833" s="1">
        <v>270.62</v>
      </c>
      <c r="Q833" s="1">
        <v>11.01</v>
      </c>
      <c r="R833" s="1">
        <v>1</v>
      </c>
      <c r="S833" s="4" t="s">
        <v>14</v>
      </c>
      <c r="T833" s="4" t="s">
        <v>15</v>
      </c>
      <c r="U833" s="7">
        <v>15</v>
      </c>
      <c r="V833" s="4" t="s">
        <v>36</v>
      </c>
      <c r="W833" s="4" t="s">
        <v>2567</v>
      </c>
      <c r="X833" s="7">
        <v>2</v>
      </c>
      <c r="Y833" s="7">
        <v>2024</v>
      </c>
      <c r="Z833" s="4" t="s">
        <v>1853</v>
      </c>
    </row>
    <row r="834" spans="1:26">
      <c r="A834" s="4" t="s">
        <v>1266</v>
      </c>
      <c r="B834" s="4" t="s">
        <v>29</v>
      </c>
      <c r="C834" s="1">
        <v>12.03</v>
      </c>
      <c r="D834" s="4" t="s">
        <v>642</v>
      </c>
      <c r="E834" s="4" t="s">
        <v>11</v>
      </c>
      <c r="F834" s="3">
        <v>45326.666666666664</v>
      </c>
      <c r="G834" s="3">
        <v>45326.693749999999</v>
      </c>
      <c r="H834" s="1">
        <v>62.63</v>
      </c>
      <c r="I834" s="1">
        <v>0.67</v>
      </c>
      <c r="J834" s="1">
        <v>9.0399999999999991</v>
      </c>
      <c r="K834" s="2">
        <v>17.68</v>
      </c>
      <c r="L834" s="4" t="s">
        <v>4</v>
      </c>
      <c r="M834" s="4" t="s">
        <v>23</v>
      </c>
      <c r="N834" s="1">
        <v>14.34</v>
      </c>
      <c r="O834" s="1">
        <v>94.94</v>
      </c>
      <c r="P834" s="1">
        <v>288.55</v>
      </c>
      <c r="Q834" s="1">
        <v>47.32</v>
      </c>
      <c r="R834" s="1">
        <v>0</v>
      </c>
      <c r="S834" s="4" t="s">
        <v>6</v>
      </c>
      <c r="T834" s="4" t="s">
        <v>15</v>
      </c>
      <c r="U834" s="7">
        <v>16</v>
      </c>
      <c r="V834" s="4" t="s">
        <v>36</v>
      </c>
      <c r="W834" s="4" t="s">
        <v>2579</v>
      </c>
      <c r="X834" s="7">
        <v>2</v>
      </c>
      <c r="Y834" s="7">
        <v>2024</v>
      </c>
      <c r="Z834" s="4" t="s">
        <v>1853</v>
      </c>
    </row>
    <row r="835" spans="1:26">
      <c r="A835" s="4" t="s">
        <v>1267</v>
      </c>
      <c r="B835" s="4" t="s">
        <v>62</v>
      </c>
      <c r="C835" s="1">
        <v>105.29</v>
      </c>
      <c r="D835" s="4" t="s">
        <v>525</v>
      </c>
      <c r="E835" s="4" t="s">
        <v>3</v>
      </c>
      <c r="F835" s="3">
        <v>45326.708333333336</v>
      </c>
      <c r="G835" s="3">
        <v>45326.79791666667</v>
      </c>
      <c r="H835" s="1"/>
      <c r="I835" s="1">
        <v>1.85</v>
      </c>
      <c r="J835" s="1">
        <v>8.1300000000000008</v>
      </c>
      <c r="K835" s="2">
        <v>37.22</v>
      </c>
      <c r="L835" s="4" t="s">
        <v>4</v>
      </c>
      <c r="M835" s="4" t="s">
        <v>19</v>
      </c>
      <c r="N835" s="1">
        <v>45.28</v>
      </c>
      <c r="O835" s="1">
        <v>15.72</v>
      </c>
      <c r="P835" s="1">
        <v>276.56</v>
      </c>
      <c r="Q835" s="1">
        <v>-0.27</v>
      </c>
      <c r="R835" s="1">
        <v>6</v>
      </c>
      <c r="S835" s="4" t="s">
        <v>6</v>
      </c>
      <c r="T835" s="4" t="s">
        <v>24</v>
      </c>
      <c r="U835" s="7">
        <v>17</v>
      </c>
      <c r="V835" s="4" t="s">
        <v>36</v>
      </c>
      <c r="W835" s="4" t="s">
        <v>2584</v>
      </c>
      <c r="X835" s="7">
        <v>2</v>
      </c>
      <c r="Y835" s="7">
        <v>2024</v>
      </c>
      <c r="Z835" s="4" t="s">
        <v>1853</v>
      </c>
    </row>
    <row r="836" spans="1:26">
      <c r="A836" s="4" t="s">
        <v>1268</v>
      </c>
      <c r="B836" s="4" t="s">
        <v>9</v>
      </c>
      <c r="C836" s="1">
        <v>62</v>
      </c>
      <c r="D836" s="4" t="s">
        <v>569</v>
      </c>
      <c r="E836" s="4" t="s">
        <v>11</v>
      </c>
      <c r="F836" s="3">
        <v>45326.75</v>
      </c>
      <c r="G836" s="3">
        <v>45326.872916666667</v>
      </c>
      <c r="H836" s="1">
        <v>42.22</v>
      </c>
      <c r="I836" s="1">
        <v>2.3199999999999998</v>
      </c>
      <c r="J836" s="1">
        <v>35.75</v>
      </c>
      <c r="K836" s="2">
        <v>22.33</v>
      </c>
      <c r="L836" s="4" t="s">
        <v>12</v>
      </c>
      <c r="M836" s="4" t="s">
        <v>5</v>
      </c>
      <c r="N836" s="1">
        <v>79.819999999999993</v>
      </c>
      <c r="O836" s="1">
        <v>51.08</v>
      </c>
      <c r="P836" s="1">
        <v>258.22000000000003</v>
      </c>
      <c r="Q836" s="1">
        <v>18.579999999999998</v>
      </c>
      <c r="R836" s="1">
        <v>1</v>
      </c>
      <c r="S836" s="4" t="s">
        <v>6</v>
      </c>
      <c r="T836" s="4" t="s">
        <v>24</v>
      </c>
      <c r="U836" s="7">
        <v>18</v>
      </c>
      <c r="V836" s="4" t="s">
        <v>4</v>
      </c>
      <c r="W836" s="4" t="s">
        <v>2572</v>
      </c>
      <c r="X836" s="7">
        <v>2</v>
      </c>
      <c r="Y836" s="7">
        <v>2024</v>
      </c>
      <c r="Z836" s="4" t="s">
        <v>1853</v>
      </c>
    </row>
    <row r="837" spans="1:26">
      <c r="A837" s="4" t="s">
        <v>1269</v>
      </c>
      <c r="B837" s="4" t="s">
        <v>1</v>
      </c>
      <c r="C837" s="1">
        <v>140.76</v>
      </c>
      <c r="D837" s="4" t="s">
        <v>1270</v>
      </c>
      <c r="E837" s="4" t="s">
        <v>3</v>
      </c>
      <c r="F837" s="3">
        <v>45326.791666666664</v>
      </c>
      <c r="G837" s="3">
        <v>45326.887499999997</v>
      </c>
      <c r="H837" s="1">
        <v>60.08</v>
      </c>
      <c r="I837" s="1">
        <v>2.08</v>
      </c>
      <c r="J837" s="1">
        <v>46.15</v>
      </c>
      <c r="K837" s="2">
        <v>17.11</v>
      </c>
      <c r="L837" s="4" t="s">
        <v>45</v>
      </c>
      <c r="M837" s="4" t="s">
        <v>5</v>
      </c>
      <c r="N837" s="1">
        <v>37.69</v>
      </c>
      <c r="O837" s="1">
        <v>93.8</v>
      </c>
      <c r="P837" s="1">
        <v>221.9</v>
      </c>
      <c r="Q837" s="1">
        <v>-10.72</v>
      </c>
      <c r="R837" s="1">
        <v>6</v>
      </c>
      <c r="S837" s="4" t="s">
        <v>6</v>
      </c>
      <c r="T837" s="4" t="s">
        <v>24</v>
      </c>
      <c r="U837" s="7">
        <v>19</v>
      </c>
      <c r="V837" s="4" t="s">
        <v>4</v>
      </c>
      <c r="W837" s="4" t="s">
        <v>2566</v>
      </c>
      <c r="X837" s="7">
        <v>2</v>
      </c>
      <c r="Y837" s="7">
        <v>2024</v>
      </c>
      <c r="Z837" s="4" t="s">
        <v>1853</v>
      </c>
    </row>
    <row r="838" spans="1:26">
      <c r="A838" s="4" t="s">
        <v>1271</v>
      </c>
      <c r="B838" s="4" t="s">
        <v>29</v>
      </c>
      <c r="C838" s="1">
        <v>100</v>
      </c>
      <c r="D838" s="4" t="s">
        <v>323</v>
      </c>
      <c r="E838" s="4" t="s">
        <v>27</v>
      </c>
      <c r="F838" s="3">
        <v>45326.833333333336</v>
      </c>
      <c r="G838" s="3">
        <v>45326.928472222222</v>
      </c>
      <c r="H838" s="1">
        <v>47.2</v>
      </c>
      <c r="I838" s="1">
        <v>4.1500000000000004</v>
      </c>
      <c r="J838" s="1">
        <v>43.11</v>
      </c>
      <c r="K838" s="2">
        <v>28.56</v>
      </c>
      <c r="L838" s="4" t="s">
        <v>36</v>
      </c>
      <c r="M838" s="4" t="s">
        <v>19</v>
      </c>
      <c r="N838" s="1">
        <v>36.35</v>
      </c>
      <c r="O838" s="1">
        <v>90.26</v>
      </c>
      <c r="P838" s="1">
        <v>85.6</v>
      </c>
      <c r="Q838" s="1">
        <v>37.58</v>
      </c>
      <c r="R838" s="1">
        <v>5</v>
      </c>
      <c r="S838" s="4" t="s">
        <v>14</v>
      </c>
      <c r="T838" s="4" t="s">
        <v>15</v>
      </c>
      <c r="U838" s="7">
        <v>20</v>
      </c>
      <c r="V838" s="4" t="s">
        <v>4</v>
      </c>
      <c r="W838" s="4" t="s">
        <v>2579</v>
      </c>
      <c r="X838" s="7">
        <v>2</v>
      </c>
      <c r="Y838" s="7">
        <v>2024</v>
      </c>
      <c r="Z838" s="4" t="s">
        <v>1853</v>
      </c>
    </row>
    <row r="839" spans="1:26">
      <c r="A839" s="4" t="s">
        <v>1272</v>
      </c>
      <c r="B839" s="4" t="s">
        <v>29</v>
      </c>
      <c r="C839" s="1">
        <v>50</v>
      </c>
      <c r="D839" s="4" t="s">
        <v>458</v>
      </c>
      <c r="E839" s="4" t="s">
        <v>27</v>
      </c>
      <c r="F839" s="3">
        <v>45326.875</v>
      </c>
      <c r="G839" s="3">
        <v>45327.036111111112</v>
      </c>
      <c r="H839" s="1">
        <v>58.56</v>
      </c>
      <c r="I839" s="1">
        <v>2.34</v>
      </c>
      <c r="J839" s="1">
        <v>18.579999999999998</v>
      </c>
      <c r="K839" s="2">
        <v>9.84</v>
      </c>
      <c r="L839" s="4" t="s">
        <v>12</v>
      </c>
      <c r="M839" s="4" t="s">
        <v>48</v>
      </c>
      <c r="N839" s="1">
        <v>52.13</v>
      </c>
      <c r="O839" s="1">
        <v>62.52</v>
      </c>
      <c r="P839" s="1">
        <v>70.400000000000006</v>
      </c>
      <c r="Q839" s="1">
        <v>-2.2799999999999998</v>
      </c>
      <c r="R839" s="1">
        <v>7</v>
      </c>
      <c r="S839" s="4" t="s">
        <v>20</v>
      </c>
      <c r="T839" s="4" t="s">
        <v>7</v>
      </c>
      <c r="U839" s="7">
        <v>21</v>
      </c>
      <c r="V839" s="4" t="s">
        <v>4</v>
      </c>
      <c r="W839" s="4" t="s">
        <v>2579</v>
      </c>
      <c r="X839" s="7">
        <v>2</v>
      </c>
      <c r="Y839" s="7">
        <v>2024</v>
      </c>
      <c r="Z839" s="4" t="s">
        <v>1853</v>
      </c>
    </row>
    <row r="840" spans="1:26">
      <c r="A840" s="4" t="s">
        <v>1273</v>
      </c>
      <c r="B840" s="4" t="s">
        <v>17</v>
      </c>
      <c r="C840" s="1">
        <v>75</v>
      </c>
      <c r="D840" s="4" t="s">
        <v>596</v>
      </c>
      <c r="E840" s="4" t="s">
        <v>27</v>
      </c>
      <c r="F840" s="3">
        <v>45326.916666666664</v>
      </c>
      <c r="G840" s="3">
        <v>45327.03402777778</v>
      </c>
      <c r="H840" s="1">
        <v>18.53</v>
      </c>
      <c r="I840" s="1">
        <v>2.34</v>
      </c>
      <c r="J840" s="1">
        <v>6.35</v>
      </c>
      <c r="K840" s="2">
        <v>18.27</v>
      </c>
      <c r="L840" s="4" t="s">
        <v>4</v>
      </c>
      <c r="M840" s="4" t="s">
        <v>19</v>
      </c>
      <c r="N840" s="1">
        <v>49.89</v>
      </c>
      <c r="O840" s="1">
        <v>52.11</v>
      </c>
      <c r="P840" s="1">
        <v>187.58</v>
      </c>
      <c r="Q840" s="1">
        <v>38.79</v>
      </c>
      <c r="R840" s="1">
        <v>1</v>
      </c>
      <c r="S840" s="4" t="s">
        <v>14</v>
      </c>
      <c r="T840" s="4" t="s">
        <v>24</v>
      </c>
      <c r="U840" s="7">
        <v>22</v>
      </c>
      <c r="V840" s="4" t="s">
        <v>4</v>
      </c>
      <c r="W840" s="4" t="s">
        <v>2567</v>
      </c>
      <c r="X840" s="7">
        <v>2</v>
      </c>
      <c r="Y840" s="7">
        <v>2024</v>
      </c>
      <c r="Z840" s="4" t="s">
        <v>1853</v>
      </c>
    </row>
    <row r="841" spans="1:26">
      <c r="A841" s="4" t="s">
        <v>1274</v>
      </c>
      <c r="B841" s="4" t="s">
        <v>17</v>
      </c>
      <c r="C841" s="1">
        <v>75</v>
      </c>
      <c r="D841" s="4" t="s">
        <v>290</v>
      </c>
      <c r="E841" s="4" t="s">
        <v>11</v>
      </c>
      <c r="F841" s="3">
        <v>45326.958333333336</v>
      </c>
      <c r="G841" s="3">
        <v>45327.11041666667</v>
      </c>
      <c r="H841" s="1">
        <v>20.03</v>
      </c>
      <c r="I841" s="1">
        <v>1.83</v>
      </c>
      <c r="J841" s="1">
        <v>41.62</v>
      </c>
      <c r="K841" s="2">
        <v>28.41</v>
      </c>
      <c r="L841" s="4" t="s">
        <v>45</v>
      </c>
      <c r="M841" s="4" t="s">
        <v>39</v>
      </c>
      <c r="N841" s="1">
        <v>20.45</v>
      </c>
      <c r="O841" s="1">
        <v>35.97</v>
      </c>
      <c r="P841" s="1">
        <v>190.8</v>
      </c>
      <c r="Q841" s="1">
        <v>25.26</v>
      </c>
      <c r="R841" s="1">
        <v>4</v>
      </c>
      <c r="S841" s="4" t="s">
        <v>20</v>
      </c>
      <c r="T841" s="4" t="s">
        <v>7</v>
      </c>
      <c r="U841" s="7">
        <v>23</v>
      </c>
      <c r="V841" s="4" t="s">
        <v>4</v>
      </c>
      <c r="W841" s="4" t="s">
        <v>2567</v>
      </c>
      <c r="X841" s="7">
        <v>2</v>
      </c>
      <c r="Y841" s="7">
        <v>2024</v>
      </c>
      <c r="Z841" s="4" t="s">
        <v>1853</v>
      </c>
    </row>
    <row r="842" spans="1:26">
      <c r="A842" s="4" t="s">
        <v>1275</v>
      </c>
      <c r="B842" s="4" t="s">
        <v>9</v>
      </c>
      <c r="C842" s="1">
        <v>75</v>
      </c>
      <c r="D842" s="4" t="s">
        <v>1276</v>
      </c>
      <c r="E842" s="4" t="s">
        <v>58</v>
      </c>
      <c r="F842" s="3">
        <v>45327</v>
      </c>
      <c r="G842" s="3">
        <v>45327.121527777781</v>
      </c>
      <c r="H842" s="1">
        <v>61.12</v>
      </c>
      <c r="I842" s="1">
        <v>0.86</v>
      </c>
      <c r="J842" s="1"/>
      <c r="K842" s="2">
        <v>29.08</v>
      </c>
      <c r="L842" s="4" t="s">
        <v>4</v>
      </c>
      <c r="M842" s="4" t="s">
        <v>5</v>
      </c>
      <c r="N842" s="1">
        <v>68.06</v>
      </c>
      <c r="O842" s="1">
        <v>73.87</v>
      </c>
      <c r="P842" s="1">
        <v>95.81</v>
      </c>
      <c r="Q842" s="1">
        <v>1.52</v>
      </c>
      <c r="R842" s="1">
        <v>7</v>
      </c>
      <c r="S842" s="4" t="s">
        <v>14</v>
      </c>
      <c r="T842" s="4" t="s">
        <v>24</v>
      </c>
      <c r="U842" s="7">
        <v>0</v>
      </c>
      <c r="V842" s="4" t="s">
        <v>1816</v>
      </c>
      <c r="W842" s="4" t="s">
        <v>2572</v>
      </c>
      <c r="X842" s="7">
        <v>2</v>
      </c>
      <c r="Y842" s="7">
        <v>2024</v>
      </c>
      <c r="Z842" s="4" t="s">
        <v>1853</v>
      </c>
    </row>
    <row r="843" spans="1:26">
      <c r="A843" s="4" t="s">
        <v>1277</v>
      </c>
      <c r="B843" s="4" t="s">
        <v>9</v>
      </c>
      <c r="C843" s="1">
        <v>100</v>
      </c>
      <c r="D843" s="4" t="s">
        <v>132</v>
      </c>
      <c r="E843" s="4" t="s">
        <v>11</v>
      </c>
      <c r="F843" s="3">
        <v>45327.041666666664</v>
      </c>
      <c r="G843" s="3">
        <v>45327.127083333333</v>
      </c>
      <c r="H843" s="1">
        <v>48</v>
      </c>
      <c r="I843" s="1">
        <v>2.69</v>
      </c>
      <c r="J843" s="1">
        <v>39.15</v>
      </c>
      <c r="K843" s="2">
        <v>10.68</v>
      </c>
      <c r="L843" s="4" t="s">
        <v>4</v>
      </c>
      <c r="M843" s="4" t="s">
        <v>33</v>
      </c>
      <c r="N843" s="1">
        <v>54.79</v>
      </c>
      <c r="O843" s="1">
        <v>78.98</v>
      </c>
      <c r="P843" s="1">
        <v>292.7</v>
      </c>
      <c r="Q843" s="1">
        <v>17.59</v>
      </c>
      <c r="R843" s="1">
        <v>2</v>
      </c>
      <c r="S843" s="4" t="s">
        <v>14</v>
      </c>
      <c r="T843" s="4" t="s">
        <v>24</v>
      </c>
      <c r="U843" s="7">
        <v>1</v>
      </c>
      <c r="V843" s="4" t="s">
        <v>1816</v>
      </c>
      <c r="W843" s="4" t="s">
        <v>2572</v>
      </c>
      <c r="X843" s="7">
        <v>2</v>
      </c>
      <c r="Y843" s="7">
        <v>2024</v>
      </c>
      <c r="Z843" s="4" t="s">
        <v>1853</v>
      </c>
    </row>
    <row r="844" spans="1:26">
      <c r="A844" s="4" t="s">
        <v>1278</v>
      </c>
      <c r="B844" s="4" t="s">
        <v>62</v>
      </c>
      <c r="C844" s="1">
        <v>100</v>
      </c>
      <c r="D844" s="4" t="s">
        <v>1263</v>
      </c>
      <c r="E844" s="4" t="s">
        <v>11</v>
      </c>
      <c r="F844" s="3">
        <v>45327.083333333336</v>
      </c>
      <c r="G844" s="3">
        <v>45327.147222222222</v>
      </c>
      <c r="H844" s="1">
        <v>60.7</v>
      </c>
      <c r="I844" s="1">
        <v>3.07</v>
      </c>
      <c r="J844" s="1">
        <v>8.36</v>
      </c>
      <c r="K844" s="2">
        <v>38.67</v>
      </c>
      <c r="L844" s="4" t="s">
        <v>4</v>
      </c>
      <c r="M844" s="4" t="s">
        <v>19</v>
      </c>
      <c r="N844" s="1">
        <v>51.67</v>
      </c>
      <c r="O844" s="1">
        <v>69.69</v>
      </c>
      <c r="P844" s="1">
        <v>156.63999999999999</v>
      </c>
      <c r="Q844" s="1">
        <v>50.54</v>
      </c>
      <c r="R844" s="1">
        <v>6</v>
      </c>
      <c r="S844" s="4" t="s">
        <v>14</v>
      </c>
      <c r="T844" s="4" t="s">
        <v>7</v>
      </c>
      <c r="U844" s="7">
        <v>2</v>
      </c>
      <c r="V844" s="4" t="s">
        <v>1816</v>
      </c>
      <c r="W844" s="4" t="s">
        <v>2584</v>
      </c>
      <c r="X844" s="7">
        <v>2</v>
      </c>
      <c r="Y844" s="7">
        <v>2024</v>
      </c>
      <c r="Z844" s="4" t="s">
        <v>1853</v>
      </c>
    </row>
    <row r="845" spans="1:26">
      <c r="A845" s="4" t="s">
        <v>1279</v>
      </c>
      <c r="B845" s="4" t="s">
        <v>62</v>
      </c>
      <c r="C845" s="1">
        <v>50</v>
      </c>
      <c r="D845" s="4" t="s">
        <v>109</v>
      </c>
      <c r="E845" s="4" t="s">
        <v>42</v>
      </c>
      <c r="F845" s="3">
        <v>45327.125</v>
      </c>
      <c r="G845" s="3">
        <v>45327.203472222223</v>
      </c>
      <c r="H845" s="1">
        <v>35.840000000000003</v>
      </c>
      <c r="I845" s="1">
        <v>0.57999999999999996</v>
      </c>
      <c r="J845" s="1">
        <v>8.06</v>
      </c>
      <c r="K845" s="2">
        <v>9.08</v>
      </c>
      <c r="L845" s="4" t="s">
        <v>4</v>
      </c>
      <c r="M845" s="4" t="s">
        <v>48</v>
      </c>
      <c r="N845" s="1">
        <v>22.81</v>
      </c>
      <c r="O845" s="1">
        <v>94.52</v>
      </c>
      <c r="P845" s="1">
        <v>219.1</v>
      </c>
      <c r="Q845" s="1">
        <v>-9.08</v>
      </c>
      <c r="R845" s="1">
        <v>6.81</v>
      </c>
      <c r="S845" s="4" t="s">
        <v>14</v>
      </c>
      <c r="T845" s="4" t="s">
        <v>7</v>
      </c>
      <c r="U845" s="7">
        <v>3</v>
      </c>
      <c r="V845" s="4" t="s">
        <v>1816</v>
      </c>
      <c r="W845" s="4" t="s">
        <v>2584</v>
      </c>
      <c r="X845" s="7">
        <v>2</v>
      </c>
      <c r="Y845" s="7">
        <v>2024</v>
      </c>
      <c r="Z845" s="4" t="s">
        <v>1853</v>
      </c>
    </row>
    <row r="846" spans="1:26">
      <c r="A846" s="4" t="s">
        <v>1280</v>
      </c>
      <c r="B846" s="4" t="s">
        <v>9</v>
      </c>
      <c r="C846" s="1">
        <v>75</v>
      </c>
      <c r="D846" s="4" t="s">
        <v>1159</v>
      </c>
      <c r="E846" s="4" t="s">
        <v>42</v>
      </c>
      <c r="F846" s="3">
        <v>45327.166666666664</v>
      </c>
      <c r="G846" s="3">
        <v>45327.20416666667</v>
      </c>
      <c r="H846" s="1">
        <v>77.260000000000005</v>
      </c>
      <c r="I846" s="1">
        <v>2.94</v>
      </c>
      <c r="J846" s="1"/>
      <c r="K846" s="2">
        <v>28.1</v>
      </c>
      <c r="L846" s="4" t="s">
        <v>45</v>
      </c>
      <c r="M846" s="4" t="s">
        <v>48</v>
      </c>
      <c r="N846" s="1">
        <v>52.2</v>
      </c>
      <c r="O846" s="1">
        <v>54.65</v>
      </c>
      <c r="P846" s="1">
        <v>128.63</v>
      </c>
      <c r="Q846" s="1">
        <v>18.920000000000002</v>
      </c>
      <c r="R846" s="1">
        <v>1</v>
      </c>
      <c r="S846" s="4" t="s">
        <v>6</v>
      </c>
      <c r="T846" s="4" t="s">
        <v>15</v>
      </c>
      <c r="U846" s="7">
        <v>4</v>
      </c>
      <c r="V846" s="4" t="s">
        <v>1816</v>
      </c>
      <c r="W846" s="4" t="s">
        <v>2572</v>
      </c>
      <c r="X846" s="7">
        <v>2</v>
      </c>
      <c r="Y846" s="7">
        <v>2024</v>
      </c>
      <c r="Z846" s="4" t="s">
        <v>1853</v>
      </c>
    </row>
    <row r="847" spans="1:26">
      <c r="A847" s="4" t="s">
        <v>1281</v>
      </c>
      <c r="B847" s="4" t="s">
        <v>9</v>
      </c>
      <c r="C847" s="1">
        <v>75</v>
      </c>
      <c r="D847" s="4" t="s">
        <v>115</v>
      </c>
      <c r="E847" s="4" t="s">
        <v>11</v>
      </c>
      <c r="F847" s="3">
        <v>45327.208333333336</v>
      </c>
      <c r="G847" s="3">
        <v>45327.236805555556</v>
      </c>
      <c r="H847" s="1">
        <v>44.88</v>
      </c>
      <c r="I847" s="1">
        <v>1.68</v>
      </c>
      <c r="J847" s="1">
        <v>9.77</v>
      </c>
      <c r="K847" s="2">
        <v>9.1</v>
      </c>
      <c r="L847" s="4" t="s">
        <v>12</v>
      </c>
      <c r="M847" s="4" t="s">
        <v>33</v>
      </c>
      <c r="N847" s="1">
        <v>62.89</v>
      </c>
      <c r="O847" s="1">
        <v>65.650000000000006</v>
      </c>
      <c r="P847" s="1">
        <v>245.36</v>
      </c>
      <c r="Q847" s="1">
        <v>22.97</v>
      </c>
      <c r="R847" s="1">
        <v>4.0599999999999996</v>
      </c>
      <c r="S847" s="4" t="s">
        <v>14</v>
      </c>
      <c r="T847" s="4" t="s">
        <v>7</v>
      </c>
      <c r="U847" s="7">
        <v>5</v>
      </c>
      <c r="V847" s="4" t="s">
        <v>1816</v>
      </c>
      <c r="W847" s="4" t="s">
        <v>2572</v>
      </c>
      <c r="X847" s="7">
        <v>2</v>
      </c>
      <c r="Y847" s="7">
        <v>2024</v>
      </c>
      <c r="Z847" s="4" t="s">
        <v>1853</v>
      </c>
    </row>
    <row r="848" spans="1:26">
      <c r="A848" s="4" t="s">
        <v>1282</v>
      </c>
      <c r="B848" s="4" t="s">
        <v>1</v>
      </c>
      <c r="C848" s="1">
        <v>75</v>
      </c>
      <c r="D848" s="4" t="s">
        <v>41</v>
      </c>
      <c r="E848" s="4" t="s">
        <v>3</v>
      </c>
      <c r="F848" s="3">
        <v>45327.25</v>
      </c>
      <c r="G848" s="3">
        <v>45327.373611111114</v>
      </c>
      <c r="H848" s="1">
        <v>61.57</v>
      </c>
      <c r="I848" s="1">
        <v>3.71</v>
      </c>
      <c r="J848" s="1">
        <v>41.32</v>
      </c>
      <c r="K848" s="2">
        <v>8.42</v>
      </c>
      <c r="L848" s="4" t="s">
        <v>4</v>
      </c>
      <c r="M848" s="4" t="s">
        <v>23</v>
      </c>
      <c r="N848" s="1">
        <v>17.25</v>
      </c>
      <c r="O848" s="1">
        <v>58.88</v>
      </c>
      <c r="P848" s="1">
        <v>279.52</v>
      </c>
      <c r="Q848" s="1">
        <v>-2.21</v>
      </c>
      <c r="R848" s="1">
        <v>1</v>
      </c>
      <c r="S848" s="4" t="s">
        <v>14</v>
      </c>
      <c r="T848" s="4" t="s">
        <v>24</v>
      </c>
      <c r="U848" s="7">
        <v>6</v>
      </c>
      <c r="V848" s="4" t="s">
        <v>12</v>
      </c>
      <c r="W848" s="4" t="s">
        <v>2566</v>
      </c>
      <c r="X848" s="7">
        <v>2</v>
      </c>
      <c r="Y848" s="7">
        <v>2024</v>
      </c>
      <c r="Z848" s="4" t="s">
        <v>1853</v>
      </c>
    </row>
    <row r="849" spans="1:26">
      <c r="A849" s="4" t="s">
        <v>1283</v>
      </c>
      <c r="B849" s="4" t="s">
        <v>17</v>
      </c>
      <c r="C849" s="1">
        <v>50</v>
      </c>
      <c r="D849" s="4" t="s">
        <v>504</v>
      </c>
      <c r="E849" s="4" t="s">
        <v>42</v>
      </c>
      <c r="F849" s="3">
        <v>45327.291666666664</v>
      </c>
      <c r="G849" s="3">
        <v>45327.32916666667</v>
      </c>
      <c r="H849" s="1">
        <v>24.8</v>
      </c>
      <c r="I849" s="1">
        <v>3.82</v>
      </c>
      <c r="J849" s="1">
        <v>36.22</v>
      </c>
      <c r="K849" s="2">
        <v>14.31</v>
      </c>
      <c r="L849" s="4" t="s">
        <v>4</v>
      </c>
      <c r="M849" s="4" t="s">
        <v>33</v>
      </c>
      <c r="N849" s="1">
        <v>20.94</v>
      </c>
      <c r="O849" s="1">
        <v>31.8</v>
      </c>
      <c r="P849" s="1">
        <v>51.64</v>
      </c>
      <c r="Q849" s="1">
        <v>23.35</v>
      </c>
      <c r="R849" s="1">
        <v>7</v>
      </c>
      <c r="S849" s="4" t="s">
        <v>20</v>
      </c>
      <c r="T849" s="4" t="s">
        <v>7</v>
      </c>
      <c r="U849" s="7">
        <v>7</v>
      </c>
      <c r="V849" s="4" t="s">
        <v>12</v>
      </c>
      <c r="W849" s="4" t="s">
        <v>2567</v>
      </c>
      <c r="X849" s="7">
        <v>2</v>
      </c>
      <c r="Y849" s="7">
        <v>2024</v>
      </c>
      <c r="Z849" s="4" t="s">
        <v>1853</v>
      </c>
    </row>
    <row r="850" spans="1:26">
      <c r="A850" s="4" t="s">
        <v>1284</v>
      </c>
      <c r="B850" s="4" t="s">
        <v>62</v>
      </c>
      <c r="C850" s="1">
        <v>62</v>
      </c>
      <c r="D850" s="4" t="s">
        <v>239</v>
      </c>
      <c r="E850" s="4" t="s">
        <v>11</v>
      </c>
      <c r="F850" s="3">
        <v>45327.333333333336</v>
      </c>
      <c r="G850" s="3">
        <v>45327.361111111109</v>
      </c>
      <c r="H850" s="1">
        <v>73.08</v>
      </c>
      <c r="I850" s="1">
        <v>5.95</v>
      </c>
      <c r="J850" s="1">
        <v>8.4600000000000009</v>
      </c>
      <c r="K850" s="2">
        <v>37.450000000000003</v>
      </c>
      <c r="L850" s="4" t="s">
        <v>36</v>
      </c>
      <c r="M850" s="4" t="s">
        <v>48</v>
      </c>
      <c r="N850" s="1">
        <v>36.79</v>
      </c>
      <c r="O850" s="1">
        <v>95.09</v>
      </c>
      <c r="P850" s="1">
        <v>228.32</v>
      </c>
      <c r="Q850" s="1">
        <v>-0.41</v>
      </c>
      <c r="R850" s="1">
        <v>2</v>
      </c>
      <c r="S850" s="4" t="s">
        <v>6</v>
      </c>
      <c r="T850" s="4" t="s">
        <v>7</v>
      </c>
      <c r="U850" s="7">
        <v>8</v>
      </c>
      <c r="V850" s="4" t="s">
        <v>12</v>
      </c>
      <c r="W850" s="4" t="s">
        <v>2584</v>
      </c>
      <c r="X850" s="7">
        <v>2</v>
      </c>
      <c r="Y850" s="7">
        <v>2024</v>
      </c>
      <c r="Z850" s="4" t="s">
        <v>1853</v>
      </c>
    </row>
    <row r="851" spans="1:26">
      <c r="A851" s="4" t="s">
        <v>1285</v>
      </c>
      <c r="B851" s="4" t="s">
        <v>17</v>
      </c>
      <c r="C851" s="1">
        <v>85</v>
      </c>
      <c r="D851" s="4" t="s">
        <v>810</v>
      </c>
      <c r="E851" s="4" t="s">
        <v>58</v>
      </c>
      <c r="F851" s="3">
        <v>45327.375</v>
      </c>
      <c r="G851" s="3">
        <v>45327.439583333333</v>
      </c>
      <c r="H851" s="1">
        <v>6.54</v>
      </c>
      <c r="I851" s="1">
        <v>1.71</v>
      </c>
      <c r="J851" s="1">
        <v>13.42</v>
      </c>
      <c r="K851" s="2">
        <v>14</v>
      </c>
      <c r="L851" s="4" t="s">
        <v>36</v>
      </c>
      <c r="M851" s="4" t="s">
        <v>5</v>
      </c>
      <c r="N851" s="1">
        <v>61.58</v>
      </c>
      <c r="O851" s="1">
        <v>77.78</v>
      </c>
      <c r="P851" s="1"/>
      <c r="Q851" s="1">
        <v>36.79</v>
      </c>
      <c r="R851" s="1">
        <v>2</v>
      </c>
      <c r="S851" s="4" t="s">
        <v>6</v>
      </c>
      <c r="T851" s="4" t="s">
        <v>7</v>
      </c>
      <c r="U851" s="7">
        <v>9</v>
      </c>
      <c r="V851" s="4" t="s">
        <v>12</v>
      </c>
      <c r="W851" s="4" t="s">
        <v>2567</v>
      </c>
      <c r="X851" s="7">
        <v>2</v>
      </c>
      <c r="Y851" s="7">
        <v>2024</v>
      </c>
      <c r="Z851" s="4" t="s">
        <v>1853</v>
      </c>
    </row>
    <row r="852" spans="1:26">
      <c r="A852" s="4" t="s">
        <v>1286</v>
      </c>
      <c r="B852" s="4" t="s">
        <v>17</v>
      </c>
      <c r="C852" s="1">
        <v>62</v>
      </c>
      <c r="D852" s="4" t="s">
        <v>452</v>
      </c>
      <c r="E852" s="4" t="s">
        <v>3</v>
      </c>
      <c r="F852" s="3">
        <v>45327.416666666664</v>
      </c>
      <c r="G852" s="3">
        <v>45327.576388888891</v>
      </c>
      <c r="H852" s="1">
        <v>22.57</v>
      </c>
      <c r="I852" s="1">
        <v>2.96</v>
      </c>
      <c r="J852" s="1">
        <v>25.29</v>
      </c>
      <c r="K852" s="2">
        <v>22.22</v>
      </c>
      <c r="L852" s="4" t="s">
        <v>45</v>
      </c>
      <c r="M852" s="4" t="s">
        <v>23</v>
      </c>
      <c r="N852" s="1">
        <v>51.55</v>
      </c>
      <c r="O852" s="1">
        <v>74.14</v>
      </c>
      <c r="P852" s="1">
        <v>49.08</v>
      </c>
      <c r="Q852" s="1">
        <v>24.41</v>
      </c>
      <c r="R852" s="1">
        <v>0</v>
      </c>
      <c r="S852" s="4" t="s">
        <v>14</v>
      </c>
      <c r="T852" s="4" t="s">
        <v>7</v>
      </c>
      <c r="U852" s="7">
        <v>10</v>
      </c>
      <c r="V852" s="4" t="s">
        <v>12</v>
      </c>
      <c r="W852" s="4" t="s">
        <v>2567</v>
      </c>
      <c r="X852" s="7">
        <v>2</v>
      </c>
      <c r="Y852" s="7">
        <v>2024</v>
      </c>
      <c r="Z852" s="4" t="s">
        <v>1853</v>
      </c>
    </row>
    <row r="853" spans="1:26">
      <c r="A853" s="4" t="s">
        <v>1287</v>
      </c>
      <c r="B853" s="4" t="s">
        <v>9</v>
      </c>
      <c r="C853" s="1">
        <v>96.61</v>
      </c>
      <c r="D853" s="4" t="s">
        <v>982</v>
      </c>
      <c r="E853" s="4" t="s">
        <v>27</v>
      </c>
      <c r="F853" s="3">
        <v>45327.458333333336</v>
      </c>
      <c r="G853" s="3">
        <v>45327.565972222219</v>
      </c>
      <c r="H853" s="1">
        <v>56.52</v>
      </c>
      <c r="I853" s="1">
        <v>3</v>
      </c>
      <c r="J853" s="1">
        <v>47.83</v>
      </c>
      <c r="K853" s="2">
        <v>38.130000000000003</v>
      </c>
      <c r="L853" s="4" t="s">
        <v>4</v>
      </c>
      <c r="M853" s="4" t="s">
        <v>33</v>
      </c>
      <c r="N853" s="1">
        <v>58.11</v>
      </c>
      <c r="O853" s="1">
        <v>83.74</v>
      </c>
      <c r="P853" s="1">
        <v>31.2</v>
      </c>
      <c r="Q853" s="1">
        <v>69.489999999999995</v>
      </c>
      <c r="R853" s="1">
        <v>0</v>
      </c>
      <c r="S853" s="4" t="s">
        <v>14</v>
      </c>
      <c r="T853" s="4" t="s">
        <v>15</v>
      </c>
      <c r="U853" s="7">
        <v>11</v>
      </c>
      <c r="V853" s="4" t="s">
        <v>12</v>
      </c>
      <c r="W853" s="4" t="s">
        <v>2572</v>
      </c>
      <c r="X853" s="7">
        <v>2</v>
      </c>
      <c r="Y853" s="7">
        <v>2024</v>
      </c>
      <c r="Z853" s="4" t="s">
        <v>1853</v>
      </c>
    </row>
    <row r="854" spans="1:26">
      <c r="A854" s="4" t="s">
        <v>1288</v>
      </c>
      <c r="B854" s="4" t="s">
        <v>1</v>
      </c>
      <c r="C854" s="1">
        <v>75</v>
      </c>
      <c r="D854" s="4" t="s">
        <v>1182</v>
      </c>
      <c r="E854" s="4" t="s">
        <v>11</v>
      </c>
      <c r="F854" s="3">
        <v>45327.5</v>
      </c>
      <c r="G854" s="3">
        <v>45327.554861111108</v>
      </c>
      <c r="H854" s="1"/>
      <c r="I854" s="1">
        <v>3.1</v>
      </c>
      <c r="J854" s="1">
        <v>5.17</v>
      </c>
      <c r="K854" s="2">
        <v>14.67</v>
      </c>
      <c r="L854" s="4" t="s">
        <v>4</v>
      </c>
      <c r="M854" s="4" t="s">
        <v>39</v>
      </c>
      <c r="N854" s="1">
        <v>13.24</v>
      </c>
      <c r="O854" s="1">
        <v>59.17</v>
      </c>
      <c r="P854" s="1">
        <v>280.32</v>
      </c>
      <c r="Q854" s="1">
        <v>17.79</v>
      </c>
      <c r="R854" s="1">
        <v>1</v>
      </c>
      <c r="S854" s="4" t="s">
        <v>6</v>
      </c>
      <c r="T854" s="4" t="s">
        <v>24</v>
      </c>
      <c r="U854" s="7">
        <v>12</v>
      </c>
      <c r="V854" s="4" t="s">
        <v>36</v>
      </c>
      <c r="W854" s="4" t="s">
        <v>2566</v>
      </c>
      <c r="X854" s="7">
        <v>2</v>
      </c>
      <c r="Y854" s="7">
        <v>2024</v>
      </c>
      <c r="Z854" s="4" t="s">
        <v>1853</v>
      </c>
    </row>
    <row r="855" spans="1:26">
      <c r="A855" s="4" t="s">
        <v>1289</v>
      </c>
      <c r="B855" s="4" t="s">
        <v>29</v>
      </c>
      <c r="C855" s="1">
        <v>85</v>
      </c>
      <c r="D855" s="4" t="s">
        <v>1290</v>
      </c>
      <c r="E855" s="4" t="s">
        <v>11</v>
      </c>
      <c r="F855" s="3">
        <v>45327.541666666664</v>
      </c>
      <c r="G855" s="3">
        <v>45327.693749999999</v>
      </c>
      <c r="H855" s="1">
        <v>76.45</v>
      </c>
      <c r="I855" s="1">
        <v>2.27</v>
      </c>
      <c r="J855" s="1">
        <v>20.55</v>
      </c>
      <c r="K855" s="2">
        <v>11.35</v>
      </c>
      <c r="L855" s="4" t="s">
        <v>4</v>
      </c>
      <c r="M855" s="4" t="s">
        <v>39</v>
      </c>
      <c r="N855" s="1">
        <v>18.760000000000002</v>
      </c>
      <c r="O855" s="1">
        <v>62.33</v>
      </c>
      <c r="P855" s="1">
        <v>42.62</v>
      </c>
      <c r="Q855" s="1">
        <v>32.61</v>
      </c>
      <c r="R855" s="1">
        <v>3</v>
      </c>
      <c r="S855" s="4" t="s">
        <v>6</v>
      </c>
      <c r="T855" s="4" t="s">
        <v>24</v>
      </c>
      <c r="U855" s="7">
        <v>13</v>
      </c>
      <c r="V855" s="4" t="s">
        <v>36</v>
      </c>
      <c r="W855" s="4" t="s">
        <v>2579</v>
      </c>
      <c r="X855" s="7">
        <v>2</v>
      </c>
      <c r="Y855" s="7">
        <v>2024</v>
      </c>
      <c r="Z855" s="4" t="s">
        <v>1853</v>
      </c>
    </row>
    <row r="856" spans="1:26">
      <c r="A856" s="4" t="s">
        <v>1291</v>
      </c>
      <c r="B856" s="4" t="s">
        <v>1</v>
      </c>
      <c r="C856" s="1">
        <v>62</v>
      </c>
      <c r="D856" s="4" t="s">
        <v>743</v>
      </c>
      <c r="E856" s="4" t="s">
        <v>3</v>
      </c>
      <c r="F856" s="3">
        <v>45327.583333333336</v>
      </c>
      <c r="G856" s="3">
        <v>45327.665277777778</v>
      </c>
      <c r="H856" s="1">
        <v>51.49</v>
      </c>
      <c r="I856" s="1">
        <v>3.91</v>
      </c>
      <c r="J856" s="1">
        <v>35.22</v>
      </c>
      <c r="K856" s="2">
        <v>21.38</v>
      </c>
      <c r="L856" s="4" t="s">
        <v>45</v>
      </c>
      <c r="M856" s="4" t="s">
        <v>5</v>
      </c>
      <c r="N856" s="1">
        <v>62.12</v>
      </c>
      <c r="O856" s="1">
        <v>81.290000000000006</v>
      </c>
      <c r="P856" s="1">
        <v>32.479999999999997</v>
      </c>
      <c r="Q856" s="1">
        <v>-4.12</v>
      </c>
      <c r="R856" s="1">
        <v>5</v>
      </c>
      <c r="S856" s="4" t="s">
        <v>14</v>
      </c>
      <c r="T856" s="4" t="s">
        <v>24</v>
      </c>
      <c r="U856" s="7">
        <v>14</v>
      </c>
      <c r="V856" s="4" t="s">
        <v>36</v>
      </c>
      <c r="W856" s="4" t="s">
        <v>2566</v>
      </c>
      <c r="X856" s="7">
        <v>2</v>
      </c>
      <c r="Y856" s="7">
        <v>2024</v>
      </c>
      <c r="Z856" s="4" t="s">
        <v>1853</v>
      </c>
    </row>
    <row r="857" spans="1:26">
      <c r="A857" s="4" t="s">
        <v>1292</v>
      </c>
      <c r="B857" s="4" t="s">
        <v>1</v>
      </c>
      <c r="C857" s="1">
        <v>100</v>
      </c>
      <c r="D857" s="4" t="s">
        <v>1293</v>
      </c>
      <c r="E857" s="4" t="s">
        <v>42</v>
      </c>
      <c r="F857" s="3">
        <v>45327.625</v>
      </c>
      <c r="G857" s="3">
        <v>45327.713888888888</v>
      </c>
      <c r="H857" s="1">
        <v>55.78</v>
      </c>
      <c r="I857" s="1">
        <v>1.28</v>
      </c>
      <c r="J857" s="1">
        <v>5.59</v>
      </c>
      <c r="K857" s="2">
        <v>8.0500000000000007</v>
      </c>
      <c r="L857" s="4" t="s">
        <v>45</v>
      </c>
      <c r="M857" s="4" t="s">
        <v>39</v>
      </c>
      <c r="N857" s="1">
        <v>50.34</v>
      </c>
      <c r="O857" s="1">
        <v>86.23</v>
      </c>
      <c r="P857" s="1">
        <v>50.91</v>
      </c>
      <c r="Q857" s="1">
        <v>15.81</v>
      </c>
      <c r="R857" s="1">
        <v>1</v>
      </c>
      <c r="S857" s="4" t="s">
        <v>14</v>
      </c>
      <c r="T857" s="4" t="s">
        <v>15</v>
      </c>
      <c r="U857" s="7">
        <v>15</v>
      </c>
      <c r="V857" s="4" t="s">
        <v>36</v>
      </c>
      <c r="W857" s="4" t="s">
        <v>2566</v>
      </c>
      <c r="X857" s="7">
        <v>2</v>
      </c>
      <c r="Y857" s="7">
        <v>2024</v>
      </c>
      <c r="Z857" s="4" t="s">
        <v>1853</v>
      </c>
    </row>
    <row r="858" spans="1:26">
      <c r="A858" s="4" t="s">
        <v>1294</v>
      </c>
      <c r="B858" s="4" t="s">
        <v>17</v>
      </c>
      <c r="C858" s="1">
        <v>62</v>
      </c>
      <c r="D858" s="4" t="s">
        <v>805</v>
      </c>
      <c r="E858" s="4" t="s">
        <v>42</v>
      </c>
      <c r="F858" s="3">
        <v>45327.666666666664</v>
      </c>
      <c r="G858" s="3">
        <v>45327.767361111109</v>
      </c>
      <c r="H858" s="1">
        <v>67.78</v>
      </c>
      <c r="I858" s="1">
        <v>5.21</v>
      </c>
      <c r="J858" s="1">
        <v>9.8000000000000007</v>
      </c>
      <c r="K858" s="2">
        <v>38</v>
      </c>
      <c r="L858" s="4" t="s">
        <v>4</v>
      </c>
      <c r="M858" s="4" t="s">
        <v>19</v>
      </c>
      <c r="N858" s="1">
        <v>79.17</v>
      </c>
      <c r="O858" s="1">
        <v>75.989999999999995</v>
      </c>
      <c r="P858" s="1">
        <v>28.58</v>
      </c>
      <c r="Q858" s="1">
        <v>-10.66</v>
      </c>
      <c r="R858" s="1">
        <v>2</v>
      </c>
      <c r="S858" s="4" t="s">
        <v>14</v>
      </c>
      <c r="T858" s="4" t="s">
        <v>7</v>
      </c>
      <c r="U858" s="7">
        <v>16</v>
      </c>
      <c r="V858" s="4" t="s">
        <v>36</v>
      </c>
      <c r="W858" s="4" t="s">
        <v>2567</v>
      </c>
      <c r="X858" s="7">
        <v>2</v>
      </c>
      <c r="Y858" s="7">
        <v>2024</v>
      </c>
      <c r="Z858" s="4" t="s">
        <v>1853</v>
      </c>
    </row>
    <row r="859" spans="1:26">
      <c r="A859" s="4" t="s">
        <v>1295</v>
      </c>
      <c r="B859" s="4" t="s">
        <v>1</v>
      </c>
      <c r="C859" s="1">
        <v>73.849999999999994</v>
      </c>
      <c r="D859" s="4" t="s">
        <v>273</v>
      </c>
      <c r="E859" s="4" t="s">
        <v>42</v>
      </c>
      <c r="F859" s="3">
        <v>45327.708333333336</v>
      </c>
      <c r="G859" s="3">
        <v>45327.795138888891</v>
      </c>
      <c r="H859" s="1">
        <v>37.06</v>
      </c>
      <c r="I859" s="1">
        <v>1.68</v>
      </c>
      <c r="J859" s="1">
        <v>7.32</v>
      </c>
      <c r="K859" s="2">
        <v>38.65</v>
      </c>
      <c r="L859" s="4" t="s">
        <v>4</v>
      </c>
      <c r="M859" s="4" t="s">
        <v>23</v>
      </c>
      <c r="N859" s="1">
        <v>34.22</v>
      </c>
      <c r="O859" s="1">
        <v>63.35</v>
      </c>
      <c r="P859" s="1">
        <v>23.62</v>
      </c>
      <c r="Q859" s="1">
        <v>5.66</v>
      </c>
      <c r="R859" s="1">
        <v>7</v>
      </c>
      <c r="S859" s="4" t="s">
        <v>20</v>
      </c>
      <c r="T859" s="4" t="s">
        <v>24</v>
      </c>
      <c r="U859" s="7">
        <v>17</v>
      </c>
      <c r="V859" s="4" t="s">
        <v>36</v>
      </c>
      <c r="W859" s="4" t="s">
        <v>2566</v>
      </c>
      <c r="X859" s="7">
        <v>2</v>
      </c>
      <c r="Y859" s="7">
        <v>2024</v>
      </c>
      <c r="Z859" s="4" t="s">
        <v>1853</v>
      </c>
    </row>
    <row r="860" spans="1:26">
      <c r="A860" s="4" t="s">
        <v>1296</v>
      </c>
      <c r="B860" s="4" t="s">
        <v>62</v>
      </c>
      <c r="C860" s="1">
        <v>50</v>
      </c>
      <c r="D860" s="4" t="s">
        <v>802</v>
      </c>
      <c r="E860" s="4" t="s">
        <v>27</v>
      </c>
      <c r="F860" s="3">
        <v>45327.75</v>
      </c>
      <c r="G860" s="3">
        <v>45327.893055555556</v>
      </c>
      <c r="H860" s="1">
        <v>40.270000000000003</v>
      </c>
      <c r="I860" s="1">
        <v>2.78</v>
      </c>
      <c r="J860" s="1">
        <v>7.68</v>
      </c>
      <c r="K860" s="2">
        <v>14.4</v>
      </c>
      <c r="L860" s="4" t="s">
        <v>45</v>
      </c>
      <c r="M860" s="4" t="s">
        <v>5</v>
      </c>
      <c r="N860" s="1">
        <v>25.04</v>
      </c>
      <c r="O860" s="1">
        <v>19.57</v>
      </c>
      <c r="P860" s="1">
        <v>202.21</v>
      </c>
      <c r="Q860" s="1">
        <v>7.7</v>
      </c>
      <c r="R860" s="1">
        <v>3</v>
      </c>
      <c r="S860" s="4" t="s">
        <v>6</v>
      </c>
      <c r="T860" s="4" t="s">
        <v>24</v>
      </c>
      <c r="U860" s="7">
        <v>18</v>
      </c>
      <c r="V860" s="4" t="s">
        <v>4</v>
      </c>
      <c r="W860" s="4" t="s">
        <v>2584</v>
      </c>
      <c r="X860" s="7">
        <v>2</v>
      </c>
      <c r="Y860" s="7">
        <v>2024</v>
      </c>
      <c r="Z860" s="4" t="s">
        <v>1853</v>
      </c>
    </row>
    <row r="861" spans="1:26">
      <c r="A861" s="4" t="s">
        <v>1297</v>
      </c>
      <c r="B861" s="4" t="s">
        <v>17</v>
      </c>
      <c r="C861" s="1">
        <v>75</v>
      </c>
      <c r="D861" s="4" t="s">
        <v>778</v>
      </c>
      <c r="E861" s="4" t="s">
        <v>3</v>
      </c>
      <c r="F861" s="3">
        <v>45327.791666666664</v>
      </c>
      <c r="G861" s="3">
        <v>45327.821527777778</v>
      </c>
      <c r="H861" s="1">
        <v>44.77</v>
      </c>
      <c r="I861" s="1">
        <v>0.64</v>
      </c>
      <c r="J861" s="1">
        <v>20.59</v>
      </c>
      <c r="K861" s="2">
        <v>29.61</v>
      </c>
      <c r="L861" s="4" t="s">
        <v>4</v>
      </c>
      <c r="M861" s="4" t="s">
        <v>23</v>
      </c>
      <c r="N861" s="1">
        <v>64.11</v>
      </c>
      <c r="O861" s="1">
        <v>90.55</v>
      </c>
      <c r="P861" s="1">
        <v>168.53</v>
      </c>
      <c r="Q861" s="1">
        <v>24.26</v>
      </c>
      <c r="R861" s="1">
        <v>2</v>
      </c>
      <c r="S861" s="4" t="s">
        <v>20</v>
      </c>
      <c r="T861" s="4" t="s">
        <v>7</v>
      </c>
      <c r="U861" s="7">
        <v>19</v>
      </c>
      <c r="V861" s="4" t="s">
        <v>4</v>
      </c>
      <c r="W861" s="4" t="s">
        <v>2567</v>
      </c>
      <c r="X861" s="7">
        <v>2</v>
      </c>
      <c r="Y861" s="7">
        <v>2024</v>
      </c>
      <c r="Z861" s="4" t="s">
        <v>1853</v>
      </c>
    </row>
    <row r="862" spans="1:26">
      <c r="A862" s="4" t="s">
        <v>1298</v>
      </c>
      <c r="B862" s="4" t="s">
        <v>62</v>
      </c>
      <c r="C862" s="1">
        <v>75</v>
      </c>
      <c r="D862" s="4" t="s">
        <v>1299</v>
      </c>
      <c r="E862" s="4" t="s">
        <v>3</v>
      </c>
      <c r="F862" s="3">
        <v>45327.833333333336</v>
      </c>
      <c r="G862" s="3">
        <v>45327.854166666664</v>
      </c>
      <c r="H862" s="1">
        <v>38.21</v>
      </c>
      <c r="I862" s="1">
        <v>1.89</v>
      </c>
      <c r="J862" s="1">
        <v>35.89</v>
      </c>
      <c r="K862" s="2">
        <v>22.23</v>
      </c>
      <c r="L862" s="4" t="s">
        <v>12</v>
      </c>
      <c r="M862" s="4" t="s">
        <v>48</v>
      </c>
      <c r="N862" s="1">
        <v>88.26</v>
      </c>
      <c r="O862" s="1">
        <v>73.260000000000005</v>
      </c>
      <c r="P862" s="1">
        <v>239.29</v>
      </c>
      <c r="Q862" s="1">
        <v>3.06</v>
      </c>
      <c r="R862" s="1">
        <v>6</v>
      </c>
      <c r="S862" s="4" t="s">
        <v>6</v>
      </c>
      <c r="T862" s="4" t="s">
        <v>24</v>
      </c>
      <c r="U862" s="7">
        <v>20</v>
      </c>
      <c r="V862" s="4" t="s">
        <v>4</v>
      </c>
      <c r="W862" s="4" t="s">
        <v>2584</v>
      </c>
      <c r="X862" s="7">
        <v>2</v>
      </c>
      <c r="Y862" s="7">
        <v>2024</v>
      </c>
      <c r="Z862" s="4" t="s">
        <v>1853</v>
      </c>
    </row>
    <row r="863" spans="1:26">
      <c r="A863" s="4" t="s">
        <v>1300</v>
      </c>
      <c r="B863" s="4" t="s">
        <v>29</v>
      </c>
      <c r="C863" s="1">
        <v>53.97</v>
      </c>
      <c r="D863" s="4" t="s">
        <v>456</v>
      </c>
      <c r="E863" s="4" t="s">
        <v>42</v>
      </c>
      <c r="F863" s="3">
        <v>45327.875</v>
      </c>
      <c r="G863" s="3">
        <v>45328.040277777778</v>
      </c>
      <c r="H863" s="1">
        <v>65.12</v>
      </c>
      <c r="I863" s="1">
        <v>2.4300000000000002</v>
      </c>
      <c r="J863" s="1">
        <v>12.31</v>
      </c>
      <c r="K863" s="2">
        <v>14.96</v>
      </c>
      <c r="L863" s="4" t="s">
        <v>12</v>
      </c>
      <c r="M863" s="4" t="s">
        <v>33</v>
      </c>
      <c r="N863" s="1">
        <v>10.43</v>
      </c>
      <c r="O863" s="1">
        <v>107.09</v>
      </c>
      <c r="P863" s="1">
        <v>256.20999999999998</v>
      </c>
      <c r="Q863" s="1">
        <v>16.399999999999999</v>
      </c>
      <c r="R863" s="1">
        <v>7</v>
      </c>
      <c r="S863" s="4" t="s">
        <v>6</v>
      </c>
      <c r="T863" s="4" t="s">
        <v>7</v>
      </c>
      <c r="U863" s="7">
        <v>21</v>
      </c>
      <c r="V863" s="4" t="s">
        <v>4</v>
      </c>
      <c r="W863" s="4" t="s">
        <v>2579</v>
      </c>
      <c r="X863" s="7">
        <v>2</v>
      </c>
      <c r="Y863" s="7">
        <v>2024</v>
      </c>
      <c r="Z863" s="4" t="s">
        <v>1853</v>
      </c>
    </row>
    <row r="864" spans="1:26">
      <c r="A864" s="4" t="s">
        <v>1301</v>
      </c>
      <c r="B864" s="4" t="s">
        <v>17</v>
      </c>
      <c r="C864" s="1">
        <v>50</v>
      </c>
      <c r="D864" s="4" t="s">
        <v>1302</v>
      </c>
      <c r="E864" s="4" t="s">
        <v>42</v>
      </c>
      <c r="F864" s="3">
        <v>45327.916666666664</v>
      </c>
      <c r="G864" s="3">
        <v>45327.95416666667</v>
      </c>
      <c r="H864" s="1">
        <v>64</v>
      </c>
      <c r="I864" s="1">
        <v>3.45</v>
      </c>
      <c r="J864" s="1">
        <v>30.23</v>
      </c>
      <c r="K864" s="2">
        <v>29.53</v>
      </c>
      <c r="L864" s="4" t="s">
        <v>45</v>
      </c>
      <c r="M864" s="4" t="s">
        <v>19</v>
      </c>
      <c r="N864" s="1">
        <v>25.46</v>
      </c>
      <c r="O864" s="1">
        <v>89.74</v>
      </c>
      <c r="P864" s="1">
        <v>220.64</v>
      </c>
      <c r="Q864" s="1">
        <v>38.35</v>
      </c>
      <c r="R864" s="1">
        <v>0</v>
      </c>
      <c r="S864" s="4" t="s">
        <v>6</v>
      </c>
      <c r="T864" s="4" t="s">
        <v>15</v>
      </c>
      <c r="U864" s="7">
        <v>22</v>
      </c>
      <c r="V864" s="4" t="s">
        <v>4</v>
      </c>
      <c r="W864" s="4" t="s">
        <v>2567</v>
      </c>
      <c r="X864" s="7">
        <v>2</v>
      </c>
      <c r="Y864" s="7">
        <v>2024</v>
      </c>
      <c r="Z864" s="4" t="s">
        <v>1853</v>
      </c>
    </row>
    <row r="865" spans="1:26">
      <c r="A865" s="4" t="s">
        <v>1303</v>
      </c>
      <c r="B865" s="4" t="s">
        <v>29</v>
      </c>
      <c r="C865" s="1">
        <v>85</v>
      </c>
      <c r="D865" s="4" t="s">
        <v>784</v>
      </c>
      <c r="E865" s="4" t="s">
        <v>58</v>
      </c>
      <c r="F865" s="3">
        <v>45327.958333333336</v>
      </c>
      <c r="G865" s="3">
        <v>45328.10833333333</v>
      </c>
      <c r="H865" s="1">
        <v>5.01</v>
      </c>
      <c r="I865" s="1">
        <v>1.01</v>
      </c>
      <c r="J865" s="1">
        <v>46.88</v>
      </c>
      <c r="K865" s="2">
        <v>24.11</v>
      </c>
      <c r="L865" s="4" t="s">
        <v>12</v>
      </c>
      <c r="M865" s="4" t="s">
        <v>5</v>
      </c>
      <c r="N865" s="1">
        <v>12.62</v>
      </c>
      <c r="O865" s="1">
        <v>93.11</v>
      </c>
      <c r="P865" s="1">
        <v>139.94</v>
      </c>
      <c r="Q865" s="1">
        <v>1.6</v>
      </c>
      <c r="R865" s="1">
        <v>1</v>
      </c>
      <c r="S865" s="4" t="s">
        <v>6</v>
      </c>
      <c r="T865" s="4" t="s">
        <v>24</v>
      </c>
      <c r="U865" s="7">
        <v>23</v>
      </c>
      <c r="V865" s="4" t="s">
        <v>4</v>
      </c>
      <c r="W865" s="4" t="s">
        <v>2579</v>
      </c>
      <c r="X865" s="7">
        <v>2</v>
      </c>
      <c r="Y865" s="7">
        <v>2024</v>
      </c>
      <c r="Z865" s="4" t="s">
        <v>1853</v>
      </c>
    </row>
    <row r="866" spans="1:26">
      <c r="A866" s="4" t="s">
        <v>1304</v>
      </c>
      <c r="B866" s="4" t="s">
        <v>17</v>
      </c>
      <c r="C866" s="1">
        <v>85</v>
      </c>
      <c r="D866" s="4" t="s">
        <v>1122</v>
      </c>
      <c r="E866" s="4" t="s">
        <v>58</v>
      </c>
      <c r="F866" s="3">
        <v>45328</v>
      </c>
      <c r="G866" s="3">
        <v>45328.070138888892</v>
      </c>
      <c r="H866" s="1">
        <v>49.98</v>
      </c>
      <c r="I866" s="1">
        <v>1.44</v>
      </c>
      <c r="J866" s="1"/>
      <c r="K866" s="2">
        <v>34.369999999999997</v>
      </c>
      <c r="L866" s="4" t="s">
        <v>36</v>
      </c>
      <c r="M866" s="4" t="s">
        <v>33</v>
      </c>
      <c r="N866" s="1">
        <v>60.08</v>
      </c>
      <c r="O866" s="1">
        <v>76.739999999999995</v>
      </c>
      <c r="P866" s="1"/>
      <c r="Q866" s="1">
        <v>2.0099999999999998</v>
      </c>
      <c r="R866" s="1">
        <v>3</v>
      </c>
      <c r="S866" s="4" t="s">
        <v>6</v>
      </c>
      <c r="T866" s="4" t="s">
        <v>24</v>
      </c>
      <c r="U866" s="7">
        <v>0</v>
      </c>
      <c r="V866" s="4" t="s">
        <v>1816</v>
      </c>
      <c r="W866" s="4" t="s">
        <v>2567</v>
      </c>
      <c r="X866" s="7">
        <v>2</v>
      </c>
      <c r="Y866" s="7">
        <v>2024</v>
      </c>
      <c r="Z866" s="4" t="s">
        <v>1853</v>
      </c>
    </row>
    <row r="867" spans="1:26">
      <c r="A867" s="4" t="s">
        <v>1305</v>
      </c>
      <c r="B867" s="4" t="s">
        <v>9</v>
      </c>
      <c r="C867" s="1">
        <v>100</v>
      </c>
      <c r="D867" s="4" t="s">
        <v>1306</v>
      </c>
      <c r="E867" s="4" t="s">
        <v>11</v>
      </c>
      <c r="F867" s="3">
        <v>45328.041666666664</v>
      </c>
      <c r="G867" s="3">
        <v>45328.109722222223</v>
      </c>
      <c r="H867" s="1"/>
      <c r="I867" s="1">
        <v>0.6</v>
      </c>
      <c r="J867" s="1"/>
      <c r="K867" s="2">
        <v>21.59</v>
      </c>
      <c r="L867" s="4" t="s">
        <v>4</v>
      </c>
      <c r="M867" s="4" t="s">
        <v>33</v>
      </c>
      <c r="N867" s="1">
        <v>56.46</v>
      </c>
      <c r="O867" s="1">
        <v>119.98</v>
      </c>
      <c r="P867" s="1">
        <v>110.22</v>
      </c>
      <c r="Q867" s="1">
        <v>4.1399999999999997</v>
      </c>
      <c r="R867" s="1">
        <v>0</v>
      </c>
      <c r="S867" s="4" t="s">
        <v>14</v>
      </c>
      <c r="T867" s="4" t="s">
        <v>7</v>
      </c>
      <c r="U867" s="7">
        <v>1</v>
      </c>
      <c r="V867" s="4" t="s">
        <v>1816</v>
      </c>
      <c r="W867" s="4" t="s">
        <v>2572</v>
      </c>
      <c r="X867" s="7">
        <v>2</v>
      </c>
      <c r="Y867" s="7">
        <v>2024</v>
      </c>
      <c r="Z867" s="4" t="s">
        <v>1853</v>
      </c>
    </row>
    <row r="868" spans="1:26">
      <c r="A868" s="4" t="s">
        <v>1307</v>
      </c>
      <c r="B868" s="4" t="s">
        <v>1</v>
      </c>
      <c r="C868" s="1">
        <v>62</v>
      </c>
      <c r="D868" s="4" t="s">
        <v>1171</v>
      </c>
      <c r="E868" s="4" t="s">
        <v>11</v>
      </c>
      <c r="F868" s="3">
        <v>45328.083333333336</v>
      </c>
      <c r="G868" s="3">
        <v>45328.195833333331</v>
      </c>
      <c r="H868" s="1">
        <v>74.94</v>
      </c>
      <c r="I868" s="1">
        <v>1.5</v>
      </c>
      <c r="J868" s="1">
        <v>14.43</v>
      </c>
      <c r="K868" s="2">
        <v>38.299999999999997</v>
      </c>
      <c r="L868" s="4" t="s">
        <v>36</v>
      </c>
      <c r="M868" s="4" t="s">
        <v>33</v>
      </c>
      <c r="N868" s="1">
        <v>58.89</v>
      </c>
      <c r="O868" s="1">
        <v>55.66</v>
      </c>
      <c r="P868" s="1">
        <v>22</v>
      </c>
      <c r="Q868" s="1">
        <v>27.28</v>
      </c>
      <c r="R868" s="1">
        <v>4</v>
      </c>
      <c r="S868" s="4" t="s">
        <v>20</v>
      </c>
      <c r="T868" s="4" t="s">
        <v>15</v>
      </c>
      <c r="U868" s="7">
        <v>2</v>
      </c>
      <c r="V868" s="4" t="s">
        <v>1816</v>
      </c>
      <c r="W868" s="4" t="s">
        <v>2566</v>
      </c>
      <c r="X868" s="7">
        <v>2</v>
      </c>
      <c r="Y868" s="7">
        <v>2024</v>
      </c>
      <c r="Z868" s="4" t="s">
        <v>1853</v>
      </c>
    </row>
    <row r="869" spans="1:26">
      <c r="A869" s="4" t="s">
        <v>1308</v>
      </c>
      <c r="B869" s="4" t="s">
        <v>9</v>
      </c>
      <c r="C869" s="1">
        <v>75</v>
      </c>
      <c r="D869" s="4" t="s">
        <v>113</v>
      </c>
      <c r="E869" s="4" t="s">
        <v>3</v>
      </c>
      <c r="F869" s="3">
        <v>45328.125</v>
      </c>
      <c r="G869" s="3">
        <v>45328.218055555553</v>
      </c>
      <c r="H869" s="1">
        <v>40.26</v>
      </c>
      <c r="I869" s="1">
        <v>1.44</v>
      </c>
      <c r="J869" s="1">
        <v>17.95</v>
      </c>
      <c r="K869" s="2">
        <v>18.66</v>
      </c>
      <c r="L869" s="4" t="s">
        <v>36</v>
      </c>
      <c r="M869" s="4" t="s">
        <v>33</v>
      </c>
      <c r="N869" s="1">
        <v>28.84</v>
      </c>
      <c r="O869" s="1">
        <v>85.28</v>
      </c>
      <c r="P869" s="1">
        <v>61.05</v>
      </c>
      <c r="Q869" s="1">
        <v>31.6</v>
      </c>
      <c r="R869" s="1">
        <v>6</v>
      </c>
      <c r="S869" s="4" t="s">
        <v>20</v>
      </c>
      <c r="T869" s="4" t="s">
        <v>24</v>
      </c>
      <c r="U869" s="7">
        <v>3</v>
      </c>
      <c r="V869" s="4" t="s">
        <v>1816</v>
      </c>
      <c r="W869" s="4" t="s">
        <v>2572</v>
      </c>
      <c r="X869" s="7">
        <v>2</v>
      </c>
      <c r="Y869" s="7">
        <v>2024</v>
      </c>
      <c r="Z869" s="4" t="s">
        <v>1853</v>
      </c>
    </row>
    <row r="870" spans="1:26">
      <c r="A870" s="4" t="s">
        <v>1309</v>
      </c>
      <c r="B870" s="4" t="s">
        <v>29</v>
      </c>
      <c r="C870" s="1">
        <v>62</v>
      </c>
      <c r="D870" s="4" t="s">
        <v>1261</v>
      </c>
      <c r="E870" s="4" t="s">
        <v>3</v>
      </c>
      <c r="F870" s="3">
        <v>45328.166666666664</v>
      </c>
      <c r="G870" s="3">
        <v>45328.288888888892</v>
      </c>
      <c r="H870" s="1">
        <v>51.2</v>
      </c>
      <c r="I870" s="1">
        <v>1.45</v>
      </c>
      <c r="J870" s="1">
        <v>45.19</v>
      </c>
      <c r="K870" s="2">
        <v>39.200000000000003</v>
      </c>
      <c r="L870" s="4" t="s">
        <v>36</v>
      </c>
      <c r="M870" s="4" t="s">
        <v>33</v>
      </c>
      <c r="N870" s="1">
        <v>75.56</v>
      </c>
      <c r="O870" s="1">
        <v>56.57</v>
      </c>
      <c r="P870" s="1">
        <v>129.49</v>
      </c>
      <c r="Q870" s="1">
        <v>15.65</v>
      </c>
      <c r="R870" s="1">
        <v>0</v>
      </c>
      <c r="S870" s="4" t="s">
        <v>6</v>
      </c>
      <c r="T870" s="4" t="s">
        <v>7</v>
      </c>
      <c r="U870" s="7">
        <v>4</v>
      </c>
      <c r="V870" s="4" t="s">
        <v>1816</v>
      </c>
      <c r="W870" s="4" t="s">
        <v>2579</v>
      </c>
      <c r="X870" s="7">
        <v>2</v>
      </c>
      <c r="Y870" s="7">
        <v>2024</v>
      </c>
      <c r="Z870" s="4" t="s">
        <v>1853</v>
      </c>
    </row>
    <row r="871" spans="1:26">
      <c r="A871" s="4" t="s">
        <v>1310</v>
      </c>
      <c r="B871" s="4" t="s">
        <v>1</v>
      </c>
      <c r="C871" s="1">
        <v>85</v>
      </c>
      <c r="D871" s="4" t="s">
        <v>941</v>
      </c>
      <c r="E871" s="4" t="s">
        <v>27</v>
      </c>
      <c r="F871" s="3">
        <v>45328.208333333336</v>
      </c>
      <c r="G871" s="3">
        <v>45328.244444444441</v>
      </c>
      <c r="H871" s="1">
        <v>54.88</v>
      </c>
      <c r="I871" s="1">
        <v>3.04</v>
      </c>
      <c r="J871" s="1">
        <v>15.01</v>
      </c>
      <c r="K871" s="2">
        <v>31.99</v>
      </c>
      <c r="L871" s="4" t="s">
        <v>12</v>
      </c>
      <c r="M871" s="4" t="s">
        <v>5</v>
      </c>
      <c r="N871" s="1">
        <v>88.51</v>
      </c>
      <c r="O871" s="1">
        <v>94.47</v>
      </c>
      <c r="P871" s="1">
        <v>139.54</v>
      </c>
      <c r="Q871" s="1">
        <v>2.59</v>
      </c>
      <c r="R871" s="1">
        <v>5</v>
      </c>
      <c r="S871" s="4" t="s">
        <v>20</v>
      </c>
      <c r="T871" s="4" t="s">
        <v>15</v>
      </c>
      <c r="U871" s="7">
        <v>5</v>
      </c>
      <c r="V871" s="4" t="s">
        <v>1816</v>
      </c>
      <c r="W871" s="4" t="s">
        <v>2566</v>
      </c>
      <c r="X871" s="7">
        <v>2</v>
      </c>
      <c r="Y871" s="7">
        <v>2024</v>
      </c>
      <c r="Z871" s="4" t="s">
        <v>1853</v>
      </c>
    </row>
    <row r="872" spans="1:26">
      <c r="A872" s="4" t="s">
        <v>1311</v>
      </c>
      <c r="B872" s="4" t="s">
        <v>17</v>
      </c>
      <c r="C872" s="1">
        <v>85</v>
      </c>
      <c r="D872" s="4" t="s">
        <v>166</v>
      </c>
      <c r="E872" s="4" t="s">
        <v>27</v>
      </c>
      <c r="F872" s="3">
        <v>45328.25</v>
      </c>
      <c r="G872" s="3">
        <v>45328.276388888888</v>
      </c>
      <c r="H872" s="1">
        <v>50.62</v>
      </c>
      <c r="I872" s="1">
        <v>3.76</v>
      </c>
      <c r="J872" s="1">
        <v>34.85</v>
      </c>
      <c r="K872" s="2">
        <v>28.05</v>
      </c>
      <c r="L872" s="4" t="s">
        <v>4</v>
      </c>
      <c r="M872" s="4" t="s">
        <v>39</v>
      </c>
      <c r="N872" s="1">
        <v>21.38</v>
      </c>
      <c r="O872" s="1">
        <v>58.17</v>
      </c>
      <c r="P872" s="1"/>
      <c r="Q872" s="1">
        <v>-7.01</v>
      </c>
      <c r="R872" s="1">
        <v>0</v>
      </c>
      <c r="S872" s="4" t="s">
        <v>20</v>
      </c>
      <c r="T872" s="4" t="s">
        <v>7</v>
      </c>
      <c r="U872" s="7">
        <v>6</v>
      </c>
      <c r="V872" s="4" t="s">
        <v>12</v>
      </c>
      <c r="W872" s="4" t="s">
        <v>2567</v>
      </c>
      <c r="X872" s="7">
        <v>2</v>
      </c>
      <c r="Y872" s="7">
        <v>2024</v>
      </c>
      <c r="Z872" s="4" t="s">
        <v>1853</v>
      </c>
    </row>
    <row r="873" spans="1:26">
      <c r="A873" s="4" t="s">
        <v>1312</v>
      </c>
      <c r="B873" s="4" t="s">
        <v>1</v>
      </c>
      <c r="C873" s="1">
        <v>100</v>
      </c>
      <c r="D873" s="4" t="s">
        <v>637</v>
      </c>
      <c r="E873" s="4" t="s">
        <v>58</v>
      </c>
      <c r="F873" s="3">
        <v>45328.291666666664</v>
      </c>
      <c r="G873" s="3">
        <v>45328.393750000003</v>
      </c>
      <c r="H873" s="1">
        <v>55.66</v>
      </c>
      <c r="I873" s="1">
        <v>1.68</v>
      </c>
      <c r="J873" s="1">
        <v>30.4</v>
      </c>
      <c r="K873" s="2">
        <v>31.64</v>
      </c>
      <c r="L873" s="4" t="s">
        <v>4</v>
      </c>
      <c r="M873" s="4" t="s">
        <v>33</v>
      </c>
      <c r="N873" s="1">
        <v>11.01</v>
      </c>
      <c r="O873" s="1">
        <v>59.82</v>
      </c>
      <c r="P873" s="1">
        <v>179.43</v>
      </c>
      <c r="Q873" s="1">
        <v>16.05</v>
      </c>
      <c r="R873" s="1">
        <v>2</v>
      </c>
      <c r="S873" s="4" t="s">
        <v>14</v>
      </c>
      <c r="T873" s="4" t="s">
        <v>24</v>
      </c>
      <c r="U873" s="7">
        <v>7</v>
      </c>
      <c r="V873" s="4" t="s">
        <v>12</v>
      </c>
      <c r="W873" s="4" t="s">
        <v>2566</v>
      </c>
      <c r="X873" s="7">
        <v>2</v>
      </c>
      <c r="Y873" s="7">
        <v>2024</v>
      </c>
      <c r="Z873" s="4" t="s">
        <v>1853</v>
      </c>
    </row>
    <row r="874" spans="1:26">
      <c r="A874" s="4" t="s">
        <v>1313</v>
      </c>
      <c r="B874" s="4" t="s">
        <v>62</v>
      </c>
      <c r="C874" s="1">
        <v>85</v>
      </c>
      <c r="D874" s="4" t="s">
        <v>1314</v>
      </c>
      <c r="E874" s="4" t="s">
        <v>11</v>
      </c>
      <c r="F874" s="3">
        <v>45328.333333333336</v>
      </c>
      <c r="G874" s="3">
        <v>45328.418749999997</v>
      </c>
      <c r="H874" s="1">
        <v>48.76</v>
      </c>
      <c r="I874" s="1">
        <v>2.52</v>
      </c>
      <c r="J874" s="1">
        <v>34.479999999999997</v>
      </c>
      <c r="K874" s="2">
        <v>11.65</v>
      </c>
      <c r="L874" s="4" t="s">
        <v>45</v>
      </c>
      <c r="M874" s="4" t="s">
        <v>48</v>
      </c>
      <c r="N874" s="1">
        <v>18.66</v>
      </c>
      <c r="O874" s="1">
        <v>51.65</v>
      </c>
      <c r="P874" s="1">
        <v>182.12</v>
      </c>
      <c r="Q874" s="1">
        <v>30.58</v>
      </c>
      <c r="R874" s="1">
        <v>5</v>
      </c>
      <c r="S874" s="4" t="s">
        <v>6</v>
      </c>
      <c r="T874" s="4" t="s">
        <v>24</v>
      </c>
      <c r="U874" s="7">
        <v>8</v>
      </c>
      <c r="V874" s="4" t="s">
        <v>12</v>
      </c>
      <c r="W874" s="4" t="s">
        <v>2584</v>
      </c>
      <c r="X874" s="7">
        <v>2</v>
      </c>
      <c r="Y874" s="7">
        <v>2024</v>
      </c>
      <c r="Z874" s="4" t="s">
        <v>1853</v>
      </c>
    </row>
    <row r="875" spans="1:26">
      <c r="A875" s="4" t="s">
        <v>1315</v>
      </c>
      <c r="B875" s="4" t="s">
        <v>1</v>
      </c>
      <c r="C875" s="1">
        <v>85</v>
      </c>
      <c r="D875" s="4" t="s">
        <v>599</v>
      </c>
      <c r="E875" s="4" t="s">
        <v>58</v>
      </c>
      <c r="F875" s="3">
        <v>45328.375</v>
      </c>
      <c r="G875" s="3">
        <v>45328.518750000003</v>
      </c>
      <c r="H875" s="1">
        <v>72.959999999999994</v>
      </c>
      <c r="I875" s="1">
        <v>2.92</v>
      </c>
      <c r="J875" s="1">
        <v>29.99</v>
      </c>
      <c r="K875" s="2">
        <v>20.52</v>
      </c>
      <c r="L875" s="4" t="s">
        <v>36</v>
      </c>
      <c r="M875" s="4" t="s">
        <v>48</v>
      </c>
      <c r="N875" s="1">
        <v>40.21</v>
      </c>
      <c r="O875" s="1">
        <v>62.27</v>
      </c>
      <c r="P875" s="1">
        <v>256.27</v>
      </c>
      <c r="Q875" s="1">
        <v>12.99</v>
      </c>
      <c r="R875" s="1">
        <v>3</v>
      </c>
      <c r="S875" s="4" t="s">
        <v>14</v>
      </c>
      <c r="T875" s="4" t="s">
        <v>24</v>
      </c>
      <c r="U875" s="7">
        <v>9</v>
      </c>
      <c r="V875" s="4" t="s">
        <v>12</v>
      </c>
      <c r="W875" s="4" t="s">
        <v>2566</v>
      </c>
      <c r="X875" s="7">
        <v>2</v>
      </c>
      <c r="Y875" s="7">
        <v>2024</v>
      </c>
      <c r="Z875" s="4" t="s">
        <v>1853</v>
      </c>
    </row>
    <row r="876" spans="1:26">
      <c r="A876" s="4" t="s">
        <v>1316</v>
      </c>
      <c r="B876" s="4" t="s">
        <v>62</v>
      </c>
      <c r="C876" s="1">
        <v>62</v>
      </c>
      <c r="D876" s="4" t="s">
        <v>1209</v>
      </c>
      <c r="E876" s="4" t="s">
        <v>58</v>
      </c>
      <c r="F876" s="3">
        <v>45328.416666666664</v>
      </c>
      <c r="G876" s="3">
        <v>45328.536805555559</v>
      </c>
      <c r="H876" s="1">
        <v>58.11</v>
      </c>
      <c r="I876" s="1">
        <v>2.57</v>
      </c>
      <c r="J876" s="1">
        <v>43.48</v>
      </c>
      <c r="K876" s="2">
        <v>36.44</v>
      </c>
      <c r="L876" s="4" t="s">
        <v>12</v>
      </c>
      <c r="M876" s="4" t="s">
        <v>19</v>
      </c>
      <c r="N876" s="1">
        <v>74.64</v>
      </c>
      <c r="O876" s="1">
        <v>59.83</v>
      </c>
      <c r="P876" s="1">
        <v>293.12</v>
      </c>
      <c r="Q876" s="1">
        <v>24.13</v>
      </c>
      <c r="R876" s="1">
        <v>3</v>
      </c>
      <c r="S876" s="4" t="s">
        <v>20</v>
      </c>
      <c r="T876" s="4" t="s">
        <v>7</v>
      </c>
      <c r="U876" s="7">
        <v>10</v>
      </c>
      <c r="V876" s="4" t="s">
        <v>12</v>
      </c>
      <c r="W876" s="4" t="s">
        <v>2584</v>
      </c>
      <c r="X876" s="7">
        <v>2</v>
      </c>
      <c r="Y876" s="7">
        <v>2024</v>
      </c>
      <c r="Z876" s="4" t="s">
        <v>1853</v>
      </c>
    </row>
    <row r="877" spans="1:26">
      <c r="A877" s="4" t="s">
        <v>1317</v>
      </c>
      <c r="B877" s="4" t="s">
        <v>1</v>
      </c>
      <c r="C877" s="1">
        <v>62</v>
      </c>
      <c r="D877" s="4" t="s">
        <v>175</v>
      </c>
      <c r="E877" s="4" t="s">
        <v>11</v>
      </c>
      <c r="F877" s="3">
        <v>45328.458333333336</v>
      </c>
      <c r="G877" s="3">
        <v>45328.501388888886</v>
      </c>
      <c r="H877" s="1">
        <v>56.52</v>
      </c>
      <c r="I877" s="1">
        <v>2.2999999999999998</v>
      </c>
      <c r="J877" s="1">
        <v>12.89</v>
      </c>
      <c r="K877" s="2">
        <v>9.43</v>
      </c>
      <c r="L877" s="4" t="s">
        <v>36</v>
      </c>
      <c r="M877" s="4" t="s">
        <v>5</v>
      </c>
      <c r="N877" s="1">
        <v>31.17</v>
      </c>
      <c r="O877" s="1">
        <v>68.260000000000005</v>
      </c>
      <c r="P877" s="1">
        <v>114.19</v>
      </c>
      <c r="Q877" s="1">
        <v>19.100000000000001</v>
      </c>
      <c r="R877" s="1">
        <v>1</v>
      </c>
      <c r="S877" s="4" t="s">
        <v>6</v>
      </c>
      <c r="T877" s="4" t="s">
        <v>15</v>
      </c>
      <c r="U877" s="7">
        <v>11</v>
      </c>
      <c r="V877" s="4" t="s">
        <v>12</v>
      </c>
      <c r="W877" s="4" t="s">
        <v>2566</v>
      </c>
      <c r="X877" s="7">
        <v>2</v>
      </c>
      <c r="Y877" s="7">
        <v>2024</v>
      </c>
      <c r="Z877" s="4" t="s">
        <v>1853</v>
      </c>
    </row>
    <row r="878" spans="1:26">
      <c r="A878" s="4" t="s">
        <v>1318</v>
      </c>
      <c r="B878" s="4" t="s">
        <v>62</v>
      </c>
      <c r="C878" s="1">
        <v>100</v>
      </c>
      <c r="D878" s="4" t="s">
        <v>1006</v>
      </c>
      <c r="E878" s="4" t="s">
        <v>27</v>
      </c>
      <c r="F878" s="3">
        <v>45328.5</v>
      </c>
      <c r="G878" s="3">
        <v>45328.61041666667</v>
      </c>
      <c r="H878" s="1"/>
      <c r="I878" s="1">
        <v>2.62</v>
      </c>
      <c r="J878" s="1">
        <v>47.98</v>
      </c>
      <c r="K878" s="2">
        <v>20.98</v>
      </c>
      <c r="L878" s="4" t="s">
        <v>36</v>
      </c>
      <c r="M878" s="4" t="s">
        <v>13</v>
      </c>
      <c r="N878" s="1">
        <v>42.92</v>
      </c>
      <c r="O878" s="1">
        <v>93.85</v>
      </c>
      <c r="P878" s="1">
        <v>244.86</v>
      </c>
      <c r="Q878" s="1">
        <v>8.9600000000000009</v>
      </c>
      <c r="R878" s="1">
        <v>0</v>
      </c>
      <c r="S878" s="4" t="s">
        <v>6</v>
      </c>
      <c r="T878" s="4" t="s">
        <v>24</v>
      </c>
      <c r="U878" s="7">
        <v>12</v>
      </c>
      <c r="V878" s="4" t="s">
        <v>36</v>
      </c>
      <c r="W878" s="4" t="s">
        <v>2584</v>
      </c>
      <c r="X878" s="7">
        <v>2</v>
      </c>
      <c r="Y878" s="7">
        <v>2024</v>
      </c>
      <c r="Z878" s="4" t="s">
        <v>1853</v>
      </c>
    </row>
    <row r="879" spans="1:26">
      <c r="A879" s="4" t="s">
        <v>1319</v>
      </c>
      <c r="B879" s="4" t="s">
        <v>29</v>
      </c>
      <c r="C879" s="1">
        <v>26.14</v>
      </c>
      <c r="D879" s="4" t="s">
        <v>50</v>
      </c>
      <c r="E879" s="4" t="s">
        <v>11</v>
      </c>
      <c r="F879" s="3">
        <v>45328.541666666664</v>
      </c>
      <c r="G879" s="3">
        <v>45328.571527777778</v>
      </c>
      <c r="H879" s="1">
        <v>28.78</v>
      </c>
      <c r="I879" s="1">
        <v>0.77</v>
      </c>
      <c r="J879" s="1">
        <v>7.45</v>
      </c>
      <c r="K879" s="2">
        <v>27.52</v>
      </c>
      <c r="L879" s="4" t="s">
        <v>4</v>
      </c>
      <c r="M879" s="4" t="s">
        <v>39</v>
      </c>
      <c r="N879" s="1">
        <v>27.24</v>
      </c>
      <c r="O879" s="1">
        <v>95</v>
      </c>
      <c r="P879" s="1">
        <v>162.47</v>
      </c>
      <c r="Q879" s="1">
        <v>5.29</v>
      </c>
      <c r="R879" s="1">
        <v>7</v>
      </c>
      <c r="S879" s="4" t="s">
        <v>6</v>
      </c>
      <c r="T879" s="4" t="s">
        <v>24</v>
      </c>
      <c r="U879" s="7">
        <v>13</v>
      </c>
      <c r="V879" s="4" t="s">
        <v>36</v>
      </c>
      <c r="W879" s="4" t="s">
        <v>2579</v>
      </c>
      <c r="X879" s="7">
        <v>2</v>
      </c>
      <c r="Y879" s="7">
        <v>2024</v>
      </c>
      <c r="Z879" s="4" t="s">
        <v>1853</v>
      </c>
    </row>
    <row r="880" spans="1:26">
      <c r="A880" s="4" t="s">
        <v>1320</v>
      </c>
      <c r="B880" s="4" t="s">
        <v>9</v>
      </c>
      <c r="C880" s="1">
        <v>50</v>
      </c>
      <c r="D880" s="4" t="s">
        <v>1321</v>
      </c>
      <c r="E880" s="4" t="s">
        <v>42</v>
      </c>
      <c r="F880" s="3">
        <v>45328.583333333336</v>
      </c>
      <c r="G880" s="3">
        <v>45328.604166666664</v>
      </c>
      <c r="H880" s="1">
        <v>9.0500000000000007</v>
      </c>
      <c r="I880" s="1">
        <v>1.97</v>
      </c>
      <c r="J880" s="1">
        <v>40.909999999999997</v>
      </c>
      <c r="K880" s="2">
        <v>25.27</v>
      </c>
      <c r="L880" s="4" t="s">
        <v>45</v>
      </c>
      <c r="M880" s="4" t="s">
        <v>19</v>
      </c>
      <c r="N880" s="1">
        <v>86.32</v>
      </c>
      <c r="O880" s="1">
        <v>82.65</v>
      </c>
      <c r="P880" s="1">
        <v>286.83999999999997</v>
      </c>
      <c r="Q880" s="1">
        <v>37.04</v>
      </c>
      <c r="R880" s="1">
        <v>3</v>
      </c>
      <c r="S880" s="4" t="s">
        <v>6</v>
      </c>
      <c r="T880" s="4" t="s">
        <v>7</v>
      </c>
      <c r="U880" s="7">
        <v>14</v>
      </c>
      <c r="V880" s="4" t="s">
        <v>36</v>
      </c>
      <c r="W880" s="4" t="s">
        <v>2572</v>
      </c>
      <c r="X880" s="7">
        <v>2</v>
      </c>
      <c r="Y880" s="7">
        <v>2024</v>
      </c>
      <c r="Z880" s="4" t="s">
        <v>1853</v>
      </c>
    </row>
    <row r="881" spans="1:26">
      <c r="A881" s="4" t="s">
        <v>1322</v>
      </c>
      <c r="B881" s="4" t="s">
        <v>17</v>
      </c>
      <c r="C881" s="1">
        <v>62</v>
      </c>
      <c r="D881" s="4" t="s">
        <v>218</v>
      </c>
      <c r="E881" s="4" t="s">
        <v>42</v>
      </c>
      <c r="F881" s="3">
        <v>45328.625</v>
      </c>
      <c r="G881" s="3">
        <v>45328.707638888889</v>
      </c>
      <c r="H881" s="1">
        <v>51.09</v>
      </c>
      <c r="I881" s="1">
        <v>0.95</v>
      </c>
      <c r="J881" s="1">
        <v>25.84</v>
      </c>
      <c r="K881" s="2">
        <v>7.18</v>
      </c>
      <c r="L881" s="4" t="s">
        <v>12</v>
      </c>
      <c r="M881" s="4" t="s">
        <v>48</v>
      </c>
      <c r="N881" s="1">
        <v>44.7</v>
      </c>
      <c r="O881" s="1">
        <v>82.63</v>
      </c>
      <c r="P881" s="1">
        <v>121.44</v>
      </c>
      <c r="Q881" s="1">
        <v>16.95</v>
      </c>
      <c r="R881" s="1">
        <v>0</v>
      </c>
      <c r="S881" s="4" t="s">
        <v>6</v>
      </c>
      <c r="T881" s="4" t="s">
        <v>24</v>
      </c>
      <c r="U881" s="7">
        <v>15</v>
      </c>
      <c r="V881" s="4" t="s">
        <v>36</v>
      </c>
      <c r="W881" s="4" t="s">
        <v>2567</v>
      </c>
      <c r="X881" s="7">
        <v>2</v>
      </c>
      <c r="Y881" s="7">
        <v>2024</v>
      </c>
      <c r="Z881" s="4" t="s">
        <v>1853</v>
      </c>
    </row>
    <row r="882" spans="1:26">
      <c r="A882" s="4" t="s">
        <v>1323</v>
      </c>
      <c r="B882" s="4" t="s">
        <v>1</v>
      </c>
      <c r="C882" s="1">
        <v>62</v>
      </c>
      <c r="D882" s="4" t="s">
        <v>120</v>
      </c>
      <c r="E882" s="4" t="s">
        <v>42</v>
      </c>
      <c r="F882" s="3">
        <v>45328.666666666664</v>
      </c>
      <c r="G882" s="3">
        <v>45328.815972222219</v>
      </c>
      <c r="H882" s="1">
        <v>36.26</v>
      </c>
      <c r="I882" s="1">
        <v>2.0099999999999998</v>
      </c>
      <c r="J882" s="1">
        <v>38.15</v>
      </c>
      <c r="K882" s="2">
        <v>35.15</v>
      </c>
      <c r="L882" s="4" t="s">
        <v>4</v>
      </c>
      <c r="M882" s="4" t="s">
        <v>33</v>
      </c>
      <c r="N882" s="1">
        <v>58.32</v>
      </c>
      <c r="O882" s="1">
        <v>67.010000000000005</v>
      </c>
      <c r="P882" s="1">
        <v>85.38</v>
      </c>
      <c r="Q882" s="1">
        <v>-0.5</v>
      </c>
      <c r="R882" s="1">
        <v>1</v>
      </c>
      <c r="S882" s="4" t="s">
        <v>6</v>
      </c>
      <c r="T882" s="4" t="s">
        <v>7</v>
      </c>
      <c r="U882" s="7">
        <v>16</v>
      </c>
      <c r="V882" s="4" t="s">
        <v>36</v>
      </c>
      <c r="W882" s="4" t="s">
        <v>2566</v>
      </c>
      <c r="X882" s="7">
        <v>2</v>
      </c>
      <c r="Y882" s="7">
        <v>2024</v>
      </c>
      <c r="Z882" s="4" t="s">
        <v>1853</v>
      </c>
    </row>
    <row r="883" spans="1:26">
      <c r="A883" s="4" t="s">
        <v>1324</v>
      </c>
      <c r="B883" s="4" t="s">
        <v>9</v>
      </c>
      <c r="C883" s="1">
        <v>62</v>
      </c>
      <c r="D883" s="4" t="s">
        <v>321</v>
      </c>
      <c r="E883" s="4" t="s">
        <v>3</v>
      </c>
      <c r="F883" s="3">
        <v>45328.708333333336</v>
      </c>
      <c r="G883" s="3">
        <v>45328.790277777778</v>
      </c>
      <c r="H883" s="1">
        <v>77.45</v>
      </c>
      <c r="I883" s="1">
        <v>3.31</v>
      </c>
      <c r="J883" s="1">
        <v>29.41</v>
      </c>
      <c r="K883" s="2">
        <v>5.69</v>
      </c>
      <c r="L883" s="4" t="s">
        <v>36</v>
      </c>
      <c r="M883" s="4" t="s">
        <v>5</v>
      </c>
      <c r="N883" s="1">
        <v>80.650000000000006</v>
      </c>
      <c r="O883" s="1">
        <v>90.09</v>
      </c>
      <c r="P883" s="1">
        <v>238.87</v>
      </c>
      <c r="Q883" s="1">
        <v>2.25</v>
      </c>
      <c r="R883" s="1">
        <v>4</v>
      </c>
      <c r="S883" s="4" t="s">
        <v>14</v>
      </c>
      <c r="T883" s="4" t="s">
        <v>24</v>
      </c>
      <c r="U883" s="7">
        <v>17</v>
      </c>
      <c r="V883" s="4" t="s">
        <v>36</v>
      </c>
      <c r="W883" s="4" t="s">
        <v>2572</v>
      </c>
      <c r="X883" s="7">
        <v>2</v>
      </c>
      <c r="Y883" s="7">
        <v>2024</v>
      </c>
      <c r="Z883" s="4" t="s">
        <v>1853</v>
      </c>
    </row>
    <row r="884" spans="1:26">
      <c r="A884" s="4" t="s">
        <v>1325</v>
      </c>
      <c r="B884" s="4" t="s">
        <v>17</v>
      </c>
      <c r="C884" s="1">
        <v>62</v>
      </c>
      <c r="D884" s="4" t="s">
        <v>264</v>
      </c>
      <c r="E884" s="4" t="s">
        <v>27</v>
      </c>
      <c r="F884" s="3">
        <v>45328.75</v>
      </c>
      <c r="G884" s="3">
        <v>45328.870138888888</v>
      </c>
      <c r="H884" s="1">
        <v>68.22</v>
      </c>
      <c r="I884" s="1">
        <v>0.89</v>
      </c>
      <c r="J884" s="1">
        <v>14.88</v>
      </c>
      <c r="K884" s="2">
        <v>17.27</v>
      </c>
      <c r="L884" s="4" t="s">
        <v>4</v>
      </c>
      <c r="M884" s="4" t="s">
        <v>5</v>
      </c>
      <c r="N884" s="1">
        <v>38.04</v>
      </c>
      <c r="O884" s="1">
        <v>62.46</v>
      </c>
      <c r="P884" s="1">
        <v>221.38</v>
      </c>
      <c r="Q884" s="1">
        <v>1.82</v>
      </c>
      <c r="R884" s="1">
        <v>4</v>
      </c>
      <c r="S884" s="4" t="s">
        <v>14</v>
      </c>
      <c r="T884" s="4" t="s">
        <v>15</v>
      </c>
      <c r="U884" s="7">
        <v>18</v>
      </c>
      <c r="V884" s="4" t="s">
        <v>4</v>
      </c>
      <c r="W884" s="4" t="s">
        <v>2567</v>
      </c>
      <c r="X884" s="7">
        <v>2</v>
      </c>
      <c r="Y884" s="7">
        <v>2024</v>
      </c>
      <c r="Z884" s="4" t="s">
        <v>1853</v>
      </c>
    </row>
    <row r="885" spans="1:26">
      <c r="A885" s="4" t="s">
        <v>1326</v>
      </c>
      <c r="B885" s="4" t="s">
        <v>17</v>
      </c>
      <c r="C885" s="1">
        <v>100</v>
      </c>
      <c r="D885" s="4" t="s">
        <v>1327</v>
      </c>
      <c r="E885" s="4" t="s">
        <v>27</v>
      </c>
      <c r="F885" s="3">
        <v>45328.791666666664</v>
      </c>
      <c r="G885" s="3">
        <v>45328.955555555556</v>
      </c>
      <c r="H885" s="1">
        <v>57.68</v>
      </c>
      <c r="I885" s="1">
        <v>2.88</v>
      </c>
      <c r="J885" s="1">
        <v>46.31</v>
      </c>
      <c r="K885" s="2">
        <v>33.67</v>
      </c>
      <c r="L885" s="4" t="s">
        <v>36</v>
      </c>
      <c r="M885" s="4" t="s">
        <v>33</v>
      </c>
      <c r="N885" s="1">
        <v>67.459999999999994</v>
      </c>
      <c r="O885" s="1">
        <v>64.98</v>
      </c>
      <c r="P885" s="1">
        <v>124.08</v>
      </c>
      <c r="Q885" s="1">
        <v>3.26</v>
      </c>
      <c r="R885" s="1">
        <v>0</v>
      </c>
      <c r="S885" s="4" t="s">
        <v>20</v>
      </c>
      <c r="T885" s="4" t="s">
        <v>24</v>
      </c>
      <c r="U885" s="7">
        <v>19</v>
      </c>
      <c r="V885" s="4" t="s">
        <v>4</v>
      </c>
      <c r="W885" s="4" t="s">
        <v>2567</v>
      </c>
      <c r="X885" s="7">
        <v>2</v>
      </c>
      <c r="Y885" s="7">
        <v>2024</v>
      </c>
      <c r="Z885" s="4" t="s">
        <v>1853</v>
      </c>
    </row>
    <row r="886" spans="1:26">
      <c r="A886" s="4" t="s">
        <v>1328</v>
      </c>
      <c r="B886" s="4" t="s">
        <v>62</v>
      </c>
      <c r="C886" s="1">
        <v>88.87</v>
      </c>
      <c r="D886" s="4" t="s">
        <v>1038</v>
      </c>
      <c r="E886" s="4" t="s">
        <v>3</v>
      </c>
      <c r="F886" s="3">
        <v>45328.833333333336</v>
      </c>
      <c r="G886" s="3">
        <v>45328.915972222225</v>
      </c>
      <c r="H886" s="1">
        <v>20.170000000000002</v>
      </c>
      <c r="I886" s="1">
        <v>2.4500000000000002</v>
      </c>
      <c r="J886" s="1">
        <v>40.42</v>
      </c>
      <c r="K886" s="2">
        <v>37.26</v>
      </c>
      <c r="L886" s="4" t="s">
        <v>12</v>
      </c>
      <c r="M886" s="4" t="s">
        <v>48</v>
      </c>
      <c r="N886" s="1">
        <v>31.56</v>
      </c>
      <c r="O886" s="1">
        <v>97.83</v>
      </c>
      <c r="P886" s="1">
        <v>96.25</v>
      </c>
      <c r="Q886" s="1">
        <v>2.84</v>
      </c>
      <c r="R886" s="1">
        <v>2</v>
      </c>
      <c r="S886" s="4" t="s">
        <v>6</v>
      </c>
      <c r="T886" s="4" t="s">
        <v>7</v>
      </c>
      <c r="U886" s="7">
        <v>20</v>
      </c>
      <c r="V886" s="4" t="s">
        <v>4</v>
      </c>
      <c r="W886" s="4" t="s">
        <v>2584</v>
      </c>
      <c r="X886" s="7">
        <v>2</v>
      </c>
      <c r="Y886" s="7">
        <v>2024</v>
      </c>
      <c r="Z886" s="4" t="s">
        <v>1853</v>
      </c>
    </row>
    <row r="887" spans="1:26">
      <c r="A887" s="4" t="s">
        <v>1329</v>
      </c>
      <c r="B887" s="4" t="s">
        <v>29</v>
      </c>
      <c r="C887" s="1">
        <v>100</v>
      </c>
      <c r="D887" s="4" t="s">
        <v>954</v>
      </c>
      <c r="E887" s="4" t="s">
        <v>58</v>
      </c>
      <c r="F887" s="3">
        <v>45328.875</v>
      </c>
      <c r="G887" s="3">
        <v>45329.01666666667</v>
      </c>
      <c r="H887" s="1">
        <v>78.17</v>
      </c>
      <c r="I887" s="1">
        <v>2.13</v>
      </c>
      <c r="J887" s="1">
        <v>49</v>
      </c>
      <c r="K887" s="2">
        <v>37.74</v>
      </c>
      <c r="L887" s="4" t="s">
        <v>4</v>
      </c>
      <c r="M887" s="4" t="s">
        <v>19</v>
      </c>
      <c r="N887" s="1">
        <v>37.68</v>
      </c>
      <c r="O887" s="1">
        <v>72.05</v>
      </c>
      <c r="P887" s="1">
        <v>214.62</v>
      </c>
      <c r="Q887" s="1">
        <v>-4.1399999999999997</v>
      </c>
      <c r="R887" s="1">
        <v>1</v>
      </c>
      <c r="S887" s="4" t="s">
        <v>6</v>
      </c>
      <c r="T887" s="4" t="s">
        <v>24</v>
      </c>
      <c r="U887" s="7">
        <v>21</v>
      </c>
      <c r="V887" s="4" t="s">
        <v>4</v>
      </c>
      <c r="W887" s="4" t="s">
        <v>2579</v>
      </c>
      <c r="X887" s="7">
        <v>2</v>
      </c>
      <c r="Y887" s="7">
        <v>2024</v>
      </c>
      <c r="Z887" s="4" t="s">
        <v>1853</v>
      </c>
    </row>
    <row r="888" spans="1:26">
      <c r="A888" s="4" t="s">
        <v>1330</v>
      </c>
      <c r="B888" s="4" t="s">
        <v>29</v>
      </c>
      <c r="C888" s="1">
        <v>85</v>
      </c>
      <c r="D888" s="4" t="s">
        <v>982</v>
      </c>
      <c r="E888" s="4" t="s">
        <v>42</v>
      </c>
      <c r="F888" s="3">
        <v>45328.916666666664</v>
      </c>
      <c r="G888" s="3">
        <v>45329.056250000001</v>
      </c>
      <c r="H888" s="1">
        <v>76.95</v>
      </c>
      <c r="I888" s="1">
        <v>3.44</v>
      </c>
      <c r="J888" s="1">
        <v>36.81</v>
      </c>
      <c r="K888" s="2">
        <v>35.729999999999997</v>
      </c>
      <c r="L888" s="4" t="s">
        <v>4</v>
      </c>
      <c r="M888" s="4" t="s">
        <v>5</v>
      </c>
      <c r="N888" s="1">
        <v>66.790000000000006</v>
      </c>
      <c r="O888" s="1">
        <v>76.5</v>
      </c>
      <c r="P888" s="1">
        <v>36.4</v>
      </c>
      <c r="Q888" s="1">
        <v>9.26</v>
      </c>
      <c r="R888" s="1">
        <v>7</v>
      </c>
      <c r="S888" s="4" t="s">
        <v>14</v>
      </c>
      <c r="T888" s="4" t="s">
        <v>7</v>
      </c>
      <c r="U888" s="7">
        <v>22</v>
      </c>
      <c r="V888" s="4" t="s">
        <v>4</v>
      </c>
      <c r="W888" s="4" t="s">
        <v>2579</v>
      </c>
      <c r="X888" s="7">
        <v>2</v>
      </c>
      <c r="Y888" s="7">
        <v>2024</v>
      </c>
      <c r="Z888" s="4" t="s">
        <v>1853</v>
      </c>
    </row>
    <row r="889" spans="1:26">
      <c r="A889" s="4" t="s">
        <v>1331</v>
      </c>
      <c r="B889" s="4" t="s">
        <v>9</v>
      </c>
      <c r="C889" s="1">
        <v>50</v>
      </c>
      <c r="D889" s="4" t="s">
        <v>99</v>
      </c>
      <c r="E889" s="4" t="s">
        <v>42</v>
      </c>
      <c r="F889" s="3">
        <v>45328.958333333336</v>
      </c>
      <c r="G889" s="3">
        <v>45329.122916666667</v>
      </c>
      <c r="H889" s="1">
        <v>62.75</v>
      </c>
      <c r="I889" s="1">
        <v>2.0699999999999998</v>
      </c>
      <c r="J889" s="1">
        <v>15.84</v>
      </c>
      <c r="K889" s="2">
        <v>33.01</v>
      </c>
      <c r="L889" s="4" t="s">
        <v>4</v>
      </c>
      <c r="M889" s="4" t="s">
        <v>23</v>
      </c>
      <c r="N889" s="1">
        <v>102.58</v>
      </c>
      <c r="O889" s="1">
        <v>80.98</v>
      </c>
      <c r="P889" s="1"/>
      <c r="Q889" s="1">
        <v>8.27</v>
      </c>
      <c r="R889" s="1">
        <v>1</v>
      </c>
      <c r="S889" s="4" t="s">
        <v>20</v>
      </c>
      <c r="T889" s="4" t="s">
        <v>7</v>
      </c>
      <c r="U889" s="7">
        <v>23</v>
      </c>
      <c r="V889" s="4" t="s">
        <v>4</v>
      </c>
      <c r="W889" s="4" t="s">
        <v>2572</v>
      </c>
      <c r="X889" s="7">
        <v>2</v>
      </c>
      <c r="Y889" s="7">
        <v>2024</v>
      </c>
      <c r="Z889" s="4" t="s">
        <v>1853</v>
      </c>
    </row>
    <row r="890" spans="1:26">
      <c r="A890" s="4" t="s">
        <v>1332</v>
      </c>
      <c r="B890" s="4" t="s">
        <v>29</v>
      </c>
      <c r="C890" s="1">
        <v>85</v>
      </c>
      <c r="D890" s="4" t="s">
        <v>95</v>
      </c>
      <c r="E890" s="4" t="s">
        <v>58</v>
      </c>
      <c r="F890" s="3">
        <v>45329</v>
      </c>
      <c r="G890" s="3">
        <v>45329.029861111114</v>
      </c>
      <c r="H890" s="1">
        <v>47.63</v>
      </c>
      <c r="I890" s="1">
        <v>1.55</v>
      </c>
      <c r="J890" s="1">
        <v>26.01</v>
      </c>
      <c r="K890" s="2">
        <v>18.48</v>
      </c>
      <c r="L890" s="4" t="s">
        <v>4</v>
      </c>
      <c r="M890" s="4" t="s">
        <v>48</v>
      </c>
      <c r="N890" s="1">
        <v>18.16</v>
      </c>
      <c r="O890" s="1">
        <v>114.53</v>
      </c>
      <c r="P890" s="1">
        <v>59.99</v>
      </c>
      <c r="Q890" s="1">
        <v>24.22</v>
      </c>
      <c r="R890" s="1">
        <v>3</v>
      </c>
      <c r="S890" s="4" t="s">
        <v>20</v>
      </c>
      <c r="T890" s="4" t="s">
        <v>7</v>
      </c>
      <c r="U890" s="7">
        <v>0</v>
      </c>
      <c r="V890" s="4" t="s">
        <v>1816</v>
      </c>
      <c r="W890" s="4" t="s">
        <v>2579</v>
      </c>
      <c r="X890" s="7">
        <v>2</v>
      </c>
      <c r="Y890" s="7">
        <v>2024</v>
      </c>
      <c r="Z890" s="4" t="s">
        <v>1853</v>
      </c>
    </row>
    <row r="891" spans="1:26">
      <c r="A891" s="4" t="s">
        <v>1333</v>
      </c>
      <c r="B891" s="4" t="s">
        <v>1</v>
      </c>
      <c r="C891" s="1">
        <v>100</v>
      </c>
      <c r="D891" s="4" t="s">
        <v>44</v>
      </c>
      <c r="E891" s="4" t="s">
        <v>11</v>
      </c>
      <c r="F891" s="3">
        <v>45329.041666666664</v>
      </c>
      <c r="G891" s="3">
        <v>45329.167361111111</v>
      </c>
      <c r="H891" s="1">
        <v>51.74</v>
      </c>
      <c r="I891" s="1">
        <v>1.36</v>
      </c>
      <c r="J891" s="1">
        <v>26.69</v>
      </c>
      <c r="K891" s="2">
        <v>16.05</v>
      </c>
      <c r="L891" s="4" t="s">
        <v>4</v>
      </c>
      <c r="M891" s="4" t="s">
        <v>48</v>
      </c>
      <c r="N891" s="1">
        <v>42.49</v>
      </c>
      <c r="O891" s="1">
        <v>93.3</v>
      </c>
      <c r="P891" s="1">
        <v>252.94</v>
      </c>
      <c r="Q891" s="1">
        <v>15.61</v>
      </c>
      <c r="R891" s="1">
        <v>3</v>
      </c>
      <c r="S891" s="4" t="s">
        <v>6</v>
      </c>
      <c r="T891" s="4" t="s">
        <v>15</v>
      </c>
      <c r="U891" s="7">
        <v>1</v>
      </c>
      <c r="V891" s="4" t="s">
        <v>1816</v>
      </c>
      <c r="W891" s="4" t="s">
        <v>2566</v>
      </c>
      <c r="X891" s="7">
        <v>2</v>
      </c>
      <c r="Y891" s="7">
        <v>2024</v>
      </c>
      <c r="Z891" s="4" t="s">
        <v>1853</v>
      </c>
    </row>
    <row r="892" spans="1:26">
      <c r="A892" s="4" t="s">
        <v>1334</v>
      </c>
      <c r="B892" s="4" t="s">
        <v>29</v>
      </c>
      <c r="C892" s="1">
        <v>75</v>
      </c>
      <c r="D892" s="4" t="s">
        <v>251</v>
      </c>
      <c r="E892" s="4" t="s">
        <v>11</v>
      </c>
      <c r="F892" s="3">
        <v>45329.083333333336</v>
      </c>
      <c r="G892" s="3">
        <v>45329.180555555555</v>
      </c>
      <c r="H892" s="1">
        <v>41.89</v>
      </c>
      <c r="I892" s="1">
        <v>3.74</v>
      </c>
      <c r="J892" s="1">
        <v>23.02</v>
      </c>
      <c r="K892" s="2">
        <v>26.36</v>
      </c>
      <c r="L892" s="4" t="s">
        <v>12</v>
      </c>
      <c r="M892" s="4" t="s">
        <v>39</v>
      </c>
      <c r="N892" s="1">
        <v>59.32</v>
      </c>
      <c r="O892" s="1">
        <v>94.75</v>
      </c>
      <c r="P892" s="1">
        <v>88.92</v>
      </c>
      <c r="Q892" s="1">
        <v>7.81</v>
      </c>
      <c r="R892" s="1">
        <v>3</v>
      </c>
      <c r="S892" s="4" t="s">
        <v>20</v>
      </c>
      <c r="T892" s="4" t="s">
        <v>15</v>
      </c>
      <c r="U892" s="7">
        <v>2</v>
      </c>
      <c r="V892" s="4" t="s">
        <v>1816</v>
      </c>
      <c r="W892" s="4" t="s">
        <v>2579</v>
      </c>
      <c r="X892" s="7">
        <v>2</v>
      </c>
      <c r="Y892" s="7">
        <v>2024</v>
      </c>
      <c r="Z892" s="4" t="s">
        <v>1853</v>
      </c>
    </row>
    <row r="893" spans="1:26">
      <c r="A893" s="4" t="s">
        <v>1335</v>
      </c>
      <c r="B893" s="4" t="s">
        <v>9</v>
      </c>
      <c r="C893" s="1">
        <v>85</v>
      </c>
      <c r="D893" s="4" t="s">
        <v>1182</v>
      </c>
      <c r="E893" s="4" t="s">
        <v>27</v>
      </c>
      <c r="F893" s="3">
        <v>45329.125</v>
      </c>
      <c r="G893" s="3">
        <v>45329.272222222222</v>
      </c>
      <c r="H893" s="1">
        <v>71.959999999999994</v>
      </c>
      <c r="I893" s="1">
        <v>1.66</v>
      </c>
      <c r="J893" s="1">
        <v>39.22</v>
      </c>
      <c r="K893" s="2">
        <v>26.31</v>
      </c>
      <c r="L893" s="4" t="s">
        <v>45</v>
      </c>
      <c r="M893" s="4" t="s">
        <v>19</v>
      </c>
      <c r="N893" s="1">
        <v>30.7</v>
      </c>
      <c r="O893" s="1">
        <v>98.24</v>
      </c>
      <c r="P893" s="1">
        <v>263.06</v>
      </c>
      <c r="Q893" s="1">
        <v>12.97</v>
      </c>
      <c r="R893" s="1">
        <v>7</v>
      </c>
      <c r="S893" s="4" t="s">
        <v>20</v>
      </c>
      <c r="T893" s="4" t="s">
        <v>24</v>
      </c>
      <c r="U893" s="7">
        <v>3</v>
      </c>
      <c r="V893" s="4" t="s">
        <v>1816</v>
      </c>
      <c r="W893" s="4" t="s">
        <v>2572</v>
      </c>
      <c r="X893" s="7">
        <v>2</v>
      </c>
      <c r="Y893" s="7">
        <v>2024</v>
      </c>
      <c r="Z893" s="4" t="s">
        <v>1853</v>
      </c>
    </row>
    <row r="894" spans="1:26">
      <c r="A894" s="4" t="s">
        <v>1336</v>
      </c>
      <c r="B894" s="4" t="s">
        <v>29</v>
      </c>
      <c r="C894" s="1">
        <v>100</v>
      </c>
      <c r="D894" s="4" t="s">
        <v>477</v>
      </c>
      <c r="E894" s="4" t="s">
        <v>3</v>
      </c>
      <c r="F894" s="3">
        <v>45329.166666666664</v>
      </c>
      <c r="G894" s="3">
        <v>45329.286111111112</v>
      </c>
      <c r="H894" s="1">
        <v>39.93</v>
      </c>
      <c r="I894" s="1">
        <v>2.71</v>
      </c>
      <c r="J894" s="1">
        <v>49.12</v>
      </c>
      <c r="K894" s="2">
        <v>20.72</v>
      </c>
      <c r="L894" s="4" t="s">
        <v>12</v>
      </c>
      <c r="M894" s="4" t="s">
        <v>48</v>
      </c>
      <c r="N894" s="1">
        <v>43.61</v>
      </c>
      <c r="O894" s="1">
        <v>54.32</v>
      </c>
      <c r="P894" s="1">
        <v>327.39</v>
      </c>
      <c r="Q894" s="1">
        <v>8.66</v>
      </c>
      <c r="R894" s="1">
        <v>5</v>
      </c>
      <c r="S894" s="4" t="s">
        <v>6</v>
      </c>
      <c r="T894" s="4" t="s">
        <v>7</v>
      </c>
      <c r="U894" s="7">
        <v>4</v>
      </c>
      <c r="V894" s="4" t="s">
        <v>1816</v>
      </c>
      <c r="W894" s="4" t="s">
        <v>2579</v>
      </c>
      <c r="X894" s="7">
        <v>2</v>
      </c>
      <c r="Y894" s="7">
        <v>2024</v>
      </c>
      <c r="Z894" s="4" t="s">
        <v>1853</v>
      </c>
    </row>
    <row r="895" spans="1:26">
      <c r="A895" s="4" t="s">
        <v>1337</v>
      </c>
      <c r="B895" s="4" t="s">
        <v>1</v>
      </c>
      <c r="C895" s="1">
        <v>85</v>
      </c>
      <c r="D895" s="4" t="s">
        <v>1338</v>
      </c>
      <c r="E895" s="4" t="s">
        <v>27</v>
      </c>
      <c r="F895" s="3">
        <v>45329.208333333336</v>
      </c>
      <c r="G895" s="3">
        <v>45329.286111111112</v>
      </c>
      <c r="H895" s="1">
        <v>30.58</v>
      </c>
      <c r="I895" s="1">
        <v>1.01</v>
      </c>
      <c r="J895" s="1">
        <v>49.46</v>
      </c>
      <c r="K895" s="2">
        <v>22.34</v>
      </c>
      <c r="L895" s="4" t="s">
        <v>4</v>
      </c>
      <c r="M895" s="4" t="s">
        <v>33</v>
      </c>
      <c r="N895" s="1">
        <v>12.87</v>
      </c>
      <c r="O895" s="1">
        <v>85.48</v>
      </c>
      <c r="P895" s="1">
        <v>260.14</v>
      </c>
      <c r="Q895" s="1">
        <v>19.09</v>
      </c>
      <c r="R895" s="1">
        <v>6</v>
      </c>
      <c r="S895" s="4" t="s">
        <v>6</v>
      </c>
      <c r="T895" s="4" t="s">
        <v>15</v>
      </c>
      <c r="U895" s="7">
        <v>5</v>
      </c>
      <c r="V895" s="4" t="s">
        <v>1816</v>
      </c>
      <c r="W895" s="4" t="s">
        <v>2566</v>
      </c>
      <c r="X895" s="7">
        <v>2</v>
      </c>
      <c r="Y895" s="7">
        <v>2024</v>
      </c>
      <c r="Z895" s="4" t="s">
        <v>1853</v>
      </c>
    </row>
    <row r="896" spans="1:26">
      <c r="A896" s="4" t="s">
        <v>1339</v>
      </c>
      <c r="B896" s="4" t="s">
        <v>62</v>
      </c>
      <c r="C896" s="1">
        <v>75</v>
      </c>
      <c r="D896" s="4" t="s">
        <v>475</v>
      </c>
      <c r="E896" s="4" t="s">
        <v>11</v>
      </c>
      <c r="F896" s="3">
        <v>45329.25</v>
      </c>
      <c r="G896" s="3">
        <v>45329.320138888892</v>
      </c>
      <c r="H896" s="1">
        <v>73.61</v>
      </c>
      <c r="I896" s="1">
        <v>1.38</v>
      </c>
      <c r="J896" s="1">
        <v>26.09</v>
      </c>
      <c r="K896" s="2">
        <v>25.48</v>
      </c>
      <c r="L896" s="4" t="s">
        <v>36</v>
      </c>
      <c r="M896" s="4" t="s">
        <v>48</v>
      </c>
      <c r="N896" s="1">
        <v>65.819999999999993</v>
      </c>
      <c r="O896" s="1">
        <v>65.55</v>
      </c>
      <c r="P896" s="1"/>
      <c r="Q896" s="1">
        <v>-0.78</v>
      </c>
      <c r="R896" s="1">
        <v>1</v>
      </c>
      <c r="S896" s="4" t="s">
        <v>6</v>
      </c>
      <c r="T896" s="4" t="s">
        <v>7</v>
      </c>
      <c r="U896" s="7">
        <v>6</v>
      </c>
      <c r="V896" s="4" t="s">
        <v>12</v>
      </c>
      <c r="W896" s="4" t="s">
        <v>2584</v>
      </c>
      <c r="X896" s="7">
        <v>2</v>
      </c>
      <c r="Y896" s="7">
        <v>2024</v>
      </c>
      <c r="Z896" s="4" t="s">
        <v>1853</v>
      </c>
    </row>
    <row r="897" spans="1:26">
      <c r="A897" s="4" t="s">
        <v>1340</v>
      </c>
      <c r="B897" s="4" t="s">
        <v>9</v>
      </c>
      <c r="C897" s="1">
        <v>100</v>
      </c>
      <c r="D897" s="4" t="s">
        <v>421</v>
      </c>
      <c r="E897" s="4" t="s">
        <v>58</v>
      </c>
      <c r="F897" s="3">
        <v>45329.291666666664</v>
      </c>
      <c r="G897" s="3">
        <v>45329.424305555556</v>
      </c>
      <c r="H897" s="1">
        <v>14.11</v>
      </c>
      <c r="I897" s="1">
        <v>0.94</v>
      </c>
      <c r="J897" s="1">
        <v>26.4</v>
      </c>
      <c r="K897" s="2">
        <v>13.57</v>
      </c>
      <c r="L897" s="4" t="s">
        <v>36</v>
      </c>
      <c r="M897" s="4" t="s">
        <v>19</v>
      </c>
      <c r="N897" s="1">
        <v>38.22</v>
      </c>
      <c r="O897" s="1">
        <v>95.65</v>
      </c>
      <c r="P897" s="1"/>
      <c r="Q897" s="1">
        <v>25.19</v>
      </c>
      <c r="R897" s="1">
        <v>6</v>
      </c>
      <c r="S897" s="4" t="s">
        <v>14</v>
      </c>
      <c r="T897" s="4" t="s">
        <v>24</v>
      </c>
      <c r="U897" s="7">
        <v>7</v>
      </c>
      <c r="V897" s="4" t="s">
        <v>12</v>
      </c>
      <c r="W897" s="4" t="s">
        <v>2572</v>
      </c>
      <c r="X897" s="7">
        <v>2</v>
      </c>
      <c r="Y897" s="7">
        <v>2024</v>
      </c>
      <c r="Z897" s="4" t="s">
        <v>1853</v>
      </c>
    </row>
    <row r="898" spans="1:26">
      <c r="A898" s="4" t="s">
        <v>1341</v>
      </c>
      <c r="B898" s="4" t="s">
        <v>62</v>
      </c>
      <c r="C898" s="1">
        <v>50</v>
      </c>
      <c r="D898" s="4" t="s">
        <v>368</v>
      </c>
      <c r="E898" s="4" t="s">
        <v>27</v>
      </c>
      <c r="F898" s="3">
        <v>45329.333333333336</v>
      </c>
      <c r="G898" s="3">
        <v>45329.443749999999</v>
      </c>
      <c r="H898" s="1">
        <v>38.96</v>
      </c>
      <c r="I898" s="1">
        <v>2.4300000000000002</v>
      </c>
      <c r="J898" s="1">
        <v>28.44</v>
      </c>
      <c r="K898" s="2">
        <v>10.64</v>
      </c>
      <c r="L898" s="4" t="s">
        <v>4</v>
      </c>
      <c r="M898" s="4" t="s">
        <v>23</v>
      </c>
      <c r="N898" s="1">
        <v>73.11</v>
      </c>
      <c r="O898" s="1">
        <v>70.34</v>
      </c>
      <c r="P898" s="1">
        <v>77.42</v>
      </c>
      <c r="Q898" s="1">
        <v>-0.23</v>
      </c>
      <c r="R898" s="1">
        <v>6</v>
      </c>
      <c r="S898" s="4" t="s">
        <v>6</v>
      </c>
      <c r="T898" s="4" t="s">
        <v>7</v>
      </c>
      <c r="U898" s="7">
        <v>8</v>
      </c>
      <c r="V898" s="4" t="s">
        <v>12</v>
      </c>
      <c r="W898" s="4" t="s">
        <v>2584</v>
      </c>
      <c r="X898" s="7">
        <v>2</v>
      </c>
      <c r="Y898" s="7">
        <v>2024</v>
      </c>
      <c r="Z898" s="4" t="s">
        <v>1853</v>
      </c>
    </row>
    <row r="899" spans="1:26">
      <c r="A899" s="4" t="s">
        <v>1342</v>
      </c>
      <c r="B899" s="4" t="s">
        <v>62</v>
      </c>
      <c r="C899" s="1">
        <v>62</v>
      </c>
      <c r="D899" s="4" t="s">
        <v>1102</v>
      </c>
      <c r="E899" s="4" t="s">
        <v>42</v>
      </c>
      <c r="F899" s="3">
        <v>45329.375</v>
      </c>
      <c r="G899" s="3">
        <v>45329.413888888892</v>
      </c>
      <c r="H899" s="1">
        <v>60.72</v>
      </c>
      <c r="I899" s="1">
        <v>2.19</v>
      </c>
      <c r="J899" s="1">
        <v>18.489999999999998</v>
      </c>
      <c r="K899" s="2">
        <v>20.47</v>
      </c>
      <c r="L899" s="4" t="s">
        <v>45</v>
      </c>
      <c r="M899" s="4" t="s">
        <v>48</v>
      </c>
      <c r="N899" s="1">
        <v>35.270000000000003</v>
      </c>
      <c r="O899" s="1">
        <v>59.63</v>
      </c>
      <c r="P899" s="1">
        <v>84.03</v>
      </c>
      <c r="Q899" s="1">
        <v>2.39</v>
      </c>
      <c r="R899" s="1">
        <v>0</v>
      </c>
      <c r="S899" s="4" t="s">
        <v>20</v>
      </c>
      <c r="T899" s="4" t="s">
        <v>15</v>
      </c>
      <c r="U899" s="7">
        <v>9</v>
      </c>
      <c r="V899" s="4" t="s">
        <v>12</v>
      </c>
      <c r="W899" s="4" t="s">
        <v>2584</v>
      </c>
      <c r="X899" s="7">
        <v>2</v>
      </c>
      <c r="Y899" s="7">
        <v>2024</v>
      </c>
      <c r="Z899" s="4" t="s">
        <v>1853</v>
      </c>
    </row>
    <row r="900" spans="1:26">
      <c r="A900" s="4" t="s">
        <v>1343</v>
      </c>
      <c r="B900" s="4" t="s">
        <v>62</v>
      </c>
      <c r="C900" s="1">
        <v>50</v>
      </c>
      <c r="D900" s="4" t="s">
        <v>1344</v>
      </c>
      <c r="E900" s="4" t="s">
        <v>42</v>
      </c>
      <c r="F900" s="3">
        <v>45329.416666666664</v>
      </c>
      <c r="G900" s="3">
        <v>45329.488194444442</v>
      </c>
      <c r="H900" s="1">
        <v>79.28</v>
      </c>
      <c r="I900" s="1">
        <v>3.89</v>
      </c>
      <c r="J900" s="1">
        <v>21.28</v>
      </c>
      <c r="K900" s="2">
        <v>38.07</v>
      </c>
      <c r="L900" s="4" t="s">
        <v>4</v>
      </c>
      <c r="M900" s="4" t="s">
        <v>19</v>
      </c>
      <c r="N900" s="1">
        <v>69.27</v>
      </c>
      <c r="O900" s="1">
        <v>57.64</v>
      </c>
      <c r="P900" s="1">
        <v>11.6</v>
      </c>
      <c r="Q900" s="1">
        <v>38.03</v>
      </c>
      <c r="R900" s="1">
        <v>2</v>
      </c>
      <c r="S900" s="4" t="s">
        <v>14</v>
      </c>
      <c r="T900" s="4" t="s">
        <v>15</v>
      </c>
      <c r="U900" s="7">
        <v>10</v>
      </c>
      <c r="V900" s="4" t="s">
        <v>12</v>
      </c>
      <c r="W900" s="4" t="s">
        <v>2584</v>
      </c>
      <c r="X900" s="7">
        <v>2</v>
      </c>
      <c r="Y900" s="7">
        <v>2024</v>
      </c>
      <c r="Z900" s="4" t="s">
        <v>1853</v>
      </c>
    </row>
    <row r="901" spans="1:26">
      <c r="A901" s="4" t="s">
        <v>1345</v>
      </c>
      <c r="B901" s="4" t="s">
        <v>17</v>
      </c>
      <c r="C901" s="1">
        <v>100</v>
      </c>
      <c r="D901" s="4" t="s">
        <v>1346</v>
      </c>
      <c r="E901" s="4" t="s">
        <v>58</v>
      </c>
      <c r="F901" s="3">
        <v>45329.458333333336</v>
      </c>
      <c r="G901" s="3">
        <v>45329.547222222223</v>
      </c>
      <c r="H901" s="1">
        <v>30.28</v>
      </c>
      <c r="I901" s="1">
        <v>1.79</v>
      </c>
      <c r="J901" s="1">
        <v>9.9</v>
      </c>
      <c r="K901" s="2">
        <v>15.67</v>
      </c>
      <c r="L901" s="4" t="s">
        <v>12</v>
      </c>
      <c r="M901" s="4" t="s">
        <v>48</v>
      </c>
      <c r="N901" s="1">
        <v>89.57</v>
      </c>
      <c r="O901" s="1">
        <v>60.3</v>
      </c>
      <c r="P901" s="1">
        <v>214.47</v>
      </c>
      <c r="Q901" s="1">
        <v>31.55</v>
      </c>
      <c r="R901" s="1">
        <v>4</v>
      </c>
      <c r="S901" s="4" t="s">
        <v>20</v>
      </c>
      <c r="T901" s="4" t="s">
        <v>7</v>
      </c>
      <c r="U901" s="7">
        <v>11</v>
      </c>
      <c r="V901" s="4" t="s">
        <v>12</v>
      </c>
      <c r="W901" s="4" t="s">
        <v>2567</v>
      </c>
      <c r="X901" s="7">
        <v>2</v>
      </c>
      <c r="Y901" s="7">
        <v>2024</v>
      </c>
      <c r="Z901" s="4" t="s">
        <v>1853</v>
      </c>
    </row>
    <row r="902" spans="1:26">
      <c r="A902" s="4" t="s">
        <v>1347</v>
      </c>
      <c r="B902" s="4" t="s">
        <v>17</v>
      </c>
      <c r="C902" s="1">
        <v>50</v>
      </c>
      <c r="D902" s="4" t="s">
        <v>10</v>
      </c>
      <c r="E902" s="4" t="s">
        <v>11</v>
      </c>
      <c r="F902" s="3">
        <v>45329.5</v>
      </c>
      <c r="G902" s="3">
        <v>45329.570138888892</v>
      </c>
      <c r="H902" s="1"/>
      <c r="I902" s="1">
        <v>1.63</v>
      </c>
      <c r="J902" s="1"/>
      <c r="K902" s="2">
        <v>13.49</v>
      </c>
      <c r="L902" s="4" t="s">
        <v>45</v>
      </c>
      <c r="M902" s="4" t="s">
        <v>13</v>
      </c>
      <c r="N902" s="1">
        <v>60.9</v>
      </c>
      <c r="O902" s="1">
        <v>80.19</v>
      </c>
      <c r="P902" s="1">
        <v>191.69</v>
      </c>
      <c r="Q902" s="1">
        <v>-5.79</v>
      </c>
      <c r="R902" s="1">
        <v>2</v>
      </c>
      <c r="S902" s="4" t="s">
        <v>14</v>
      </c>
      <c r="T902" s="4" t="s">
        <v>7</v>
      </c>
      <c r="U902" s="7">
        <v>12</v>
      </c>
      <c r="V902" s="4" t="s">
        <v>36</v>
      </c>
      <c r="W902" s="4" t="s">
        <v>2567</v>
      </c>
      <c r="X902" s="7">
        <v>2</v>
      </c>
      <c r="Y902" s="7">
        <v>2024</v>
      </c>
      <c r="Z902" s="4" t="s">
        <v>1853</v>
      </c>
    </row>
    <row r="903" spans="1:26">
      <c r="A903" s="4" t="s">
        <v>1348</v>
      </c>
      <c r="B903" s="4" t="s">
        <v>62</v>
      </c>
      <c r="C903" s="1">
        <v>85</v>
      </c>
      <c r="D903" s="4" t="s">
        <v>305</v>
      </c>
      <c r="E903" s="4" t="s">
        <v>42</v>
      </c>
      <c r="F903" s="3">
        <v>45329.541666666664</v>
      </c>
      <c r="G903" s="3">
        <v>45329.577777777777</v>
      </c>
      <c r="H903" s="1">
        <v>50.92</v>
      </c>
      <c r="I903" s="1">
        <v>2.75</v>
      </c>
      <c r="J903" s="1">
        <v>43.41</v>
      </c>
      <c r="K903" s="2">
        <v>30.01</v>
      </c>
      <c r="L903" s="4" t="s">
        <v>45</v>
      </c>
      <c r="M903" s="4" t="s">
        <v>33</v>
      </c>
      <c r="N903" s="1">
        <v>15.91</v>
      </c>
      <c r="O903" s="1">
        <v>82.34</v>
      </c>
      <c r="P903" s="1">
        <v>120.88</v>
      </c>
      <c r="Q903" s="1">
        <v>12.46</v>
      </c>
      <c r="R903" s="1">
        <v>4</v>
      </c>
      <c r="S903" s="4" t="s">
        <v>6</v>
      </c>
      <c r="T903" s="4" t="s">
        <v>7</v>
      </c>
      <c r="U903" s="7">
        <v>13</v>
      </c>
      <c r="V903" s="4" t="s">
        <v>36</v>
      </c>
      <c r="W903" s="4" t="s">
        <v>2584</v>
      </c>
      <c r="X903" s="7">
        <v>2</v>
      </c>
      <c r="Y903" s="7">
        <v>2024</v>
      </c>
      <c r="Z903" s="4" t="s">
        <v>1853</v>
      </c>
    </row>
    <row r="904" spans="1:26">
      <c r="A904" s="4" t="s">
        <v>1349</v>
      </c>
      <c r="B904" s="4" t="s">
        <v>9</v>
      </c>
      <c r="C904" s="1">
        <v>100</v>
      </c>
      <c r="D904" s="4" t="s">
        <v>544</v>
      </c>
      <c r="E904" s="4" t="s">
        <v>42</v>
      </c>
      <c r="F904" s="3">
        <v>45329.583333333336</v>
      </c>
      <c r="G904" s="3">
        <v>45329.650694444441</v>
      </c>
      <c r="H904" s="1">
        <v>58.92</v>
      </c>
      <c r="I904" s="1">
        <v>2.2000000000000002</v>
      </c>
      <c r="J904" s="1">
        <v>33.53</v>
      </c>
      <c r="K904" s="2">
        <v>18.010000000000002</v>
      </c>
      <c r="L904" s="4" t="s">
        <v>12</v>
      </c>
      <c r="M904" s="4" t="s">
        <v>39</v>
      </c>
      <c r="N904" s="1">
        <v>40.21</v>
      </c>
      <c r="O904" s="1">
        <v>58.33</v>
      </c>
      <c r="P904" s="1">
        <v>95.64</v>
      </c>
      <c r="Q904" s="1">
        <v>4.84</v>
      </c>
      <c r="R904" s="1">
        <v>2</v>
      </c>
      <c r="S904" s="4" t="s">
        <v>20</v>
      </c>
      <c r="T904" s="4" t="s">
        <v>7</v>
      </c>
      <c r="U904" s="7">
        <v>14</v>
      </c>
      <c r="V904" s="4" t="s">
        <v>36</v>
      </c>
      <c r="W904" s="4" t="s">
        <v>2572</v>
      </c>
      <c r="X904" s="7">
        <v>2</v>
      </c>
      <c r="Y904" s="7">
        <v>2024</v>
      </c>
      <c r="Z904" s="4" t="s">
        <v>1853</v>
      </c>
    </row>
    <row r="905" spans="1:26">
      <c r="A905" s="4" t="s">
        <v>1350</v>
      </c>
      <c r="B905" s="4" t="s">
        <v>1</v>
      </c>
      <c r="C905" s="1">
        <v>50</v>
      </c>
      <c r="D905" s="4" t="s">
        <v>169</v>
      </c>
      <c r="E905" s="4" t="s">
        <v>3</v>
      </c>
      <c r="F905" s="3">
        <v>45329.625</v>
      </c>
      <c r="G905" s="3">
        <v>45329.743750000001</v>
      </c>
      <c r="H905" s="1">
        <v>6.27</v>
      </c>
      <c r="I905" s="1">
        <v>5.67</v>
      </c>
      <c r="J905" s="1"/>
      <c r="K905" s="2">
        <v>7.74</v>
      </c>
      <c r="L905" s="4" t="s">
        <v>45</v>
      </c>
      <c r="M905" s="4" t="s">
        <v>33</v>
      </c>
      <c r="N905" s="1">
        <v>65.989999999999995</v>
      </c>
      <c r="O905" s="1">
        <v>140.38</v>
      </c>
      <c r="P905" s="1">
        <v>151.08000000000001</v>
      </c>
      <c r="Q905" s="1">
        <v>25.07</v>
      </c>
      <c r="R905" s="1">
        <v>1</v>
      </c>
      <c r="S905" s="4" t="s">
        <v>14</v>
      </c>
      <c r="T905" s="4" t="s">
        <v>7</v>
      </c>
      <c r="U905" s="7">
        <v>15</v>
      </c>
      <c r="V905" s="4" t="s">
        <v>36</v>
      </c>
      <c r="W905" s="4" t="s">
        <v>2566</v>
      </c>
      <c r="X905" s="7">
        <v>2</v>
      </c>
      <c r="Y905" s="7">
        <v>2024</v>
      </c>
      <c r="Z905" s="4" t="s">
        <v>1853</v>
      </c>
    </row>
    <row r="906" spans="1:26">
      <c r="A906" s="4" t="s">
        <v>1351</v>
      </c>
      <c r="B906" s="4" t="s">
        <v>1</v>
      </c>
      <c r="C906" s="1">
        <v>85</v>
      </c>
      <c r="D906" s="4" t="s">
        <v>939</v>
      </c>
      <c r="E906" s="4" t="s">
        <v>27</v>
      </c>
      <c r="F906" s="3">
        <v>45329.666666666664</v>
      </c>
      <c r="G906" s="3">
        <v>45329.819444444445</v>
      </c>
      <c r="H906" s="1">
        <v>13.09</v>
      </c>
      <c r="I906" s="1">
        <v>0.75</v>
      </c>
      <c r="J906" s="1">
        <v>31.91</v>
      </c>
      <c r="K906" s="2">
        <v>26.6</v>
      </c>
      <c r="L906" s="4" t="s">
        <v>4</v>
      </c>
      <c r="M906" s="4" t="s">
        <v>13</v>
      </c>
      <c r="N906" s="1">
        <v>54.26</v>
      </c>
      <c r="O906" s="1">
        <v>53.8</v>
      </c>
      <c r="P906" s="1">
        <v>272.2</v>
      </c>
      <c r="Q906" s="1">
        <v>14.52</v>
      </c>
      <c r="R906" s="1">
        <v>4</v>
      </c>
      <c r="S906" s="4" t="s">
        <v>20</v>
      </c>
      <c r="T906" s="4" t="s">
        <v>7</v>
      </c>
      <c r="U906" s="7">
        <v>16</v>
      </c>
      <c r="V906" s="4" t="s">
        <v>36</v>
      </c>
      <c r="W906" s="4" t="s">
        <v>2566</v>
      </c>
      <c r="X906" s="7">
        <v>2</v>
      </c>
      <c r="Y906" s="7">
        <v>2024</v>
      </c>
      <c r="Z906" s="4" t="s">
        <v>1853</v>
      </c>
    </row>
    <row r="907" spans="1:26">
      <c r="A907" s="4" t="s">
        <v>1352</v>
      </c>
      <c r="B907" s="4" t="s">
        <v>29</v>
      </c>
      <c r="C907" s="1">
        <v>50</v>
      </c>
      <c r="D907" s="4" t="s">
        <v>1116</v>
      </c>
      <c r="E907" s="4" t="s">
        <v>11</v>
      </c>
      <c r="F907" s="3">
        <v>45329.708333333336</v>
      </c>
      <c r="G907" s="3">
        <v>45329.80972222222</v>
      </c>
      <c r="H907" s="1">
        <v>31.1</v>
      </c>
      <c r="I907" s="1">
        <v>0.99</v>
      </c>
      <c r="J907" s="1">
        <v>40.14</v>
      </c>
      <c r="K907" s="2">
        <v>19.36</v>
      </c>
      <c r="L907" s="4" t="s">
        <v>4</v>
      </c>
      <c r="M907" s="4" t="s">
        <v>33</v>
      </c>
      <c r="N907" s="1">
        <v>55.59</v>
      </c>
      <c r="O907" s="1">
        <v>99.51</v>
      </c>
      <c r="P907" s="1">
        <v>10.93</v>
      </c>
      <c r="Q907" s="1">
        <v>13.78</v>
      </c>
      <c r="R907" s="1">
        <v>0</v>
      </c>
      <c r="S907" s="4" t="s">
        <v>6</v>
      </c>
      <c r="T907" s="4" t="s">
        <v>24</v>
      </c>
      <c r="U907" s="7">
        <v>17</v>
      </c>
      <c r="V907" s="4" t="s">
        <v>36</v>
      </c>
      <c r="W907" s="4" t="s">
        <v>2579</v>
      </c>
      <c r="X907" s="7">
        <v>2</v>
      </c>
      <c r="Y907" s="7">
        <v>2024</v>
      </c>
      <c r="Z907" s="4" t="s">
        <v>1853</v>
      </c>
    </row>
    <row r="908" spans="1:26">
      <c r="A908" s="4" t="s">
        <v>1353</v>
      </c>
      <c r="B908" s="4" t="s">
        <v>9</v>
      </c>
      <c r="C908" s="1">
        <v>43.72</v>
      </c>
      <c r="D908" s="4" t="s">
        <v>126</v>
      </c>
      <c r="E908" s="4" t="s">
        <v>27</v>
      </c>
      <c r="F908" s="3">
        <v>45329.75</v>
      </c>
      <c r="G908" s="3">
        <v>45329.84375</v>
      </c>
      <c r="H908" s="1"/>
      <c r="I908" s="1">
        <v>2.2999999999999998</v>
      </c>
      <c r="J908" s="1">
        <v>21.69</v>
      </c>
      <c r="K908" s="2">
        <v>8.6</v>
      </c>
      <c r="L908" s="4" t="s">
        <v>36</v>
      </c>
      <c r="M908" s="4" t="s">
        <v>33</v>
      </c>
      <c r="N908" s="1">
        <v>46.2</v>
      </c>
      <c r="O908" s="1">
        <v>85.31</v>
      </c>
      <c r="P908" s="1"/>
      <c r="Q908" s="1">
        <v>26.44</v>
      </c>
      <c r="R908" s="1">
        <v>2</v>
      </c>
      <c r="S908" s="4" t="s">
        <v>14</v>
      </c>
      <c r="T908" s="4" t="s">
        <v>24</v>
      </c>
      <c r="U908" s="7">
        <v>18</v>
      </c>
      <c r="V908" s="4" t="s">
        <v>4</v>
      </c>
      <c r="W908" s="4" t="s">
        <v>2572</v>
      </c>
      <c r="X908" s="7">
        <v>2</v>
      </c>
      <c r="Y908" s="7">
        <v>2024</v>
      </c>
      <c r="Z908" s="4" t="s">
        <v>1853</v>
      </c>
    </row>
    <row r="909" spans="1:26">
      <c r="A909" s="4" t="s">
        <v>1354</v>
      </c>
      <c r="B909" s="4" t="s">
        <v>17</v>
      </c>
      <c r="C909" s="1">
        <v>75</v>
      </c>
      <c r="D909" s="4" t="s">
        <v>501</v>
      </c>
      <c r="E909" s="4" t="s">
        <v>11</v>
      </c>
      <c r="F909" s="3">
        <v>45329.791666666664</v>
      </c>
      <c r="G909" s="3">
        <v>45329.876388888886</v>
      </c>
      <c r="H909" s="1">
        <v>27.69</v>
      </c>
      <c r="I909" s="1">
        <v>1.4</v>
      </c>
      <c r="J909" s="1">
        <v>47.33</v>
      </c>
      <c r="K909" s="2">
        <v>7.23</v>
      </c>
      <c r="L909" s="4" t="s">
        <v>12</v>
      </c>
      <c r="M909" s="4" t="s">
        <v>39</v>
      </c>
      <c r="N909" s="1">
        <v>27.04</v>
      </c>
      <c r="O909" s="1">
        <v>65.83</v>
      </c>
      <c r="P909" s="1">
        <v>32.83</v>
      </c>
      <c r="Q909" s="1">
        <v>19.27</v>
      </c>
      <c r="R909" s="1">
        <v>6</v>
      </c>
      <c r="S909" s="4" t="s">
        <v>20</v>
      </c>
      <c r="T909" s="4" t="s">
        <v>15</v>
      </c>
      <c r="U909" s="7">
        <v>19</v>
      </c>
      <c r="V909" s="4" t="s">
        <v>4</v>
      </c>
      <c r="W909" s="4" t="s">
        <v>2567</v>
      </c>
      <c r="X909" s="7">
        <v>2</v>
      </c>
      <c r="Y909" s="7">
        <v>2024</v>
      </c>
      <c r="Z909" s="4" t="s">
        <v>1853</v>
      </c>
    </row>
    <row r="910" spans="1:26">
      <c r="A910" s="4" t="s">
        <v>1355</v>
      </c>
      <c r="B910" s="4" t="s">
        <v>62</v>
      </c>
      <c r="C910" s="1">
        <v>100</v>
      </c>
      <c r="D910" s="4" t="s">
        <v>439</v>
      </c>
      <c r="E910" s="4" t="s">
        <v>42</v>
      </c>
      <c r="F910" s="3">
        <v>45329.833333333336</v>
      </c>
      <c r="G910" s="3">
        <v>45329.898611111108</v>
      </c>
      <c r="H910" s="1">
        <v>50.51</v>
      </c>
      <c r="I910" s="1">
        <v>2.23</v>
      </c>
      <c r="J910" s="1">
        <v>19.09</v>
      </c>
      <c r="K910" s="2">
        <v>11.06</v>
      </c>
      <c r="L910" s="4" t="s">
        <v>45</v>
      </c>
      <c r="M910" s="4" t="s">
        <v>13</v>
      </c>
      <c r="N910" s="1">
        <v>12.87</v>
      </c>
      <c r="O910" s="1">
        <v>50.66</v>
      </c>
      <c r="P910" s="1">
        <v>121.1</v>
      </c>
      <c r="Q910" s="1">
        <v>29.29</v>
      </c>
      <c r="R910" s="1">
        <v>2</v>
      </c>
      <c r="S910" s="4" t="s">
        <v>14</v>
      </c>
      <c r="T910" s="4" t="s">
        <v>7</v>
      </c>
      <c r="U910" s="7">
        <v>20</v>
      </c>
      <c r="V910" s="4" t="s">
        <v>4</v>
      </c>
      <c r="W910" s="4" t="s">
        <v>2584</v>
      </c>
      <c r="X910" s="7">
        <v>2</v>
      </c>
      <c r="Y910" s="7">
        <v>2024</v>
      </c>
      <c r="Z910" s="4" t="s">
        <v>1853</v>
      </c>
    </row>
    <row r="911" spans="1:26">
      <c r="A911" s="4" t="s">
        <v>1356</v>
      </c>
      <c r="B911" s="4" t="s">
        <v>29</v>
      </c>
      <c r="C911" s="1">
        <v>62</v>
      </c>
      <c r="D911" s="4" t="s">
        <v>374</v>
      </c>
      <c r="E911" s="4" t="s">
        <v>3</v>
      </c>
      <c r="F911" s="3">
        <v>45329.875</v>
      </c>
      <c r="G911" s="3">
        <v>45329.942361111112</v>
      </c>
      <c r="H911" s="1">
        <v>20.85</v>
      </c>
      <c r="I911" s="1">
        <v>1.5</v>
      </c>
      <c r="J911" s="1">
        <v>26.58</v>
      </c>
      <c r="K911" s="2">
        <v>15.77</v>
      </c>
      <c r="L911" s="4" t="s">
        <v>45</v>
      </c>
      <c r="M911" s="4" t="s">
        <v>33</v>
      </c>
      <c r="N911" s="1">
        <v>61.83</v>
      </c>
      <c r="O911" s="1">
        <v>85.04</v>
      </c>
      <c r="P911" s="1">
        <v>139.37</v>
      </c>
      <c r="Q911" s="1">
        <v>-2.38</v>
      </c>
      <c r="R911" s="1">
        <v>4</v>
      </c>
      <c r="S911" s="4" t="s">
        <v>6</v>
      </c>
      <c r="T911" s="4" t="s">
        <v>24</v>
      </c>
      <c r="U911" s="7">
        <v>21</v>
      </c>
      <c r="V911" s="4" t="s">
        <v>4</v>
      </c>
      <c r="W911" s="4" t="s">
        <v>2579</v>
      </c>
      <c r="X911" s="7">
        <v>2</v>
      </c>
      <c r="Y911" s="7">
        <v>2024</v>
      </c>
      <c r="Z911" s="4" t="s">
        <v>1853</v>
      </c>
    </row>
    <row r="912" spans="1:26">
      <c r="A912" s="4" t="s">
        <v>1357</v>
      </c>
      <c r="B912" s="4" t="s">
        <v>1</v>
      </c>
      <c r="C912" s="1">
        <v>100</v>
      </c>
      <c r="D912" s="4" t="s">
        <v>1358</v>
      </c>
      <c r="E912" s="4" t="s">
        <v>27</v>
      </c>
      <c r="F912" s="3">
        <v>45329.916666666664</v>
      </c>
      <c r="G912" s="3">
        <v>45330.025694444441</v>
      </c>
      <c r="H912" s="1">
        <v>45.62</v>
      </c>
      <c r="I912" s="1">
        <v>0.91</v>
      </c>
      <c r="J912" s="1">
        <v>36.53</v>
      </c>
      <c r="K912" s="2">
        <v>36.950000000000003</v>
      </c>
      <c r="L912" s="4" t="s">
        <v>45</v>
      </c>
      <c r="M912" s="4" t="s">
        <v>23</v>
      </c>
      <c r="N912" s="1">
        <v>55.56</v>
      </c>
      <c r="O912" s="1">
        <v>94</v>
      </c>
      <c r="P912" s="1"/>
      <c r="Q912" s="1">
        <v>33.5</v>
      </c>
      <c r="R912" s="1">
        <v>6</v>
      </c>
      <c r="S912" s="4" t="s">
        <v>14</v>
      </c>
      <c r="T912" s="4" t="s">
        <v>7</v>
      </c>
      <c r="U912" s="7">
        <v>22</v>
      </c>
      <c r="V912" s="4" t="s">
        <v>4</v>
      </c>
      <c r="W912" s="4" t="s">
        <v>2566</v>
      </c>
      <c r="X912" s="7">
        <v>2</v>
      </c>
      <c r="Y912" s="7">
        <v>2024</v>
      </c>
      <c r="Z912" s="4" t="s">
        <v>1853</v>
      </c>
    </row>
    <row r="913" spans="1:26">
      <c r="A913" s="4" t="s">
        <v>1359</v>
      </c>
      <c r="B913" s="4" t="s">
        <v>17</v>
      </c>
      <c r="C913" s="1">
        <v>58.34</v>
      </c>
      <c r="D913" s="4" t="s">
        <v>109</v>
      </c>
      <c r="E913" s="4" t="s">
        <v>42</v>
      </c>
      <c r="F913" s="3">
        <v>45329.958333333336</v>
      </c>
      <c r="G913" s="3">
        <v>45330.022222222222</v>
      </c>
      <c r="H913" s="1">
        <v>39.69</v>
      </c>
      <c r="I913" s="1">
        <v>1.4</v>
      </c>
      <c r="J913" s="1">
        <v>4.32</v>
      </c>
      <c r="K913" s="2">
        <v>13.12</v>
      </c>
      <c r="L913" s="4" t="s">
        <v>4</v>
      </c>
      <c r="M913" s="4" t="s">
        <v>48</v>
      </c>
      <c r="N913" s="1">
        <v>37.049999999999997</v>
      </c>
      <c r="O913" s="1">
        <v>86.27</v>
      </c>
      <c r="P913" s="1">
        <v>103.75</v>
      </c>
      <c r="Q913" s="1">
        <v>4.34</v>
      </c>
      <c r="R913" s="1">
        <v>6</v>
      </c>
      <c r="S913" s="4" t="s">
        <v>14</v>
      </c>
      <c r="T913" s="4" t="s">
        <v>15</v>
      </c>
      <c r="U913" s="7">
        <v>23</v>
      </c>
      <c r="V913" s="4" t="s">
        <v>4</v>
      </c>
      <c r="W913" s="4" t="s">
        <v>2567</v>
      </c>
      <c r="X913" s="7">
        <v>2</v>
      </c>
      <c r="Y913" s="7">
        <v>2024</v>
      </c>
      <c r="Z913" s="4" t="s">
        <v>1853</v>
      </c>
    </row>
    <row r="914" spans="1:26">
      <c r="A914" s="4" t="s">
        <v>1360</v>
      </c>
      <c r="B914" s="4" t="s">
        <v>17</v>
      </c>
      <c r="C914" s="1">
        <v>50</v>
      </c>
      <c r="D914" s="4" t="s">
        <v>1361</v>
      </c>
      <c r="E914" s="4" t="s">
        <v>11</v>
      </c>
      <c r="F914" s="3">
        <v>45330</v>
      </c>
      <c r="G914" s="3">
        <v>45330.098611111112</v>
      </c>
      <c r="H914" s="1">
        <v>6.82</v>
      </c>
      <c r="I914" s="1">
        <v>3.06</v>
      </c>
      <c r="J914" s="1">
        <v>17.690000000000001</v>
      </c>
      <c r="K914" s="2">
        <v>22.37</v>
      </c>
      <c r="L914" s="4" t="s">
        <v>12</v>
      </c>
      <c r="M914" s="4" t="s">
        <v>33</v>
      </c>
      <c r="N914" s="1">
        <v>21.39</v>
      </c>
      <c r="O914" s="1">
        <v>50.86</v>
      </c>
      <c r="P914" s="1">
        <v>244.39</v>
      </c>
      <c r="Q914" s="1">
        <v>37.49</v>
      </c>
      <c r="R914" s="1">
        <v>3</v>
      </c>
      <c r="S914" s="4" t="s">
        <v>20</v>
      </c>
      <c r="T914" s="4" t="s">
        <v>24</v>
      </c>
      <c r="U914" s="7">
        <v>0</v>
      </c>
      <c r="V914" s="4" t="s">
        <v>1816</v>
      </c>
      <c r="W914" s="4" t="s">
        <v>2567</v>
      </c>
      <c r="X914" s="7">
        <v>2</v>
      </c>
      <c r="Y914" s="7">
        <v>2024</v>
      </c>
      <c r="Z914" s="4" t="s">
        <v>1853</v>
      </c>
    </row>
    <row r="915" spans="1:26">
      <c r="A915" s="4" t="s">
        <v>1362</v>
      </c>
      <c r="B915" s="4" t="s">
        <v>62</v>
      </c>
      <c r="C915" s="1">
        <v>50</v>
      </c>
      <c r="D915" s="4" t="s">
        <v>1363</v>
      </c>
      <c r="E915" s="4" t="s">
        <v>27</v>
      </c>
      <c r="F915" s="3">
        <v>45330.041666666664</v>
      </c>
      <c r="G915" s="3">
        <v>45330.124305555553</v>
      </c>
      <c r="H915" s="1">
        <v>55.17</v>
      </c>
      <c r="I915" s="1">
        <v>2.29</v>
      </c>
      <c r="J915" s="1">
        <v>8.4</v>
      </c>
      <c r="K915" s="2">
        <v>10.73</v>
      </c>
      <c r="L915" s="4" t="s">
        <v>4</v>
      </c>
      <c r="M915" s="4" t="s">
        <v>5</v>
      </c>
      <c r="N915" s="1">
        <v>40.119999999999997</v>
      </c>
      <c r="O915" s="1">
        <v>67.16</v>
      </c>
      <c r="P915" s="1">
        <v>186.42</v>
      </c>
      <c r="Q915" s="1">
        <v>34.590000000000003</v>
      </c>
      <c r="R915" s="1">
        <v>7</v>
      </c>
      <c r="S915" s="4" t="s">
        <v>14</v>
      </c>
      <c r="T915" s="4" t="s">
        <v>7</v>
      </c>
      <c r="U915" s="7">
        <v>1</v>
      </c>
      <c r="V915" s="4" t="s">
        <v>1816</v>
      </c>
      <c r="W915" s="4" t="s">
        <v>2584</v>
      </c>
      <c r="X915" s="7">
        <v>2</v>
      </c>
      <c r="Y915" s="7">
        <v>2024</v>
      </c>
      <c r="Z915" s="4" t="s">
        <v>1853</v>
      </c>
    </row>
    <row r="916" spans="1:26">
      <c r="A916" s="4" t="s">
        <v>1364</v>
      </c>
      <c r="B916" s="4" t="s">
        <v>1</v>
      </c>
      <c r="C916" s="1">
        <v>101.02</v>
      </c>
      <c r="D916" s="4" t="s">
        <v>141</v>
      </c>
      <c r="E916" s="4" t="s">
        <v>27</v>
      </c>
      <c r="F916" s="3">
        <v>45330.083333333336</v>
      </c>
      <c r="G916" s="3">
        <v>45330.159722222219</v>
      </c>
      <c r="H916" s="1">
        <v>152.24</v>
      </c>
      <c r="I916" s="1">
        <v>0.71</v>
      </c>
      <c r="J916" s="1">
        <v>36.090000000000003</v>
      </c>
      <c r="K916" s="2">
        <v>32.590000000000003</v>
      </c>
      <c r="L916" s="4" t="s">
        <v>45</v>
      </c>
      <c r="M916" s="4" t="s">
        <v>33</v>
      </c>
      <c r="N916" s="1">
        <v>13.8</v>
      </c>
      <c r="O916" s="1">
        <v>58.93</v>
      </c>
      <c r="P916" s="1">
        <v>145.16</v>
      </c>
      <c r="Q916" s="1">
        <v>39.54</v>
      </c>
      <c r="R916" s="1">
        <v>5</v>
      </c>
      <c r="S916" s="4" t="s">
        <v>6</v>
      </c>
      <c r="T916" s="4" t="s">
        <v>7</v>
      </c>
      <c r="U916" s="7">
        <v>2</v>
      </c>
      <c r="V916" s="4" t="s">
        <v>1816</v>
      </c>
      <c r="W916" s="4" t="s">
        <v>2566</v>
      </c>
      <c r="X916" s="7">
        <v>2</v>
      </c>
      <c r="Y916" s="7">
        <v>2024</v>
      </c>
      <c r="Z916" s="4" t="s">
        <v>1853</v>
      </c>
    </row>
    <row r="917" spans="1:26">
      <c r="A917" s="4" t="s">
        <v>1365</v>
      </c>
      <c r="B917" s="4" t="s">
        <v>9</v>
      </c>
      <c r="C917" s="1">
        <v>85</v>
      </c>
      <c r="D917" s="4" t="s">
        <v>933</v>
      </c>
      <c r="E917" s="4" t="s">
        <v>42</v>
      </c>
      <c r="F917" s="3">
        <v>45330.125</v>
      </c>
      <c r="G917" s="3">
        <v>45330.216666666667</v>
      </c>
      <c r="H917" s="1">
        <v>60.29</v>
      </c>
      <c r="I917" s="1">
        <v>1.85</v>
      </c>
      <c r="J917" s="1">
        <v>51.36</v>
      </c>
      <c r="K917" s="2">
        <v>34.590000000000003</v>
      </c>
      <c r="L917" s="4" t="s">
        <v>4</v>
      </c>
      <c r="M917" s="4" t="s">
        <v>39</v>
      </c>
      <c r="N917" s="1">
        <v>78.959999999999994</v>
      </c>
      <c r="O917" s="1">
        <v>69.48</v>
      </c>
      <c r="P917" s="1">
        <v>113.36</v>
      </c>
      <c r="Q917" s="1">
        <v>41.89</v>
      </c>
      <c r="R917" s="1">
        <v>4</v>
      </c>
      <c r="S917" s="4" t="s">
        <v>20</v>
      </c>
      <c r="T917" s="4" t="s">
        <v>7</v>
      </c>
      <c r="U917" s="7">
        <v>3</v>
      </c>
      <c r="V917" s="4" t="s">
        <v>1816</v>
      </c>
      <c r="W917" s="4" t="s">
        <v>2572</v>
      </c>
      <c r="X917" s="7">
        <v>2</v>
      </c>
      <c r="Y917" s="7">
        <v>2024</v>
      </c>
      <c r="Z917" s="4" t="s">
        <v>1853</v>
      </c>
    </row>
    <row r="918" spans="1:26">
      <c r="A918" s="4" t="s">
        <v>1366</v>
      </c>
      <c r="B918" s="4" t="s">
        <v>17</v>
      </c>
      <c r="C918" s="1">
        <v>76.34</v>
      </c>
      <c r="D918" s="4" t="s">
        <v>60</v>
      </c>
      <c r="E918" s="4" t="s">
        <v>27</v>
      </c>
      <c r="F918" s="3">
        <v>45330.166666666664</v>
      </c>
      <c r="G918" s="3">
        <v>45330.320138888892</v>
      </c>
      <c r="H918" s="1">
        <v>16.38</v>
      </c>
      <c r="I918" s="1">
        <v>0.86</v>
      </c>
      <c r="J918" s="1">
        <v>33.299999999999997</v>
      </c>
      <c r="K918" s="2">
        <v>13.8</v>
      </c>
      <c r="L918" s="4" t="s">
        <v>45</v>
      </c>
      <c r="M918" s="4" t="s">
        <v>5</v>
      </c>
      <c r="N918" s="1">
        <v>70.55</v>
      </c>
      <c r="O918" s="1">
        <v>76.78</v>
      </c>
      <c r="P918" s="1">
        <v>193.4</v>
      </c>
      <c r="Q918" s="1">
        <v>3.32</v>
      </c>
      <c r="R918" s="1">
        <v>0.36</v>
      </c>
      <c r="S918" s="4" t="s">
        <v>14</v>
      </c>
      <c r="T918" s="4" t="s">
        <v>7</v>
      </c>
      <c r="U918" s="7">
        <v>4</v>
      </c>
      <c r="V918" s="4" t="s">
        <v>1816</v>
      </c>
      <c r="W918" s="4" t="s">
        <v>2567</v>
      </c>
      <c r="X918" s="7">
        <v>2</v>
      </c>
      <c r="Y918" s="7">
        <v>2024</v>
      </c>
      <c r="Z918" s="4" t="s">
        <v>1853</v>
      </c>
    </row>
    <row r="919" spans="1:26">
      <c r="A919" s="4" t="s">
        <v>1367</v>
      </c>
      <c r="B919" s="4" t="s">
        <v>62</v>
      </c>
      <c r="C919" s="1">
        <v>50</v>
      </c>
      <c r="D919" s="4" t="s">
        <v>1368</v>
      </c>
      <c r="E919" s="4" t="s">
        <v>3</v>
      </c>
      <c r="F919" s="3">
        <v>45330.208333333336</v>
      </c>
      <c r="G919" s="3">
        <v>45330.339583333334</v>
      </c>
      <c r="H919" s="1">
        <v>37.61</v>
      </c>
      <c r="I919" s="1">
        <v>3.44</v>
      </c>
      <c r="J919" s="1">
        <v>21.07</v>
      </c>
      <c r="K919" s="2">
        <v>32.78</v>
      </c>
      <c r="L919" s="4" t="s">
        <v>45</v>
      </c>
      <c r="M919" s="4" t="s">
        <v>23</v>
      </c>
      <c r="N919" s="1">
        <v>30.6</v>
      </c>
      <c r="O919" s="1">
        <v>101.91</v>
      </c>
      <c r="P919" s="1">
        <v>14.92</v>
      </c>
      <c r="Q919" s="1">
        <v>38.340000000000003</v>
      </c>
      <c r="R919" s="1">
        <v>1</v>
      </c>
      <c r="S919" s="4" t="s">
        <v>6</v>
      </c>
      <c r="T919" s="4" t="s">
        <v>7</v>
      </c>
      <c r="U919" s="7">
        <v>5</v>
      </c>
      <c r="V919" s="4" t="s">
        <v>1816</v>
      </c>
      <c r="W919" s="4" t="s">
        <v>2584</v>
      </c>
      <c r="X919" s="7">
        <v>2</v>
      </c>
      <c r="Y919" s="7">
        <v>2024</v>
      </c>
      <c r="Z919" s="4" t="s">
        <v>1853</v>
      </c>
    </row>
    <row r="920" spans="1:26">
      <c r="A920" s="4" t="s">
        <v>1369</v>
      </c>
      <c r="B920" s="4" t="s">
        <v>9</v>
      </c>
      <c r="C920" s="1">
        <v>100</v>
      </c>
      <c r="D920" s="4" t="s">
        <v>1370</v>
      </c>
      <c r="E920" s="4" t="s">
        <v>3</v>
      </c>
      <c r="F920" s="3">
        <v>45330.25</v>
      </c>
      <c r="G920" s="3">
        <v>45330.350694444445</v>
      </c>
      <c r="H920" s="1">
        <v>38.01</v>
      </c>
      <c r="I920" s="1">
        <v>2.83</v>
      </c>
      <c r="J920" s="1">
        <v>6.59</v>
      </c>
      <c r="K920" s="2">
        <v>7.78</v>
      </c>
      <c r="L920" s="4" t="s">
        <v>4</v>
      </c>
      <c r="M920" s="4" t="s">
        <v>48</v>
      </c>
      <c r="N920" s="1">
        <v>48.29</v>
      </c>
      <c r="O920" s="1">
        <v>98.25</v>
      </c>
      <c r="P920" s="1">
        <v>233.17</v>
      </c>
      <c r="Q920" s="1">
        <v>-4.1500000000000004</v>
      </c>
      <c r="R920" s="1">
        <v>1</v>
      </c>
      <c r="S920" s="4" t="s">
        <v>6</v>
      </c>
      <c r="T920" s="4" t="s">
        <v>7</v>
      </c>
      <c r="U920" s="7">
        <v>6</v>
      </c>
      <c r="V920" s="4" t="s">
        <v>12</v>
      </c>
      <c r="W920" s="4" t="s">
        <v>2572</v>
      </c>
      <c r="X920" s="7">
        <v>2</v>
      </c>
      <c r="Y920" s="7">
        <v>2024</v>
      </c>
      <c r="Z920" s="4" t="s">
        <v>1853</v>
      </c>
    </row>
    <row r="921" spans="1:26">
      <c r="A921" s="4" t="s">
        <v>1371</v>
      </c>
      <c r="B921" s="4" t="s">
        <v>1</v>
      </c>
      <c r="C921" s="1">
        <v>75</v>
      </c>
      <c r="D921" s="4" t="s">
        <v>222</v>
      </c>
      <c r="E921" s="4" t="s">
        <v>42</v>
      </c>
      <c r="F921" s="3">
        <v>45330.291666666664</v>
      </c>
      <c r="G921" s="3">
        <v>45330.455555555556</v>
      </c>
      <c r="H921" s="1">
        <v>51.89</v>
      </c>
      <c r="I921" s="1">
        <v>1.85</v>
      </c>
      <c r="J921" s="1">
        <v>29.9</v>
      </c>
      <c r="K921" s="2">
        <v>13.05</v>
      </c>
      <c r="L921" s="4" t="s">
        <v>45</v>
      </c>
      <c r="M921" s="4" t="s">
        <v>23</v>
      </c>
      <c r="N921" s="1">
        <v>15.75</v>
      </c>
      <c r="O921" s="1">
        <v>57.05</v>
      </c>
      <c r="P921" s="1">
        <v>74.53</v>
      </c>
      <c r="Q921" s="1">
        <v>33.36</v>
      </c>
      <c r="R921" s="1">
        <v>3</v>
      </c>
      <c r="S921" s="4" t="s">
        <v>14</v>
      </c>
      <c r="T921" s="4" t="s">
        <v>15</v>
      </c>
      <c r="U921" s="7">
        <v>7</v>
      </c>
      <c r="V921" s="4" t="s">
        <v>12</v>
      </c>
      <c r="W921" s="4" t="s">
        <v>2566</v>
      </c>
      <c r="X921" s="7">
        <v>2</v>
      </c>
      <c r="Y921" s="7">
        <v>2024</v>
      </c>
      <c r="Z921" s="4" t="s">
        <v>1853</v>
      </c>
    </row>
    <row r="922" spans="1:26">
      <c r="A922" s="4" t="s">
        <v>1372</v>
      </c>
      <c r="B922" s="4" t="s">
        <v>17</v>
      </c>
      <c r="C922" s="1">
        <v>62</v>
      </c>
      <c r="D922" s="4" t="s">
        <v>1373</v>
      </c>
      <c r="E922" s="4" t="s">
        <v>11</v>
      </c>
      <c r="F922" s="3">
        <v>45330.333333333336</v>
      </c>
      <c r="G922" s="3">
        <v>45330.362500000003</v>
      </c>
      <c r="H922" s="1">
        <v>9.89</v>
      </c>
      <c r="I922" s="1">
        <v>1.61</v>
      </c>
      <c r="J922" s="1">
        <v>40.44</v>
      </c>
      <c r="K922" s="2">
        <v>19.350000000000001</v>
      </c>
      <c r="L922" s="4" t="s">
        <v>4</v>
      </c>
      <c r="M922" s="4" t="s">
        <v>23</v>
      </c>
      <c r="N922" s="1">
        <v>14.65</v>
      </c>
      <c r="O922" s="1">
        <v>62.33</v>
      </c>
      <c r="P922" s="1">
        <v>20.02</v>
      </c>
      <c r="Q922" s="1">
        <v>19.95</v>
      </c>
      <c r="R922" s="1">
        <v>0</v>
      </c>
      <c r="S922" s="4" t="s">
        <v>14</v>
      </c>
      <c r="T922" s="4" t="s">
        <v>7</v>
      </c>
      <c r="U922" s="7">
        <v>8</v>
      </c>
      <c r="V922" s="4" t="s">
        <v>12</v>
      </c>
      <c r="W922" s="4" t="s">
        <v>2567</v>
      </c>
      <c r="X922" s="7">
        <v>2</v>
      </c>
      <c r="Y922" s="7">
        <v>2024</v>
      </c>
      <c r="Z922" s="4" t="s">
        <v>1853</v>
      </c>
    </row>
    <row r="923" spans="1:26">
      <c r="A923" s="4" t="s">
        <v>1374</v>
      </c>
      <c r="B923" s="4" t="s">
        <v>9</v>
      </c>
      <c r="C923" s="1">
        <v>75</v>
      </c>
      <c r="D923" s="4" t="s">
        <v>1375</v>
      </c>
      <c r="E923" s="4" t="s">
        <v>42</v>
      </c>
      <c r="F923" s="3">
        <v>45330.375</v>
      </c>
      <c r="G923" s="3">
        <v>45330.529861111114</v>
      </c>
      <c r="H923" s="1">
        <v>73.63</v>
      </c>
      <c r="I923" s="1">
        <v>0.96</v>
      </c>
      <c r="J923" s="1">
        <v>40.54</v>
      </c>
      <c r="K923" s="2">
        <v>27.4</v>
      </c>
      <c r="L923" s="4" t="s">
        <v>36</v>
      </c>
      <c r="M923" s="4" t="s">
        <v>13</v>
      </c>
      <c r="N923" s="1">
        <v>25.6</v>
      </c>
      <c r="O923" s="1">
        <v>50.36</v>
      </c>
      <c r="P923" s="1"/>
      <c r="Q923" s="1">
        <v>19.8</v>
      </c>
      <c r="R923" s="1">
        <v>2.8</v>
      </c>
      <c r="S923" s="4" t="s">
        <v>20</v>
      </c>
      <c r="T923" s="4" t="s">
        <v>7</v>
      </c>
      <c r="U923" s="7">
        <v>9</v>
      </c>
      <c r="V923" s="4" t="s">
        <v>12</v>
      </c>
      <c r="W923" s="4" t="s">
        <v>2572</v>
      </c>
      <c r="X923" s="7">
        <v>2</v>
      </c>
      <c r="Y923" s="7">
        <v>2024</v>
      </c>
      <c r="Z923" s="4" t="s">
        <v>1853</v>
      </c>
    </row>
    <row r="924" spans="1:26">
      <c r="A924" s="4" t="s">
        <v>1376</v>
      </c>
      <c r="B924" s="4" t="s">
        <v>9</v>
      </c>
      <c r="C924" s="1">
        <v>62</v>
      </c>
      <c r="D924" s="4" t="s">
        <v>218</v>
      </c>
      <c r="E924" s="4" t="s">
        <v>3</v>
      </c>
      <c r="F924" s="3">
        <v>45330.416666666664</v>
      </c>
      <c r="G924" s="3">
        <v>45330.522916666669</v>
      </c>
      <c r="H924" s="1">
        <v>10.34</v>
      </c>
      <c r="I924" s="1">
        <v>3.71</v>
      </c>
      <c r="J924" s="1"/>
      <c r="K924" s="2">
        <v>31.69</v>
      </c>
      <c r="L924" s="4" t="s">
        <v>4</v>
      </c>
      <c r="M924" s="4" t="s">
        <v>23</v>
      </c>
      <c r="N924" s="1">
        <v>32.99</v>
      </c>
      <c r="O924" s="1">
        <v>84.17</v>
      </c>
      <c r="P924" s="1">
        <v>47.54</v>
      </c>
      <c r="Q924" s="1">
        <v>5.19</v>
      </c>
      <c r="R924" s="1">
        <v>7</v>
      </c>
      <c r="S924" s="4" t="s">
        <v>6</v>
      </c>
      <c r="T924" s="4" t="s">
        <v>24</v>
      </c>
      <c r="U924" s="7">
        <v>10</v>
      </c>
      <c r="V924" s="4" t="s">
        <v>12</v>
      </c>
      <c r="W924" s="4" t="s">
        <v>2572</v>
      </c>
      <c r="X924" s="7">
        <v>2</v>
      </c>
      <c r="Y924" s="7">
        <v>2024</v>
      </c>
      <c r="Z924" s="4" t="s">
        <v>1853</v>
      </c>
    </row>
    <row r="925" spans="1:26">
      <c r="A925" s="4" t="s">
        <v>1377</v>
      </c>
      <c r="B925" s="4" t="s">
        <v>9</v>
      </c>
      <c r="C925" s="1">
        <v>62</v>
      </c>
      <c r="D925" s="4" t="s">
        <v>758</v>
      </c>
      <c r="E925" s="4" t="s">
        <v>58</v>
      </c>
      <c r="F925" s="3">
        <v>45330.458333333336</v>
      </c>
      <c r="G925" s="3">
        <v>45330.580555555556</v>
      </c>
      <c r="H925" s="1">
        <v>69.11</v>
      </c>
      <c r="I925" s="1">
        <v>1.26</v>
      </c>
      <c r="J925" s="1">
        <v>27.38</v>
      </c>
      <c r="K925" s="2">
        <v>20.79</v>
      </c>
      <c r="L925" s="4" t="s">
        <v>36</v>
      </c>
      <c r="M925" s="4" t="s">
        <v>19</v>
      </c>
      <c r="N925" s="1">
        <v>20.57</v>
      </c>
      <c r="O925" s="1">
        <v>63.35</v>
      </c>
      <c r="P925" s="1">
        <v>217.31</v>
      </c>
      <c r="Q925" s="1">
        <v>41.34</v>
      </c>
      <c r="R925" s="1">
        <v>7</v>
      </c>
      <c r="S925" s="4" t="s">
        <v>6</v>
      </c>
      <c r="T925" s="4" t="s">
        <v>7</v>
      </c>
      <c r="U925" s="7">
        <v>11</v>
      </c>
      <c r="V925" s="4" t="s">
        <v>12</v>
      </c>
      <c r="W925" s="4" t="s">
        <v>2572</v>
      </c>
      <c r="X925" s="7">
        <v>2</v>
      </c>
      <c r="Y925" s="7">
        <v>2024</v>
      </c>
      <c r="Z925" s="4" t="s">
        <v>1853</v>
      </c>
    </row>
    <row r="926" spans="1:26">
      <c r="A926" s="4" t="s">
        <v>1378</v>
      </c>
      <c r="B926" s="4" t="s">
        <v>17</v>
      </c>
      <c r="C926" s="1">
        <v>75</v>
      </c>
      <c r="D926" s="4" t="s">
        <v>1379</v>
      </c>
      <c r="E926" s="4" t="s">
        <v>58</v>
      </c>
      <c r="F926" s="3">
        <v>45330.5</v>
      </c>
      <c r="G926" s="3">
        <v>45330.625694444447</v>
      </c>
      <c r="H926" s="1">
        <v>18.309999999999999</v>
      </c>
      <c r="I926" s="1">
        <v>6.77</v>
      </c>
      <c r="J926" s="1">
        <v>23.92</v>
      </c>
      <c r="K926" s="2">
        <v>31.25</v>
      </c>
      <c r="L926" s="4" t="s">
        <v>36</v>
      </c>
      <c r="M926" s="4" t="s">
        <v>39</v>
      </c>
      <c r="N926" s="1">
        <v>14.15</v>
      </c>
      <c r="O926" s="1">
        <v>82.2</v>
      </c>
      <c r="P926" s="1">
        <v>226.73</v>
      </c>
      <c r="Q926" s="1">
        <v>13.58</v>
      </c>
      <c r="R926" s="1">
        <v>7</v>
      </c>
      <c r="S926" s="4" t="s">
        <v>6</v>
      </c>
      <c r="T926" s="4" t="s">
        <v>7</v>
      </c>
      <c r="U926" s="7">
        <v>12</v>
      </c>
      <c r="V926" s="4" t="s">
        <v>36</v>
      </c>
      <c r="W926" s="4" t="s">
        <v>2567</v>
      </c>
      <c r="X926" s="7">
        <v>2</v>
      </c>
      <c r="Y926" s="7">
        <v>2024</v>
      </c>
      <c r="Z926" s="4" t="s">
        <v>1853</v>
      </c>
    </row>
    <row r="927" spans="1:26">
      <c r="A927" s="4" t="s">
        <v>1380</v>
      </c>
      <c r="B927" s="4" t="s">
        <v>17</v>
      </c>
      <c r="C927" s="1">
        <v>75</v>
      </c>
      <c r="D927" s="4" t="s">
        <v>435</v>
      </c>
      <c r="E927" s="4" t="s">
        <v>27</v>
      </c>
      <c r="F927" s="3">
        <v>45330.541666666664</v>
      </c>
      <c r="G927" s="3">
        <v>45330.622916666667</v>
      </c>
      <c r="H927" s="1">
        <v>41.74</v>
      </c>
      <c r="I927" s="1">
        <v>2.61</v>
      </c>
      <c r="J927" s="1">
        <v>11.14</v>
      </c>
      <c r="K927" s="2">
        <v>16.29</v>
      </c>
      <c r="L927" s="4" t="s">
        <v>4</v>
      </c>
      <c r="M927" s="4" t="s">
        <v>13</v>
      </c>
      <c r="N927" s="1">
        <v>26.09</v>
      </c>
      <c r="O927" s="1">
        <v>66.72</v>
      </c>
      <c r="P927" s="1">
        <v>166.77</v>
      </c>
      <c r="Q927" s="1">
        <v>19.760000000000002</v>
      </c>
      <c r="R927" s="1">
        <v>6</v>
      </c>
      <c r="S927" s="4" t="s">
        <v>14</v>
      </c>
      <c r="T927" s="4" t="s">
        <v>24</v>
      </c>
      <c r="U927" s="7">
        <v>13</v>
      </c>
      <c r="V927" s="4" t="s">
        <v>36</v>
      </c>
      <c r="W927" s="4" t="s">
        <v>2567</v>
      </c>
      <c r="X927" s="7">
        <v>2</v>
      </c>
      <c r="Y927" s="7">
        <v>2024</v>
      </c>
      <c r="Z927" s="4" t="s">
        <v>1853</v>
      </c>
    </row>
    <row r="928" spans="1:26">
      <c r="A928" s="4" t="s">
        <v>1381</v>
      </c>
      <c r="B928" s="4" t="s">
        <v>29</v>
      </c>
      <c r="C928" s="1">
        <v>100</v>
      </c>
      <c r="D928" s="4" t="s">
        <v>1293</v>
      </c>
      <c r="E928" s="4" t="s">
        <v>27</v>
      </c>
      <c r="F928" s="3">
        <v>45330.583333333336</v>
      </c>
      <c r="G928" s="3">
        <v>45330.611111111109</v>
      </c>
      <c r="H928" s="1"/>
      <c r="I928" s="1">
        <v>2.1</v>
      </c>
      <c r="J928" s="1">
        <v>25.34</v>
      </c>
      <c r="K928" s="2">
        <v>37.42</v>
      </c>
      <c r="L928" s="4" t="s">
        <v>12</v>
      </c>
      <c r="M928" s="4" t="s">
        <v>5</v>
      </c>
      <c r="N928" s="1">
        <v>67.27</v>
      </c>
      <c r="O928" s="1">
        <v>91.48</v>
      </c>
      <c r="P928" s="1">
        <v>102.65</v>
      </c>
      <c r="Q928" s="1">
        <v>18.68</v>
      </c>
      <c r="R928" s="1">
        <v>5.75</v>
      </c>
      <c r="S928" s="4" t="s">
        <v>14</v>
      </c>
      <c r="T928" s="4" t="s">
        <v>24</v>
      </c>
      <c r="U928" s="7">
        <v>14</v>
      </c>
      <c r="V928" s="4" t="s">
        <v>36</v>
      </c>
      <c r="W928" s="4" t="s">
        <v>2579</v>
      </c>
      <c r="X928" s="7">
        <v>2</v>
      </c>
      <c r="Y928" s="7">
        <v>2024</v>
      </c>
      <c r="Z928" s="4" t="s">
        <v>1853</v>
      </c>
    </row>
    <row r="929" spans="1:26">
      <c r="A929" s="4" t="s">
        <v>1382</v>
      </c>
      <c r="B929" s="4" t="s">
        <v>1</v>
      </c>
      <c r="C929" s="1">
        <v>75</v>
      </c>
      <c r="D929" s="4" t="s">
        <v>1361</v>
      </c>
      <c r="E929" s="4" t="s">
        <v>58</v>
      </c>
      <c r="F929" s="3">
        <v>45330.625</v>
      </c>
      <c r="G929" s="3">
        <v>45330.775000000001</v>
      </c>
      <c r="H929" s="1">
        <v>39.15</v>
      </c>
      <c r="I929" s="1">
        <v>1.32</v>
      </c>
      <c r="J929" s="1">
        <v>9.94</v>
      </c>
      <c r="K929" s="2">
        <v>29.7</v>
      </c>
      <c r="L929" s="4" t="s">
        <v>12</v>
      </c>
      <c r="M929" s="4" t="s">
        <v>19</v>
      </c>
      <c r="N929" s="1">
        <v>14.67</v>
      </c>
      <c r="O929" s="1">
        <v>60.12</v>
      </c>
      <c r="P929" s="1">
        <v>232.78</v>
      </c>
      <c r="Q929" s="1">
        <v>32.049999999999997</v>
      </c>
      <c r="R929" s="1">
        <v>4</v>
      </c>
      <c r="S929" s="4" t="s">
        <v>14</v>
      </c>
      <c r="T929" s="4" t="s">
        <v>7</v>
      </c>
      <c r="U929" s="7">
        <v>15</v>
      </c>
      <c r="V929" s="4" t="s">
        <v>36</v>
      </c>
      <c r="W929" s="4" t="s">
        <v>2566</v>
      </c>
      <c r="X929" s="7">
        <v>2</v>
      </c>
      <c r="Y929" s="7">
        <v>2024</v>
      </c>
      <c r="Z929" s="4" t="s">
        <v>1853</v>
      </c>
    </row>
    <row r="930" spans="1:26">
      <c r="A930" s="4" t="s">
        <v>1383</v>
      </c>
      <c r="B930" s="4" t="s">
        <v>62</v>
      </c>
      <c r="C930" s="1">
        <v>75</v>
      </c>
      <c r="D930" s="4" t="s">
        <v>47</v>
      </c>
      <c r="E930" s="4" t="s">
        <v>3</v>
      </c>
      <c r="F930" s="3">
        <v>45330.666666666664</v>
      </c>
      <c r="G930" s="3">
        <v>45330.697222222225</v>
      </c>
      <c r="H930" s="1">
        <v>37.119999999999997</v>
      </c>
      <c r="I930" s="1">
        <v>0.56000000000000005</v>
      </c>
      <c r="J930" s="1">
        <v>8.69</v>
      </c>
      <c r="K930" s="2">
        <v>15.12</v>
      </c>
      <c r="L930" s="4" t="s">
        <v>4</v>
      </c>
      <c r="M930" s="4" t="s">
        <v>13</v>
      </c>
      <c r="N930" s="1">
        <v>39.799999999999997</v>
      </c>
      <c r="O930" s="1">
        <v>91.68</v>
      </c>
      <c r="P930" s="1">
        <v>18.940000000000001</v>
      </c>
      <c r="Q930" s="1">
        <v>-0.54</v>
      </c>
      <c r="R930" s="1">
        <v>5.4</v>
      </c>
      <c r="S930" s="4" t="s">
        <v>20</v>
      </c>
      <c r="T930" s="4" t="s">
        <v>15</v>
      </c>
      <c r="U930" s="7">
        <v>16</v>
      </c>
      <c r="V930" s="4" t="s">
        <v>36</v>
      </c>
      <c r="W930" s="4" t="s">
        <v>2584</v>
      </c>
      <c r="X930" s="7">
        <v>2</v>
      </c>
      <c r="Y930" s="7">
        <v>2024</v>
      </c>
      <c r="Z930" s="4" t="s">
        <v>1853</v>
      </c>
    </row>
    <row r="931" spans="1:26">
      <c r="A931" s="4" t="s">
        <v>1384</v>
      </c>
      <c r="B931" s="4" t="s">
        <v>9</v>
      </c>
      <c r="C931" s="1">
        <v>100</v>
      </c>
      <c r="D931" s="4" t="s">
        <v>741</v>
      </c>
      <c r="E931" s="4" t="s">
        <v>27</v>
      </c>
      <c r="F931" s="3">
        <v>45330.708333333336</v>
      </c>
      <c r="G931" s="3">
        <v>45330.73541666667</v>
      </c>
      <c r="H931" s="1">
        <v>35.35</v>
      </c>
      <c r="I931" s="1">
        <v>2.11</v>
      </c>
      <c r="J931" s="1">
        <v>20</v>
      </c>
      <c r="K931" s="2">
        <v>60.4</v>
      </c>
      <c r="L931" s="4" t="s">
        <v>4</v>
      </c>
      <c r="M931" s="4" t="s">
        <v>39</v>
      </c>
      <c r="N931" s="1">
        <v>21.96</v>
      </c>
      <c r="O931" s="1">
        <v>69.3</v>
      </c>
      <c r="P931" s="1">
        <v>81.97</v>
      </c>
      <c r="Q931" s="1">
        <v>-7.26</v>
      </c>
      <c r="R931" s="1">
        <v>2</v>
      </c>
      <c r="S931" s="4" t="s">
        <v>6</v>
      </c>
      <c r="T931" s="4" t="s">
        <v>24</v>
      </c>
      <c r="U931" s="7">
        <v>17</v>
      </c>
      <c r="V931" s="4" t="s">
        <v>36</v>
      </c>
      <c r="W931" s="4" t="s">
        <v>2572</v>
      </c>
      <c r="X931" s="7">
        <v>2</v>
      </c>
      <c r="Y931" s="7">
        <v>2024</v>
      </c>
      <c r="Z931" s="4" t="s">
        <v>1853</v>
      </c>
    </row>
    <row r="932" spans="1:26">
      <c r="A932" s="4" t="s">
        <v>1385</v>
      </c>
      <c r="B932" s="4" t="s">
        <v>29</v>
      </c>
      <c r="C932" s="1">
        <v>62</v>
      </c>
      <c r="D932" s="4" t="s">
        <v>928</v>
      </c>
      <c r="E932" s="4" t="s">
        <v>42</v>
      </c>
      <c r="F932" s="3">
        <v>45330.75</v>
      </c>
      <c r="G932" s="3">
        <v>45330.798611111109</v>
      </c>
      <c r="H932" s="1">
        <v>18.03</v>
      </c>
      <c r="I932" s="1">
        <v>2.76</v>
      </c>
      <c r="J932" s="1">
        <v>20.38</v>
      </c>
      <c r="K932" s="2">
        <v>19.46</v>
      </c>
      <c r="L932" s="4" t="s">
        <v>45</v>
      </c>
      <c r="M932" s="4" t="s">
        <v>5</v>
      </c>
      <c r="N932" s="1">
        <v>58.41</v>
      </c>
      <c r="O932" s="1">
        <v>146.85</v>
      </c>
      <c r="P932" s="1">
        <v>245.74</v>
      </c>
      <c r="Q932" s="1">
        <v>4.2699999999999996</v>
      </c>
      <c r="R932" s="1">
        <v>5</v>
      </c>
      <c r="S932" s="4" t="s">
        <v>6</v>
      </c>
      <c r="T932" s="4" t="s">
        <v>24</v>
      </c>
      <c r="U932" s="7">
        <v>18</v>
      </c>
      <c r="V932" s="4" t="s">
        <v>4</v>
      </c>
      <c r="W932" s="4" t="s">
        <v>2579</v>
      </c>
      <c r="X932" s="7">
        <v>2</v>
      </c>
      <c r="Y932" s="7">
        <v>2024</v>
      </c>
      <c r="Z932" s="4" t="s">
        <v>1853</v>
      </c>
    </row>
    <row r="933" spans="1:26">
      <c r="A933" s="4" t="s">
        <v>1386</v>
      </c>
      <c r="B933" s="4" t="s">
        <v>62</v>
      </c>
      <c r="C933" s="1">
        <v>143.21</v>
      </c>
      <c r="D933" s="4" t="s">
        <v>902</v>
      </c>
      <c r="E933" s="4" t="s">
        <v>42</v>
      </c>
      <c r="F933" s="3">
        <v>45330.791666666664</v>
      </c>
      <c r="G933" s="3">
        <v>45330.919444444444</v>
      </c>
      <c r="H933" s="1"/>
      <c r="I933" s="1">
        <v>2.4</v>
      </c>
      <c r="J933" s="1">
        <v>13.48</v>
      </c>
      <c r="K933" s="2">
        <v>40.21</v>
      </c>
      <c r="L933" s="4" t="s">
        <v>45</v>
      </c>
      <c r="M933" s="4" t="s">
        <v>39</v>
      </c>
      <c r="N933" s="1">
        <v>33.29</v>
      </c>
      <c r="O933" s="1">
        <v>62.65</v>
      </c>
      <c r="P933" s="1">
        <v>144.82</v>
      </c>
      <c r="Q933" s="1">
        <v>-3.74</v>
      </c>
      <c r="R933" s="1">
        <v>0</v>
      </c>
      <c r="S933" s="4" t="s">
        <v>14</v>
      </c>
      <c r="T933" s="4" t="s">
        <v>7</v>
      </c>
      <c r="U933" s="7">
        <v>19</v>
      </c>
      <c r="V933" s="4" t="s">
        <v>4</v>
      </c>
      <c r="W933" s="4" t="s">
        <v>2584</v>
      </c>
      <c r="X933" s="7">
        <v>2</v>
      </c>
      <c r="Y933" s="7">
        <v>2024</v>
      </c>
      <c r="Z933" s="4" t="s">
        <v>1853</v>
      </c>
    </row>
    <row r="934" spans="1:26">
      <c r="A934" s="4" t="s">
        <v>1387</v>
      </c>
      <c r="B934" s="4" t="s">
        <v>29</v>
      </c>
      <c r="C934" s="1">
        <v>50</v>
      </c>
      <c r="D934" s="4" t="s">
        <v>467</v>
      </c>
      <c r="E934" s="4" t="s">
        <v>3</v>
      </c>
      <c r="F934" s="3">
        <v>45330.833333333336</v>
      </c>
      <c r="G934" s="3">
        <v>45330.984027777777</v>
      </c>
      <c r="H934" s="1">
        <v>45.66</v>
      </c>
      <c r="I934" s="1">
        <v>2.5099999999999998</v>
      </c>
      <c r="J934" s="1">
        <v>40.68</v>
      </c>
      <c r="K934" s="2">
        <v>31.63</v>
      </c>
      <c r="L934" s="4" t="s">
        <v>4</v>
      </c>
      <c r="M934" s="4" t="s">
        <v>39</v>
      </c>
      <c r="N934" s="1">
        <v>67.91</v>
      </c>
      <c r="O934" s="1">
        <v>65.239999999999995</v>
      </c>
      <c r="P934" s="1">
        <v>168.81</v>
      </c>
      <c r="Q934" s="1">
        <v>22.74</v>
      </c>
      <c r="R934" s="1">
        <v>6</v>
      </c>
      <c r="S934" s="4" t="s">
        <v>20</v>
      </c>
      <c r="T934" s="4" t="s">
        <v>24</v>
      </c>
      <c r="U934" s="7">
        <v>20</v>
      </c>
      <c r="V934" s="4" t="s">
        <v>4</v>
      </c>
      <c r="W934" s="4" t="s">
        <v>2579</v>
      </c>
      <c r="X934" s="7">
        <v>2</v>
      </c>
      <c r="Y934" s="7">
        <v>2024</v>
      </c>
      <c r="Z934" s="4" t="s">
        <v>1853</v>
      </c>
    </row>
    <row r="935" spans="1:26">
      <c r="A935" s="4" t="s">
        <v>1388</v>
      </c>
      <c r="B935" s="4" t="s">
        <v>17</v>
      </c>
      <c r="C935" s="1">
        <v>75</v>
      </c>
      <c r="D935" s="4" t="s">
        <v>409</v>
      </c>
      <c r="E935" s="4" t="s">
        <v>27</v>
      </c>
      <c r="F935" s="3">
        <v>45330.875</v>
      </c>
      <c r="G935" s="3">
        <v>45330.945833333331</v>
      </c>
      <c r="H935" s="1">
        <v>37.97</v>
      </c>
      <c r="I935" s="1">
        <v>1.74</v>
      </c>
      <c r="J935" s="1">
        <v>4.28</v>
      </c>
      <c r="K935" s="2">
        <v>12.13</v>
      </c>
      <c r="L935" s="4" t="s">
        <v>12</v>
      </c>
      <c r="M935" s="4" t="s">
        <v>5</v>
      </c>
      <c r="N935" s="1">
        <v>35.799999999999997</v>
      </c>
      <c r="O935" s="1">
        <v>64.91</v>
      </c>
      <c r="P935" s="1">
        <v>299.76</v>
      </c>
      <c r="Q935" s="1">
        <v>18.329999999999998</v>
      </c>
      <c r="R935" s="1">
        <v>1</v>
      </c>
      <c r="S935" s="4" t="s">
        <v>20</v>
      </c>
      <c r="T935" s="4" t="s">
        <v>7</v>
      </c>
      <c r="U935" s="7">
        <v>21</v>
      </c>
      <c r="V935" s="4" t="s">
        <v>4</v>
      </c>
      <c r="W935" s="4" t="s">
        <v>2567</v>
      </c>
      <c r="X935" s="7">
        <v>2</v>
      </c>
      <c r="Y935" s="7">
        <v>2024</v>
      </c>
      <c r="Z935" s="4" t="s">
        <v>1853</v>
      </c>
    </row>
    <row r="936" spans="1:26">
      <c r="A936" s="4" t="s">
        <v>1389</v>
      </c>
      <c r="B936" s="4" t="s">
        <v>9</v>
      </c>
      <c r="C936" s="1">
        <v>75</v>
      </c>
      <c r="D936" s="4" t="s">
        <v>321</v>
      </c>
      <c r="E936" s="4" t="s">
        <v>42</v>
      </c>
      <c r="F936" s="3">
        <v>45330.916666666664</v>
      </c>
      <c r="G936" s="3">
        <v>45330.972916666666</v>
      </c>
      <c r="H936" s="1">
        <v>45.39</v>
      </c>
      <c r="I936" s="1">
        <v>2.09</v>
      </c>
      <c r="J936" s="1">
        <v>10.27</v>
      </c>
      <c r="K936" s="2">
        <v>32.86</v>
      </c>
      <c r="L936" s="4" t="s">
        <v>45</v>
      </c>
      <c r="M936" s="4" t="s">
        <v>23</v>
      </c>
      <c r="N936" s="1">
        <v>87.41</v>
      </c>
      <c r="O936" s="1">
        <v>87.13</v>
      </c>
      <c r="P936" s="1">
        <v>92.58</v>
      </c>
      <c r="Q936" s="1">
        <v>6.02</v>
      </c>
      <c r="R936" s="1">
        <v>3</v>
      </c>
      <c r="S936" s="4" t="s">
        <v>20</v>
      </c>
      <c r="T936" s="4" t="s">
        <v>15</v>
      </c>
      <c r="U936" s="7">
        <v>22</v>
      </c>
      <c r="V936" s="4" t="s">
        <v>4</v>
      </c>
      <c r="W936" s="4" t="s">
        <v>2572</v>
      </c>
      <c r="X936" s="7">
        <v>2</v>
      </c>
      <c r="Y936" s="7">
        <v>2024</v>
      </c>
      <c r="Z936" s="4" t="s">
        <v>1853</v>
      </c>
    </row>
    <row r="937" spans="1:26">
      <c r="A937" s="4" t="s">
        <v>1390</v>
      </c>
      <c r="B937" s="4" t="s">
        <v>62</v>
      </c>
      <c r="C937" s="1">
        <v>50</v>
      </c>
      <c r="D937" s="4" t="s">
        <v>134</v>
      </c>
      <c r="E937" s="4" t="s">
        <v>27</v>
      </c>
      <c r="F937" s="3">
        <v>45330.958333333336</v>
      </c>
      <c r="G937" s="3">
        <v>45331.067361111112</v>
      </c>
      <c r="H937" s="1">
        <v>29.98</v>
      </c>
      <c r="I937" s="1">
        <v>0.66</v>
      </c>
      <c r="J937" s="1">
        <v>7.85</v>
      </c>
      <c r="K937" s="2">
        <v>24.38</v>
      </c>
      <c r="L937" s="4" t="s">
        <v>45</v>
      </c>
      <c r="M937" s="4" t="s">
        <v>33</v>
      </c>
      <c r="N937" s="1">
        <v>45.77</v>
      </c>
      <c r="O937" s="1">
        <v>71.42</v>
      </c>
      <c r="P937" s="1">
        <v>96.13</v>
      </c>
      <c r="Q937" s="1">
        <v>-0.64</v>
      </c>
      <c r="R937" s="1">
        <v>6</v>
      </c>
      <c r="S937" s="4" t="s">
        <v>20</v>
      </c>
      <c r="T937" s="4" t="s">
        <v>15</v>
      </c>
      <c r="U937" s="7">
        <v>23</v>
      </c>
      <c r="V937" s="4" t="s">
        <v>4</v>
      </c>
      <c r="W937" s="4" t="s">
        <v>2584</v>
      </c>
      <c r="X937" s="7">
        <v>2</v>
      </c>
      <c r="Y937" s="7">
        <v>2024</v>
      </c>
      <c r="Z937" s="4" t="s">
        <v>1853</v>
      </c>
    </row>
    <row r="938" spans="1:26">
      <c r="A938" s="4" t="s">
        <v>1391</v>
      </c>
      <c r="B938" s="4" t="s">
        <v>62</v>
      </c>
      <c r="C938" s="1">
        <v>62</v>
      </c>
      <c r="D938" s="4" t="s">
        <v>89</v>
      </c>
      <c r="E938" s="4" t="s">
        <v>27</v>
      </c>
      <c r="F938" s="3">
        <v>45331</v>
      </c>
      <c r="G938" s="3">
        <v>45331.039583333331</v>
      </c>
      <c r="H938" s="1">
        <v>6.01</v>
      </c>
      <c r="I938" s="1">
        <v>2.34</v>
      </c>
      <c r="J938" s="1">
        <v>35.130000000000003</v>
      </c>
      <c r="K938" s="2">
        <v>30.04</v>
      </c>
      <c r="L938" s="4" t="s">
        <v>12</v>
      </c>
      <c r="M938" s="4" t="s">
        <v>39</v>
      </c>
      <c r="N938" s="1">
        <v>23.71</v>
      </c>
      <c r="O938" s="1">
        <v>58.83</v>
      </c>
      <c r="P938" s="1">
        <v>191.87</v>
      </c>
      <c r="Q938" s="1">
        <v>4.79</v>
      </c>
      <c r="R938" s="1">
        <v>7</v>
      </c>
      <c r="S938" s="4" t="s">
        <v>20</v>
      </c>
      <c r="T938" s="4" t="s">
        <v>7</v>
      </c>
      <c r="U938" s="7">
        <v>0</v>
      </c>
      <c r="V938" s="4" t="s">
        <v>1816</v>
      </c>
      <c r="W938" s="4" t="s">
        <v>2584</v>
      </c>
      <c r="X938" s="7">
        <v>2</v>
      </c>
      <c r="Y938" s="7">
        <v>2024</v>
      </c>
      <c r="Z938" s="4" t="s">
        <v>1853</v>
      </c>
    </row>
    <row r="939" spans="1:26">
      <c r="A939" s="4" t="s">
        <v>1392</v>
      </c>
      <c r="B939" s="4" t="s">
        <v>62</v>
      </c>
      <c r="C939" s="1">
        <v>50</v>
      </c>
      <c r="D939" s="4" t="s">
        <v>132</v>
      </c>
      <c r="E939" s="4" t="s">
        <v>42</v>
      </c>
      <c r="F939" s="3">
        <v>45331.041666666664</v>
      </c>
      <c r="G939" s="3">
        <v>45331.106944444444</v>
      </c>
      <c r="H939" s="1">
        <v>6.62</v>
      </c>
      <c r="I939" s="1">
        <v>2.7</v>
      </c>
      <c r="J939" s="1">
        <v>19.760000000000002</v>
      </c>
      <c r="K939" s="2">
        <v>26.55</v>
      </c>
      <c r="L939" s="4" t="s">
        <v>4</v>
      </c>
      <c r="M939" s="4" t="s">
        <v>23</v>
      </c>
      <c r="N939" s="1">
        <v>24.96</v>
      </c>
      <c r="O939" s="1">
        <v>68.64</v>
      </c>
      <c r="P939" s="1">
        <v>174.82</v>
      </c>
      <c r="Q939" s="1">
        <v>28.62</v>
      </c>
      <c r="R939" s="1">
        <v>7</v>
      </c>
      <c r="S939" s="4" t="s">
        <v>14</v>
      </c>
      <c r="T939" s="4" t="s">
        <v>15</v>
      </c>
      <c r="U939" s="7">
        <v>1</v>
      </c>
      <c r="V939" s="4" t="s">
        <v>1816</v>
      </c>
      <c r="W939" s="4" t="s">
        <v>2584</v>
      </c>
      <c r="X939" s="7">
        <v>2</v>
      </c>
      <c r="Y939" s="7">
        <v>2024</v>
      </c>
      <c r="Z939" s="4" t="s">
        <v>1853</v>
      </c>
    </row>
    <row r="940" spans="1:26">
      <c r="A940" s="4" t="s">
        <v>1393</v>
      </c>
      <c r="B940" s="4" t="s">
        <v>62</v>
      </c>
      <c r="C940" s="1">
        <v>100</v>
      </c>
      <c r="D940" s="4" t="s">
        <v>251</v>
      </c>
      <c r="E940" s="4" t="s">
        <v>58</v>
      </c>
      <c r="F940" s="3">
        <v>45331.083333333336</v>
      </c>
      <c r="G940" s="3">
        <v>45331.115277777775</v>
      </c>
      <c r="H940" s="1">
        <v>11.43</v>
      </c>
      <c r="I940" s="1">
        <v>1.94</v>
      </c>
      <c r="J940" s="1">
        <v>67.930000000000007</v>
      </c>
      <c r="K940" s="2">
        <v>16.14</v>
      </c>
      <c r="L940" s="4" t="s">
        <v>12</v>
      </c>
      <c r="M940" s="4" t="s">
        <v>48</v>
      </c>
      <c r="N940" s="1">
        <v>12.43</v>
      </c>
      <c r="O940" s="1">
        <v>91.49</v>
      </c>
      <c r="P940" s="1">
        <v>166.55</v>
      </c>
      <c r="Q940" s="1">
        <v>21.35</v>
      </c>
      <c r="R940" s="1">
        <v>0</v>
      </c>
      <c r="S940" s="4" t="s">
        <v>14</v>
      </c>
      <c r="T940" s="4" t="s">
        <v>7</v>
      </c>
      <c r="U940" s="7">
        <v>2</v>
      </c>
      <c r="V940" s="4" t="s">
        <v>1816</v>
      </c>
      <c r="W940" s="4" t="s">
        <v>2584</v>
      </c>
      <c r="X940" s="7">
        <v>2</v>
      </c>
      <c r="Y940" s="7">
        <v>2024</v>
      </c>
      <c r="Z940" s="4" t="s">
        <v>1853</v>
      </c>
    </row>
    <row r="941" spans="1:26">
      <c r="A941" s="4" t="s">
        <v>1394</v>
      </c>
      <c r="B941" s="4" t="s">
        <v>62</v>
      </c>
      <c r="C941" s="1">
        <v>7.45</v>
      </c>
      <c r="D941" s="4" t="s">
        <v>1258</v>
      </c>
      <c r="E941" s="4" t="s">
        <v>42</v>
      </c>
      <c r="F941" s="3">
        <v>45331.125</v>
      </c>
      <c r="G941" s="3">
        <v>45331.211111111108</v>
      </c>
      <c r="H941" s="1">
        <v>78.94</v>
      </c>
      <c r="I941" s="1">
        <v>2.76</v>
      </c>
      <c r="J941" s="1">
        <v>16.98</v>
      </c>
      <c r="K941" s="2">
        <v>7.87</v>
      </c>
      <c r="L941" s="4" t="s">
        <v>36</v>
      </c>
      <c r="M941" s="4" t="s">
        <v>5</v>
      </c>
      <c r="N941" s="1">
        <v>21.53</v>
      </c>
      <c r="O941" s="1">
        <v>54.86</v>
      </c>
      <c r="P941" s="1">
        <v>135.61000000000001</v>
      </c>
      <c r="Q941" s="1">
        <v>-9.44</v>
      </c>
      <c r="R941" s="1">
        <v>2.06</v>
      </c>
      <c r="S941" s="4" t="s">
        <v>14</v>
      </c>
      <c r="T941" s="4" t="s">
        <v>24</v>
      </c>
      <c r="U941" s="7">
        <v>3</v>
      </c>
      <c r="V941" s="4" t="s">
        <v>1816</v>
      </c>
      <c r="W941" s="4" t="s">
        <v>2584</v>
      </c>
      <c r="X941" s="7">
        <v>2</v>
      </c>
      <c r="Y941" s="7">
        <v>2024</v>
      </c>
      <c r="Z941" s="4" t="s">
        <v>1853</v>
      </c>
    </row>
    <row r="942" spans="1:26">
      <c r="A942" s="4" t="s">
        <v>1395</v>
      </c>
      <c r="B942" s="4" t="s">
        <v>29</v>
      </c>
      <c r="C942" s="1">
        <v>50</v>
      </c>
      <c r="D942" s="4" t="s">
        <v>475</v>
      </c>
      <c r="E942" s="4" t="s">
        <v>3</v>
      </c>
      <c r="F942" s="3">
        <v>45331.166666666664</v>
      </c>
      <c r="G942" s="3">
        <v>45331.306250000001</v>
      </c>
      <c r="H942" s="1">
        <v>58.74</v>
      </c>
      <c r="I942" s="1">
        <v>2.91</v>
      </c>
      <c r="J942" s="1">
        <v>19.940000000000001</v>
      </c>
      <c r="K942" s="2">
        <v>20.61</v>
      </c>
      <c r="L942" s="4" t="s">
        <v>45</v>
      </c>
      <c r="M942" s="4" t="s">
        <v>39</v>
      </c>
      <c r="N942" s="1">
        <v>19.43</v>
      </c>
      <c r="O942" s="1">
        <v>59.52</v>
      </c>
      <c r="P942" s="1">
        <v>46.37</v>
      </c>
      <c r="Q942" s="1">
        <v>0</v>
      </c>
      <c r="R942" s="1">
        <v>6</v>
      </c>
      <c r="S942" s="4" t="s">
        <v>6</v>
      </c>
      <c r="T942" s="4" t="s">
        <v>24</v>
      </c>
      <c r="U942" s="7">
        <v>4</v>
      </c>
      <c r="V942" s="4" t="s">
        <v>1816</v>
      </c>
      <c r="W942" s="4" t="s">
        <v>2579</v>
      </c>
      <c r="X942" s="7">
        <v>2</v>
      </c>
      <c r="Y942" s="7">
        <v>2024</v>
      </c>
      <c r="Z942" s="4" t="s">
        <v>1853</v>
      </c>
    </row>
    <row r="943" spans="1:26">
      <c r="A943" s="4" t="s">
        <v>1396</v>
      </c>
      <c r="B943" s="4" t="s">
        <v>9</v>
      </c>
      <c r="C943" s="1">
        <v>62</v>
      </c>
      <c r="D943" s="4" t="s">
        <v>1069</v>
      </c>
      <c r="E943" s="4" t="s">
        <v>11</v>
      </c>
      <c r="F943" s="3">
        <v>45331.208333333336</v>
      </c>
      <c r="G943" s="3">
        <v>45331.324305555558</v>
      </c>
      <c r="H943" s="1">
        <v>68.83</v>
      </c>
      <c r="I943" s="1">
        <v>1.62</v>
      </c>
      <c r="J943" s="1"/>
      <c r="K943" s="2">
        <v>39.380000000000003</v>
      </c>
      <c r="L943" s="4" t="s">
        <v>45</v>
      </c>
      <c r="M943" s="4" t="s">
        <v>33</v>
      </c>
      <c r="N943" s="1">
        <v>19.29</v>
      </c>
      <c r="O943" s="1">
        <v>58.57</v>
      </c>
      <c r="P943" s="1">
        <v>137.22999999999999</v>
      </c>
      <c r="Q943" s="1">
        <v>32.799999999999997</v>
      </c>
      <c r="R943" s="1">
        <v>6</v>
      </c>
      <c r="S943" s="4" t="s">
        <v>20</v>
      </c>
      <c r="T943" s="4" t="s">
        <v>7</v>
      </c>
      <c r="U943" s="7">
        <v>5</v>
      </c>
      <c r="V943" s="4" t="s">
        <v>1816</v>
      </c>
      <c r="W943" s="4" t="s">
        <v>2572</v>
      </c>
      <c r="X943" s="7">
        <v>2</v>
      </c>
      <c r="Y943" s="7">
        <v>2024</v>
      </c>
      <c r="Z943" s="4" t="s">
        <v>1853</v>
      </c>
    </row>
    <row r="944" spans="1:26">
      <c r="A944" s="4" t="s">
        <v>1397</v>
      </c>
      <c r="B944" s="4" t="s">
        <v>17</v>
      </c>
      <c r="C944" s="1">
        <v>75</v>
      </c>
      <c r="D944" s="4" t="s">
        <v>610</v>
      </c>
      <c r="E944" s="4" t="s">
        <v>42</v>
      </c>
      <c r="F944" s="3">
        <v>45331.25</v>
      </c>
      <c r="G944" s="3">
        <v>45331.313888888886</v>
      </c>
      <c r="H944" s="1">
        <v>59.22</v>
      </c>
      <c r="I944" s="1">
        <v>1.6</v>
      </c>
      <c r="J944" s="1">
        <v>41.43</v>
      </c>
      <c r="K944" s="2">
        <v>33.6</v>
      </c>
      <c r="L944" s="4" t="s">
        <v>45</v>
      </c>
      <c r="M944" s="4" t="s">
        <v>48</v>
      </c>
      <c r="N944" s="1">
        <v>42.3</v>
      </c>
      <c r="O944" s="1">
        <v>56.84</v>
      </c>
      <c r="P944" s="1">
        <v>222.96</v>
      </c>
      <c r="Q944" s="1">
        <v>20.420000000000002</v>
      </c>
      <c r="R944" s="1">
        <v>7</v>
      </c>
      <c r="S944" s="4" t="s">
        <v>20</v>
      </c>
      <c r="T944" s="4" t="s">
        <v>7</v>
      </c>
      <c r="U944" s="7">
        <v>6</v>
      </c>
      <c r="V944" s="4" t="s">
        <v>12</v>
      </c>
      <c r="W944" s="4" t="s">
        <v>2567</v>
      </c>
      <c r="X944" s="7">
        <v>2</v>
      </c>
      <c r="Y944" s="7">
        <v>2024</v>
      </c>
      <c r="Z944" s="4" t="s">
        <v>1853</v>
      </c>
    </row>
    <row r="945" spans="1:26">
      <c r="A945" s="4" t="s">
        <v>1398</v>
      </c>
      <c r="B945" s="4" t="s">
        <v>17</v>
      </c>
      <c r="C945" s="1">
        <v>75</v>
      </c>
      <c r="D945" s="4" t="s">
        <v>307</v>
      </c>
      <c r="E945" s="4" t="s">
        <v>27</v>
      </c>
      <c r="F945" s="3">
        <v>45331.291666666664</v>
      </c>
      <c r="G945" s="3">
        <v>45331.457638888889</v>
      </c>
      <c r="H945" s="1">
        <v>40.86</v>
      </c>
      <c r="I945" s="1">
        <v>2.54</v>
      </c>
      <c r="J945" s="1">
        <v>6.5</v>
      </c>
      <c r="K945" s="2">
        <v>35.75</v>
      </c>
      <c r="L945" s="4" t="s">
        <v>12</v>
      </c>
      <c r="M945" s="4" t="s">
        <v>5</v>
      </c>
      <c r="N945" s="1">
        <v>13.96</v>
      </c>
      <c r="O945" s="1">
        <v>64.56</v>
      </c>
      <c r="P945" s="1">
        <v>33.99</v>
      </c>
      <c r="Q945" s="1">
        <v>3.31</v>
      </c>
      <c r="R945" s="1">
        <v>1</v>
      </c>
      <c r="S945" s="4" t="s">
        <v>6</v>
      </c>
      <c r="T945" s="4" t="s">
        <v>24</v>
      </c>
      <c r="U945" s="7">
        <v>7</v>
      </c>
      <c r="V945" s="4" t="s">
        <v>12</v>
      </c>
      <c r="W945" s="4" t="s">
        <v>2567</v>
      </c>
      <c r="X945" s="7">
        <v>2</v>
      </c>
      <c r="Y945" s="7">
        <v>2024</v>
      </c>
      <c r="Z945" s="4" t="s">
        <v>1853</v>
      </c>
    </row>
    <row r="946" spans="1:26">
      <c r="A946" s="4" t="s">
        <v>1399</v>
      </c>
      <c r="B946" s="4" t="s">
        <v>17</v>
      </c>
      <c r="C946" s="1">
        <v>62</v>
      </c>
      <c r="D946" s="4" t="s">
        <v>1154</v>
      </c>
      <c r="E946" s="4" t="s">
        <v>27</v>
      </c>
      <c r="F946" s="3">
        <v>45331.333333333336</v>
      </c>
      <c r="G946" s="3">
        <v>45331.474999999999</v>
      </c>
      <c r="H946" s="1">
        <v>56.07</v>
      </c>
      <c r="I946" s="1">
        <v>3.59</v>
      </c>
      <c r="J946" s="1">
        <v>47.96</v>
      </c>
      <c r="K946" s="2">
        <v>37.31</v>
      </c>
      <c r="L946" s="4" t="s">
        <v>12</v>
      </c>
      <c r="M946" s="4" t="s">
        <v>13</v>
      </c>
      <c r="N946" s="1">
        <v>38.270000000000003</v>
      </c>
      <c r="O946" s="1">
        <v>40.630000000000003</v>
      </c>
      <c r="P946" s="1">
        <v>219.24</v>
      </c>
      <c r="Q946" s="1">
        <v>-5.19</v>
      </c>
      <c r="R946" s="1">
        <v>4</v>
      </c>
      <c r="S946" s="4" t="s">
        <v>20</v>
      </c>
      <c r="T946" s="4" t="s">
        <v>7</v>
      </c>
      <c r="U946" s="7">
        <v>8</v>
      </c>
      <c r="V946" s="4" t="s">
        <v>12</v>
      </c>
      <c r="W946" s="4" t="s">
        <v>2567</v>
      </c>
      <c r="X946" s="7">
        <v>2</v>
      </c>
      <c r="Y946" s="7">
        <v>2024</v>
      </c>
      <c r="Z946" s="4" t="s">
        <v>1853</v>
      </c>
    </row>
    <row r="947" spans="1:26">
      <c r="A947" s="4" t="s">
        <v>1400</v>
      </c>
      <c r="B947" s="4" t="s">
        <v>17</v>
      </c>
      <c r="C947" s="1">
        <v>62</v>
      </c>
      <c r="D947" s="4" t="s">
        <v>539</v>
      </c>
      <c r="E947" s="4" t="s">
        <v>42</v>
      </c>
      <c r="F947" s="3">
        <v>45331.375</v>
      </c>
      <c r="G947" s="3">
        <v>45331.421527777777</v>
      </c>
      <c r="H947" s="1">
        <v>78.239999999999995</v>
      </c>
      <c r="I947" s="1">
        <v>3.82</v>
      </c>
      <c r="J947" s="1">
        <v>16.39</v>
      </c>
      <c r="K947" s="2">
        <v>17.73</v>
      </c>
      <c r="L947" s="4" t="s">
        <v>4</v>
      </c>
      <c r="M947" s="4" t="s">
        <v>13</v>
      </c>
      <c r="N947" s="1">
        <v>75.680000000000007</v>
      </c>
      <c r="O947" s="1">
        <v>85.29</v>
      </c>
      <c r="P947" s="1">
        <v>46.84</v>
      </c>
      <c r="Q947" s="1">
        <v>37.880000000000003</v>
      </c>
      <c r="R947" s="1">
        <v>6</v>
      </c>
      <c r="S947" s="4" t="s">
        <v>20</v>
      </c>
      <c r="T947" s="4" t="s">
        <v>24</v>
      </c>
      <c r="U947" s="7">
        <v>9</v>
      </c>
      <c r="V947" s="4" t="s">
        <v>12</v>
      </c>
      <c r="W947" s="4" t="s">
        <v>2567</v>
      </c>
      <c r="X947" s="7">
        <v>2</v>
      </c>
      <c r="Y947" s="7">
        <v>2024</v>
      </c>
      <c r="Z947" s="4" t="s">
        <v>1853</v>
      </c>
    </row>
    <row r="948" spans="1:26">
      <c r="A948" s="4" t="s">
        <v>1401</v>
      </c>
      <c r="B948" s="4" t="s">
        <v>29</v>
      </c>
      <c r="C948" s="1">
        <v>50</v>
      </c>
      <c r="D948" s="4" t="s">
        <v>55</v>
      </c>
      <c r="E948" s="4" t="s">
        <v>11</v>
      </c>
      <c r="F948" s="3">
        <v>45331.416666666664</v>
      </c>
      <c r="G948" s="3">
        <v>45331.48541666667</v>
      </c>
      <c r="H948" s="1">
        <v>17.47</v>
      </c>
      <c r="I948" s="1">
        <v>0.83</v>
      </c>
      <c r="J948" s="1">
        <v>25.79</v>
      </c>
      <c r="K948" s="2">
        <v>13.85</v>
      </c>
      <c r="L948" s="4" t="s">
        <v>45</v>
      </c>
      <c r="M948" s="4" t="s">
        <v>23</v>
      </c>
      <c r="N948" s="1">
        <v>64</v>
      </c>
      <c r="O948" s="1">
        <v>93.61</v>
      </c>
      <c r="P948" s="1">
        <v>167.69</v>
      </c>
      <c r="Q948" s="1">
        <v>9.4600000000000009</v>
      </c>
      <c r="R948" s="1">
        <v>5</v>
      </c>
      <c r="S948" s="4" t="s">
        <v>20</v>
      </c>
      <c r="T948" s="4" t="s">
        <v>7</v>
      </c>
      <c r="U948" s="7">
        <v>10</v>
      </c>
      <c r="V948" s="4" t="s">
        <v>12</v>
      </c>
      <c r="W948" s="4" t="s">
        <v>2579</v>
      </c>
      <c r="X948" s="7">
        <v>2</v>
      </c>
      <c r="Y948" s="7">
        <v>2024</v>
      </c>
      <c r="Z948" s="4" t="s">
        <v>1853</v>
      </c>
    </row>
    <row r="949" spans="1:26">
      <c r="A949" s="4" t="s">
        <v>1402</v>
      </c>
      <c r="B949" s="4" t="s">
        <v>1</v>
      </c>
      <c r="C949" s="1">
        <v>75</v>
      </c>
      <c r="D949" s="4" t="s">
        <v>579</v>
      </c>
      <c r="E949" s="4" t="s">
        <v>42</v>
      </c>
      <c r="F949" s="3">
        <v>45331.458333333336</v>
      </c>
      <c r="G949" s="3">
        <v>45331.550694444442</v>
      </c>
      <c r="H949" s="1">
        <v>26.22</v>
      </c>
      <c r="I949" s="1">
        <v>1.1100000000000001</v>
      </c>
      <c r="J949" s="1">
        <v>29.54</v>
      </c>
      <c r="K949" s="2">
        <v>33.15</v>
      </c>
      <c r="L949" s="4" t="s">
        <v>36</v>
      </c>
      <c r="M949" s="4" t="s">
        <v>13</v>
      </c>
      <c r="N949" s="1">
        <v>45.55</v>
      </c>
      <c r="O949" s="1">
        <v>63.63</v>
      </c>
      <c r="P949" s="1">
        <v>30.16</v>
      </c>
      <c r="Q949" s="1">
        <v>35.51</v>
      </c>
      <c r="R949" s="1">
        <v>0</v>
      </c>
      <c r="S949" s="4" t="s">
        <v>20</v>
      </c>
      <c r="T949" s="4" t="s">
        <v>24</v>
      </c>
      <c r="U949" s="7">
        <v>11</v>
      </c>
      <c r="V949" s="4" t="s">
        <v>12</v>
      </c>
      <c r="W949" s="4" t="s">
        <v>2566</v>
      </c>
      <c r="X949" s="7">
        <v>2</v>
      </c>
      <c r="Y949" s="7">
        <v>2024</v>
      </c>
      <c r="Z949" s="4" t="s">
        <v>1853</v>
      </c>
    </row>
    <row r="950" spans="1:26">
      <c r="A950" s="4" t="s">
        <v>1403</v>
      </c>
      <c r="B950" s="4" t="s">
        <v>9</v>
      </c>
      <c r="C950" s="1">
        <v>50</v>
      </c>
      <c r="D950" s="4" t="s">
        <v>347</v>
      </c>
      <c r="E950" s="4" t="s">
        <v>11</v>
      </c>
      <c r="F950" s="3">
        <v>45331.5</v>
      </c>
      <c r="G950" s="3">
        <v>45331.661805555559</v>
      </c>
      <c r="H950" s="1">
        <v>70.099999999999994</v>
      </c>
      <c r="I950" s="1">
        <v>3.62</v>
      </c>
      <c r="J950" s="1">
        <v>11.68</v>
      </c>
      <c r="K950" s="2">
        <v>15.92</v>
      </c>
      <c r="L950" s="4" t="s">
        <v>4</v>
      </c>
      <c r="M950" s="4" t="s">
        <v>19</v>
      </c>
      <c r="N950" s="1">
        <v>55.57</v>
      </c>
      <c r="O950" s="1">
        <v>60.12</v>
      </c>
      <c r="P950" s="1">
        <v>165.14</v>
      </c>
      <c r="Q950" s="1">
        <v>-5.45</v>
      </c>
      <c r="R950" s="1">
        <v>4.79</v>
      </c>
      <c r="S950" s="4" t="s">
        <v>20</v>
      </c>
      <c r="T950" s="4" t="s">
        <v>15</v>
      </c>
      <c r="U950" s="7">
        <v>12</v>
      </c>
      <c r="V950" s="4" t="s">
        <v>36</v>
      </c>
      <c r="W950" s="4" t="s">
        <v>2572</v>
      </c>
      <c r="X950" s="7">
        <v>2</v>
      </c>
      <c r="Y950" s="7">
        <v>2024</v>
      </c>
      <c r="Z950" s="4" t="s">
        <v>1853</v>
      </c>
    </row>
    <row r="951" spans="1:26">
      <c r="A951" s="4" t="s">
        <v>1404</v>
      </c>
      <c r="B951" s="4" t="s">
        <v>62</v>
      </c>
      <c r="C951" s="1">
        <v>100</v>
      </c>
      <c r="D951" s="4" t="s">
        <v>531</v>
      </c>
      <c r="E951" s="4" t="s">
        <v>11</v>
      </c>
      <c r="F951" s="3">
        <v>45331.541666666664</v>
      </c>
      <c r="G951" s="3">
        <v>45331.598611111112</v>
      </c>
      <c r="H951" s="1">
        <v>55.41</v>
      </c>
      <c r="I951" s="1">
        <v>3.84</v>
      </c>
      <c r="J951" s="1">
        <v>29.6</v>
      </c>
      <c r="K951" s="2">
        <v>33.46</v>
      </c>
      <c r="L951" s="4" t="s">
        <v>12</v>
      </c>
      <c r="M951" s="4" t="s">
        <v>39</v>
      </c>
      <c r="N951" s="1">
        <v>16.38</v>
      </c>
      <c r="O951" s="1">
        <v>86.68</v>
      </c>
      <c r="P951" s="1">
        <v>125.62</v>
      </c>
      <c r="Q951" s="1">
        <v>5.18</v>
      </c>
      <c r="R951" s="1">
        <v>7</v>
      </c>
      <c r="S951" s="4" t="s">
        <v>14</v>
      </c>
      <c r="T951" s="4" t="s">
        <v>15</v>
      </c>
      <c r="U951" s="7">
        <v>13</v>
      </c>
      <c r="V951" s="4" t="s">
        <v>36</v>
      </c>
      <c r="W951" s="4" t="s">
        <v>2584</v>
      </c>
      <c r="X951" s="7">
        <v>2</v>
      </c>
      <c r="Y951" s="7">
        <v>2024</v>
      </c>
      <c r="Z951" s="4" t="s">
        <v>1853</v>
      </c>
    </row>
    <row r="952" spans="1:26">
      <c r="A952" s="4" t="s">
        <v>1405</v>
      </c>
      <c r="B952" s="4" t="s">
        <v>1</v>
      </c>
      <c r="C952" s="1">
        <v>62</v>
      </c>
      <c r="D952" s="4" t="s">
        <v>1406</v>
      </c>
      <c r="E952" s="4" t="s">
        <v>3</v>
      </c>
      <c r="F952" s="3">
        <v>45331.583333333336</v>
      </c>
      <c r="G952" s="3">
        <v>45331.746527777781</v>
      </c>
      <c r="H952" s="1">
        <v>33.47</v>
      </c>
      <c r="I952" s="1">
        <v>3.3</v>
      </c>
      <c r="J952" s="1">
        <v>43.48</v>
      </c>
      <c r="K952" s="2">
        <v>33.64</v>
      </c>
      <c r="L952" s="4" t="s">
        <v>36</v>
      </c>
      <c r="M952" s="4" t="s">
        <v>39</v>
      </c>
      <c r="N952" s="1">
        <v>76.459999999999994</v>
      </c>
      <c r="O952" s="1">
        <v>81.41</v>
      </c>
      <c r="P952" s="1">
        <v>27.77</v>
      </c>
      <c r="Q952" s="1">
        <v>8.66</v>
      </c>
      <c r="R952" s="1">
        <v>6</v>
      </c>
      <c r="S952" s="4" t="s">
        <v>20</v>
      </c>
      <c r="T952" s="4" t="s">
        <v>24</v>
      </c>
      <c r="U952" s="7">
        <v>14</v>
      </c>
      <c r="V952" s="4" t="s">
        <v>36</v>
      </c>
      <c r="W952" s="4" t="s">
        <v>2566</v>
      </c>
      <c r="X952" s="7">
        <v>2</v>
      </c>
      <c r="Y952" s="7">
        <v>2024</v>
      </c>
      <c r="Z952" s="4" t="s">
        <v>1853</v>
      </c>
    </row>
    <row r="953" spans="1:26">
      <c r="A953" s="4" t="s">
        <v>1407</v>
      </c>
      <c r="B953" s="4" t="s">
        <v>17</v>
      </c>
      <c r="C953" s="1">
        <v>50</v>
      </c>
      <c r="D953" s="4" t="s">
        <v>154</v>
      </c>
      <c r="E953" s="4" t="s">
        <v>27</v>
      </c>
      <c r="F953" s="3">
        <v>45331.625</v>
      </c>
      <c r="G953" s="3">
        <v>45331.76458333333</v>
      </c>
      <c r="H953" s="1">
        <v>53.58</v>
      </c>
      <c r="I953" s="1">
        <v>0.83</v>
      </c>
      <c r="J953" s="1">
        <v>27.33</v>
      </c>
      <c r="K953" s="2">
        <v>37.020000000000003</v>
      </c>
      <c r="L953" s="4" t="s">
        <v>4</v>
      </c>
      <c r="M953" s="4" t="s">
        <v>5</v>
      </c>
      <c r="N953" s="1">
        <v>18.329999999999998</v>
      </c>
      <c r="O953" s="1">
        <v>83.75</v>
      </c>
      <c r="P953" s="1">
        <v>273.12</v>
      </c>
      <c r="Q953" s="1">
        <v>5.57</v>
      </c>
      <c r="R953" s="1">
        <v>0</v>
      </c>
      <c r="S953" s="4" t="s">
        <v>14</v>
      </c>
      <c r="T953" s="4" t="s">
        <v>24</v>
      </c>
      <c r="U953" s="7">
        <v>15</v>
      </c>
      <c r="V953" s="4" t="s">
        <v>36</v>
      </c>
      <c r="W953" s="4" t="s">
        <v>2567</v>
      </c>
      <c r="X953" s="7">
        <v>2</v>
      </c>
      <c r="Y953" s="7">
        <v>2024</v>
      </c>
      <c r="Z953" s="4" t="s">
        <v>1853</v>
      </c>
    </row>
    <row r="954" spans="1:26">
      <c r="A954" s="4" t="s">
        <v>1408</v>
      </c>
      <c r="B954" s="4" t="s">
        <v>1</v>
      </c>
      <c r="C954" s="1">
        <v>94.36</v>
      </c>
      <c r="D954" s="4" t="s">
        <v>101</v>
      </c>
      <c r="E954" s="4" t="s">
        <v>27</v>
      </c>
      <c r="F954" s="3">
        <v>45331.666666666664</v>
      </c>
      <c r="G954" s="3">
        <v>45331.769444444442</v>
      </c>
      <c r="H954" s="1">
        <v>11.29</v>
      </c>
      <c r="I954" s="1">
        <v>2.39</v>
      </c>
      <c r="J954" s="1">
        <v>6.34</v>
      </c>
      <c r="K954" s="2">
        <v>16.39</v>
      </c>
      <c r="L954" s="4" t="s">
        <v>12</v>
      </c>
      <c r="M954" s="4" t="s">
        <v>19</v>
      </c>
      <c r="N954" s="1">
        <v>81.48</v>
      </c>
      <c r="O954" s="1">
        <v>83.17</v>
      </c>
      <c r="P954" s="1">
        <v>184.15</v>
      </c>
      <c r="Q954" s="1">
        <v>23.16</v>
      </c>
      <c r="R954" s="1">
        <v>4</v>
      </c>
      <c r="S954" s="4" t="s">
        <v>14</v>
      </c>
      <c r="T954" s="4" t="s">
        <v>24</v>
      </c>
      <c r="U954" s="7">
        <v>16</v>
      </c>
      <c r="V954" s="4" t="s">
        <v>36</v>
      </c>
      <c r="W954" s="4" t="s">
        <v>2566</v>
      </c>
      <c r="X954" s="7">
        <v>2</v>
      </c>
      <c r="Y954" s="7">
        <v>2024</v>
      </c>
      <c r="Z954" s="4" t="s">
        <v>1853</v>
      </c>
    </row>
    <row r="955" spans="1:26">
      <c r="A955" s="4" t="s">
        <v>1409</v>
      </c>
      <c r="B955" s="4" t="s">
        <v>9</v>
      </c>
      <c r="C955" s="1">
        <v>85</v>
      </c>
      <c r="D955" s="4" t="s">
        <v>722</v>
      </c>
      <c r="E955" s="4" t="s">
        <v>11</v>
      </c>
      <c r="F955" s="3">
        <v>45331.708333333336</v>
      </c>
      <c r="G955" s="3">
        <v>45331.779861111114</v>
      </c>
      <c r="H955" s="1">
        <v>6.27</v>
      </c>
      <c r="I955" s="1">
        <v>1.08</v>
      </c>
      <c r="J955" s="1">
        <v>14.86</v>
      </c>
      <c r="K955" s="2">
        <v>11.24</v>
      </c>
      <c r="L955" s="4" t="s">
        <v>36</v>
      </c>
      <c r="M955" s="4" t="s">
        <v>39</v>
      </c>
      <c r="N955" s="1">
        <v>12.44</v>
      </c>
      <c r="O955" s="1">
        <v>64.040000000000006</v>
      </c>
      <c r="P955" s="1">
        <v>195.2</v>
      </c>
      <c r="Q955" s="1">
        <v>2.88</v>
      </c>
      <c r="R955" s="1">
        <v>2.65</v>
      </c>
      <c r="S955" s="4" t="s">
        <v>14</v>
      </c>
      <c r="T955" s="4" t="s">
        <v>24</v>
      </c>
      <c r="U955" s="7">
        <v>17</v>
      </c>
      <c r="V955" s="4" t="s">
        <v>36</v>
      </c>
      <c r="W955" s="4" t="s">
        <v>2572</v>
      </c>
      <c r="X955" s="7">
        <v>2</v>
      </c>
      <c r="Y955" s="7">
        <v>2024</v>
      </c>
      <c r="Z955" s="4" t="s">
        <v>1853</v>
      </c>
    </row>
    <row r="956" spans="1:26">
      <c r="A956" s="4" t="s">
        <v>1410</v>
      </c>
      <c r="B956" s="4" t="s">
        <v>62</v>
      </c>
      <c r="C956" s="1">
        <v>75</v>
      </c>
      <c r="D956" s="4" t="s">
        <v>1074</v>
      </c>
      <c r="E956" s="4" t="s">
        <v>27</v>
      </c>
      <c r="F956" s="3">
        <v>45331.75</v>
      </c>
      <c r="G956" s="3">
        <v>45331.807638888888</v>
      </c>
      <c r="H956" s="1">
        <v>42.95</v>
      </c>
      <c r="I956" s="1">
        <v>1.61</v>
      </c>
      <c r="J956" s="1">
        <v>9.8699999999999992</v>
      </c>
      <c r="K956" s="2">
        <v>16.53</v>
      </c>
      <c r="L956" s="4" t="s">
        <v>4</v>
      </c>
      <c r="M956" s="4" t="s">
        <v>5</v>
      </c>
      <c r="N956" s="1">
        <v>61.35</v>
      </c>
      <c r="O956" s="1">
        <v>77.19</v>
      </c>
      <c r="P956" s="1">
        <v>40.74</v>
      </c>
      <c r="Q956" s="1">
        <v>3.73</v>
      </c>
      <c r="R956" s="1">
        <v>2</v>
      </c>
      <c r="S956" s="4" t="s">
        <v>14</v>
      </c>
      <c r="T956" s="4" t="s">
        <v>24</v>
      </c>
      <c r="U956" s="7">
        <v>18</v>
      </c>
      <c r="V956" s="4" t="s">
        <v>4</v>
      </c>
      <c r="W956" s="4" t="s">
        <v>2584</v>
      </c>
      <c r="X956" s="7">
        <v>2</v>
      </c>
      <c r="Y956" s="7">
        <v>2024</v>
      </c>
      <c r="Z956" s="4" t="s">
        <v>1853</v>
      </c>
    </row>
    <row r="957" spans="1:26">
      <c r="A957" s="4" t="s">
        <v>1411</v>
      </c>
      <c r="B957" s="4" t="s">
        <v>62</v>
      </c>
      <c r="C957" s="1">
        <v>75</v>
      </c>
      <c r="D957" s="4" t="s">
        <v>189</v>
      </c>
      <c r="E957" s="4" t="s">
        <v>58</v>
      </c>
      <c r="F957" s="3">
        <v>45331.791666666664</v>
      </c>
      <c r="G957" s="3">
        <v>45331.825694444444</v>
      </c>
      <c r="H957" s="1">
        <v>43.24</v>
      </c>
      <c r="I957" s="1">
        <v>3.2</v>
      </c>
      <c r="J957" s="1">
        <v>13.11</v>
      </c>
      <c r="K957" s="2">
        <v>26.87</v>
      </c>
      <c r="L957" s="4" t="s">
        <v>36</v>
      </c>
      <c r="M957" s="4" t="s">
        <v>33</v>
      </c>
      <c r="N957" s="1">
        <v>27.78</v>
      </c>
      <c r="O957" s="1">
        <v>52.5</v>
      </c>
      <c r="P957" s="1">
        <v>187.43</v>
      </c>
      <c r="Q957" s="1">
        <v>20</v>
      </c>
      <c r="R957" s="1">
        <v>7</v>
      </c>
      <c r="S957" s="4" t="s">
        <v>6</v>
      </c>
      <c r="T957" s="4" t="s">
        <v>15</v>
      </c>
      <c r="U957" s="7">
        <v>19</v>
      </c>
      <c r="V957" s="4" t="s">
        <v>4</v>
      </c>
      <c r="W957" s="4" t="s">
        <v>2584</v>
      </c>
      <c r="X957" s="7">
        <v>2</v>
      </c>
      <c r="Y957" s="7">
        <v>2024</v>
      </c>
      <c r="Z957" s="4" t="s">
        <v>1853</v>
      </c>
    </row>
    <row r="958" spans="1:26">
      <c r="A958" s="4" t="s">
        <v>1412</v>
      </c>
      <c r="B958" s="4" t="s">
        <v>9</v>
      </c>
      <c r="C958" s="1">
        <v>140.51</v>
      </c>
      <c r="D958" s="4" t="s">
        <v>389</v>
      </c>
      <c r="E958" s="4" t="s">
        <v>11</v>
      </c>
      <c r="F958" s="3">
        <v>45331.833333333336</v>
      </c>
      <c r="G958" s="3">
        <v>45331.908333333333</v>
      </c>
      <c r="H958" s="1">
        <v>12.44</v>
      </c>
      <c r="I958" s="1">
        <v>2.92</v>
      </c>
      <c r="J958" s="1">
        <v>41.67</v>
      </c>
      <c r="K958" s="2">
        <v>18.8</v>
      </c>
      <c r="L958" s="4" t="s">
        <v>12</v>
      </c>
      <c r="M958" s="4" t="s">
        <v>39</v>
      </c>
      <c r="N958" s="1">
        <v>35.47</v>
      </c>
      <c r="O958" s="1">
        <v>85.9</v>
      </c>
      <c r="P958" s="1">
        <v>168.22</v>
      </c>
      <c r="Q958" s="1">
        <v>-9.11</v>
      </c>
      <c r="R958" s="1">
        <v>5</v>
      </c>
      <c r="S958" s="4" t="s">
        <v>14</v>
      </c>
      <c r="T958" s="4" t="s">
        <v>24</v>
      </c>
      <c r="U958" s="7">
        <v>20</v>
      </c>
      <c r="V958" s="4" t="s">
        <v>4</v>
      </c>
      <c r="W958" s="4" t="s">
        <v>2572</v>
      </c>
      <c r="X958" s="7">
        <v>2</v>
      </c>
      <c r="Y958" s="7">
        <v>2024</v>
      </c>
      <c r="Z958" s="4" t="s">
        <v>1853</v>
      </c>
    </row>
    <row r="959" spans="1:26">
      <c r="A959" s="4" t="s">
        <v>1413</v>
      </c>
      <c r="B959" s="4" t="s">
        <v>9</v>
      </c>
      <c r="C959" s="1">
        <v>100</v>
      </c>
      <c r="D959" s="4" t="s">
        <v>271</v>
      </c>
      <c r="E959" s="4" t="s">
        <v>27</v>
      </c>
      <c r="F959" s="3">
        <v>45331.875</v>
      </c>
      <c r="G959" s="3">
        <v>45331.916666666664</v>
      </c>
      <c r="H959" s="1">
        <v>29.18</v>
      </c>
      <c r="I959" s="1">
        <v>3.1</v>
      </c>
      <c r="J959" s="1">
        <v>5.37</v>
      </c>
      <c r="K959" s="2">
        <v>31.67</v>
      </c>
      <c r="L959" s="4" t="s">
        <v>4</v>
      </c>
      <c r="M959" s="4" t="s">
        <v>23</v>
      </c>
      <c r="N959" s="1">
        <v>59.86</v>
      </c>
      <c r="O959" s="1">
        <v>58.87</v>
      </c>
      <c r="P959" s="1">
        <v>247.43</v>
      </c>
      <c r="Q959" s="1">
        <v>9.02</v>
      </c>
      <c r="R959" s="1">
        <v>3.22</v>
      </c>
      <c r="S959" s="4" t="s">
        <v>6</v>
      </c>
      <c r="T959" s="4" t="s">
        <v>7</v>
      </c>
      <c r="U959" s="7">
        <v>21</v>
      </c>
      <c r="V959" s="4" t="s">
        <v>4</v>
      </c>
      <c r="W959" s="4" t="s">
        <v>2572</v>
      </c>
      <c r="X959" s="7">
        <v>2</v>
      </c>
      <c r="Y959" s="7">
        <v>2024</v>
      </c>
      <c r="Z959" s="4" t="s">
        <v>1853</v>
      </c>
    </row>
    <row r="960" spans="1:26">
      <c r="A960" s="4" t="s">
        <v>1414</v>
      </c>
      <c r="B960" s="4" t="s">
        <v>17</v>
      </c>
      <c r="C960" s="1">
        <v>100</v>
      </c>
      <c r="D960" s="4" t="s">
        <v>141</v>
      </c>
      <c r="E960" s="4" t="s">
        <v>58</v>
      </c>
      <c r="F960" s="3">
        <v>45331.916666666664</v>
      </c>
      <c r="G960" s="3">
        <v>45332.030555555553</v>
      </c>
      <c r="H960" s="1">
        <v>74.180000000000007</v>
      </c>
      <c r="I960" s="1">
        <v>1.07</v>
      </c>
      <c r="J960" s="1">
        <v>19.440000000000001</v>
      </c>
      <c r="K960" s="2">
        <v>22.26</v>
      </c>
      <c r="L960" s="4" t="s">
        <v>12</v>
      </c>
      <c r="M960" s="4" t="s">
        <v>39</v>
      </c>
      <c r="N960" s="1">
        <v>76.2</v>
      </c>
      <c r="O960" s="1">
        <v>93.65</v>
      </c>
      <c r="P960" s="1">
        <v>119.34</v>
      </c>
      <c r="Q960" s="1">
        <v>26.65</v>
      </c>
      <c r="R960" s="1">
        <v>6.38</v>
      </c>
      <c r="S960" s="4" t="s">
        <v>6</v>
      </c>
      <c r="T960" s="4" t="s">
        <v>15</v>
      </c>
      <c r="U960" s="7">
        <v>22</v>
      </c>
      <c r="V960" s="4" t="s">
        <v>4</v>
      </c>
      <c r="W960" s="4" t="s">
        <v>2567</v>
      </c>
      <c r="X960" s="7">
        <v>2</v>
      </c>
      <c r="Y960" s="7">
        <v>2024</v>
      </c>
      <c r="Z960" s="4" t="s">
        <v>1853</v>
      </c>
    </row>
    <row r="961" spans="1:26">
      <c r="A961" s="4" t="s">
        <v>1415</v>
      </c>
      <c r="B961" s="4" t="s">
        <v>62</v>
      </c>
      <c r="C961" s="1">
        <v>100</v>
      </c>
      <c r="D961" s="4" t="s">
        <v>26</v>
      </c>
      <c r="E961" s="4" t="s">
        <v>3</v>
      </c>
      <c r="F961" s="3">
        <v>45331.958333333336</v>
      </c>
      <c r="G961" s="3">
        <v>45332.018750000003</v>
      </c>
      <c r="H961" s="1">
        <v>72.09</v>
      </c>
      <c r="I961" s="1">
        <v>2.5</v>
      </c>
      <c r="J961" s="1">
        <v>7.49</v>
      </c>
      <c r="K961" s="2">
        <v>20.29</v>
      </c>
      <c r="L961" s="4" t="s">
        <v>45</v>
      </c>
      <c r="M961" s="4" t="s">
        <v>33</v>
      </c>
      <c r="N961" s="1">
        <v>22.9</v>
      </c>
      <c r="O961" s="1">
        <v>94.21</v>
      </c>
      <c r="P961" s="1">
        <v>87.68</v>
      </c>
      <c r="Q961" s="1">
        <v>3.93</v>
      </c>
      <c r="R961" s="1">
        <v>4</v>
      </c>
      <c r="S961" s="4" t="s">
        <v>14</v>
      </c>
      <c r="T961" s="4" t="s">
        <v>24</v>
      </c>
      <c r="U961" s="7">
        <v>23</v>
      </c>
      <c r="V961" s="4" t="s">
        <v>4</v>
      </c>
      <c r="W961" s="4" t="s">
        <v>2584</v>
      </c>
      <c r="X961" s="7">
        <v>2</v>
      </c>
      <c r="Y961" s="7">
        <v>2024</v>
      </c>
      <c r="Z961" s="4" t="s">
        <v>1853</v>
      </c>
    </row>
    <row r="962" spans="1:26">
      <c r="A962" s="4" t="s">
        <v>1416</v>
      </c>
      <c r="B962" s="4" t="s">
        <v>1</v>
      </c>
      <c r="C962" s="1">
        <v>75</v>
      </c>
      <c r="D962" s="4" t="s">
        <v>501</v>
      </c>
      <c r="E962" s="4" t="s">
        <v>27</v>
      </c>
      <c r="F962" s="3">
        <v>45332</v>
      </c>
      <c r="G962" s="3">
        <v>45332.093055555553</v>
      </c>
      <c r="H962" s="1">
        <v>25.33</v>
      </c>
      <c r="I962" s="1">
        <v>1.74</v>
      </c>
      <c r="J962" s="1">
        <v>29.15</v>
      </c>
      <c r="K962" s="2">
        <v>16.59</v>
      </c>
      <c r="L962" s="4" t="s">
        <v>45</v>
      </c>
      <c r="M962" s="4" t="s">
        <v>33</v>
      </c>
      <c r="N962" s="1">
        <v>17.399999999999999</v>
      </c>
      <c r="O962" s="1">
        <v>70.37</v>
      </c>
      <c r="P962" s="1">
        <v>32.909999999999997</v>
      </c>
      <c r="Q962" s="1">
        <v>6.32</v>
      </c>
      <c r="R962" s="1">
        <v>3</v>
      </c>
      <c r="S962" s="4" t="s">
        <v>20</v>
      </c>
      <c r="T962" s="4" t="s">
        <v>7</v>
      </c>
      <c r="U962" s="7">
        <v>0</v>
      </c>
      <c r="V962" s="4" t="s">
        <v>1816</v>
      </c>
      <c r="W962" s="4" t="s">
        <v>2566</v>
      </c>
      <c r="X962" s="7">
        <v>2</v>
      </c>
      <c r="Y962" s="7">
        <v>2024</v>
      </c>
      <c r="Z962" s="4" t="s">
        <v>1853</v>
      </c>
    </row>
    <row r="963" spans="1:26">
      <c r="A963" s="4" t="s">
        <v>1417</v>
      </c>
      <c r="B963" s="4" t="s">
        <v>29</v>
      </c>
      <c r="C963" s="1">
        <v>85</v>
      </c>
      <c r="D963" s="4" t="s">
        <v>1418</v>
      </c>
      <c r="E963" s="4" t="s">
        <v>58</v>
      </c>
      <c r="F963" s="3">
        <v>45332.041666666664</v>
      </c>
      <c r="G963" s="3">
        <v>45332.068749999999</v>
      </c>
      <c r="H963" s="1">
        <v>58.51</v>
      </c>
      <c r="I963" s="1">
        <v>1.61</v>
      </c>
      <c r="J963" s="1">
        <v>19.899999999999999</v>
      </c>
      <c r="K963" s="2">
        <v>30.09</v>
      </c>
      <c r="L963" s="4" t="s">
        <v>36</v>
      </c>
      <c r="M963" s="4" t="s">
        <v>39</v>
      </c>
      <c r="N963" s="1">
        <v>74.91</v>
      </c>
      <c r="O963" s="1">
        <v>80.23</v>
      </c>
      <c r="P963" s="1">
        <v>111.46</v>
      </c>
      <c r="Q963" s="1">
        <v>21.78</v>
      </c>
      <c r="R963" s="1">
        <v>4</v>
      </c>
      <c r="S963" s="4" t="s">
        <v>20</v>
      </c>
      <c r="T963" s="4" t="s">
        <v>15</v>
      </c>
      <c r="U963" s="7">
        <v>1</v>
      </c>
      <c r="V963" s="4" t="s">
        <v>1816</v>
      </c>
      <c r="W963" s="4" t="s">
        <v>2579</v>
      </c>
      <c r="X963" s="7">
        <v>2</v>
      </c>
      <c r="Y963" s="7">
        <v>2024</v>
      </c>
      <c r="Z963" s="4" t="s">
        <v>1853</v>
      </c>
    </row>
    <row r="964" spans="1:26">
      <c r="A964" s="4" t="s">
        <v>1419</v>
      </c>
      <c r="B964" s="4" t="s">
        <v>29</v>
      </c>
      <c r="C964" s="1">
        <v>85</v>
      </c>
      <c r="D964" s="4" t="s">
        <v>651</v>
      </c>
      <c r="E964" s="4" t="s">
        <v>42</v>
      </c>
      <c r="F964" s="3">
        <v>45332.083333333336</v>
      </c>
      <c r="G964" s="3">
        <v>45332.11041666667</v>
      </c>
      <c r="H964" s="1">
        <v>76.58</v>
      </c>
      <c r="I964" s="1">
        <v>1.81</v>
      </c>
      <c r="J964" s="1">
        <v>28.36</v>
      </c>
      <c r="K964" s="2">
        <v>9.01</v>
      </c>
      <c r="L964" s="4" t="s">
        <v>45</v>
      </c>
      <c r="M964" s="4" t="s">
        <v>33</v>
      </c>
      <c r="N964" s="1">
        <v>68.53</v>
      </c>
      <c r="O964" s="1">
        <v>65.88</v>
      </c>
      <c r="P964" s="1">
        <v>196.8</v>
      </c>
      <c r="Q964" s="1">
        <v>28.21</v>
      </c>
      <c r="R964" s="1">
        <v>2</v>
      </c>
      <c r="S964" s="4" t="s">
        <v>14</v>
      </c>
      <c r="T964" s="4" t="s">
        <v>7</v>
      </c>
      <c r="U964" s="7">
        <v>2</v>
      </c>
      <c r="V964" s="4" t="s">
        <v>1816</v>
      </c>
      <c r="W964" s="4" t="s">
        <v>2579</v>
      </c>
      <c r="X964" s="7">
        <v>2</v>
      </c>
      <c r="Y964" s="7">
        <v>2024</v>
      </c>
      <c r="Z964" s="4" t="s">
        <v>1853</v>
      </c>
    </row>
    <row r="965" spans="1:26">
      <c r="A965" s="4" t="s">
        <v>1420</v>
      </c>
      <c r="B965" s="4" t="s">
        <v>9</v>
      </c>
      <c r="C965" s="1">
        <v>75</v>
      </c>
      <c r="D965" s="4" t="s">
        <v>327</v>
      </c>
      <c r="E965" s="4" t="s">
        <v>42</v>
      </c>
      <c r="F965" s="3">
        <v>45332.125</v>
      </c>
      <c r="G965" s="3">
        <v>45332.172222222223</v>
      </c>
      <c r="H965" s="1">
        <v>32.020000000000003</v>
      </c>
      <c r="I965" s="1">
        <v>1.29</v>
      </c>
      <c r="J965" s="1">
        <v>37.869999999999997</v>
      </c>
      <c r="K965" s="2">
        <v>22.47</v>
      </c>
      <c r="L965" s="4" t="s">
        <v>12</v>
      </c>
      <c r="M965" s="4" t="s">
        <v>5</v>
      </c>
      <c r="N965" s="1">
        <v>70.430000000000007</v>
      </c>
      <c r="O965" s="1">
        <v>87.67</v>
      </c>
      <c r="P965" s="1">
        <v>105.96</v>
      </c>
      <c r="Q965" s="1">
        <v>-2.48</v>
      </c>
      <c r="R965" s="1">
        <v>5</v>
      </c>
      <c r="S965" s="4" t="s">
        <v>14</v>
      </c>
      <c r="T965" s="4" t="s">
        <v>24</v>
      </c>
      <c r="U965" s="7">
        <v>3</v>
      </c>
      <c r="V965" s="4" t="s">
        <v>1816</v>
      </c>
      <c r="W965" s="4" t="s">
        <v>2572</v>
      </c>
      <c r="X965" s="7">
        <v>2</v>
      </c>
      <c r="Y965" s="7">
        <v>2024</v>
      </c>
      <c r="Z965" s="4" t="s">
        <v>1853</v>
      </c>
    </row>
    <row r="966" spans="1:26">
      <c r="A966" s="4" t="s">
        <v>1421</v>
      </c>
      <c r="B966" s="4" t="s">
        <v>17</v>
      </c>
      <c r="C966" s="1">
        <v>100</v>
      </c>
      <c r="D966" s="4" t="s">
        <v>1422</v>
      </c>
      <c r="E966" s="4" t="s">
        <v>58</v>
      </c>
      <c r="F966" s="3">
        <v>45332.166666666664</v>
      </c>
      <c r="G966" s="3">
        <v>45332.295138888891</v>
      </c>
      <c r="H966" s="1">
        <v>63.43</v>
      </c>
      <c r="I966" s="1">
        <v>2.75</v>
      </c>
      <c r="J966" s="1">
        <v>18.59</v>
      </c>
      <c r="K966" s="2">
        <v>19.850000000000001</v>
      </c>
      <c r="L966" s="4" t="s">
        <v>36</v>
      </c>
      <c r="M966" s="4" t="s">
        <v>39</v>
      </c>
      <c r="N966" s="1">
        <v>81.92</v>
      </c>
      <c r="O966" s="1">
        <v>90.06</v>
      </c>
      <c r="P966" s="1"/>
      <c r="Q966" s="1">
        <v>-0.7</v>
      </c>
      <c r="R966" s="1">
        <v>6</v>
      </c>
      <c r="S966" s="4" t="s">
        <v>6</v>
      </c>
      <c r="T966" s="4" t="s">
        <v>7</v>
      </c>
      <c r="U966" s="7">
        <v>4</v>
      </c>
      <c r="V966" s="4" t="s">
        <v>1816</v>
      </c>
      <c r="W966" s="4" t="s">
        <v>2567</v>
      </c>
      <c r="X966" s="7">
        <v>2</v>
      </c>
      <c r="Y966" s="7">
        <v>2024</v>
      </c>
      <c r="Z966" s="4" t="s">
        <v>1853</v>
      </c>
    </row>
    <row r="967" spans="1:26">
      <c r="A967" s="4" t="s">
        <v>1423</v>
      </c>
      <c r="B967" s="4" t="s">
        <v>29</v>
      </c>
      <c r="C967" s="1">
        <v>78.209999999999994</v>
      </c>
      <c r="D967" s="4" t="s">
        <v>177</v>
      </c>
      <c r="E967" s="4" t="s">
        <v>11</v>
      </c>
      <c r="F967" s="3">
        <v>45332.208333333336</v>
      </c>
      <c r="G967" s="3">
        <v>45332.338194444441</v>
      </c>
      <c r="H967" s="1">
        <v>8.26</v>
      </c>
      <c r="I967" s="1">
        <v>0.93</v>
      </c>
      <c r="J967" s="1">
        <v>39.04</v>
      </c>
      <c r="K967" s="2">
        <v>14.44</v>
      </c>
      <c r="L967" s="4" t="s">
        <v>4</v>
      </c>
      <c r="M967" s="4" t="s">
        <v>39</v>
      </c>
      <c r="N967" s="1">
        <v>65.25</v>
      </c>
      <c r="O967" s="1">
        <v>98.51</v>
      </c>
      <c r="P967" s="1"/>
      <c r="Q967" s="1">
        <v>-3.2</v>
      </c>
      <c r="R967" s="1">
        <v>4</v>
      </c>
      <c r="S967" s="4" t="s">
        <v>6</v>
      </c>
      <c r="T967" s="4" t="s">
        <v>7</v>
      </c>
      <c r="U967" s="7">
        <v>5</v>
      </c>
      <c r="V967" s="4" t="s">
        <v>1816</v>
      </c>
      <c r="W967" s="4" t="s">
        <v>2579</v>
      </c>
      <c r="X967" s="7">
        <v>2</v>
      </c>
      <c r="Y967" s="7">
        <v>2024</v>
      </c>
      <c r="Z967" s="4" t="s">
        <v>1853</v>
      </c>
    </row>
    <row r="968" spans="1:26">
      <c r="A968" s="4" t="s">
        <v>1424</v>
      </c>
      <c r="B968" s="4" t="s">
        <v>62</v>
      </c>
      <c r="C968" s="1">
        <v>62</v>
      </c>
      <c r="D968" s="4" t="s">
        <v>266</v>
      </c>
      <c r="E968" s="4" t="s">
        <v>11</v>
      </c>
      <c r="F968" s="3">
        <v>45332.25</v>
      </c>
      <c r="G968" s="3">
        <v>45332.29583333333</v>
      </c>
      <c r="H968" s="1">
        <v>65.03</v>
      </c>
      <c r="I968" s="1">
        <v>2.2400000000000002</v>
      </c>
      <c r="J968" s="1">
        <v>38.78</v>
      </c>
      <c r="K968" s="2">
        <v>22.16</v>
      </c>
      <c r="L968" s="4" t="s">
        <v>12</v>
      </c>
      <c r="M968" s="4" t="s">
        <v>13</v>
      </c>
      <c r="N968" s="1">
        <v>61.33</v>
      </c>
      <c r="O968" s="1">
        <v>66.03</v>
      </c>
      <c r="P968" s="1">
        <v>185.22</v>
      </c>
      <c r="Q968" s="1">
        <v>-4.8499999999999996</v>
      </c>
      <c r="R968" s="1">
        <v>3</v>
      </c>
      <c r="S968" s="4" t="s">
        <v>20</v>
      </c>
      <c r="T968" s="4" t="s">
        <v>15</v>
      </c>
      <c r="U968" s="7">
        <v>6</v>
      </c>
      <c r="V968" s="4" t="s">
        <v>12</v>
      </c>
      <c r="W968" s="4" t="s">
        <v>2584</v>
      </c>
      <c r="X968" s="7">
        <v>2</v>
      </c>
      <c r="Y968" s="7">
        <v>2024</v>
      </c>
      <c r="Z968" s="4" t="s">
        <v>1853</v>
      </c>
    </row>
    <row r="969" spans="1:26">
      <c r="A969" s="4" t="s">
        <v>1425</v>
      </c>
      <c r="B969" s="4" t="s">
        <v>9</v>
      </c>
      <c r="C969" s="1">
        <v>85</v>
      </c>
      <c r="D969" s="4" t="s">
        <v>130</v>
      </c>
      <c r="E969" s="4" t="s">
        <v>27</v>
      </c>
      <c r="F969" s="3">
        <v>45332.291666666664</v>
      </c>
      <c r="G969" s="3">
        <v>45332.394444444442</v>
      </c>
      <c r="H969" s="1">
        <v>39.19</v>
      </c>
      <c r="I969" s="1">
        <v>2.73</v>
      </c>
      <c r="J969" s="1">
        <v>19.260000000000002</v>
      </c>
      <c r="K969" s="2">
        <v>27.63</v>
      </c>
      <c r="L969" s="4" t="s">
        <v>4</v>
      </c>
      <c r="M969" s="4" t="s">
        <v>23</v>
      </c>
      <c r="N969" s="1">
        <v>16.989999999999998</v>
      </c>
      <c r="O969" s="1">
        <v>86.18</v>
      </c>
      <c r="P969" s="1">
        <v>85.43</v>
      </c>
      <c r="Q969" s="1">
        <v>32.83</v>
      </c>
      <c r="R969" s="1">
        <v>5</v>
      </c>
      <c r="S969" s="4" t="s">
        <v>6</v>
      </c>
      <c r="T969" s="4" t="s">
        <v>7</v>
      </c>
      <c r="U969" s="7">
        <v>7</v>
      </c>
      <c r="V969" s="4" t="s">
        <v>12</v>
      </c>
      <c r="W969" s="4" t="s">
        <v>2572</v>
      </c>
      <c r="X969" s="7">
        <v>2</v>
      </c>
      <c r="Y969" s="7">
        <v>2024</v>
      </c>
      <c r="Z969" s="4" t="s">
        <v>1853</v>
      </c>
    </row>
    <row r="970" spans="1:26">
      <c r="A970" s="4" t="s">
        <v>1426</v>
      </c>
      <c r="B970" s="4" t="s">
        <v>1</v>
      </c>
      <c r="C970" s="1">
        <v>100</v>
      </c>
      <c r="D970" s="4" t="s">
        <v>1427</v>
      </c>
      <c r="E970" s="4" t="s">
        <v>42</v>
      </c>
      <c r="F970" s="3">
        <v>45332.333333333336</v>
      </c>
      <c r="G970" s="3">
        <v>45332.4</v>
      </c>
      <c r="H970" s="1">
        <v>79.36</v>
      </c>
      <c r="I970" s="1">
        <v>3.37</v>
      </c>
      <c r="J970" s="1">
        <v>12.8</v>
      </c>
      <c r="K970" s="2">
        <v>17.5</v>
      </c>
      <c r="L970" s="4" t="s">
        <v>4</v>
      </c>
      <c r="M970" s="4" t="s">
        <v>39</v>
      </c>
      <c r="N970" s="1">
        <v>28.93</v>
      </c>
      <c r="O970" s="1">
        <v>89.16</v>
      </c>
      <c r="P970" s="1">
        <v>222.16</v>
      </c>
      <c r="Q970" s="1">
        <v>24.91</v>
      </c>
      <c r="R970" s="1">
        <v>7</v>
      </c>
      <c r="S970" s="4" t="s">
        <v>6</v>
      </c>
      <c r="T970" s="4" t="s">
        <v>7</v>
      </c>
      <c r="U970" s="7">
        <v>8</v>
      </c>
      <c r="V970" s="4" t="s">
        <v>12</v>
      </c>
      <c r="W970" s="4" t="s">
        <v>2566</v>
      </c>
      <c r="X970" s="7">
        <v>2</v>
      </c>
      <c r="Y970" s="7">
        <v>2024</v>
      </c>
      <c r="Z970" s="4" t="s">
        <v>1853</v>
      </c>
    </row>
    <row r="971" spans="1:26">
      <c r="A971" s="4" t="s">
        <v>1428</v>
      </c>
      <c r="B971" s="4" t="s">
        <v>9</v>
      </c>
      <c r="C971" s="1">
        <v>62</v>
      </c>
      <c r="D971" s="4" t="s">
        <v>435</v>
      </c>
      <c r="E971" s="4" t="s">
        <v>11</v>
      </c>
      <c r="F971" s="3">
        <v>45332.375</v>
      </c>
      <c r="G971" s="3">
        <v>45332.425000000003</v>
      </c>
      <c r="H971" s="1">
        <v>76.66</v>
      </c>
      <c r="I971" s="1">
        <v>4.1900000000000004</v>
      </c>
      <c r="J971" s="1">
        <v>14.23</v>
      </c>
      <c r="K971" s="2">
        <v>37.130000000000003</v>
      </c>
      <c r="L971" s="4" t="s">
        <v>4</v>
      </c>
      <c r="M971" s="4" t="s">
        <v>48</v>
      </c>
      <c r="N971" s="1">
        <v>35.729999999999997</v>
      </c>
      <c r="O971" s="1">
        <v>84.33</v>
      </c>
      <c r="P971" s="1">
        <v>284.29000000000002</v>
      </c>
      <c r="Q971" s="1">
        <v>26.6</v>
      </c>
      <c r="R971" s="1">
        <v>0</v>
      </c>
      <c r="S971" s="4" t="s">
        <v>14</v>
      </c>
      <c r="T971" s="4" t="s">
        <v>15</v>
      </c>
      <c r="U971" s="7">
        <v>9</v>
      </c>
      <c r="V971" s="4" t="s">
        <v>12</v>
      </c>
      <c r="W971" s="4" t="s">
        <v>2572</v>
      </c>
      <c r="X971" s="7">
        <v>2</v>
      </c>
      <c r="Y971" s="7">
        <v>2024</v>
      </c>
      <c r="Z971" s="4" t="s">
        <v>1853</v>
      </c>
    </row>
    <row r="972" spans="1:26">
      <c r="A972" s="4" t="s">
        <v>1429</v>
      </c>
      <c r="B972" s="4" t="s">
        <v>1</v>
      </c>
      <c r="C972" s="1">
        <v>50</v>
      </c>
      <c r="D972" s="4" t="s">
        <v>269</v>
      </c>
      <c r="E972" s="4" t="s">
        <v>11</v>
      </c>
      <c r="F972" s="3">
        <v>45332.416666666664</v>
      </c>
      <c r="G972" s="3">
        <v>45332.580555555556</v>
      </c>
      <c r="H972" s="1">
        <v>54.32</v>
      </c>
      <c r="I972" s="1">
        <v>3.68</v>
      </c>
      <c r="J972" s="1">
        <v>34.090000000000003</v>
      </c>
      <c r="K972" s="2">
        <v>34.42</v>
      </c>
      <c r="L972" s="4" t="s">
        <v>4</v>
      </c>
      <c r="M972" s="4" t="s">
        <v>13</v>
      </c>
      <c r="N972" s="1">
        <v>11.57</v>
      </c>
      <c r="O972" s="1">
        <v>82.6</v>
      </c>
      <c r="P972" s="1">
        <v>119.02</v>
      </c>
      <c r="Q972" s="1">
        <v>-4.2</v>
      </c>
      <c r="R972" s="1">
        <v>5</v>
      </c>
      <c r="S972" s="4" t="s">
        <v>6</v>
      </c>
      <c r="T972" s="4" t="s">
        <v>24</v>
      </c>
      <c r="U972" s="7">
        <v>10</v>
      </c>
      <c r="V972" s="4" t="s">
        <v>12</v>
      </c>
      <c r="W972" s="4" t="s">
        <v>2566</v>
      </c>
      <c r="X972" s="7">
        <v>2</v>
      </c>
      <c r="Y972" s="7">
        <v>2024</v>
      </c>
      <c r="Z972" s="4" t="s">
        <v>1853</v>
      </c>
    </row>
    <row r="973" spans="1:26">
      <c r="A973" s="4" t="s">
        <v>1430</v>
      </c>
      <c r="B973" s="4" t="s">
        <v>9</v>
      </c>
      <c r="C973" s="1">
        <v>50</v>
      </c>
      <c r="D973" s="4" t="s">
        <v>1276</v>
      </c>
      <c r="E973" s="4" t="s">
        <v>42</v>
      </c>
      <c r="F973" s="3">
        <v>45332.458333333336</v>
      </c>
      <c r="G973" s="3">
        <v>45332.51458333333</v>
      </c>
      <c r="H973" s="1">
        <v>31.55</v>
      </c>
      <c r="I973" s="1">
        <v>3.33</v>
      </c>
      <c r="J973" s="1">
        <v>38.11</v>
      </c>
      <c r="K973" s="2">
        <v>36.81</v>
      </c>
      <c r="L973" s="4" t="s">
        <v>12</v>
      </c>
      <c r="M973" s="4" t="s">
        <v>33</v>
      </c>
      <c r="N973" s="1">
        <v>78.98</v>
      </c>
      <c r="O973" s="1">
        <v>89.78</v>
      </c>
      <c r="P973" s="1"/>
      <c r="Q973" s="1">
        <v>46.8</v>
      </c>
      <c r="R973" s="1">
        <v>3</v>
      </c>
      <c r="S973" s="4" t="s">
        <v>6</v>
      </c>
      <c r="T973" s="4" t="s">
        <v>7</v>
      </c>
      <c r="U973" s="7">
        <v>11</v>
      </c>
      <c r="V973" s="4" t="s">
        <v>12</v>
      </c>
      <c r="W973" s="4" t="s">
        <v>2572</v>
      </c>
      <c r="X973" s="7">
        <v>2</v>
      </c>
      <c r="Y973" s="7">
        <v>2024</v>
      </c>
      <c r="Z973" s="4" t="s">
        <v>1853</v>
      </c>
    </row>
    <row r="974" spans="1:26">
      <c r="A974" s="4" t="s">
        <v>1431</v>
      </c>
      <c r="B974" s="4" t="s">
        <v>9</v>
      </c>
      <c r="C974" s="1">
        <v>50</v>
      </c>
      <c r="D974" s="4" t="s">
        <v>1122</v>
      </c>
      <c r="E974" s="4" t="s">
        <v>3</v>
      </c>
      <c r="F974" s="3">
        <v>45332.5</v>
      </c>
      <c r="G974" s="3">
        <v>45332.590277777781</v>
      </c>
      <c r="H974" s="1">
        <v>45.81</v>
      </c>
      <c r="I974" s="1">
        <v>3.44</v>
      </c>
      <c r="J974" s="1">
        <v>17.350000000000001</v>
      </c>
      <c r="K974" s="2">
        <v>7.4</v>
      </c>
      <c r="L974" s="4" t="s">
        <v>45</v>
      </c>
      <c r="M974" s="4" t="s">
        <v>23</v>
      </c>
      <c r="N974" s="1">
        <v>68.430000000000007</v>
      </c>
      <c r="O974" s="1">
        <v>86.8</v>
      </c>
      <c r="P974" s="1">
        <v>235.84</v>
      </c>
      <c r="Q974" s="1">
        <v>28.43</v>
      </c>
      <c r="R974" s="1">
        <v>0</v>
      </c>
      <c r="S974" s="4" t="s">
        <v>6</v>
      </c>
      <c r="T974" s="4" t="s">
        <v>24</v>
      </c>
      <c r="U974" s="7">
        <v>12</v>
      </c>
      <c r="V974" s="4" t="s">
        <v>36</v>
      </c>
      <c r="W974" s="4" t="s">
        <v>2572</v>
      </c>
      <c r="X974" s="7">
        <v>2</v>
      </c>
      <c r="Y974" s="7">
        <v>2024</v>
      </c>
      <c r="Z974" s="4" t="s">
        <v>1853</v>
      </c>
    </row>
    <row r="975" spans="1:26">
      <c r="A975" s="4" t="s">
        <v>1432</v>
      </c>
      <c r="B975" s="4" t="s">
        <v>9</v>
      </c>
      <c r="C975" s="1">
        <v>100</v>
      </c>
      <c r="D975" s="4" t="s">
        <v>623</v>
      </c>
      <c r="E975" s="4" t="s">
        <v>11</v>
      </c>
      <c r="F975" s="3">
        <v>45332.541666666664</v>
      </c>
      <c r="G975" s="3">
        <v>45332.600694444445</v>
      </c>
      <c r="H975" s="1">
        <v>60.39</v>
      </c>
      <c r="I975" s="1">
        <v>3.46</v>
      </c>
      <c r="J975" s="1">
        <v>8.66</v>
      </c>
      <c r="K975" s="2">
        <v>25.99</v>
      </c>
      <c r="L975" s="4" t="s">
        <v>12</v>
      </c>
      <c r="M975" s="4" t="s">
        <v>23</v>
      </c>
      <c r="N975" s="1">
        <v>64.08</v>
      </c>
      <c r="O975" s="1">
        <v>83.38</v>
      </c>
      <c r="P975" s="1">
        <v>225.16</v>
      </c>
      <c r="Q975" s="1">
        <v>22.61</v>
      </c>
      <c r="R975" s="1">
        <v>6</v>
      </c>
      <c r="S975" s="4" t="s">
        <v>20</v>
      </c>
      <c r="T975" s="4" t="s">
        <v>15</v>
      </c>
      <c r="U975" s="7">
        <v>13</v>
      </c>
      <c r="V975" s="4" t="s">
        <v>36</v>
      </c>
      <c r="W975" s="4" t="s">
        <v>2572</v>
      </c>
      <c r="X975" s="7">
        <v>2</v>
      </c>
      <c r="Y975" s="7">
        <v>2024</v>
      </c>
      <c r="Z975" s="4" t="s">
        <v>1853</v>
      </c>
    </row>
    <row r="976" spans="1:26">
      <c r="A976" s="4" t="s">
        <v>1433</v>
      </c>
      <c r="B976" s="4" t="s">
        <v>1</v>
      </c>
      <c r="C976" s="1">
        <v>100</v>
      </c>
      <c r="D976" s="4" t="s">
        <v>1434</v>
      </c>
      <c r="E976" s="4" t="s">
        <v>58</v>
      </c>
      <c r="F976" s="3">
        <v>45332.583333333336</v>
      </c>
      <c r="G976" s="3">
        <v>45332.65625</v>
      </c>
      <c r="H976" s="1">
        <v>32.6</v>
      </c>
      <c r="I976" s="1">
        <v>2.39</v>
      </c>
      <c r="J976" s="1">
        <v>41.22</v>
      </c>
      <c r="K976" s="2">
        <v>38.590000000000003</v>
      </c>
      <c r="L976" s="4" t="s">
        <v>45</v>
      </c>
      <c r="M976" s="4" t="s">
        <v>33</v>
      </c>
      <c r="N976" s="1">
        <v>59.29</v>
      </c>
      <c r="O976" s="1">
        <v>75.73</v>
      </c>
      <c r="P976" s="1">
        <v>240.31</v>
      </c>
      <c r="Q976" s="1">
        <v>37.07</v>
      </c>
      <c r="R976" s="1">
        <v>6</v>
      </c>
      <c r="S976" s="4" t="s">
        <v>14</v>
      </c>
      <c r="T976" s="4" t="s">
        <v>24</v>
      </c>
      <c r="U976" s="7">
        <v>14</v>
      </c>
      <c r="V976" s="4" t="s">
        <v>36</v>
      </c>
      <c r="W976" s="4" t="s">
        <v>2566</v>
      </c>
      <c r="X976" s="7">
        <v>2</v>
      </c>
      <c r="Y976" s="7">
        <v>2024</v>
      </c>
      <c r="Z976" s="4" t="s">
        <v>1853</v>
      </c>
    </row>
    <row r="977" spans="1:26">
      <c r="A977" s="4" t="s">
        <v>1435</v>
      </c>
      <c r="B977" s="4" t="s">
        <v>1</v>
      </c>
      <c r="C977" s="1">
        <v>100</v>
      </c>
      <c r="D977" s="4" t="s">
        <v>1436</v>
      </c>
      <c r="E977" s="4" t="s">
        <v>27</v>
      </c>
      <c r="F977" s="3">
        <v>45332.625</v>
      </c>
      <c r="G977" s="3">
        <v>45332.692361111112</v>
      </c>
      <c r="H977" s="1">
        <v>0.05</v>
      </c>
      <c r="I977" s="1">
        <v>2.04</v>
      </c>
      <c r="J977" s="1">
        <v>5.44</v>
      </c>
      <c r="K977" s="2">
        <v>29.97</v>
      </c>
      <c r="L977" s="4" t="s">
        <v>4</v>
      </c>
      <c r="M977" s="4" t="s">
        <v>5</v>
      </c>
      <c r="N977" s="1">
        <v>60.18</v>
      </c>
      <c r="O977" s="1">
        <v>84.3</v>
      </c>
      <c r="P977" s="1">
        <v>272.92</v>
      </c>
      <c r="Q977" s="1">
        <v>-0.14000000000000001</v>
      </c>
      <c r="R977" s="1">
        <v>4</v>
      </c>
      <c r="S977" s="4" t="s">
        <v>20</v>
      </c>
      <c r="T977" s="4" t="s">
        <v>7</v>
      </c>
      <c r="U977" s="7">
        <v>15</v>
      </c>
      <c r="V977" s="4" t="s">
        <v>36</v>
      </c>
      <c r="W977" s="4" t="s">
        <v>2566</v>
      </c>
      <c r="X977" s="7">
        <v>2</v>
      </c>
      <c r="Y977" s="7">
        <v>2024</v>
      </c>
      <c r="Z977" s="4" t="s">
        <v>1853</v>
      </c>
    </row>
    <row r="978" spans="1:26">
      <c r="A978" s="4" t="s">
        <v>1437</v>
      </c>
      <c r="B978" s="4" t="s">
        <v>9</v>
      </c>
      <c r="C978" s="1">
        <v>101.88</v>
      </c>
      <c r="D978" s="4" t="s">
        <v>399</v>
      </c>
      <c r="E978" s="4" t="s">
        <v>11</v>
      </c>
      <c r="F978" s="3">
        <v>45332.666666666664</v>
      </c>
      <c r="G978" s="3">
        <v>45332.781944444447</v>
      </c>
      <c r="H978" s="1">
        <v>53.4</v>
      </c>
      <c r="I978" s="1">
        <v>3.24</v>
      </c>
      <c r="J978" s="1">
        <v>40.58</v>
      </c>
      <c r="K978" s="2">
        <v>21.94</v>
      </c>
      <c r="L978" s="4" t="s">
        <v>45</v>
      </c>
      <c r="M978" s="4" t="s">
        <v>13</v>
      </c>
      <c r="N978" s="1">
        <v>33.83</v>
      </c>
      <c r="O978" s="1">
        <v>95.04</v>
      </c>
      <c r="P978" s="1">
        <v>145.85</v>
      </c>
      <c r="Q978" s="1">
        <v>27.9</v>
      </c>
      <c r="R978" s="1">
        <v>4.1900000000000004</v>
      </c>
      <c r="S978" s="4" t="s">
        <v>14</v>
      </c>
      <c r="T978" s="4" t="s">
        <v>7</v>
      </c>
      <c r="U978" s="7">
        <v>16</v>
      </c>
      <c r="V978" s="4" t="s">
        <v>36</v>
      </c>
      <c r="W978" s="4" t="s">
        <v>2572</v>
      </c>
      <c r="X978" s="7">
        <v>2</v>
      </c>
      <c r="Y978" s="7">
        <v>2024</v>
      </c>
      <c r="Z978" s="4" t="s">
        <v>1853</v>
      </c>
    </row>
    <row r="979" spans="1:26">
      <c r="A979" s="4" t="s">
        <v>1438</v>
      </c>
      <c r="B979" s="4" t="s">
        <v>29</v>
      </c>
      <c r="C979" s="1">
        <v>62</v>
      </c>
      <c r="D979" s="4" t="s">
        <v>1439</v>
      </c>
      <c r="E979" s="4" t="s">
        <v>11</v>
      </c>
      <c r="F979" s="3">
        <v>45332.708333333336</v>
      </c>
      <c r="G979" s="3">
        <v>45332.802083333336</v>
      </c>
      <c r="H979" s="1">
        <v>73.45</v>
      </c>
      <c r="I979" s="1">
        <v>3.64</v>
      </c>
      <c r="J979" s="1">
        <v>15.42</v>
      </c>
      <c r="K979" s="2">
        <v>14.89</v>
      </c>
      <c r="L979" s="4" t="s">
        <v>4</v>
      </c>
      <c r="M979" s="4" t="s">
        <v>39</v>
      </c>
      <c r="N979" s="1">
        <v>17.43</v>
      </c>
      <c r="O979" s="1">
        <v>87.44</v>
      </c>
      <c r="P979" s="1">
        <v>183.99</v>
      </c>
      <c r="Q979" s="1">
        <v>37.31</v>
      </c>
      <c r="R979" s="1">
        <v>4</v>
      </c>
      <c r="S979" s="4" t="s">
        <v>14</v>
      </c>
      <c r="T979" s="4" t="s">
        <v>24</v>
      </c>
      <c r="U979" s="7">
        <v>17</v>
      </c>
      <c r="V979" s="4" t="s">
        <v>36</v>
      </c>
      <c r="W979" s="4" t="s">
        <v>2579</v>
      </c>
      <c r="X979" s="7">
        <v>2</v>
      </c>
      <c r="Y979" s="7">
        <v>2024</v>
      </c>
      <c r="Z979" s="4" t="s">
        <v>1853</v>
      </c>
    </row>
    <row r="980" spans="1:26">
      <c r="A980" s="4" t="s">
        <v>1440</v>
      </c>
      <c r="B980" s="4" t="s">
        <v>17</v>
      </c>
      <c r="C980" s="1">
        <v>62</v>
      </c>
      <c r="D980" s="4" t="s">
        <v>984</v>
      </c>
      <c r="E980" s="4" t="s">
        <v>3</v>
      </c>
      <c r="F980" s="3">
        <v>45332.75</v>
      </c>
      <c r="G980" s="3">
        <v>45332.856944444444</v>
      </c>
      <c r="H980" s="1">
        <v>75.52</v>
      </c>
      <c r="I980" s="1">
        <v>3.33</v>
      </c>
      <c r="J980" s="1">
        <v>24.89</v>
      </c>
      <c r="K980" s="2">
        <v>10.1</v>
      </c>
      <c r="L980" s="4" t="s">
        <v>36</v>
      </c>
      <c r="M980" s="4" t="s">
        <v>13</v>
      </c>
      <c r="N980" s="1">
        <v>82.54</v>
      </c>
      <c r="O980" s="1">
        <v>70.7</v>
      </c>
      <c r="P980" s="1">
        <v>125.54</v>
      </c>
      <c r="Q980" s="1">
        <v>0.57999999999999996</v>
      </c>
      <c r="R980" s="1">
        <v>2</v>
      </c>
      <c r="S980" s="4" t="s">
        <v>6</v>
      </c>
      <c r="T980" s="4" t="s">
        <v>24</v>
      </c>
      <c r="U980" s="7">
        <v>18</v>
      </c>
      <c r="V980" s="4" t="s">
        <v>4</v>
      </c>
      <c r="W980" s="4" t="s">
        <v>2567</v>
      </c>
      <c r="X980" s="7">
        <v>2</v>
      </c>
      <c r="Y980" s="7">
        <v>2024</v>
      </c>
      <c r="Z980" s="4" t="s">
        <v>1853</v>
      </c>
    </row>
    <row r="981" spans="1:26">
      <c r="A981" s="4" t="s">
        <v>1441</v>
      </c>
      <c r="B981" s="4" t="s">
        <v>17</v>
      </c>
      <c r="C981" s="1">
        <v>75</v>
      </c>
      <c r="D981" s="4" t="s">
        <v>297</v>
      </c>
      <c r="E981" s="4" t="s">
        <v>58</v>
      </c>
      <c r="F981" s="3">
        <v>45332.791666666664</v>
      </c>
      <c r="G981" s="3">
        <v>45332.875694444447</v>
      </c>
      <c r="H981" s="1"/>
      <c r="I981" s="1">
        <v>2.5499999999999998</v>
      </c>
      <c r="J981" s="1">
        <v>47.55</v>
      </c>
      <c r="K981" s="2">
        <v>30.98</v>
      </c>
      <c r="L981" s="4" t="s">
        <v>4</v>
      </c>
      <c r="M981" s="4" t="s">
        <v>33</v>
      </c>
      <c r="N981" s="1">
        <v>11.93</v>
      </c>
      <c r="O981" s="1">
        <v>96.69</v>
      </c>
      <c r="P981" s="1">
        <v>293.29000000000002</v>
      </c>
      <c r="Q981" s="1">
        <v>-7.79</v>
      </c>
      <c r="R981" s="1">
        <v>2</v>
      </c>
      <c r="S981" s="4" t="s">
        <v>20</v>
      </c>
      <c r="T981" s="4" t="s">
        <v>7</v>
      </c>
      <c r="U981" s="7">
        <v>19</v>
      </c>
      <c r="V981" s="4" t="s">
        <v>4</v>
      </c>
      <c r="W981" s="4" t="s">
        <v>2567</v>
      </c>
      <c r="X981" s="7">
        <v>2</v>
      </c>
      <c r="Y981" s="7">
        <v>2024</v>
      </c>
      <c r="Z981" s="4" t="s">
        <v>1853</v>
      </c>
    </row>
    <row r="982" spans="1:26">
      <c r="A982" s="4" t="s">
        <v>1442</v>
      </c>
      <c r="B982" s="4" t="s">
        <v>17</v>
      </c>
      <c r="C982" s="1">
        <v>50</v>
      </c>
      <c r="D982" s="4" t="s">
        <v>1006</v>
      </c>
      <c r="E982" s="4" t="s">
        <v>27</v>
      </c>
      <c r="F982" s="3">
        <v>45332.833333333336</v>
      </c>
      <c r="G982" s="3">
        <v>45332.869444444441</v>
      </c>
      <c r="H982" s="1">
        <v>65.040000000000006</v>
      </c>
      <c r="I982" s="1">
        <v>3.46</v>
      </c>
      <c r="J982" s="1">
        <v>25.89</v>
      </c>
      <c r="K982" s="2">
        <v>6.82</v>
      </c>
      <c r="L982" s="4" t="s">
        <v>45</v>
      </c>
      <c r="M982" s="4" t="s">
        <v>33</v>
      </c>
      <c r="N982" s="1">
        <v>20.32</v>
      </c>
      <c r="O982" s="1">
        <v>72.489999999999995</v>
      </c>
      <c r="P982" s="1">
        <v>229.85</v>
      </c>
      <c r="Q982" s="1">
        <v>20.23</v>
      </c>
      <c r="R982" s="1">
        <v>7</v>
      </c>
      <c r="S982" s="4" t="s">
        <v>20</v>
      </c>
      <c r="T982" s="4" t="s">
        <v>15</v>
      </c>
      <c r="U982" s="7">
        <v>20</v>
      </c>
      <c r="V982" s="4" t="s">
        <v>4</v>
      </c>
      <c r="W982" s="4" t="s">
        <v>2567</v>
      </c>
      <c r="X982" s="7">
        <v>2</v>
      </c>
      <c r="Y982" s="7">
        <v>2024</v>
      </c>
      <c r="Z982" s="4" t="s">
        <v>1853</v>
      </c>
    </row>
    <row r="983" spans="1:26">
      <c r="A983" s="4" t="s">
        <v>1443</v>
      </c>
      <c r="B983" s="4" t="s">
        <v>1</v>
      </c>
      <c r="C983" s="1">
        <v>85</v>
      </c>
      <c r="D983" s="4" t="s">
        <v>979</v>
      </c>
      <c r="E983" s="4" t="s">
        <v>11</v>
      </c>
      <c r="F983" s="3">
        <v>45332.875</v>
      </c>
      <c r="G983" s="3">
        <v>45333.027777777781</v>
      </c>
      <c r="H983" s="1">
        <v>63.99</v>
      </c>
      <c r="I983" s="1">
        <v>3.27</v>
      </c>
      <c r="J983" s="1">
        <v>42.39</v>
      </c>
      <c r="K983" s="2">
        <v>34.01</v>
      </c>
      <c r="L983" s="4" t="s">
        <v>36</v>
      </c>
      <c r="M983" s="4" t="s">
        <v>48</v>
      </c>
      <c r="N983" s="1">
        <v>38.33</v>
      </c>
      <c r="O983" s="1">
        <v>77.069999999999993</v>
      </c>
      <c r="P983" s="1">
        <v>191.77</v>
      </c>
      <c r="Q983" s="1">
        <v>21.3</v>
      </c>
      <c r="R983" s="1">
        <v>6</v>
      </c>
      <c r="S983" s="4" t="s">
        <v>6</v>
      </c>
      <c r="T983" s="4" t="s">
        <v>7</v>
      </c>
      <c r="U983" s="7">
        <v>21</v>
      </c>
      <c r="V983" s="4" t="s">
        <v>4</v>
      </c>
      <c r="W983" s="4" t="s">
        <v>2566</v>
      </c>
      <c r="X983" s="7">
        <v>2</v>
      </c>
      <c r="Y983" s="7">
        <v>2024</v>
      </c>
      <c r="Z983" s="4" t="s">
        <v>1853</v>
      </c>
    </row>
    <row r="984" spans="1:26">
      <c r="A984" s="4" t="s">
        <v>1444</v>
      </c>
      <c r="B984" s="4" t="s">
        <v>1</v>
      </c>
      <c r="C984" s="1">
        <v>104</v>
      </c>
      <c r="D984" s="4" t="s">
        <v>318</v>
      </c>
      <c r="E984" s="4" t="s">
        <v>27</v>
      </c>
      <c r="F984" s="3">
        <v>45332.916666666664</v>
      </c>
      <c r="G984" s="3">
        <v>45333.012499999997</v>
      </c>
      <c r="H984" s="1">
        <v>65.930000000000007</v>
      </c>
      <c r="I984" s="1">
        <v>3.3</v>
      </c>
      <c r="J984" s="1">
        <v>38.54</v>
      </c>
      <c r="K984" s="2">
        <v>11.9</v>
      </c>
      <c r="L984" s="4" t="s">
        <v>36</v>
      </c>
      <c r="M984" s="4" t="s">
        <v>5</v>
      </c>
      <c r="N984" s="1">
        <v>19.68</v>
      </c>
      <c r="O984" s="1">
        <v>54.41</v>
      </c>
      <c r="P984" s="1">
        <v>38.46</v>
      </c>
      <c r="Q984" s="1">
        <v>-9.6</v>
      </c>
      <c r="R984" s="1">
        <v>7</v>
      </c>
      <c r="S984" s="4" t="s">
        <v>20</v>
      </c>
      <c r="T984" s="4" t="s">
        <v>7</v>
      </c>
      <c r="U984" s="7">
        <v>22</v>
      </c>
      <c r="V984" s="4" t="s">
        <v>4</v>
      </c>
      <c r="W984" s="4" t="s">
        <v>2566</v>
      </c>
      <c r="X984" s="7">
        <v>2</v>
      </c>
      <c r="Y984" s="7">
        <v>2024</v>
      </c>
      <c r="Z984" s="4" t="s">
        <v>1853</v>
      </c>
    </row>
    <row r="985" spans="1:26">
      <c r="A985" s="4" t="s">
        <v>1445</v>
      </c>
      <c r="B985" s="4" t="s">
        <v>29</v>
      </c>
      <c r="C985" s="1">
        <v>75</v>
      </c>
      <c r="D985" s="4" t="s">
        <v>1446</v>
      </c>
      <c r="E985" s="4" t="s">
        <v>42</v>
      </c>
      <c r="F985" s="3">
        <v>45332.958333333336</v>
      </c>
      <c r="G985" s="3">
        <v>45333.020833333336</v>
      </c>
      <c r="H985" s="1">
        <v>26.76</v>
      </c>
      <c r="I985" s="1">
        <v>0.17</v>
      </c>
      <c r="J985" s="1">
        <v>6.24</v>
      </c>
      <c r="K985" s="2">
        <v>9.58</v>
      </c>
      <c r="L985" s="4" t="s">
        <v>4</v>
      </c>
      <c r="M985" s="4" t="s">
        <v>23</v>
      </c>
      <c r="N985" s="1">
        <v>66.790000000000006</v>
      </c>
      <c r="O985" s="1">
        <v>91.05</v>
      </c>
      <c r="P985" s="1">
        <v>77.150000000000006</v>
      </c>
      <c r="Q985" s="1">
        <v>23.12</v>
      </c>
      <c r="R985" s="1">
        <v>2</v>
      </c>
      <c r="S985" s="4" t="s">
        <v>14</v>
      </c>
      <c r="T985" s="4" t="s">
        <v>24</v>
      </c>
      <c r="U985" s="7">
        <v>23</v>
      </c>
      <c r="V985" s="4" t="s">
        <v>4</v>
      </c>
      <c r="W985" s="4" t="s">
        <v>2579</v>
      </c>
      <c r="X985" s="7">
        <v>2</v>
      </c>
      <c r="Y985" s="7">
        <v>2024</v>
      </c>
      <c r="Z985" s="4" t="s">
        <v>1853</v>
      </c>
    </row>
    <row r="986" spans="1:26">
      <c r="A986" s="4" t="s">
        <v>1447</v>
      </c>
      <c r="B986" s="4" t="s">
        <v>17</v>
      </c>
      <c r="C986" s="1">
        <v>62</v>
      </c>
      <c r="D986" s="4" t="s">
        <v>630</v>
      </c>
      <c r="E986" s="4" t="s">
        <v>11</v>
      </c>
      <c r="F986" s="3">
        <v>45333</v>
      </c>
      <c r="G986" s="3">
        <v>45333.136805555558</v>
      </c>
      <c r="H986" s="1">
        <v>8.82</v>
      </c>
      <c r="I986" s="1">
        <v>3.39</v>
      </c>
      <c r="J986" s="1"/>
      <c r="K986" s="2">
        <v>22.21</v>
      </c>
      <c r="L986" s="4" t="s">
        <v>12</v>
      </c>
      <c r="M986" s="4" t="s">
        <v>23</v>
      </c>
      <c r="N986" s="1">
        <v>48.19</v>
      </c>
      <c r="O986" s="1">
        <v>50.22</v>
      </c>
      <c r="P986" s="1">
        <v>78.599999999999994</v>
      </c>
      <c r="Q986" s="1">
        <v>7.67</v>
      </c>
      <c r="R986" s="1">
        <v>2</v>
      </c>
      <c r="S986" s="4" t="s">
        <v>14</v>
      </c>
      <c r="T986" s="4" t="s">
        <v>7</v>
      </c>
      <c r="U986" s="7">
        <v>0</v>
      </c>
      <c r="V986" s="4" t="s">
        <v>1816</v>
      </c>
      <c r="W986" s="4" t="s">
        <v>2567</v>
      </c>
      <c r="X986" s="7">
        <v>2</v>
      </c>
      <c r="Y986" s="7">
        <v>2024</v>
      </c>
      <c r="Z986" s="4" t="s">
        <v>1853</v>
      </c>
    </row>
    <row r="987" spans="1:26">
      <c r="A987" s="4" t="s">
        <v>1448</v>
      </c>
      <c r="B987" s="4" t="s">
        <v>17</v>
      </c>
      <c r="C987" s="1">
        <v>100</v>
      </c>
      <c r="D987" s="4" t="s">
        <v>947</v>
      </c>
      <c r="E987" s="4" t="s">
        <v>11</v>
      </c>
      <c r="F987" s="3">
        <v>45333.041666666664</v>
      </c>
      <c r="G987" s="3">
        <v>45333.092361111114</v>
      </c>
      <c r="H987" s="1">
        <v>73.78</v>
      </c>
      <c r="I987" s="1">
        <v>3.81</v>
      </c>
      <c r="J987" s="1">
        <v>46.81</v>
      </c>
      <c r="K987" s="2">
        <v>13.47</v>
      </c>
      <c r="L987" s="4" t="s">
        <v>45</v>
      </c>
      <c r="M987" s="4" t="s">
        <v>33</v>
      </c>
      <c r="N987" s="1">
        <v>87.32</v>
      </c>
      <c r="O987" s="1">
        <v>50.13</v>
      </c>
      <c r="P987" s="1">
        <v>16.73</v>
      </c>
      <c r="Q987" s="1">
        <v>36.67</v>
      </c>
      <c r="R987" s="1">
        <v>6</v>
      </c>
      <c r="S987" s="4" t="s">
        <v>14</v>
      </c>
      <c r="T987" s="4" t="s">
        <v>24</v>
      </c>
      <c r="U987" s="7">
        <v>1</v>
      </c>
      <c r="V987" s="4" t="s">
        <v>1816</v>
      </c>
      <c r="W987" s="4" t="s">
        <v>2567</v>
      </c>
      <c r="X987" s="7">
        <v>2</v>
      </c>
      <c r="Y987" s="7">
        <v>2024</v>
      </c>
      <c r="Z987" s="4" t="s">
        <v>1853</v>
      </c>
    </row>
    <row r="988" spans="1:26">
      <c r="A988" s="4" t="s">
        <v>1449</v>
      </c>
      <c r="B988" s="4" t="s">
        <v>9</v>
      </c>
      <c r="C988" s="1">
        <v>62</v>
      </c>
      <c r="D988" s="4" t="s">
        <v>91</v>
      </c>
      <c r="E988" s="4" t="s">
        <v>42</v>
      </c>
      <c r="F988" s="3">
        <v>45333.083333333336</v>
      </c>
      <c r="G988" s="3">
        <v>45333.209027777775</v>
      </c>
      <c r="H988" s="1">
        <v>26.51</v>
      </c>
      <c r="I988" s="1">
        <v>3.15</v>
      </c>
      <c r="J988" s="1">
        <v>28.53</v>
      </c>
      <c r="K988" s="2">
        <v>10.130000000000001</v>
      </c>
      <c r="L988" s="4" t="s">
        <v>36</v>
      </c>
      <c r="M988" s="4" t="s">
        <v>13</v>
      </c>
      <c r="N988" s="1">
        <v>65.58</v>
      </c>
      <c r="O988" s="1">
        <v>76.290000000000006</v>
      </c>
      <c r="P988" s="1">
        <v>292.32</v>
      </c>
      <c r="Q988" s="1">
        <v>14.42</v>
      </c>
      <c r="R988" s="1">
        <v>0</v>
      </c>
      <c r="S988" s="4" t="s">
        <v>6</v>
      </c>
      <c r="T988" s="4" t="s">
        <v>15</v>
      </c>
      <c r="U988" s="7">
        <v>2</v>
      </c>
      <c r="V988" s="4" t="s">
        <v>1816</v>
      </c>
      <c r="W988" s="4" t="s">
        <v>2572</v>
      </c>
      <c r="X988" s="7">
        <v>2</v>
      </c>
      <c r="Y988" s="7">
        <v>2024</v>
      </c>
      <c r="Z988" s="4" t="s">
        <v>1853</v>
      </c>
    </row>
    <row r="989" spans="1:26">
      <c r="A989" s="4" t="s">
        <v>1450</v>
      </c>
      <c r="B989" s="4" t="s">
        <v>1</v>
      </c>
      <c r="C989" s="1">
        <v>100</v>
      </c>
      <c r="D989" s="4" t="s">
        <v>852</v>
      </c>
      <c r="E989" s="4" t="s">
        <v>3</v>
      </c>
      <c r="F989" s="3">
        <v>45333.125</v>
      </c>
      <c r="G989" s="3">
        <v>45333.269444444442</v>
      </c>
      <c r="H989" s="1">
        <v>77.64</v>
      </c>
      <c r="I989" s="1">
        <v>3.58</v>
      </c>
      <c r="J989" s="1">
        <v>8.1300000000000008</v>
      </c>
      <c r="K989" s="2">
        <v>33.520000000000003</v>
      </c>
      <c r="L989" s="4" t="s">
        <v>12</v>
      </c>
      <c r="M989" s="4" t="s">
        <v>23</v>
      </c>
      <c r="N989" s="1">
        <v>23.24</v>
      </c>
      <c r="O989" s="1">
        <v>94.69</v>
      </c>
      <c r="P989" s="1">
        <v>67.03</v>
      </c>
      <c r="Q989" s="1">
        <v>-3.39</v>
      </c>
      <c r="R989" s="1">
        <v>7</v>
      </c>
      <c r="S989" s="4" t="s">
        <v>20</v>
      </c>
      <c r="T989" s="4" t="s">
        <v>7</v>
      </c>
      <c r="U989" s="7">
        <v>3</v>
      </c>
      <c r="V989" s="4" t="s">
        <v>1816</v>
      </c>
      <c r="W989" s="4" t="s">
        <v>2566</v>
      </c>
      <c r="X989" s="7">
        <v>2</v>
      </c>
      <c r="Y989" s="7">
        <v>2024</v>
      </c>
      <c r="Z989" s="4" t="s">
        <v>1853</v>
      </c>
    </row>
    <row r="990" spans="1:26">
      <c r="A990" s="4" t="s">
        <v>1451</v>
      </c>
      <c r="B990" s="4" t="s">
        <v>17</v>
      </c>
      <c r="C990" s="1">
        <v>100</v>
      </c>
      <c r="D990" s="4" t="s">
        <v>682</v>
      </c>
      <c r="E990" s="4" t="s">
        <v>11</v>
      </c>
      <c r="F990" s="3">
        <v>45333.166666666664</v>
      </c>
      <c r="G990" s="3">
        <v>45333.315972222219</v>
      </c>
      <c r="H990" s="1">
        <v>78.13</v>
      </c>
      <c r="I990" s="1">
        <v>3.37</v>
      </c>
      <c r="J990" s="1">
        <v>3.98</v>
      </c>
      <c r="K990" s="2">
        <v>9.49</v>
      </c>
      <c r="L990" s="4" t="s">
        <v>4</v>
      </c>
      <c r="M990" s="4" t="s">
        <v>48</v>
      </c>
      <c r="N990" s="1">
        <v>57.11</v>
      </c>
      <c r="O990" s="1">
        <v>66.239999999999995</v>
      </c>
      <c r="P990" s="1">
        <v>115</v>
      </c>
      <c r="Q990" s="1">
        <v>13.3</v>
      </c>
      <c r="R990" s="1">
        <v>10.63</v>
      </c>
      <c r="S990" s="4" t="s">
        <v>14</v>
      </c>
      <c r="T990" s="4" t="s">
        <v>15</v>
      </c>
      <c r="U990" s="7">
        <v>4</v>
      </c>
      <c r="V990" s="4" t="s">
        <v>1816</v>
      </c>
      <c r="W990" s="4" t="s">
        <v>2567</v>
      </c>
      <c r="X990" s="7">
        <v>2</v>
      </c>
      <c r="Y990" s="7">
        <v>2024</v>
      </c>
      <c r="Z990" s="4" t="s">
        <v>1853</v>
      </c>
    </row>
    <row r="991" spans="1:26">
      <c r="A991" s="4" t="s">
        <v>1452</v>
      </c>
      <c r="B991" s="4" t="s">
        <v>29</v>
      </c>
      <c r="C991" s="1">
        <v>91.92</v>
      </c>
      <c r="D991" s="4" t="s">
        <v>421</v>
      </c>
      <c r="E991" s="4" t="s">
        <v>27</v>
      </c>
      <c r="F991" s="3">
        <v>45333.208333333336</v>
      </c>
      <c r="G991" s="3">
        <v>45333.340277777781</v>
      </c>
      <c r="H991" s="1">
        <v>5.6</v>
      </c>
      <c r="I991" s="1">
        <v>3.25</v>
      </c>
      <c r="J991" s="1">
        <v>16.32</v>
      </c>
      <c r="K991" s="2">
        <v>30.15</v>
      </c>
      <c r="L991" s="4" t="s">
        <v>4</v>
      </c>
      <c r="M991" s="4" t="s">
        <v>48</v>
      </c>
      <c r="N991" s="1">
        <v>43.65</v>
      </c>
      <c r="O991" s="1">
        <v>58.45</v>
      </c>
      <c r="P991" s="1">
        <v>54.32</v>
      </c>
      <c r="Q991" s="1">
        <v>-0.75</v>
      </c>
      <c r="R991" s="1">
        <v>3</v>
      </c>
      <c r="S991" s="4" t="s">
        <v>6</v>
      </c>
      <c r="T991" s="4" t="s">
        <v>15</v>
      </c>
      <c r="U991" s="7">
        <v>5</v>
      </c>
      <c r="V991" s="4" t="s">
        <v>1816</v>
      </c>
      <c r="W991" s="4" t="s">
        <v>2579</v>
      </c>
      <c r="X991" s="7">
        <v>2</v>
      </c>
      <c r="Y991" s="7">
        <v>2024</v>
      </c>
      <c r="Z991" s="4" t="s">
        <v>1853</v>
      </c>
    </row>
    <row r="992" spans="1:26">
      <c r="A992" s="4" t="s">
        <v>1453</v>
      </c>
      <c r="B992" s="4" t="s">
        <v>29</v>
      </c>
      <c r="C992" s="1">
        <v>85</v>
      </c>
      <c r="D992" s="4" t="s">
        <v>1454</v>
      </c>
      <c r="E992" s="4" t="s">
        <v>58</v>
      </c>
      <c r="F992" s="3">
        <v>45333.25</v>
      </c>
      <c r="G992" s="3">
        <v>45333.28125</v>
      </c>
      <c r="H992" s="1">
        <v>20.09</v>
      </c>
      <c r="I992" s="1">
        <v>1.1499999999999999</v>
      </c>
      <c r="J992" s="1">
        <v>46.35</v>
      </c>
      <c r="K992" s="2">
        <v>22.7</v>
      </c>
      <c r="L992" s="4" t="s">
        <v>4</v>
      </c>
      <c r="M992" s="4" t="s">
        <v>39</v>
      </c>
      <c r="N992" s="1">
        <v>18.7</v>
      </c>
      <c r="O992" s="1">
        <v>97.36</v>
      </c>
      <c r="P992" s="1">
        <v>68.59</v>
      </c>
      <c r="Q992" s="1">
        <v>28.7</v>
      </c>
      <c r="R992" s="1">
        <v>3</v>
      </c>
      <c r="S992" s="4" t="s">
        <v>14</v>
      </c>
      <c r="T992" s="4" t="s">
        <v>7</v>
      </c>
      <c r="U992" s="7">
        <v>6</v>
      </c>
      <c r="V992" s="4" t="s">
        <v>12</v>
      </c>
      <c r="W992" s="4" t="s">
        <v>2579</v>
      </c>
      <c r="X992" s="7">
        <v>2</v>
      </c>
      <c r="Y992" s="7">
        <v>2024</v>
      </c>
      <c r="Z992" s="4" t="s">
        <v>1853</v>
      </c>
    </row>
    <row r="993" spans="1:26">
      <c r="A993" s="4" t="s">
        <v>1455</v>
      </c>
      <c r="B993" s="4" t="s">
        <v>17</v>
      </c>
      <c r="C993" s="1">
        <v>100</v>
      </c>
      <c r="D993" s="4" t="s">
        <v>1111</v>
      </c>
      <c r="E993" s="4" t="s">
        <v>27</v>
      </c>
      <c r="F993" s="3">
        <v>45333.291666666664</v>
      </c>
      <c r="G993" s="3">
        <v>45333.32708333333</v>
      </c>
      <c r="H993" s="1">
        <v>40.28</v>
      </c>
      <c r="I993" s="1">
        <v>1.22</v>
      </c>
      <c r="J993" s="1">
        <v>3.83</v>
      </c>
      <c r="K993" s="2">
        <v>20.63</v>
      </c>
      <c r="L993" s="4" t="s">
        <v>4</v>
      </c>
      <c r="M993" s="4" t="s">
        <v>39</v>
      </c>
      <c r="N993" s="1">
        <v>89.21</v>
      </c>
      <c r="O993" s="1">
        <v>82.22</v>
      </c>
      <c r="P993" s="1">
        <v>23.23</v>
      </c>
      <c r="Q993" s="1">
        <v>22.79</v>
      </c>
      <c r="R993" s="1">
        <v>7</v>
      </c>
      <c r="S993" s="4" t="s">
        <v>14</v>
      </c>
      <c r="T993" s="4" t="s">
        <v>24</v>
      </c>
      <c r="U993" s="7">
        <v>7</v>
      </c>
      <c r="V993" s="4" t="s">
        <v>12</v>
      </c>
      <c r="W993" s="4" t="s">
        <v>2567</v>
      </c>
      <c r="X993" s="7">
        <v>2</v>
      </c>
      <c r="Y993" s="7">
        <v>2024</v>
      </c>
      <c r="Z993" s="4" t="s">
        <v>1853</v>
      </c>
    </row>
    <row r="994" spans="1:26">
      <c r="A994" s="4" t="s">
        <v>1456</v>
      </c>
      <c r="B994" s="4" t="s">
        <v>1</v>
      </c>
      <c r="C994" s="1">
        <v>75</v>
      </c>
      <c r="D994" s="4" t="s">
        <v>1379</v>
      </c>
      <c r="E994" s="4" t="s">
        <v>3</v>
      </c>
      <c r="F994" s="3">
        <v>45333.333333333336</v>
      </c>
      <c r="G994" s="3">
        <v>45333.393055555556</v>
      </c>
      <c r="H994" s="1">
        <v>53.96</v>
      </c>
      <c r="I994" s="1">
        <v>3.74</v>
      </c>
      <c r="J994" s="1">
        <v>17.87</v>
      </c>
      <c r="K994" s="2">
        <v>14.89</v>
      </c>
      <c r="L994" s="4" t="s">
        <v>45</v>
      </c>
      <c r="M994" s="4" t="s">
        <v>13</v>
      </c>
      <c r="N994" s="1">
        <v>89.98</v>
      </c>
      <c r="O994" s="1">
        <v>95.04</v>
      </c>
      <c r="P994" s="1">
        <v>17.09</v>
      </c>
      <c r="Q994" s="1">
        <v>6.8</v>
      </c>
      <c r="R994" s="1">
        <v>2</v>
      </c>
      <c r="S994" s="4" t="s">
        <v>20</v>
      </c>
      <c r="T994" s="4" t="s">
        <v>24</v>
      </c>
      <c r="U994" s="7">
        <v>8</v>
      </c>
      <c r="V994" s="4" t="s">
        <v>12</v>
      </c>
      <c r="W994" s="4" t="s">
        <v>2566</v>
      </c>
      <c r="X994" s="7">
        <v>2</v>
      </c>
      <c r="Y994" s="7">
        <v>2024</v>
      </c>
      <c r="Z994" s="4" t="s">
        <v>1853</v>
      </c>
    </row>
    <row r="995" spans="1:26">
      <c r="A995" s="4" t="s">
        <v>1457</v>
      </c>
      <c r="B995" s="4" t="s">
        <v>29</v>
      </c>
      <c r="C995" s="1">
        <v>62</v>
      </c>
      <c r="D995" s="4" t="s">
        <v>1078</v>
      </c>
      <c r="E995" s="4" t="s">
        <v>58</v>
      </c>
      <c r="F995" s="3">
        <v>45333.375</v>
      </c>
      <c r="G995" s="3">
        <v>45333.438194444447</v>
      </c>
      <c r="H995" s="1">
        <v>60.61</v>
      </c>
      <c r="I995" s="1">
        <v>3.07</v>
      </c>
      <c r="J995" s="1">
        <v>20.92</v>
      </c>
      <c r="K995" s="2">
        <v>12.51</v>
      </c>
      <c r="L995" s="4" t="s">
        <v>36</v>
      </c>
      <c r="M995" s="4" t="s">
        <v>5</v>
      </c>
      <c r="N995" s="1">
        <v>54.47</v>
      </c>
      <c r="O995" s="1">
        <v>78.510000000000005</v>
      </c>
      <c r="P995" s="1">
        <v>103.51</v>
      </c>
      <c r="Q995" s="1">
        <v>32.520000000000003</v>
      </c>
      <c r="R995" s="1">
        <v>4</v>
      </c>
      <c r="S995" s="4" t="s">
        <v>6</v>
      </c>
      <c r="T995" s="4" t="s">
        <v>7</v>
      </c>
      <c r="U995" s="7">
        <v>9</v>
      </c>
      <c r="V995" s="4" t="s">
        <v>12</v>
      </c>
      <c r="W995" s="4" t="s">
        <v>2579</v>
      </c>
      <c r="X995" s="7">
        <v>2</v>
      </c>
      <c r="Y995" s="7">
        <v>2024</v>
      </c>
      <c r="Z995" s="4" t="s">
        <v>1853</v>
      </c>
    </row>
    <row r="996" spans="1:26">
      <c r="A996" s="4" t="s">
        <v>1458</v>
      </c>
      <c r="B996" s="4" t="s">
        <v>9</v>
      </c>
      <c r="C996" s="1">
        <v>75</v>
      </c>
      <c r="D996" s="4" t="s">
        <v>605</v>
      </c>
      <c r="E996" s="4" t="s">
        <v>27</v>
      </c>
      <c r="F996" s="3">
        <v>45333.416666666664</v>
      </c>
      <c r="G996" s="3">
        <v>45333.511111111111</v>
      </c>
      <c r="H996" s="1">
        <v>63.31</v>
      </c>
      <c r="I996" s="1">
        <v>3.8</v>
      </c>
      <c r="J996" s="1">
        <v>6.45</v>
      </c>
      <c r="K996" s="2">
        <v>25.09</v>
      </c>
      <c r="L996" s="4" t="s">
        <v>45</v>
      </c>
      <c r="M996" s="4" t="s">
        <v>39</v>
      </c>
      <c r="N996" s="1">
        <v>85</v>
      </c>
      <c r="O996" s="1">
        <v>59.29</v>
      </c>
      <c r="P996" s="1">
        <v>170.15</v>
      </c>
      <c r="Q996" s="1">
        <v>27.58</v>
      </c>
      <c r="R996" s="1">
        <v>5</v>
      </c>
      <c r="S996" s="4" t="s">
        <v>14</v>
      </c>
      <c r="T996" s="4" t="s">
        <v>24</v>
      </c>
      <c r="U996" s="7">
        <v>10</v>
      </c>
      <c r="V996" s="4" t="s">
        <v>12</v>
      </c>
      <c r="W996" s="4" t="s">
        <v>2572</v>
      </c>
      <c r="X996" s="7">
        <v>2</v>
      </c>
      <c r="Y996" s="7">
        <v>2024</v>
      </c>
      <c r="Z996" s="4" t="s">
        <v>1853</v>
      </c>
    </row>
    <row r="997" spans="1:26">
      <c r="A997" s="4" t="s">
        <v>1459</v>
      </c>
      <c r="B997" s="4" t="s">
        <v>29</v>
      </c>
      <c r="C997" s="1">
        <v>75</v>
      </c>
      <c r="D997" s="4" t="s">
        <v>734</v>
      </c>
      <c r="E997" s="4" t="s">
        <v>27</v>
      </c>
      <c r="F997" s="3">
        <v>45333.458333333336</v>
      </c>
      <c r="G997" s="3">
        <v>45333.624305555553</v>
      </c>
      <c r="H997" s="1">
        <v>38.61</v>
      </c>
      <c r="I997" s="1">
        <v>0.87</v>
      </c>
      <c r="J997" s="1">
        <v>33.68</v>
      </c>
      <c r="K997" s="2">
        <v>33.72</v>
      </c>
      <c r="L997" s="4" t="s">
        <v>36</v>
      </c>
      <c r="M997" s="4" t="s">
        <v>13</v>
      </c>
      <c r="N997" s="1">
        <v>33.75</v>
      </c>
      <c r="O997" s="1">
        <v>70.86</v>
      </c>
      <c r="P997" s="1">
        <v>223.3</v>
      </c>
      <c r="Q997" s="1">
        <v>-2.78</v>
      </c>
      <c r="R997" s="1">
        <v>5</v>
      </c>
      <c r="S997" s="4" t="s">
        <v>14</v>
      </c>
      <c r="T997" s="4" t="s">
        <v>24</v>
      </c>
      <c r="U997" s="7">
        <v>11</v>
      </c>
      <c r="V997" s="4" t="s">
        <v>12</v>
      </c>
      <c r="W997" s="4" t="s">
        <v>2579</v>
      </c>
      <c r="X997" s="7">
        <v>2</v>
      </c>
      <c r="Y997" s="7">
        <v>2024</v>
      </c>
      <c r="Z997" s="4" t="s">
        <v>1853</v>
      </c>
    </row>
    <row r="998" spans="1:26">
      <c r="A998" s="4" t="s">
        <v>1460</v>
      </c>
      <c r="B998" s="4" t="s">
        <v>62</v>
      </c>
      <c r="C998" s="1">
        <v>62</v>
      </c>
      <c r="D998" s="4" t="s">
        <v>1446</v>
      </c>
      <c r="E998" s="4" t="s">
        <v>42</v>
      </c>
      <c r="F998" s="3">
        <v>45333.5</v>
      </c>
      <c r="G998" s="3">
        <v>45333.569444444445</v>
      </c>
      <c r="H998" s="1">
        <v>65.61</v>
      </c>
      <c r="I998" s="1">
        <v>3.94</v>
      </c>
      <c r="J998" s="1">
        <v>7.33</v>
      </c>
      <c r="K998" s="2">
        <v>21.66</v>
      </c>
      <c r="L998" s="4" t="s">
        <v>12</v>
      </c>
      <c r="M998" s="4" t="s">
        <v>13</v>
      </c>
      <c r="N998" s="1">
        <v>17.41</v>
      </c>
      <c r="O998" s="1">
        <v>91.3</v>
      </c>
      <c r="P998" s="1">
        <v>81.05</v>
      </c>
      <c r="Q998" s="1">
        <v>1.85</v>
      </c>
      <c r="R998" s="1">
        <v>5</v>
      </c>
      <c r="S998" s="4" t="s">
        <v>6</v>
      </c>
      <c r="T998" s="4" t="s">
        <v>15</v>
      </c>
      <c r="U998" s="7">
        <v>12</v>
      </c>
      <c r="V998" s="4" t="s">
        <v>36</v>
      </c>
      <c r="W998" s="4" t="s">
        <v>2584</v>
      </c>
      <c r="X998" s="7">
        <v>2</v>
      </c>
      <c r="Y998" s="7">
        <v>2024</v>
      </c>
      <c r="Z998" s="4" t="s">
        <v>1853</v>
      </c>
    </row>
    <row r="999" spans="1:26">
      <c r="A999" s="4" t="s">
        <v>1461</v>
      </c>
      <c r="B999" s="4" t="s">
        <v>62</v>
      </c>
      <c r="C999" s="1">
        <v>85</v>
      </c>
      <c r="D999" s="4" t="s">
        <v>1462</v>
      </c>
      <c r="E999" s="4" t="s">
        <v>3</v>
      </c>
      <c r="F999" s="3">
        <v>45333.541666666664</v>
      </c>
      <c r="G999" s="3">
        <v>45333.624305555553</v>
      </c>
      <c r="H999" s="1">
        <v>46.62</v>
      </c>
      <c r="I999" s="1">
        <v>1.56</v>
      </c>
      <c r="J999" s="1">
        <v>7.39</v>
      </c>
      <c r="K999" s="2">
        <v>16.71</v>
      </c>
      <c r="L999" s="4" t="s">
        <v>12</v>
      </c>
      <c r="M999" s="4" t="s">
        <v>33</v>
      </c>
      <c r="N999" s="1">
        <v>70.09</v>
      </c>
      <c r="O999" s="1">
        <v>59.04</v>
      </c>
      <c r="P999" s="1">
        <v>210.75</v>
      </c>
      <c r="Q999" s="1">
        <v>-0.46</v>
      </c>
      <c r="R999" s="1">
        <v>5</v>
      </c>
      <c r="S999" s="4" t="s">
        <v>6</v>
      </c>
      <c r="T999" s="4" t="s">
        <v>24</v>
      </c>
      <c r="U999" s="7">
        <v>13</v>
      </c>
      <c r="V999" s="4" t="s">
        <v>36</v>
      </c>
      <c r="W999" s="4" t="s">
        <v>2584</v>
      </c>
      <c r="X999" s="7">
        <v>2</v>
      </c>
      <c r="Y999" s="7">
        <v>2024</v>
      </c>
      <c r="Z999" s="4" t="s">
        <v>1853</v>
      </c>
    </row>
    <row r="1000" spans="1:26">
      <c r="A1000" s="4" t="s">
        <v>1463</v>
      </c>
      <c r="B1000" s="4" t="s">
        <v>1</v>
      </c>
      <c r="C1000" s="1">
        <v>188.63</v>
      </c>
      <c r="D1000" s="4" t="s">
        <v>522</v>
      </c>
      <c r="E1000" s="4" t="s">
        <v>42</v>
      </c>
      <c r="F1000" s="3">
        <v>45333.583333333336</v>
      </c>
      <c r="G1000" s="3">
        <v>45333.65347222222</v>
      </c>
      <c r="H1000" s="1">
        <v>49.36</v>
      </c>
      <c r="I1000" s="1">
        <v>1.23</v>
      </c>
      <c r="J1000" s="1">
        <v>2.25</v>
      </c>
      <c r="K1000" s="2">
        <v>25.57</v>
      </c>
      <c r="L1000" s="4" t="s">
        <v>36</v>
      </c>
      <c r="M1000" s="4" t="s">
        <v>23</v>
      </c>
      <c r="N1000" s="1">
        <v>33.049999999999997</v>
      </c>
      <c r="O1000" s="1">
        <v>53.87</v>
      </c>
      <c r="P1000" s="1">
        <v>60.01</v>
      </c>
      <c r="Q1000" s="1">
        <v>-6.55</v>
      </c>
      <c r="R1000" s="1">
        <v>1</v>
      </c>
      <c r="S1000" s="4" t="s">
        <v>20</v>
      </c>
      <c r="T1000" s="4" t="s">
        <v>24</v>
      </c>
      <c r="U1000" s="7">
        <v>14</v>
      </c>
      <c r="V1000" s="4" t="s">
        <v>36</v>
      </c>
      <c r="W1000" s="4" t="s">
        <v>2566</v>
      </c>
      <c r="X1000" s="7">
        <v>2</v>
      </c>
      <c r="Y1000" s="7">
        <v>2024</v>
      </c>
      <c r="Z1000" s="4" t="s">
        <v>1853</v>
      </c>
    </row>
    <row r="1001" spans="1:26">
      <c r="A1001" s="4" t="s">
        <v>1464</v>
      </c>
      <c r="B1001" s="4" t="s">
        <v>17</v>
      </c>
      <c r="C1001" s="1">
        <v>100</v>
      </c>
      <c r="D1001" s="4" t="s">
        <v>1050</v>
      </c>
      <c r="E1001" s="4" t="s">
        <v>58</v>
      </c>
      <c r="F1001" s="3">
        <v>45333.625</v>
      </c>
      <c r="G1001" s="3">
        <v>45333.693749999999</v>
      </c>
      <c r="H1001" s="1">
        <v>24.87</v>
      </c>
      <c r="I1001" s="1">
        <v>0.93</v>
      </c>
      <c r="J1001" s="1">
        <v>11.44</v>
      </c>
      <c r="K1001" s="2">
        <v>19.97</v>
      </c>
      <c r="L1001" s="4" t="s">
        <v>4</v>
      </c>
      <c r="M1001" s="4" t="s">
        <v>33</v>
      </c>
      <c r="N1001" s="1">
        <v>33.950000000000003</v>
      </c>
      <c r="O1001" s="1">
        <v>58.14</v>
      </c>
      <c r="P1001" s="1">
        <v>60.81</v>
      </c>
      <c r="Q1001" s="1">
        <v>7.88</v>
      </c>
      <c r="R1001" s="1">
        <v>7</v>
      </c>
      <c r="S1001" s="4" t="s">
        <v>14</v>
      </c>
      <c r="T1001" s="4" t="s">
        <v>7</v>
      </c>
      <c r="U1001" s="7">
        <v>15</v>
      </c>
      <c r="V1001" s="4" t="s">
        <v>36</v>
      </c>
      <c r="W1001" s="4" t="s">
        <v>2567</v>
      </c>
      <c r="X1001" s="7">
        <v>2</v>
      </c>
      <c r="Y1001" s="7">
        <v>2024</v>
      </c>
      <c r="Z1001" s="4" t="s">
        <v>1853</v>
      </c>
    </row>
    <row r="1002" spans="1:26">
      <c r="A1002" s="4" t="s">
        <v>1465</v>
      </c>
      <c r="B1002" s="4" t="s">
        <v>1</v>
      </c>
      <c r="C1002" s="1">
        <v>62</v>
      </c>
      <c r="D1002" s="4" t="s">
        <v>1466</v>
      </c>
      <c r="E1002" s="4" t="s">
        <v>42</v>
      </c>
      <c r="F1002" s="3">
        <v>45333.666666666664</v>
      </c>
      <c r="G1002" s="3">
        <v>45333.707638888889</v>
      </c>
      <c r="H1002" s="1">
        <v>54.36</v>
      </c>
      <c r="I1002" s="1">
        <v>1.93</v>
      </c>
      <c r="J1002" s="1">
        <v>36.36</v>
      </c>
      <c r="K1002" s="2">
        <v>26.48</v>
      </c>
      <c r="L1002" s="4" t="s">
        <v>12</v>
      </c>
      <c r="M1002" s="4" t="s">
        <v>23</v>
      </c>
      <c r="N1002" s="1">
        <v>46.39</v>
      </c>
      <c r="O1002" s="1">
        <v>77.34</v>
      </c>
      <c r="P1002" s="1">
        <v>294.48</v>
      </c>
      <c r="Q1002" s="1">
        <v>31.48</v>
      </c>
      <c r="R1002" s="1">
        <v>7</v>
      </c>
      <c r="S1002" s="4" t="s">
        <v>20</v>
      </c>
      <c r="T1002" s="4" t="s">
        <v>15</v>
      </c>
      <c r="U1002" s="7">
        <v>16</v>
      </c>
      <c r="V1002" s="4" t="s">
        <v>36</v>
      </c>
      <c r="W1002" s="4" t="s">
        <v>2566</v>
      </c>
      <c r="X1002" s="7">
        <v>2</v>
      </c>
      <c r="Y1002" s="7">
        <v>2024</v>
      </c>
      <c r="Z1002" s="4" t="s">
        <v>1853</v>
      </c>
    </row>
    <row r="1003" spans="1:26">
      <c r="A1003" s="4" t="s">
        <v>1467</v>
      </c>
      <c r="B1003" s="4" t="s">
        <v>1</v>
      </c>
      <c r="C1003" s="1">
        <v>50</v>
      </c>
      <c r="D1003" s="4" t="s">
        <v>1468</v>
      </c>
      <c r="E1003" s="4" t="s">
        <v>3</v>
      </c>
      <c r="F1003" s="3">
        <v>45333.708333333336</v>
      </c>
      <c r="G1003" s="3">
        <v>45333.8</v>
      </c>
      <c r="H1003" s="1">
        <v>6.44</v>
      </c>
      <c r="I1003" s="1">
        <v>2.63</v>
      </c>
      <c r="J1003" s="1">
        <v>14.99</v>
      </c>
      <c r="K1003" s="2">
        <v>8.86</v>
      </c>
      <c r="L1003" s="4" t="s">
        <v>45</v>
      </c>
      <c r="M1003" s="4" t="s">
        <v>5</v>
      </c>
      <c r="N1003" s="1">
        <v>81.599999999999994</v>
      </c>
      <c r="O1003" s="1">
        <v>84.93</v>
      </c>
      <c r="P1003" s="1">
        <v>11.74</v>
      </c>
      <c r="Q1003" s="1">
        <v>-4.28</v>
      </c>
      <c r="R1003" s="1">
        <v>7</v>
      </c>
      <c r="S1003" s="4" t="s">
        <v>14</v>
      </c>
      <c r="T1003" s="4" t="s">
        <v>24</v>
      </c>
      <c r="U1003" s="7">
        <v>17</v>
      </c>
      <c r="V1003" s="4" t="s">
        <v>36</v>
      </c>
      <c r="W1003" s="4" t="s">
        <v>2566</v>
      </c>
      <c r="X1003" s="7">
        <v>2</v>
      </c>
      <c r="Y1003" s="7">
        <v>2024</v>
      </c>
      <c r="Z1003" s="4" t="s">
        <v>1853</v>
      </c>
    </row>
    <row r="1004" spans="1:26">
      <c r="A1004" s="4" t="s">
        <v>1469</v>
      </c>
      <c r="B1004" s="4" t="s">
        <v>1</v>
      </c>
      <c r="C1004" s="1">
        <v>75</v>
      </c>
      <c r="D1004" s="4" t="s">
        <v>269</v>
      </c>
      <c r="E1004" s="4" t="s">
        <v>11</v>
      </c>
      <c r="F1004" s="3">
        <v>45333.75</v>
      </c>
      <c r="G1004" s="3">
        <v>45333.875</v>
      </c>
      <c r="H1004" s="1">
        <v>28.22</v>
      </c>
      <c r="I1004" s="1">
        <v>2.41</v>
      </c>
      <c r="J1004" s="1">
        <v>23.69</v>
      </c>
      <c r="K1004" s="2">
        <v>26.55</v>
      </c>
      <c r="L1004" s="4" t="s">
        <v>36</v>
      </c>
      <c r="M1004" s="4" t="s">
        <v>5</v>
      </c>
      <c r="N1004" s="1">
        <v>18.52</v>
      </c>
      <c r="O1004" s="1">
        <v>86.58</v>
      </c>
      <c r="P1004" s="1">
        <v>293.58</v>
      </c>
      <c r="Q1004" s="1">
        <v>28.84</v>
      </c>
      <c r="R1004" s="1">
        <v>1.04</v>
      </c>
      <c r="S1004" s="4" t="s">
        <v>20</v>
      </c>
      <c r="T1004" s="4" t="s">
        <v>7</v>
      </c>
      <c r="U1004" s="7">
        <v>18</v>
      </c>
      <c r="V1004" s="4" t="s">
        <v>4</v>
      </c>
      <c r="W1004" s="4" t="s">
        <v>2566</v>
      </c>
      <c r="X1004" s="7">
        <v>2</v>
      </c>
      <c r="Y1004" s="7">
        <v>2024</v>
      </c>
      <c r="Z1004" s="4" t="s">
        <v>1853</v>
      </c>
    </row>
    <row r="1005" spans="1:26">
      <c r="A1005" s="4" t="s">
        <v>1470</v>
      </c>
      <c r="B1005" s="4" t="s">
        <v>1</v>
      </c>
      <c r="C1005" s="1">
        <v>75</v>
      </c>
      <c r="D1005" s="4" t="s">
        <v>1078</v>
      </c>
      <c r="E1005" s="4" t="s">
        <v>11</v>
      </c>
      <c r="F1005" s="3">
        <v>45333.791666666664</v>
      </c>
      <c r="G1005" s="3">
        <v>45333.834027777775</v>
      </c>
      <c r="H1005" s="1">
        <v>42.29</v>
      </c>
      <c r="I1005" s="1">
        <v>2.71</v>
      </c>
      <c r="J1005" s="1">
        <v>19.170000000000002</v>
      </c>
      <c r="K1005" s="2">
        <v>12.96</v>
      </c>
      <c r="L1005" s="4" t="s">
        <v>12</v>
      </c>
      <c r="M1005" s="4" t="s">
        <v>5</v>
      </c>
      <c r="N1005" s="1">
        <v>89.04</v>
      </c>
      <c r="O1005" s="1">
        <v>98.83</v>
      </c>
      <c r="P1005" s="1">
        <v>52.38</v>
      </c>
      <c r="Q1005" s="1">
        <v>37.9</v>
      </c>
      <c r="R1005" s="1">
        <v>5</v>
      </c>
      <c r="S1005" s="4" t="s">
        <v>14</v>
      </c>
      <c r="T1005" s="4" t="s">
        <v>24</v>
      </c>
      <c r="U1005" s="7">
        <v>19</v>
      </c>
      <c r="V1005" s="4" t="s">
        <v>4</v>
      </c>
      <c r="W1005" s="4" t="s">
        <v>2566</v>
      </c>
      <c r="X1005" s="7">
        <v>2</v>
      </c>
      <c r="Y1005" s="7">
        <v>2024</v>
      </c>
      <c r="Z1005" s="4" t="s">
        <v>1853</v>
      </c>
    </row>
    <row r="1006" spans="1:26">
      <c r="A1006" s="4" t="s">
        <v>1471</v>
      </c>
      <c r="B1006" s="4" t="s">
        <v>9</v>
      </c>
      <c r="C1006" s="1">
        <v>85</v>
      </c>
      <c r="D1006" s="4" t="s">
        <v>1439</v>
      </c>
      <c r="E1006" s="4" t="s">
        <v>58</v>
      </c>
      <c r="F1006" s="3">
        <v>45333.833333333336</v>
      </c>
      <c r="G1006" s="3">
        <v>45333.913194444445</v>
      </c>
      <c r="H1006" s="1">
        <v>76.17</v>
      </c>
      <c r="I1006" s="1">
        <v>1.51</v>
      </c>
      <c r="J1006" s="1">
        <v>28.59</v>
      </c>
      <c r="K1006" s="2">
        <v>17.68</v>
      </c>
      <c r="L1006" s="4" t="s">
        <v>36</v>
      </c>
      <c r="M1006" s="4" t="s">
        <v>13</v>
      </c>
      <c r="N1006" s="1">
        <v>56.07</v>
      </c>
      <c r="O1006" s="1">
        <v>93.04</v>
      </c>
      <c r="P1006" s="1">
        <v>369.85</v>
      </c>
      <c r="Q1006" s="1">
        <v>18.05</v>
      </c>
      <c r="R1006" s="1">
        <v>0</v>
      </c>
      <c r="S1006" s="4" t="s">
        <v>6</v>
      </c>
      <c r="T1006" s="4" t="s">
        <v>15</v>
      </c>
      <c r="U1006" s="7">
        <v>20</v>
      </c>
      <c r="V1006" s="4" t="s">
        <v>4</v>
      </c>
      <c r="W1006" s="4" t="s">
        <v>2572</v>
      </c>
      <c r="X1006" s="7">
        <v>2</v>
      </c>
      <c r="Y1006" s="7">
        <v>2024</v>
      </c>
      <c r="Z1006" s="4" t="s">
        <v>1853</v>
      </c>
    </row>
    <row r="1007" spans="1:26">
      <c r="A1007" s="4" t="s">
        <v>1472</v>
      </c>
      <c r="B1007" s="4" t="s">
        <v>9</v>
      </c>
      <c r="C1007" s="1">
        <v>75</v>
      </c>
      <c r="D1007" s="4" t="s">
        <v>38</v>
      </c>
      <c r="E1007" s="4" t="s">
        <v>11</v>
      </c>
      <c r="F1007" s="3">
        <v>45333.875</v>
      </c>
      <c r="G1007" s="3">
        <v>45333.93472222222</v>
      </c>
      <c r="H1007" s="1">
        <v>35</v>
      </c>
      <c r="I1007" s="1">
        <v>0.79</v>
      </c>
      <c r="J1007" s="1">
        <v>20.39</v>
      </c>
      <c r="K1007" s="2">
        <v>8.16</v>
      </c>
      <c r="L1007" s="4" t="s">
        <v>4</v>
      </c>
      <c r="M1007" s="4" t="s">
        <v>13</v>
      </c>
      <c r="N1007" s="1">
        <v>68.92</v>
      </c>
      <c r="O1007" s="1">
        <v>67.95</v>
      </c>
      <c r="P1007" s="1">
        <v>283.05</v>
      </c>
      <c r="Q1007" s="1">
        <v>36.24</v>
      </c>
      <c r="R1007" s="1">
        <v>3.3</v>
      </c>
      <c r="S1007" s="4" t="s">
        <v>20</v>
      </c>
      <c r="T1007" s="4" t="s">
        <v>15</v>
      </c>
      <c r="U1007" s="7">
        <v>21</v>
      </c>
      <c r="V1007" s="4" t="s">
        <v>4</v>
      </c>
      <c r="W1007" s="4" t="s">
        <v>2572</v>
      </c>
      <c r="X1007" s="7">
        <v>2</v>
      </c>
      <c r="Y1007" s="7">
        <v>2024</v>
      </c>
      <c r="Z1007" s="4" t="s">
        <v>1853</v>
      </c>
    </row>
    <row r="1008" spans="1:26">
      <c r="A1008" s="4" t="s">
        <v>1473</v>
      </c>
      <c r="B1008" s="4" t="s">
        <v>29</v>
      </c>
      <c r="C1008" s="1">
        <v>75</v>
      </c>
      <c r="D1008" s="4" t="s">
        <v>126</v>
      </c>
      <c r="E1008" s="4" t="s">
        <v>42</v>
      </c>
      <c r="F1008" s="3">
        <v>45333.916666666664</v>
      </c>
      <c r="G1008" s="3">
        <v>45334.012499999997</v>
      </c>
      <c r="H1008" s="1">
        <v>26.51</v>
      </c>
      <c r="I1008" s="1">
        <v>2.19</v>
      </c>
      <c r="J1008" s="1"/>
      <c r="K1008" s="2">
        <v>24.69</v>
      </c>
      <c r="L1008" s="4" t="s">
        <v>36</v>
      </c>
      <c r="M1008" s="4" t="s">
        <v>33</v>
      </c>
      <c r="N1008" s="1">
        <v>69.67</v>
      </c>
      <c r="O1008" s="1">
        <v>79.5</v>
      </c>
      <c r="P1008" s="1">
        <v>14.45</v>
      </c>
      <c r="Q1008" s="1">
        <v>3.48</v>
      </c>
      <c r="R1008" s="1">
        <v>2</v>
      </c>
      <c r="S1008" s="4" t="s">
        <v>6</v>
      </c>
      <c r="T1008" s="4" t="s">
        <v>15</v>
      </c>
      <c r="U1008" s="7">
        <v>22</v>
      </c>
      <c r="V1008" s="4" t="s">
        <v>4</v>
      </c>
      <c r="W1008" s="4" t="s">
        <v>2579</v>
      </c>
      <c r="X1008" s="7">
        <v>2</v>
      </c>
      <c r="Y1008" s="7">
        <v>2024</v>
      </c>
      <c r="Z1008" s="4" t="s">
        <v>1853</v>
      </c>
    </row>
    <row r="1009" spans="1:26">
      <c r="A1009" s="4" t="s">
        <v>1474</v>
      </c>
      <c r="B1009" s="4" t="s">
        <v>62</v>
      </c>
      <c r="C1009" s="1">
        <v>50</v>
      </c>
      <c r="D1009" s="4" t="s">
        <v>1338</v>
      </c>
      <c r="E1009" s="4" t="s">
        <v>58</v>
      </c>
      <c r="F1009" s="3">
        <v>45333.958333333336</v>
      </c>
      <c r="G1009" s="3">
        <v>45333.984722222223</v>
      </c>
      <c r="H1009" s="1">
        <v>34.96</v>
      </c>
      <c r="I1009" s="1">
        <v>1.68</v>
      </c>
      <c r="J1009" s="1">
        <v>12.03</v>
      </c>
      <c r="K1009" s="2">
        <v>9.9600000000000009</v>
      </c>
      <c r="L1009" s="4" t="s">
        <v>12</v>
      </c>
      <c r="M1009" s="4" t="s">
        <v>39</v>
      </c>
      <c r="N1009" s="1">
        <v>65.09</v>
      </c>
      <c r="O1009" s="1">
        <v>78.38</v>
      </c>
      <c r="P1009" s="1">
        <v>262.08999999999997</v>
      </c>
      <c r="Q1009" s="1">
        <v>4.95</v>
      </c>
      <c r="R1009" s="1">
        <v>1.06</v>
      </c>
      <c r="S1009" s="4" t="s">
        <v>14</v>
      </c>
      <c r="T1009" s="4" t="s">
        <v>15</v>
      </c>
      <c r="U1009" s="7">
        <v>23</v>
      </c>
      <c r="V1009" s="4" t="s">
        <v>4</v>
      </c>
      <c r="W1009" s="4" t="s">
        <v>2584</v>
      </c>
      <c r="X1009" s="7">
        <v>2</v>
      </c>
      <c r="Y1009" s="7">
        <v>2024</v>
      </c>
      <c r="Z1009" s="4" t="s">
        <v>1853</v>
      </c>
    </row>
    <row r="1010" spans="1:26">
      <c r="A1010" s="4" t="s">
        <v>1475</v>
      </c>
      <c r="B1010" s="4" t="s">
        <v>1</v>
      </c>
      <c r="C1010" s="1">
        <v>50</v>
      </c>
      <c r="D1010" s="4" t="s">
        <v>425</v>
      </c>
      <c r="E1010" s="4" t="s">
        <v>3</v>
      </c>
      <c r="F1010" s="3">
        <v>45334</v>
      </c>
      <c r="G1010" s="3">
        <v>45334.041666666664</v>
      </c>
      <c r="H1010" s="1">
        <v>62.05</v>
      </c>
      <c r="I1010" s="1">
        <v>0.92</v>
      </c>
      <c r="J1010" s="1">
        <v>18.559999999999999</v>
      </c>
      <c r="K1010" s="2">
        <v>37.549999999999997</v>
      </c>
      <c r="L1010" s="4" t="s">
        <v>36</v>
      </c>
      <c r="M1010" s="4" t="s">
        <v>48</v>
      </c>
      <c r="N1010" s="1">
        <v>88.39</v>
      </c>
      <c r="O1010" s="1">
        <v>77.930000000000007</v>
      </c>
      <c r="P1010" s="1">
        <v>43.03</v>
      </c>
      <c r="Q1010" s="1">
        <v>-0.97</v>
      </c>
      <c r="R1010" s="1">
        <v>5</v>
      </c>
      <c r="S1010" s="4" t="s">
        <v>6</v>
      </c>
      <c r="T1010" s="4" t="s">
        <v>15</v>
      </c>
      <c r="U1010" s="7">
        <v>0</v>
      </c>
      <c r="V1010" s="4" t="s">
        <v>1816</v>
      </c>
      <c r="W1010" s="4" t="s">
        <v>2566</v>
      </c>
      <c r="X1010" s="7">
        <v>2</v>
      </c>
      <c r="Y1010" s="7">
        <v>2024</v>
      </c>
      <c r="Z1010" s="4" t="s">
        <v>1853</v>
      </c>
    </row>
    <row r="1011" spans="1:26">
      <c r="A1011" s="4" t="s">
        <v>1476</v>
      </c>
      <c r="B1011" s="4" t="s">
        <v>29</v>
      </c>
      <c r="C1011" s="1">
        <v>50</v>
      </c>
      <c r="D1011" s="4" t="s">
        <v>930</v>
      </c>
      <c r="E1011" s="4" t="s">
        <v>58</v>
      </c>
      <c r="F1011" s="3">
        <v>45334.041666666664</v>
      </c>
      <c r="G1011" s="3">
        <v>45334.111111111109</v>
      </c>
      <c r="H1011" s="1">
        <v>69.87</v>
      </c>
      <c r="I1011" s="1">
        <v>2.0099999999999998</v>
      </c>
      <c r="J1011" s="1">
        <v>16.510000000000002</v>
      </c>
      <c r="K1011" s="2">
        <v>6.59</v>
      </c>
      <c r="L1011" s="4" t="s">
        <v>12</v>
      </c>
      <c r="M1011" s="4" t="s">
        <v>23</v>
      </c>
      <c r="N1011" s="1">
        <v>40.28</v>
      </c>
      <c r="O1011" s="1">
        <v>72.010000000000005</v>
      </c>
      <c r="P1011" s="1">
        <v>245.08</v>
      </c>
      <c r="Q1011" s="1">
        <v>2.77</v>
      </c>
      <c r="R1011" s="1">
        <v>4</v>
      </c>
      <c r="S1011" s="4" t="s">
        <v>20</v>
      </c>
      <c r="T1011" s="4" t="s">
        <v>15</v>
      </c>
      <c r="U1011" s="7">
        <v>1</v>
      </c>
      <c r="V1011" s="4" t="s">
        <v>1816</v>
      </c>
      <c r="W1011" s="4" t="s">
        <v>2579</v>
      </c>
      <c r="X1011" s="7">
        <v>2</v>
      </c>
      <c r="Y1011" s="7">
        <v>2024</v>
      </c>
      <c r="Z1011" s="4" t="s">
        <v>1853</v>
      </c>
    </row>
    <row r="1012" spans="1:26">
      <c r="A1012" s="4" t="s">
        <v>1477</v>
      </c>
      <c r="B1012" s="4" t="s">
        <v>62</v>
      </c>
      <c r="C1012" s="1">
        <v>100</v>
      </c>
      <c r="D1012" s="4" t="s">
        <v>124</v>
      </c>
      <c r="E1012" s="4" t="s">
        <v>58</v>
      </c>
      <c r="F1012" s="3">
        <v>45334.083333333336</v>
      </c>
      <c r="G1012" s="3">
        <v>45334.198611111111</v>
      </c>
      <c r="H1012" s="1">
        <v>10.43</v>
      </c>
      <c r="I1012" s="1">
        <v>3.31</v>
      </c>
      <c r="J1012" s="1">
        <v>31.39</v>
      </c>
      <c r="K1012" s="2">
        <v>38.61</v>
      </c>
      <c r="L1012" s="4" t="s">
        <v>12</v>
      </c>
      <c r="M1012" s="4" t="s">
        <v>23</v>
      </c>
      <c r="N1012" s="1">
        <v>47.66</v>
      </c>
      <c r="O1012" s="1">
        <v>72.19</v>
      </c>
      <c r="P1012" s="1">
        <v>227.14</v>
      </c>
      <c r="Q1012" s="1">
        <v>5.44</v>
      </c>
      <c r="R1012" s="1">
        <v>7</v>
      </c>
      <c r="S1012" s="4" t="s">
        <v>20</v>
      </c>
      <c r="T1012" s="4" t="s">
        <v>7</v>
      </c>
      <c r="U1012" s="7">
        <v>2</v>
      </c>
      <c r="V1012" s="4" t="s">
        <v>1816</v>
      </c>
      <c r="W1012" s="4" t="s">
        <v>2584</v>
      </c>
      <c r="X1012" s="7">
        <v>2</v>
      </c>
      <c r="Y1012" s="7">
        <v>2024</v>
      </c>
      <c r="Z1012" s="4" t="s">
        <v>1853</v>
      </c>
    </row>
    <row r="1013" spans="1:26">
      <c r="A1013" s="4" t="s">
        <v>1478</v>
      </c>
      <c r="B1013" s="4" t="s">
        <v>17</v>
      </c>
      <c r="C1013" s="1">
        <v>50</v>
      </c>
      <c r="D1013" s="4" t="s">
        <v>738</v>
      </c>
      <c r="E1013" s="4" t="s">
        <v>27</v>
      </c>
      <c r="F1013" s="3">
        <v>45334.125</v>
      </c>
      <c r="G1013" s="3">
        <v>45334.154166666667</v>
      </c>
      <c r="H1013" s="1">
        <v>46.54</v>
      </c>
      <c r="I1013" s="1">
        <v>3.43</v>
      </c>
      <c r="J1013" s="1">
        <v>7.2</v>
      </c>
      <c r="K1013" s="2">
        <v>34.71</v>
      </c>
      <c r="L1013" s="4" t="s">
        <v>12</v>
      </c>
      <c r="M1013" s="4" t="s">
        <v>5</v>
      </c>
      <c r="N1013" s="1">
        <v>78.59</v>
      </c>
      <c r="O1013" s="1">
        <v>82.78</v>
      </c>
      <c r="P1013" s="1">
        <v>150.65</v>
      </c>
      <c r="Q1013" s="1">
        <v>29.37</v>
      </c>
      <c r="R1013" s="1">
        <v>3</v>
      </c>
      <c r="S1013" s="4" t="s">
        <v>6</v>
      </c>
      <c r="T1013" s="4" t="s">
        <v>15</v>
      </c>
      <c r="U1013" s="7">
        <v>3</v>
      </c>
      <c r="V1013" s="4" t="s">
        <v>1816</v>
      </c>
      <c r="W1013" s="4" t="s">
        <v>2567</v>
      </c>
      <c r="X1013" s="7">
        <v>2</v>
      </c>
      <c r="Y1013" s="7">
        <v>2024</v>
      </c>
      <c r="Z1013" s="4" t="s">
        <v>1853</v>
      </c>
    </row>
    <row r="1014" spans="1:26">
      <c r="A1014" s="4" t="s">
        <v>1479</v>
      </c>
      <c r="B1014" s="4" t="s">
        <v>9</v>
      </c>
      <c r="C1014" s="1">
        <v>50</v>
      </c>
      <c r="D1014" s="4" t="s">
        <v>784</v>
      </c>
      <c r="E1014" s="4" t="s">
        <v>27</v>
      </c>
      <c r="F1014" s="3">
        <v>45334.166666666664</v>
      </c>
      <c r="G1014" s="3">
        <v>45334.315972222219</v>
      </c>
      <c r="H1014" s="1">
        <v>53.21</v>
      </c>
      <c r="I1014" s="1">
        <v>3.95</v>
      </c>
      <c r="J1014" s="1">
        <v>47.63</v>
      </c>
      <c r="K1014" s="2">
        <v>33.42</v>
      </c>
      <c r="L1014" s="4" t="s">
        <v>45</v>
      </c>
      <c r="M1014" s="4" t="s">
        <v>23</v>
      </c>
      <c r="N1014" s="1">
        <v>82.9</v>
      </c>
      <c r="O1014" s="1">
        <v>91.6</v>
      </c>
      <c r="P1014" s="1">
        <v>146.68</v>
      </c>
      <c r="Q1014" s="1">
        <v>11.39</v>
      </c>
      <c r="R1014" s="1">
        <v>2</v>
      </c>
      <c r="S1014" s="4" t="s">
        <v>14</v>
      </c>
      <c r="T1014" s="4" t="s">
        <v>24</v>
      </c>
      <c r="U1014" s="7">
        <v>4</v>
      </c>
      <c r="V1014" s="4" t="s">
        <v>1816</v>
      </c>
      <c r="W1014" s="4" t="s">
        <v>2572</v>
      </c>
      <c r="X1014" s="7">
        <v>2</v>
      </c>
      <c r="Y1014" s="7">
        <v>2024</v>
      </c>
      <c r="Z1014" s="4" t="s">
        <v>1853</v>
      </c>
    </row>
    <row r="1015" spans="1:26">
      <c r="A1015" s="4" t="s">
        <v>1480</v>
      </c>
      <c r="B1015" s="4" t="s">
        <v>62</v>
      </c>
      <c r="C1015" s="1">
        <v>62</v>
      </c>
      <c r="D1015" s="4" t="s">
        <v>460</v>
      </c>
      <c r="E1015" s="4" t="s">
        <v>58</v>
      </c>
      <c r="F1015" s="3">
        <v>45334.208333333336</v>
      </c>
      <c r="G1015" s="3">
        <v>45334.319444444445</v>
      </c>
      <c r="H1015" s="1"/>
      <c r="I1015" s="1">
        <v>1.0900000000000001</v>
      </c>
      <c r="J1015" s="1">
        <v>43.49</v>
      </c>
      <c r="K1015" s="2">
        <v>21.47</v>
      </c>
      <c r="L1015" s="4" t="s">
        <v>4</v>
      </c>
      <c r="M1015" s="4" t="s">
        <v>19</v>
      </c>
      <c r="N1015" s="1">
        <v>30.43</v>
      </c>
      <c r="O1015" s="1">
        <v>87.88</v>
      </c>
      <c r="P1015" s="1">
        <v>271.75</v>
      </c>
      <c r="Q1015" s="1">
        <v>-9.5500000000000007</v>
      </c>
      <c r="R1015" s="1">
        <v>4</v>
      </c>
      <c r="S1015" s="4" t="s">
        <v>20</v>
      </c>
      <c r="T1015" s="4" t="s">
        <v>24</v>
      </c>
      <c r="U1015" s="7">
        <v>5</v>
      </c>
      <c r="V1015" s="4" t="s">
        <v>1816</v>
      </c>
      <c r="W1015" s="4" t="s">
        <v>2584</v>
      </c>
      <c r="X1015" s="7">
        <v>2</v>
      </c>
      <c r="Y1015" s="7">
        <v>2024</v>
      </c>
      <c r="Z1015" s="4" t="s">
        <v>1853</v>
      </c>
    </row>
    <row r="1016" spans="1:26">
      <c r="A1016" s="4" t="s">
        <v>1481</v>
      </c>
      <c r="B1016" s="4" t="s">
        <v>17</v>
      </c>
      <c r="C1016" s="1">
        <v>50</v>
      </c>
      <c r="D1016" s="4" t="s">
        <v>1270</v>
      </c>
      <c r="E1016" s="4" t="s">
        <v>11</v>
      </c>
      <c r="F1016" s="3">
        <v>45334.25</v>
      </c>
      <c r="G1016" s="3">
        <v>45334.294444444444</v>
      </c>
      <c r="H1016" s="1">
        <v>26.97</v>
      </c>
      <c r="I1016" s="1">
        <v>2.74</v>
      </c>
      <c r="J1016" s="1">
        <v>15.82</v>
      </c>
      <c r="K1016" s="2">
        <v>28.82</v>
      </c>
      <c r="L1016" s="4" t="s">
        <v>4</v>
      </c>
      <c r="M1016" s="4" t="s">
        <v>5</v>
      </c>
      <c r="N1016" s="1">
        <v>71.88</v>
      </c>
      <c r="O1016" s="1">
        <v>94.01</v>
      </c>
      <c r="P1016" s="1">
        <v>114.82</v>
      </c>
      <c r="Q1016" s="1">
        <v>39.770000000000003</v>
      </c>
      <c r="R1016" s="1">
        <v>6</v>
      </c>
      <c r="S1016" s="4" t="s">
        <v>14</v>
      </c>
      <c r="T1016" s="4" t="s">
        <v>24</v>
      </c>
      <c r="U1016" s="7">
        <v>6</v>
      </c>
      <c r="V1016" s="4" t="s">
        <v>12</v>
      </c>
      <c r="W1016" s="4" t="s">
        <v>2567</v>
      </c>
      <c r="X1016" s="7">
        <v>2</v>
      </c>
      <c r="Y1016" s="7">
        <v>2024</v>
      </c>
      <c r="Z1016" s="4" t="s">
        <v>1853</v>
      </c>
    </row>
    <row r="1017" spans="1:26">
      <c r="A1017" s="4" t="s">
        <v>1482</v>
      </c>
      <c r="B1017" s="4" t="s">
        <v>62</v>
      </c>
      <c r="C1017" s="1">
        <v>62</v>
      </c>
      <c r="D1017" s="4" t="s">
        <v>349</v>
      </c>
      <c r="E1017" s="4" t="s">
        <v>27</v>
      </c>
      <c r="F1017" s="3">
        <v>45334.291666666664</v>
      </c>
      <c r="G1017" s="3">
        <v>45334.326388888891</v>
      </c>
      <c r="H1017" s="1">
        <v>68.52</v>
      </c>
      <c r="I1017" s="1">
        <v>2.36</v>
      </c>
      <c r="J1017" s="1">
        <v>48.59</v>
      </c>
      <c r="K1017" s="2">
        <v>33</v>
      </c>
      <c r="L1017" s="4" t="s">
        <v>36</v>
      </c>
      <c r="M1017" s="4" t="s">
        <v>48</v>
      </c>
      <c r="N1017" s="1">
        <v>68.459999999999994</v>
      </c>
      <c r="O1017" s="1">
        <v>92.97</v>
      </c>
      <c r="P1017" s="1">
        <v>77.709999999999994</v>
      </c>
      <c r="Q1017" s="1">
        <v>-2.27</v>
      </c>
      <c r="R1017" s="1">
        <v>2</v>
      </c>
      <c r="S1017" s="4" t="s">
        <v>20</v>
      </c>
      <c r="T1017" s="4" t="s">
        <v>24</v>
      </c>
      <c r="U1017" s="7">
        <v>7</v>
      </c>
      <c r="V1017" s="4" t="s">
        <v>12</v>
      </c>
      <c r="W1017" s="4" t="s">
        <v>2584</v>
      </c>
      <c r="X1017" s="7">
        <v>2</v>
      </c>
      <c r="Y1017" s="7">
        <v>2024</v>
      </c>
      <c r="Z1017" s="4" t="s">
        <v>1853</v>
      </c>
    </row>
    <row r="1018" spans="1:26">
      <c r="A1018" s="4" t="s">
        <v>1483</v>
      </c>
      <c r="B1018" s="4" t="s">
        <v>9</v>
      </c>
      <c r="C1018" s="1">
        <v>100</v>
      </c>
      <c r="D1018" s="4" t="s">
        <v>1434</v>
      </c>
      <c r="E1018" s="4" t="s">
        <v>3</v>
      </c>
      <c r="F1018" s="3">
        <v>45334.333333333336</v>
      </c>
      <c r="G1018" s="3">
        <v>45334.397916666669</v>
      </c>
      <c r="H1018" s="1">
        <v>71.709999999999994</v>
      </c>
      <c r="I1018" s="1">
        <v>5.44</v>
      </c>
      <c r="J1018" s="1">
        <v>38.799999999999997</v>
      </c>
      <c r="K1018" s="2">
        <v>37.1</v>
      </c>
      <c r="L1018" s="4" t="s">
        <v>36</v>
      </c>
      <c r="M1018" s="4" t="s">
        <v>23</v>
      </c>
      <c r="N1018" s="1">
        <v>12.22</v>
      </c>
      <c r="O1018" s="1">
        <v>77.41</v>
      </c>
      <c r="P1018" s="1">
        <v>181.09</v>
      </c>
      <c r="Q1018" s="1">
        <v>2.62</v>
      </c>
      <c r="R1018" s="1">
        <v>7</v>
      </c>
      <c r="S1018" s="4" t="s">
        <v>14</v>
      </c>
      <c r="T1018" s="4" t="s">
        <v>15</v>
      </c>
      <c r="U1018" s="7">
        <v>8</v>
      </c>
      <c r="V1018" s="4" t="s">
        <v>12</v>
      </c>
      <c r="W1018" s="4" t="s">
        <v>2572</v>
      </c>
      <c r="X1018" s="7">
        <v>2</v>
      </c>
      <c r="Y1018" s="7">
        <v>2024</v>
      </c>
      <c r="Z1018" s="4" t="s">
        <v>1853</v>
      </c>
    </row>
    <row r="1019" spans="1:26">
      <c r="A1019" s="4" t="s">
        <v>1484</v>
      </c>
      <c r="B1019" s="4" t="s">
        <v>9</v>
      </c>
      <c r="C1019" s="1">
        <v>50</v>
      </c>
      <c r="D1019" s="4" t="s">
        <v>91</v>
      </c>
      <c r="E1019" s="4" t="s">
        <v>42</v>
      </c>
      <c r="F1019" s="3">
        <v>45334.375</v>
      </c>
      <c r="G1019" s="3">
        <v>45334.461111111108</v>
      </c>
      <c r="H1019" s="1">
        <v>79.25</v>
      </c>
      <c r="I1019" s="1">
        <v>1.77</v>
      </c>
      <c r="J1019" s="1">
        <v>33.01</v>
      </c>
      <c r="K1019" s="2">
        <v>13.89</v>
      </c>
      <c r="L1019" s="4" t="s">
        <v>12</v>
      </c>
      <c r="M1019" s="4" t="s">
        <v>33</v>
      </c>
      <c r="N1019" s="1">
        <v>51.38</v>
      </c>
      <c r="O1019" s="1">
        <v>73.61</v>
      </c>
      <c r="P1019" s="1">
        <v>252.84</v>
      </c>
      <c r="Q1019" s="1">
        <v>12.54</v>
      </c>
      <c r="R1019" s="1">
        <v>0.81</v>
      </c>
      <c r="S1019" s="4" t="s">
        <v>14</v>
      </c>
      <c r="T1019" s="4" t="s">
        <v>15</v>
      </c>
      <c r="U1019" s="7">
        <v>9</v>
      </c>
      <c r="V1019" s="4" t="s">
        <v>12</v>
      </c>
      <c r="W1019" s="4" t="s">
        <v>2572</v>
      </c>
      <c r="X1019" s="7">
        <v>2</v>
      </c>
      <c r="Y1019" s="7">
        <v>2024</v>
      </c>
      <c r="Z1019" s="4" t="s">
        <v>1853</v>
      </c>
    </row>
    <row r="1020" spans="1:26">
      <c r="A1020" s="4" t="s">
        <v>1485</v>
      </c>
      <c r="B1020" s="4" t="s">
        <v>29</v>
      </c>
      <c r="C1020" s="1">
        <v>157.58000000000001</v>
      </c>
      <c r="D1020" s="4" t="s">
        <v>725</v>
      </c>
      <c r="E1020" s="4" t="s">
        <v>27</v>
      </c>
      <c r="F1020" s="3">
        <v>45334.416666666664</v>
      </c>
      <c r="G1020" s="3">
        <v>45334.561805555553</v>
      </c>
      <c r="H1020" s="1">
        <v>34.15</v>
      </c>
      <c r="I1020" s="1">
        <v>3.98</v>
      </c>
      <c r="J1020" s="1">
        <v>48.77</v>
      </c>
      <c r="K1020" s="2">
        <v>13.08</v>
      </c>
      <c r="L1020" s="4" t="s">
        <v>4</v>
      </c>
      <c r="M1020" s="4" t="s">
        <v>23</v>
      </c>
      <c r="N1020" s="1">
        <v>33.909999999999997</v>
      </c>
      <c r="O1020" s="1">
        <v>92.75</v>
      </c>
      <c r="P1020" s="1">
        <v>257.45999999999998</v>
      </c>
      <c r="Q1020" s="1">
        <v>19.73</v>
      </c>
      <c r="R1020" s="1">
        <v>5</v>
      </c>
      <c r="S1020" s="4" t="s">
        <v>6</v>
      </c>
      <c r="T1020" s="4" t="s">
        <v>7</v>
      </c>
      <c r="U1020" s="7">
        <v>10</v>
      </c>
      <c r="V1020" s="4" t="s">
        <v>12</v>
      </c>
      <c r="W1020" s="4" t="s">
        <v>2579</v>
      </c>
      <c r="X1020" s="7">
        <v>2</v>
      </c>
      <c r="Y1020" s="7">
        <v>2024</v>
      </c>
      <c r="Z1020" s="4" t="s">
        <v>1853</v>
      </c>
    </row>
    <row r="1021" spans="1:26">
      <c r="A1021" s="4" t="s">
        <v>1486</v>
      </c>
      <c r="B1021" s="4" t="s">
        <v>1</v>
      </c>
      <c r="C1021" s="1">
        <v>86.09</v>
      </c>
      <c r="D1021" s="4" t="s">
        <v>479</v>
      </c>
      <c r="E1021" s="4" t="s">
        <v>58</v>
      </c>
      <c r="F1021" s="3">
        <v>45334.458333333336</v>
      </c>
      <c r="G1021" s="3">
        <v>45334.502083333333</v>
      </c>
      <c r="H1021" s="1">
        <v>66.709999999999994</v>
      </c>
      <c r="I1021" s="1">
        <v>2.83</v>
      </c>
      <c r="J1021" s="1">
        <v>25.29</v>
      </c>
      <c r="K1021" s="2">
        <v>9.16</v>
      </c>
      <c r="L1021" s="4" t="s">
        <v>36</v>
      </c>
      <c r="M1021" s="4" t="s">
        <v>13</v>
      </c>
      <c r="N1021" s="1">
        <v>44.01</v>
      </c>
      <c r="O1021" s="1">
        <v>99.69</v>
      </c>
      <c r="P1021" s="1">
        <v>142.08000000000001</v>
      </c>
      <c r="Q1021" s="1">
        <v>31.49</v>
      </c>
      <c r="R1021" s="1">
        <v>6</v>
      </c>
      <c r="S1021" s="4" t="s">
        <v>14</v>
      </c>
      <c r="T1021" s="4" t="s">
        <v>15</v>
      </c>
      <c r="U1021" s="7">
        <v>11</v>
      </c>
      <c r="V1021" s="4" t="s">
        <v>12</v>
      </c>
      <c r="W1021" s="4" t="s">
        <v>2566</v>
      </c>
      <c r="X1021" s="7">
        <v>2</v>
      </c>
      <c r="Y1021" s="7">
        <v>2024</v>
      </c>
      <c r="Z1021" s="4" t="s">
        <v>1853</v>
      </c>
    </row>
    <row r="1022" spans="1:26">
      <c r="A1022" s="4" t="s">
        <v>1487</v>
      </c>
      <c r="B1022" s="4" t="s">
        <v>62</v>
      </c>
      <c r="C1022" s="1">
        <v>62</v>
      </c>
      <c r="D1022" s="4" t="s">
        <v>109</v>
      </c>
      <c r="E1022" s="4" t="s">
        <v>11</v>
      </c>
      <c r="F1022" s="3">
        <v>45334.5</v>
      </c>
      <c r="G1022" s="3">
        <v>45334.604166666664</v>
      </c>
      <c r="H1022" s="1">
        <v>30.77</v>
      </c>
      <c r="I1022" s="1">
        <v>3.1</v>
      </c>
      <c r="J1022" s="1">
        <v>49.75</v>
      </c>
      <c r="K1022" s="2">
        <v>13.85</v>
      </c>
      <c r="L1022" s="4" t="s">
        <v>36</v>
      </c>
      <c r="M1022" s="4" t="s">
        <v>33</v>
      </c>
      <c r="N1022" s="1">
        <v>2.48</v>
      </c>
      <c r="O1022" s="1">
        <v>83.48</v>
      </c>
      <c r="P1022" s="1">
        <v>234.75</v>
      </c>
      <c r="Q1022" s="1">
        <v>12.81</v>
      </c>
      <c r="R1022" s="1">
        <v>1</v>
      </c>
      <c r="S1022" s="4" t="s">
        <v>20</v>
      </c>
      <c r="T1022" s="4" t="s">
        <v>24</v>
      </c>
      <c r="U1022" s="7">
        <v>12</v>
      </c>
      <c r="V1022" s="4" t="s">
        <v>36</v>
      </c>
      <c r="W1022" s="4" t="s">
        <v>2584</v>
      </c>
      <c r="X1022" s="7">
        <v>2</v>
      </c>
      <c r="Y1022" s="7">
        <v>2024</v>
      </c>
      <c r="Z1022" s="4" t="s">
        <v>1853</v>
      </c>
    </row>
    <row r="1023" spans="1:26">
      <c r="A1023" s="4" t="s">
        <v>1488</v>
      </c>
      <c r="B1023" s="4" t="s">
        <v>62</v>
      </c>
      <c r="C1023" s="1">
        <v>50</v>
      </c>
      <c r="D1023" s="4" t="s">
        <v>1081</v>
      </c>
      <c r="E1023" s="4" t="s">
        <v>42</v>
      </c>
      <c r="F1023" s="3">
        <v>45334.541666666664</v>
      </c>
      <c r="G1023" s="3">
        <v>45334.675000000003</v>
      </c>
      <c r="H1023" s="1">
        <v>24.16</v>
      </c>
      <c r="I1023" s="1">
        <v>2.2999999999999998</v>
      </c>
      <c r="J1023" s="1">
        <v>4.78</v>
      </c>
      <c r="K1023" s="2">
        <v>13.9</v>
      </c>
      <c r="L1023" s="4" t="s">
        <v>4</v>
      </c>
      <c r="M1023" s="4" t="s">
        <v>33</v>
      </c>
      <c r="N1023" s="1">
        <v>47.69</v>
      </c>
      <c r="O1023" s="1">
        <v>75.97</v>
      </c>
      <c r="P1023" s="1">
        <v>289.85000000000002</v>
      </c>
      <c r="Q1023" s="1">
        <v>23.4</v>
      </c>
      <c r="R1023" s="1">
        <v>0</v>
      </c>
      <c r="S1023" s="4" t="s">
        <v>6</v>
      </c>
      <c r="T1023" s="4" t="s">
        <v>7</v>
      </c>
      <c r="U1023" s="7">
        <v>13</v>
      </c>
      <c r="V1023" s="4" t="s">
        <v>36</v>
      </c>
      <c r="W1023" s="4" t="s">
        <v>2584</v>
      </c>
      <c r="X1023" s="7">
        <v>2</v>
      </c>
      <c r="Y1023" s="7">
        <v>2024</v>
      </c>
      <c r="Z1023" s="4" t="s">
        <v>1853</v>
      </c>
    </row>
    <row r="1024" spans="1:26">
      <c r="A1024" s="4" t="s">
        <v>1489</v>
      </c>
      <c r="B1024" s="4" t="s">
        <v>17</v>
      </c>
      <c r="C1024" s="1">
        <v>62</v>
      </c>
      <c r="D1024" s="4" t="s">
        <v>146</v>
      </c>
      <c r="E1024" s="4" t="s">
        <v>27</v>
      </c>
      <c r="F1024" s="3">
        <v>45334.583333333336</v>
      </c>
      <c r="G1024" s="3">
        <v>45334.613888888889</v>
      </c>
      <c r="H1024" s="1">
        <v>10.35</v>
      </c>
      <c r="I1024" s="1">
        <v>3.32</v>
      </c>
      <c r="J1024" s="1">
        <v>9.39</v>
      </c>
      <c r="K1024" s="2">
        <v>39.78</v>
      </c>
      <c r="L1024" s="4" t="s">
        <v>12</v>
      </c>
      <c r="M1024" s="4" t="s">
        <v>33</v>
      </c>
      <c r="N1024" s="1">
        <v>42.66</v>
      </c>
      <c r="O1024" s="1">
        <v>79.510000000000005</v>
      </c>
      <c r="P1024" s="1">
        <v>40.14</v>
      </c>
      <c r="Q1024" s="1">
        <v>37.46</v>
      </c>
      <c r="R1024" s="1">
        <v>7</v>
      </c>
      <c r="S1024" s="4" t="s">
        <v>20</v>
      </c>
      <c r="T1024" s="4" t="s">
        <v>7</v>
      </c>
      <c r="U1024" s="7">
        <v>14</v>
      </c>
      <c r="V1024" s="4" t="s">
        <v>36</v>
      </c>
      <c r="W1024" s="4" t="s">
        <v>2567</v>
      </c>
      <c r="X1024" s="7">
        <v>2</v>
      </c>
      <c r="Y1024" s="7">
        <v>2024</v>
      </c>
      <c r="Z1024" s="4" t="s">
        <v>1853</v>
      </c>
    </row>
    <row r="1025" spans="1:26">
      <c r="A1025" s="4" t="s">
        <v>1490</v>
      </c>
      <c r="B1025" s="4" t="s">
        <v>9</v>
      </c>
      <c r="C1025" s="1">
        <v>62</v>
      </c>
      <c r="D1025" s="4" t="s">
        <v>1491</v>
      </c>
      <c r="E1025" s="4" t="s">
        <v>11</v>
      </c>
      <c r="F1025" s="3">
        <v>45334.625</v>
      </c>
      <c r="G1025" s="3">
        <v>45334.728472222225</v>
      </c>
      <c r="H1025" s="1">
        <v>26.3</v>
      </c>
      <c r="I1025" s="1">
        <v>3.58</v>
      </c>
      <c r="J1025" s="1">
        <v>49.89</v>
      </c>
      <c r="K1025" s="2">
        <v>9.56</v>
      </c>
      <c r="L1025" s="4" t="s">
        <v>36</v>
      </c>
      <c r="M1025" s="4" t="s">
        <v>19</v>
      </c>
      <c r="N1025" s="1">
        <v>52.3</v>
      </c>
      <c r="O1025" s="1">
        <v>71.44</v>
      </c>
      <c r="P1025" s="1">
        <v>97.82</v>
      </c>
      <c r="Q1025" s="1">
        <v>31.42</v>
      </c>
      <c r="R1025" s="1">
        <v>3</v>
      </c>
      <c r="S1025" s="4" t="s">
        <v>6</v>
      </c>
      <c r="T1025" s="4" t="s">
        <v>7</v>
      </c>
      <c r="U1025" s="7">
        <v>15</v>
      </c>
      <c r="V1025" s="4" t="s">
        <v>36</v>
      </c>
      <c r="W1025" s="4" t="s">
        <v>2572</v>
      </c>
      <c r="X1025" s="7">
        <v>2</v>
      </c>
      <c r="Y1025" s="7">
        <v>2024</v>
      </c>
      <c r="Z1025" s="4" t="s">
        <v>1853</v>
      </c>
    </row>
    <row r="1026" spans="1:26">
      <c r="A1026" s="4" t="s">
        <v>1492</v>
      </c>
      <c r="B1026" s="4" t="s">
        <v>62</v>
      </c>
      <c r="C1026" s="1">
        <v>85</v>
      </c>
      <c r="D1026" s="4" t="s">
        <v>342</v>
      </c>
      <c r="E1026" s="4" t="s">
        <v>11</v>
      </c>
      <c r="F1026" s="3">
        <v>45334.666666666664</v>
      </c>
      <c r="G1026" s="3">
        <v>45334.753472222219</v>
      </c>
      <c r="H1026" s="1">
        <v>26.73</v>
      </c>
      <c r="I1026" s="1">
        <v>0.67</v>
      </c>
      <c r="J1026" s="1">
        <v>12.95</v>
      </c>
      <c r="K1026" s="2">
        <v>26.76</v>
      </c>
      <c r="L1026" s="4" t="s">
        <v>12</v>
      </c>
      <c r="M1026" s="4" t="s">
        <v>19</v>
      </c>
      <c r="N1026" s="1">
        <v>83.74</v>
      </c>
      <c r="O1026" s="1">
        <v>88.15</v>
      </c>
      <c r="P1026" s="1">
        <v>131.4</v>
      </c>
      <c r="Q1026" s="1">
        <v>-4.5999999999999996</v>
      </c>
      <c r="R1026" s="1">
        <v>1</v>
      </c>
      <c r="S1026" s="4" t="s">
        <v>6</v>
      </c>
      <c r="T1026" s="4" t="s">
        <v>7</v>
      </c>
      <c r="U1026" s="7">
        <v>16</v>
      </c>
      <c r="V1026" s="4" t="s">
        <v>36</v>
      </c>
      <c r="W1026" s="4" t="s">
        <v>2584</v>
      </c>
      <c r="X1026" s="7">
        <v>2</v>
      </c>
      <c r="Y1026" s="7">
        <v>2024</v>
      </c>
      <c r="Z1026" s="4" t="s">
        <v>1853</v>
      </c>
    </row>
    <row r="1027" spans="1:26">
      <c r="A1027" s="4" t="s">
        <v>1493</v>
      </c>
      <c r="B1027" s="4" t="s">
        <v>9</v>
      </c>
      <c r="C1027" s="1">
        <v>50</v>
      </c>
      <c r="D1027" s="4" t="s">
        <v>612</v>
      </c>
      <c r="E1027" s="4" t="s">
        <v>11</v>
      </c>
      <c r="F1027" s="3">
        <v>45334.708333333336</v>
      </c>
      <c r="G1027" s="3">
        <v>45334.732638888891</v>
      </c>
      <c r="H1027" s="1">
        <v>48.61</v>
      </c>
      <c r="I1027" s="1">
        <v>3.69</v>
      </c>
      <c r="J1027" s="1">
        <v>22.07</v>
      </c>
      <c r="K1027" s="2">
        <v>31.5</v>
      </c>
      <c r="L1027" s="4" t="s">
        <v>4</v>
      </c>
      <c r="M1027" s="4" t="s">
        <v>23</v>
      </c>
      <c r="N1027" s="1">
        <v>82.44</v>
      </c>
      <c r="O1027" s="1">
        <v>23.04</v>
      </c>
      <c r="P1027" s="1">
        <v>50.13</v>
      </c>
      <c r="Q1027" s="1">
        <v>11.91</v>
      </c>
      <c r="R1027" s="1">
        <v>0</v>
      </c>
      <c r="S1027" s="4" t="s">
        <v>14</v>
      </c>
      <c r="T1027" s="4" t="s">
        <v>15</v>
      </c>
      <c r="U1027" s="7">
        <v>17</v>
      </c>
      <c r="V1027" s="4" t="s">
        <v>36</v>
      </c>
      <c r="W1027" s="4" t="s">
        <v>2572</v>
      </c>
      <c r="X1027" s="7">
        <v>2</v>
      </c>
      <c r="Y1027" s="7">
        <v>2024</v>
      </c>
      <c r="Z1027" s="4" t="s">
        <v>1853</v>
      </c>
    </row>
    <row r="1028" spans="1:26">
      <c r="A1028" s="4" t="s">
        <v>1494</v>
      </c>
      <c r="B1028" s="4" t="s">
        <v>62</v>
      </c>
      <c r="C1028" s="1">
        <v>85</v>
      </c>
      <c r="D1028" s="4" t="s">
        <v>449</v>
      </c>
      <c r="E1028" s="4" t="s">
        <v>58</v>
      </c>
      <c r="F1028" s="3">
        <v>45334.75</v>
      </c>
      <c r="G1028" s="3">
        <v>45334.845833333333</v>
      </c>
      <c r="H1028" s="1">
        <v>1.33</v>
      </c>
      <c r="I1028" s="1">
        <v>1.34</v>
      </c>
      <c r="J1028" s="1">
        <v>23.29</v>
      </c>
      <c r="K1028" s="2">
        <v>11.81</v>
      </c>
      <c r="L1028" s="4" t="s">
        <v>4</v>
      </c>
      <c r="M1028" s="4" t="s">
        <v>5</v>
      </c>
      <c r="N1028" s="1">
        <v>86.16</v>
      </c>
      <c r="O1028" s="1">
        <v>89.97</v>
      </c>
      <c r="P1028" s="1">
        <v>324.52</v>
      </c>
      <c r="Q1028" s="1">
        <v>-3.94</v>
      </c>
      <c r="R1028" s="1">
        <v>0</v>
      </c>
      <c r="S1028" s="4" t="s">
        <v>14</v>
      </c>
      <c r="T1028" s="4" t="s">
        <v>7</v>
      </c>
      <c r="U1028" s="7">
        <v>18</v>
      </c>
      <c r="V1028" s="4" t="s">
        <v>4</v>
      </c>
      <c r="W1028" s="4" t="s">
        <v>2584</v>
      </c>
      <c r="X1028" s="7">
        <v>2</v>
      </c>
      <c r="Y1028" s="7">
        <v>2024</v>
      </c>
      <c r="Z1028" s="4" t="s">
        <v>1853</v>
      </c>
    </row>
    <row r="1029" spans="1:26">
      <c r="A1029" s="4" t="s">
        <v>1495</v>
      </c>
      <c r="B1029" s="4" t="s">
        <v>29</v>
      </c>
      <c r="C1029" s="1">
        <v>85</v>
      </c>
      <c r="D1029" s="4" t="s">
        <v>93</v>
      </c>
      <c r="E1029" s="4" t="s">
        <v>3</v>
      </c>
      <c r="F1029" s="3">
        <v>45334.791666666664</v>
      </c>
      <c r="G1029" s="3">
        <v>45334.879166666666</v>
      </c>
      <c r="H1029" s="1">
        <v>44.02</v>
      </c>
      <c r="I1029" s="1">
        <v>1.32</v>
      </c>
      <c r="J1029" s="1">
        <v>38.11</v>
      </c>
      <c r="K1029" s="2">
        <v>32.94</v>
      </c>
      <c r="L1029" s="4" t="s">
        <v>36</v>
      </c>
      <c r="M1029" s="4" t="s">
        <v>23</v>
      </c>
      <c r="N1029" s="1">
        <v>73.349999999999994</v>
      </c>
      <c r="O1029" s="1">
        <v>78.16</v>
      </c>
      <c r="P1029" s="1">
        <v>78.12</v>
      </c>
      <c r="Q1029" s="1">
        <v>5.88</v>
      </c>
      <c r="R1029" s="1">
        <v>5</v>
      </c>
      <c r="S1029" s="4" t="s">
        <v>20</v>
      </c>
      <c r="T1029" s="4" t="s">
        <v>15</v>
      </c>
      <c r="U1029" s="7">
        <v>19</v>
      </c>
      <c r="V1029" s="4" t="s">
        <v>4</v>
      </c>
      <c r="W1029" s="4" t="s">
        <v>2579</v>
      </c>
      <c r="X1029" s="7">
        <v>2</v>
      </c>
      <c r="Y1029" s="7">
        <v>2024</v>
      </c>
      <c r="Z1029" s="4" t="s">
        <v>1853</v>
      </c>
    </row>
    <row r="1030" spans="1:26">
      <c r="A1030" s="4" t="s">
        <v>1496</v>
      </c>
      <c r="B1030" s="4" t="s">
        <v>1</v>
      </c>
      <c r="C1030" s="1">
        <v>85</v>
      </c>
      <c r="D1030" s="4" t="s">
        <v>2</v>
      </c>
      <c r="E1030" s="4" t="s">
        <v>11</v>
      </c>
      <c r="F1030" s="3">
        <v>45334.833333333336</v>
      </c>
      <c r="G1030" s="3">
        <v>45334.875694444447</v>
      </c>
      <c r="H1030" s="1">
        <v>18.43</v>
      </c>
      <c r="I1030" s="1">
        <v>1.62</v>
      </c>
      <c r="J1030" s="1">
        <v>22.32</v>
      </c>
      <c r="K1030" s="2">
        <v>10.41</v>
      </c>
      <c r="L1030" s="4" t="s">
        <v>36</v>
      </c>
      <c r="M1030" s="4" t="s">
        <v>23</v>
      </c>
      <c r="N1030" s="1">
        <v>53.52</v>
      </c>
      <c r="O1030" s="1">
        <v>95.65</v>
      </c>
      <c r="P1030" s="1">
        <v>104.38</v>
      </c>
      <c r="Q1030" s="1">
        <v>30.52</v>
      </c>
      <c r="R1030" s="1">
        <v>2</v>
      </c>
      <c r="S1030" s="4" t="s">
        <v>20</v>
      </c>
      <c r="T1030" s="4" t="s">
        <v>7</v>
      </c>
      <c r="U1030" s="7">
        <v>20</v>
      </c>
      <c r="V1030" s="4" t="s">
        <v>4</v>
      </c>
      <c r="W1030" s="4" t="s">
        <v>2566</v>
      </c>
      <c r="X1030" s="7">
        <v>2</v>
      </c>
      <c r="Y1030" s="7">
        <v>2024</v>
      </c>
      <c r="Z1030" s="4" t="s">
        <v>1853</v>
      </c>
    </row>
    <row r="1031" spans="1:26">
      <c r="A1031" s="4" t="s">
        <v>1497</v>
      </c>
      <c r="B1031" s="4" t="s">
        <v>62</v>
      </c>
      <c r="C1031" s="1">
        <v>62</v>
      </c>
      <c r="D1031" s="4" t="s">
        <v>481</v>
      </c>
      <c r="E1031" s="4" t="s">
        <v>42</v>
      </c>
      <c r="F1031" s="3">
        <v>45334.875</v>
      </c>
      <c r="G1031" s="3">
        <v>45335.020138888889</v>
      </c>
      <c r="H1031" s="1">
        <v>37.700000000000003</v>
      </c>
      <c r="I1031" s="1">
        <v>2.73</v>
      </c>
      <c r="J1031" s="1">
        <v>34.72</v>
      </c>
      <c r="K1031" s="2">
        <v>24.67</v>
      </c>
      <c r="L1031" s="4" t="s">
        <v>4</v>
      </c>
      <c r="M1031" s="4" t="s">
        <v>23</v>
      </c>
      <c r="N1031" s="1">
        <v>46.56</v>
      </c>
      <c r="O1031" s="1">
        <v>52.46</v>
      </c>
      <c r="P1031" s="1">
        <v>274.45999999999998</v>
      </c>
      <c r="Q1031" s="1">
        <v>6.67</v>
      </c>
      <c r="R1031" s="1">
        <v>5</v>
      </c>
      <c r="S1031" s="4" t="s">
        <v>14</v>
      </c>
      <c r="T1031" s="4" t="s">
        <v>15</v>
      </c>
      <c r="U1031" s="7">
        <v>21</v>
      </c>
      <c r="V1031" s="4" t="s">
        <v>4</v>
      </c>
      <c r="W1031" s="4" t="s">
        <v>2584</v>
      </c>
      <c r="X1031" s="7">
        <v>2</v>
      </c>
      <c r="Y1031" s="7">
        <v>2024</v>
      </c>
      <c r="Z1031" s="4" t="s">
        <v>1853</v>
      </c>
    </row>
    <row r="1032" spans="1:26">
      <c r="A1032" s="4" t="s">
        <v>1498</v>
      </c>
      <c r="B1032" s="4" t="s">
        <v>9</v>
      </c>
      <c r="C1032" s="1">
        <v>100</v>
      </c>
      <c r="D1032" s="4" t="s">
        <v>231</v>
      </c>
      <c r="E1032" s="4" t="s">
        <v>27</v>
      </c>
      <c r="F1032" s="3">
        <v>45334.916666666664</v>
      </c>
      <c r="G1032" s="3">
        <v>45334.994444444441</v>
      </c>
      <c r="H1032" s="1">
        <v>56.2</v>
      </c>
      <c r="I1032" s="1">
        <v>0.18</v>
      </c>
      <c r="J1032" s="1">
        <v>40.72</v>
      </c>
      <c r="K1032" s="2">
        <v>19.62</v>
      </c>
      <c r="L1032" s="4" t="s">
        <v>12</v>
      </c>
      <c r="M1032" s="4" t="s">
        <v>48</v>
      </c>
      <c r="N1032" s="1">
        <v>56.03</v>
      </c>
      <c r="O1032" s="1">
        <v>65.41</v>
      </c>
      <c r="P1032" s="1">
        <v>39.68</v>
      </c>
      <c r="Q1032" s="1">
        <v>34.06</v>
      </c>
      <c r="R1032" s="1">
        <v>1</v>
      </c>
      <c r="S1032" s="4" t="s">
        <v>20</v>
      </c>
      <c r="T1032" s="4" t="s">
        <v>15</v>
      </c>
      <c r="U1032" s="7">
        <v>22</v>
      </c>
      <c r="V1032" s="4" t="s">
        <v>4</v>
      </c>
      <c r="W1032" s="4" t="s">
        <v>2572</v>
      </c>
      <c r="X1032" s="7">
        <v>2</v>
      </c>
      <c r="Y1032" s="7">
        <v>2024</v>
      </c>
      <c r="Z1032" s="4" t="s">
        <v>1853</v>
      </c>
    </row>
    <row r="1033" spans="1:26">
      <c r="A1033" s="4" t="s">
        <v>1499</v>
      </c>
      <c r="B1033" s="4" t="s">
        <v>29</v>
      </c>
      <c r="C1033" s="1">
        <v>85</v>
      </c>
      <c r="D1033" s="4" t="s">
        <v>374</v>
      </c>
      <c r="E1033" s="4" t="s">
        <v>42</v>
      </c>
      <c r="F1033" s="3">
        <v>45334.958333333336</v>
      </c>
      <c r="G1033" s="3">
        <v>45335.086805555555</v>
      </c>
      <c r="H1033" s="1">
        <v>73.28</v>
      </c>
      <c r="I1033" s="1">
        <v>1.49</v>
      </c>
      <c r="J1033" s="1">
        <v>23.32</v>
      </c>
      <c r="K1033" s="2">
        <v>23.61</v>
      </c>
      <c r="L1033" s="4" t="s">
        <v>12</v>
      </c>
      <c r="M1033" s="4" t="s">
        <v>13</v>
      </c>
      <c r="N1033" s="1">
        <v>78.599999999999994</v>
      </c>
      <c r="O1033" s="1">
        <v>21.88</v>
      </c>
      <c r="P1033" s="1"/>
      <c r="Q1033" s="1">
        <v>31.15</v>
      </c>
      <c r="R1033" s="1">
        <v>7</v>
      </c>
      <c r="S1033" s="4" t="s">
        <v>20</v>
      </c>
      <c r="T1033" s="4" t="s">
        <v>24</v>
      </c>
      <c r="U1033" s="7">
        <v>23</v>
      </c>
      <c r="V1033" s="4" t="s">
        <v>4</v>
      </c>
      <c r="W1033" s="4" t="s">
        <v>2579</v>
      </c>
      <c r="X1033" s="7">
        <v>2</v>
      </c>
      <c r="Y1033" s="7">
        <v>2024</v>
      </c>
      <c r="Z1033" s="4" t="s">
        <v>1853</v>
      </c>
    </row>
    <row r="1034" spans="1:26">
      <c r="A1034" s="4" t="s">
        <v>1500</v>
      </c>
      <c r="B1034" s="4" t="s">
        <v>62</v>
      </c>
      <c r="C1034" s="1">
        <v>100</v>
      </c>
      <c r="D1034" s="4" t="s">
        <v>374</v>
      </c>
      <c r="E1034" s="4" t="s">
        <v>58</v>
      </c>
      <c r="F1034" s="3">
        <v>45335</v>
      </c>
      <c r="G1034" s="3">
        <v>45335.102083333331</v>
      </c>
      <c r="H1034" s="1">
        <v>76.89</v>
      </c>
      <c r="I1034" s="1">
        <v>7.64</v>
      </c>
      <c r="J1034" s="1">
        <v>10.45</v>
      </c>
      <c r="K1034" s="2">
        <v>39.79</v>
      </c>
      <c r="L1034" s="4" t="s">
        <v>45</v>
      </c>
      <c r="M1034" s="4" t="s">
        <v>33</v>
      </c>
      <c r="N1034" s="1">
        <v>7.17</v>
      </c>
      <c r="O1034" s="1">
        <v>101.84</v>
      </c>
      <c r="P1034" s="1">
        <v>226.39</v>
      </c>
      <c r="Q1034" s="1">
        <v>32.880000000000003</v>
      </c>
      <c r="R1034" s="1">
        <v>2</v>
      </c>
      <c r="S1034" s="4" t="s">
        <v>14</v>
      </c>
      <c r="T1034" s="4" t="s">
        <v>15</v>
      </c>
      <c r="U1034" s="7">
        <v>0</v>
      </c>
      <c r="V1034" s="4" t="s">
        <v>1816</v>
      </c>
      <c r="W1034" s="4" t="s">
        <v>2584</v>
      </c>
      <c r="X1034" s="7">
        <v>2</v>
      </c>
      <c r="Y1034" s="7">
        <v>2024</v>
      </c>
      <c r="Z1034" s="4" t="s">
        <v>1853</v>
      </c>
    </row>
    <row r="1035" spans="1:26">
      <c r="A1035" s="4" t="s">
        <v>1501</v>
      </c>
      <c r="B1035" s="4" t="s">
        <v>17</v>
      </c>
      <c r="C1035" s="1">
        <v>75</v>
      </c>
      <c r="D1035" s="4" t="s">
        <v>1502</v>
      </c>
      <c r="E1035" s="4" t="s">
        <v>58</v>
      </c>
      <c r="F1035" s="3">
        <v>45335.041666666664</v>
      </c>
      <c r="G1035" s="3">
        <v>45335.195138888892</v>
      </c>
      <c r="H1035" s="1">
        <v>23.93</v>
      </c>
      <c r="I1035" s="1">
        <v>1.63</v>
      </c>
      <c r="J1035" s="1">
        <v>42.93</v>
      </c>
      <c r="K1035" s="2">
        <v>21.83</v>
      </c>
      <c r="L1035" s="4" t="s">
        <v>4</v>
      </c>
      <c r="M1035" s="4" t="s">
        <v>39</v>
      </c>
      <c r="N1035" s="1">
        <v>69.67</v>
      </c>
      <c r="O1035" s="1">
        <v>52.64</v>
      </c>
      <c r="P1035" s="1">
        <v>219.75</v>
      </c>
      <c r="Q1035" s="1">
        <v>38.26</v>
      </c>
      <c r="R1035" s="1">
        <v>1</v>
      </c>
      <c r="S1035" s="4" t="s">
        <v>6</v>
      </c>
      <c r="T1035" s="4" t="s">
        <v>7</v>
      </c>
      <c r="U1035" s="7">
        <v>1</v>
      </c>
      <c r="V1035" s="4" t="s">
        <v>1816</v>
      </c>
      <c r="W1035" s="4" t="s">
        <v>2567</v>
      </c>
      <c r="X1035" s="7">
        <v>2</v>
      </c>
      <c r="Y1035" s="7">
        <v>2024</v>
      </c>
      <c r="Z1035" s="4" t="s">
        <v>1853</v>
      </c>
    </row>
    <row r="1036" spans="1:26">
      <c r="A1036" s="4" t="s">
        <v>1503</v>
      </c>
      <c r="B1036" s="4" t="s">
        <v>1</v>
      </c>
      <c r="C1036" s="1">
        <v>50</v>
      </c>
      <c r="D1036" s="4" t="s">
        <v>601</v>
      </c>
      <c r="E1036" s="4" t="s">
        <v>42</v>
      </c>
      <c r="F1036" s="3">
        <v>45335.083333333336</v>
      </c>
      <c r="G1036" s="3">
        <v>45335.158333333333</v>
      </c>
      <c r="H1036" s="1">
        <v>50.49</v>
      </c>
      <c r="I1036" s="1">
        <v>0.72</v>
      </c>
      <c r="J1036" s="1">
        <v>42.79</v>
      </c>
      <c r="K1036" s="2">
        <v>15.84</v>
      </c>
      <c r="L1036" s="4" t="s">
        <v>36</v>
      </c>
      <c r="M1036" s="4" t="s">
        <v>48</v>
      </c>
      <c r="N1036" s="1">
        <v>65.94</v>
      </c>
      <c r="O1036" s="1">
        <v>62.64</v>
      </c>
      <c r="P1036" s="1">
        <v>221.59</v>
      </c>
      <c r="Q1036" s="1">
        <v>29.6</v>
      </c>
      <c r="R1036" s="1">
        <v>0</v>
      </c>
      <c r="S1036" s="4" t="s">
        <v>14</v>
      </c>
      <c r="T1036" s="4" t="s">
        <v>7</v>
      </c>
      <c r="U1036" s="7">
        <v>2</v>
      </c>
      <c r="V1036" s="4" t="s">
        <v>1816</v>
      </c>
      <c r="W1036" s="4" t="s">
        <v>2566</v>
      </c>
      <c r="X1036" s="7">
        <v>2</v>
      </c>
      <c r="Y1036" s="7">
        <v>2024</v>
      </c>
      <c r="Z1036" s="4" t="s">
        <v>1853</v>
      </c>
    </row>
    <row r="1037" spans="1:26">
      <c r="A1037" s="4" t="s">
        <v>1504</v>
      </c>
      <c r="B1037" s="4" t="s">
        <v>62</v>
      </c>
      <c r="C1037" s="1">
        <v>60.66</v>
      </c>
      <c r="D1037" s="4" t="s">
        <v>769</v>
      </c>
      <c r="E1037" s="4" t="s">
        <v>3</v>
      </c>
      <c r="F1037" s="3">
        <v>45335.125</v>
      </c>
      <c r="G1037" s="3">
        <v>45335.199305555558</v>
      </c>
      <c r="H1037" s="1">
        <v>66.09</v>
      </c>
      <c r="I1037" s="1">
        <v>1.27</v>
      </c>
      <c r="J1037" s="1">
        <v>37.6</v>
      </c>
      <c r="K1037" s="2">
        <v>14.81</v>
      </c>
      <c r="L1037" s="4" t="s">
        <v>4</v>
      </c>
      <c r="M1037" s="4" t="s">
        <v>5</v>
      </c>
      <c r="N1037" s="1">
        <v>42.3</v>
      </c>
      <c r="O1037" s="1">
        <v>70.73</v>
      </c>
      <c r="P1037" s="1">
        <v>167.66</v>
      </c>
      <c r="Q1037" s="1">
        <v>9.9499999999999993</v>
      </c>
      <c r="R1037" s="1">
        <v>1.72</v>
      </c>
      <c r="S1037" s="4" t="s">
        <v>20</v>
      </c>
      <c r="T1037" s="4" t="s">
        <v>15</v>
      </c>
      <c r="U1037" s="7">
        <v>3</v>
      </c>
      <c r="V1037" s="4" t="s">
        <v>1816</v>
      </c>
      <c r="W1037" s="4" t="s">
        <v>2584</v>
      </c>
      <c r="X1037" s="7">
        <v>2</v>
      </c>
      <c r="Y1037" s="7">
        <v>2024</v>
      </c>
      <c r="Z1037" s="4" t="s">
        <v>1853</v>
      </c>
    </row>
    <row r="1038" spans="1:26">
      <c r="A1038" s="4" t="s">
        <v>1505</v>
      </c>
      <c r="B1038" s="4" t="s">
        <v>29</v>
      </c>
      <c r="C1038" s="1">
        <v>62</v>
      </c>
      <c r="D1038" s="4" t="s">
        <v>383</v>
      </c>
      <c r="E1038" s="4" t="s">
        <v>58</v>
      </c>
      <c r="F1038" s="3">
        <v>45335.166666666664</v>
      </c>
      <c r="G1038" s="3">
        <v>45335.288888888892</v>
      </c>
      <c r="H1038" s="1">
        <v>6.92</v>
      </c>
      <c r="I1038" s="1">
        <v>5.51</v>
      </c>
      <c r="J1038" s="1">
        <v>49.06</v>
      </c>
      <c r="K1038" s="2">
        <v>9.2100000000000009</v>
      </c>
      <c r="L1038" s="4" t="s">
        <v>36</v>
      </c>
      <c r="M1038" s="4" t="s">
        <v>5</v>
      </c>
      <c r="N1038" s="1">
        <v>24.67</v>
      </c>
      <c r="O1038" s="1">
        <v>70.790000000000006</v>
      </c>
      <c r="P1038" s="1">
        <v>196.35</v>
      </c>
      <c r="Q1038" s="1">
        <v>26.2</v>
      </c>
      <c r="R1038" s="1">
        <v>1</v>
      </c>
      <c r="S1038" s="4" t="s">
        <v>6</v>
      </c>
      <c r="T1038" s="4" t="s">
        <v>15</v>
      </c>
      <c r="U1038" s="7">
        <v>4</v>
      </c>
      <c r="V1038" s="4" t="s">
        <v>1816</v>
      </c>
      <c r="W1038" s="4" t="s">
        <v>2579</v>
      </c>
      <c r="X1038" s="7">
        <v>2</v>
      </c>
      <c r="Y1038" s="7">
        <v>2024</v>
      </c>
      <c r="Z1038" s="4" t="s">
        <v>1853</v>
      </c>
    </row>
    <row r="1039" spans="1:26">
      <c r="A1039" s="4" t="s">
        <v>1506</v>
      </c>
      <c r="B1039" s="4" t="s">
        <v>17</v>
      </c>
      <c r="C1039" s="1">
        <v>100</v>
      </c>
      <c r="D1039" s="4" t="s">
        <v>873</v>
      </c>
      <c r="E1039" s="4" t="s">
        <v>58</v>
      </c>
      <c r="F1039" s="3">
        <v>45335.208333333336</v>
      </c>
      <c r="G1039" s="3">
        <v>45335.302777777775</v>
      </c>
      <c r="H1039" s="1"/>
      <c r="I1039" s="1">
        <v>1.58</v>
      </c>
      <c r="J1039" s="1">
        <v>46.92</v>
      </c>
      <c r="K1039" s="2">
        <v>23.95</v>
      </c>
      <c r="L1039" s="4" t="s">
        <v>12</v>
      </c>
      <c r="M1039" s="4" t="s">
        <v>33</v>
      </c>
      <c r="N1039" s="1">
        <v>65.790000000000006</v>
      </c>
      <c r="O1039" s="1">
        <v>63.29</v>
      </c>
      <c r="P1039" s="1">
        <v>161.63999999999999</v>
      </c>
      <c r="Q1039" s="1">
        <v>0.97</v>
      </c>
      <c r="R1039" s="1">
        <v>3</v>
      </c>
      <c r="S1039" s="4" t="s">
        <v>14</v>
      </c>
      <c r="T1039" s="4" t="s">
        <v>15</v>
      </c>
      <c r="U1039" s="7">
        <v>5</v>
      </c>
      <c r="V1039" s="4" t="s">
        <v>1816</v>
      </c>
      <c r="W1039" s="4" t="s">
        <v>2567</v>
      </c>
      <c r="X1039" s="7">
        <v>2</v>
      </c>
      <c r="Y1039" s="7">
        <v>2024</v>
      </c>
      <c r="Z1039" s="4" t="s">
        <v>1853</v>
      </c>
    </row>
    <row r="1040" spans="1:26">
      <c r="A1040" s="4" t="s">
        <v>1507</v>
      </c>
      <c r="B1040" s="4" t="s">
        <v>29</v>
      </c>
      <c r="C1040" s="1">
        <v>85</v>
      </c>
      <c r="D1040" s="4" t="s">
        <v>947</v>
      </c>
      <c r="E1040" s="4" t="s">
        <v>42</v>
      </c>
      <c r="F1040" s="3">
        <v>45335.25</v>
      </c>
      <c r="G1040" s="3">
        <v>45335.357638888891</v>
      </c>
      <c r="H1040" s="1">
        <v>61.04</v>
      </c>
      <c r="I1040" s="1">
        <v>1.99</v>
      </c>
      <c r="J1040" s="1">
        <v>41.55</v>
      </c>
      <c r="K1040" s="2">
        <v>35.549999999999997</v>
      </c>
      <c r="L1040" s="4" t="s">
        <v>36</v>
      </c>
      <c r="M1040" s="4" t="s">
        <v>5</v>
      </c>
      <c r="N1040" s="1">
        <v>33.07</v>
      </c>
      <c r="O1040" s="1">
        <v>56.8</v>
      </c>
      <c r="P1040" s="1">
        <v>95.53</v>
      </c>
      <c r="Q1040" s="1">
        <v>27.06</v>
      </c>
      <c r="R1040" s="1">
        <v>5</v>
      </c>
      <c r="S1040" s="4" t="s">
        <v>6</v>
      </c>
      <c r="T1040" s="4" t="s">
        <v>15</v>
      </c>
      <c r="U1040" s="7">
        <v>6</v>
      </c>
      <c r="V1040" s="4" t="s">
        <v>12</v>
      </c>
      <c r="W1040" s="4" t="s">
        <v>2579</v>
      </c>
      <c r="X1040" s="7">
        <v>2</v>
      </c>
      <c r="Y1040" s="7">
        <v>2024</v>
      </c>
      <c r="Z1040" s="4" t="s">
        <v>1853</v>
      </c>
    </row>
    <row r="1041" spans="1:26">
      <c r="A1041" s="4" t="s">
        <v>1508</v>
      </c>
      <c r="B1041" s="4" t="s">
        <v>29</v>
      </c>
      <c r="C1041" s="1">
        <v>85</v>
      </c>
      <c r="D1041" s="4" t="s">
        <v>904</v>
      </c>
      <c r="E1041" s="4" t="s">
        <v>58</v>
      </c>
      <c r="F1041" s="3">
        <v>45335.291666666664</v>
      </c>
      <c r="G1041" s="3">
        <v>45335.322222222225</v>
      </c>
      <c r="H1041" s="1">
        <v>64.23</v>
      </c>
      <c r="I1041" s="1">
        <v>2.13</v>
      </c>
      <c r="J1041" s="1">
        <v>18.16</v>
      </c>
      <c r="K1041" s="2">
        <v>14.83</v>
      </c>
      <c r="L1041" s="4" t="s">
        <v>45</v>
      </c>
      <c r="M1041" s="4" t="s">
        <v>33</v>
      </c>
      <c r="N1041" s="1">
        <v>83.32</v>
      </c>
      <c r="O1041" s="1">
        <v>83.8</v>
      </c>
      <c r="P1041" s="1">
        <v>171.22</v>
      </c>
      <c r="Q1041" s="1">
        <v>14.39</v>
      </c>
      <c r="R1041" s="1">
        <v>2</v>
      </c>
      <c r="S1041" s="4" t="s">
        <v>20</v>
      </c>
      <c r="T1041" s="4" t="s">
        <v>24</v>
      </c>
      <c r="U1041" s="7">
        <v>7</v>
      </c>
      <c r="V1041" s="4" t="s">
        <v>12</v>
      </c>
      <c r="W1041" s="4" t="s">
        <v>2579</v>
      </c>
      <c r="X1041" s="7">
        <v>2</v>
      </c>
      <c r="Y1041" s="7">
        <v>2024</v>
      </c>
      <c r="Z1041" s="4" t="s">
        <v>1853</v>
      </c>
    </row>
    <row r="1042" spans="1:26">
      <c r="A1042" s="4" t="s">
        <v>1509</v>
      </c>
      <c r="B1042" s="4" t="s">
        <v>17</v>
      </c>
      <c r="C1042" s="1">
        <v>50</v>
      </c>
      <c r="D1042" s="4" t="s">
        <v>539</v>
      </c>
      <c r="E1042" s="4" t="s">
        <v>3</v>
      </c>
      <c r="F1042" s="3">
        <v>45335.333333333336</v>
      </c>
      <c r="G1042" s="3">
        <v>45335.446527777778</v>
      </c>
      <c r="H1042" s="1">
        <v>44.89</v>
      </c>
      <c r="I1042" s="1">
        <v>2.04</v>
      </c>
      <c r="J1042" s="1">
        <v>28.98</v>
      </c>
      <c r="K1042" s="2">
        <v>7.09</v>
      </c>
      <c r="L1042" s="4" t="s">
        <v>12</v>
      </c>
      <c r="M1042" s="4" t="s">
        <v>5</v>
      </c>
      <c r="N1042" s="1">
        <v>81.96</v>
      </c>
      <c r="O1042" s="1">
        <v>70.540000000000006</v>
      </c>
      <c r="P1042" s="1">
        <v>184.69</v>
      </c>
      <c r="Q1042" s="1">
        <v>22.75</v>
      </c>
      <c r="R1042" s="1">
        <v>7</v>
      </c>
      <c r="S1042" s="4" t="s">
        <v>6</v>
      </c>
      <c r="T1042" s="4" t="s">
        <v>24</v>
      </c>
      <c r="U1042" s="7">
        <v>8</v>
      </c>
      <c r="V1042" s="4" t="s">
        <v>12</v>
      </c>
      <c r="W1042" s="4" t="s">
        <v>2567</v>
      </c>
      <c r="X1042" s="7">
        <v>2</v>
      </c>
      <c r="Y1042" s="7">
        <v>2024</v>
      </c>
      <c r="Z1042" s="4" t="s">
        <v>1853</v>
      </c>
    </row>
    <row r="1043" spans="1:26">
      <c r="A1043" s="4" t="s">
        <v>1510</v>
      </c>
      <c r="B1043" s="4" t="s">
        <v>29</v>
      </c>
      <c r="C1043" s="1">
        <v>100</v>
      </c>
      <c r="D1043" s="4" t="s">
        <v>251</v>
      </c>
      <c r="E1043" s="4" t="s">
        <v>3</v>
      </c>
      <c r="F1043" s="3">
        <v>45335.375</v>
      </c>
      <c r="G1043" s="3">
        <v>45335.445833333331</v>
      </c>
      <c r="H1043" s="1">
        <v>58.94</v>
      </c>
      <c r="I1043" s="1">
        <v>3.21</v>
      </c>
      <c r="J1043" s="1">
        <v>43.7</v>
      </c>
      <c r="K1043" s="2">
        <v>37.33</v>
      </c>
      <c r="L1043" s="4" t="s">
        <v>45</v>
      </c>
      <c r="M1043" s="4" t="s">
        <v>23</v>
      </c>
      <c r="N1043" s="1">
        <v>82.36</v>
      </c>
      <c r="O1043" s="1">
        <v>92.04</v>
      </c>
      <c r="P1043" s="1">
        <v>81.180000000000007</v>
      </c>
      <c r="Q1043" s="1">
        <v>19.46</v>
      </c>
      <c r="R1043" s="1">
        <v>6</v>
      </c>
      <c r="S1043" s="4" t="s">
        <v>20</v>
      </c>
      <c r="T1043" s="4" t="s">
        <v>24</v>
      </c>
      <c r="U1043" s="7">
        <v>9</v>
      </c>
      <c r="V1043" s="4" t="s">
        <v>12</v>
      </c>
      <c r="W1043" s="4" t="s">
        <v>2579</v>
      </c>
      <c r="X1043" s="7">
        <v>2</v>
      </c>
      <c r="Y1043" s="7">
        <v>2024</v>
      </c>
      <c r="Z1043" s="4" t="s">
        <v>1853</v>
      </c>
    </row>
    <row r="1044" spans="1:26">
      <c r="A1044" s="4" t="s">
        <v>1511</v>
      </c>
      <c r="B1044" s="4" t="s">
        <v>17</v>
      </c>
      <c r="C1044" s="1">
        <v>109.8</v>
      </c>
      <c r="D1044" s="4" t="s">
        <v>614</v>
      </c>
      <c r="E1044" s="4" t="s">
        <v>3</v>
      </c>
      <c r="F1044" s="3">
        <v>45335.416666666664</v>
      </c>
      <c r="G1044" s="3">
        <v>45335.506944444445</v>
      </c>
      <c r="H1044" s="1">
        <v>10.039999999999999</v>
      </c>
      <c r="I1044" s="1">
        <v>1.3</v>
      </c>
      <c r="J1044" s="1"/>
      <c r="K1044" s="2">
        <v>26.59</v>
      </c>
      <c r="L1044" s="4" t="s">
        <v>4</v>
      </c>
      <c r="M1044" s="4" t="s">
        <v>13</v>
      </c>
      <c r="N1044" s="1">
        <v>35.979999999999997</v>
      </c>
      <c r="O1044" s="1">
        <v>70.680000000000007</v>
      </c>
      <c r="P1044" s="1">
        <v>81.819999999999993</v>
      </c>
      <c r="Q1044" s="1">
        <v>35.15</v>
      </c>
      <c r="R1044" s="1">
        <v>2</v>
      </c>
      <c r="S1044" s="4" t="s">
        <v>14</v>
      </c>
      <c r="T1044" s="4" t="s">
        <v>24</v>
      </c>
      <c r="U1044" s="7">
        <v>10</v>
      </c>
      <c r="V1044" s="4" t="s">
        <v>12</v>
      </c>
      <c r="W1044" s="4" t="s">
        <v>2567</v>
      </c>
      <c r="X1044" s="7">
        <v>2</v>
      </c>
      <c r="Y1044" s="7">
        <v>2024</v>
      </c>
      <c r="Z1044" s="4" t="s">
        <v>1853</v>
      </c>
    </row>
    <row r="1045" spans="1:26">
      <c r="A1045" s="4" t="s">
        <v>1512</v>
      </c>
      <c r="B1045" s="4" t="s">
        <v>62</v>
      </c>
      <c r="C1045" s="1">
        <v>100</v>
      </c>
      <c r="D1045" s="4" t="s">
        <v>421</v>
      </c>
      <c r="E1045" s="4" t="s">
        <v>27</v>
      </c>
      <c r="F1045" s="3">
        <v>45335.458333333336</v>
      </c>
      <c r="G1045" s="3">
        <v>45335.546527777777</v>
      </c>
      <c r="H1045" s="1">
        <v>17.53</v>
      </c>
      <c r="I1045" s="1">
        <v>3.72</v>
      </c>
      <c r="J1045" s="1">
        <v>7.64</v>
      </c>
      <c r="K1045" s="2">
        <v>26.12</v>
      </c>
      <c r="L1045" s="4" t="s">
        <v>36</v>
      </c>
      <c r="M1045" s="4" t="s">
        <v>48</v>
      </c>
      <c r="N1045" s="1">
        <v>89.91</v>
      </c>
      <c r="O1045" s="1">
        <v>73.010000000000005</v>
      </c>
      <c r="P1045" s="1">
        <v>89.8</v>
      </c>
      <c r="Q1045" s="1">
        <v>-4.38</v>
      </c>
      <c r="R1045" s="1">
        <v>4</v>
      </c>
      <c r="S1045" s="4" t="s">
        <v>6</v>
      </c>
      <c r="T1045" s="4" t="s">
        <v>24</v>
      </c>
      <c r="U1045" s="7">
        <v>11</v>
      </c>
      <c r="V1045" s="4" t="s">
        <v>12</v>
      </c>
      <c r="W1045" s="4" t="s">
        <v>2584</v>
      </c>
      <c r="X1045" s="7">
        <v>2</v>
      </c>
      <c r="Y1045" s="7">
        <v>2024</v>
      </c>
      <c r="Z1045" s="4" t="s">
        <v>1853</v>
      </c>
    </row>
    <row r="1046" spans="1:26">
      <c r="A1046" s="4" t="s">
        <v>1513</v>
      </c>
      <c r="B1046" s="4" t="s">
        <v>17</v>
      </c>
      <c r="C1046" s="1">
        <v>85</v>
      </c>
      <c r="D1046" s="4" t="s">
        <v>383</v>
      </c>
      <c r="E1046" s="4" t="s">
        <v>3</v>
      </c>
      <c r="F1046" s="3">
        <v>45335.5</v>
      </c>
      <c r="G1046" s="3">
        <v>45335.635416666664</v>
      </c>
      <c r="H1046" s="1">
        <v>29.76</v>
      </c>
      <c r="I1046" s="1">
        <v>2.16</v>
      </c>
      <c r="J1046" s="1">
        <v>29.39</v>
      </c>
      <c r="K1046" s="2">
        <v>20.07</v>
      </c>
      <c r="L1046" s="4" t="s">
        <v>12</v>
      </c>
      <c r="M1046" s="4" t="s">
        <v>48</v>
      </c>
      <c r="N1046" s="1">
        <v>10.81</v>
      </c>
      <c r="O1046" s="1">
        <v>36.549999999999997</v>
      </c>
      <c r="P1046" s="1">
        <v>51.2</v>
      </c>
      <c r="Q1046" s="1">
        <v>-1.35</v>
      </c>
      <c r="R1046" s="1">
        <v>1</v>
      </c>
      <c r="S1046" s="4" t="s">
        <v>6</v>
      </c>
      <c r="T1046" s="4" t="s">
        <v>15</v>
      </c>
      <c r="U1046" s="7">
        <v>12</v>
      </c>
      <c r="V1046" s="4" t="s">
        <v>36</v>
      </c>
      <c r="W1046" s="4" t="s">
        <v>2567</v>
      </c>
      <c r="X1046" s="7">
        <v>2</v>
      </c>
      <c r="Y1046" s="7">
        <v>2024</v>
      </c>
      <c r="Z1046" s="4" t="s">
        <v>1853</v>
      </c>
    </row>
    <row r="1047" spans="1:26">
      <c r="A1047" s="4" t="s">
        <v>1514</v>
      </c>
      <c r="B1047" s="4" t="s">
        <v>17</v>
      </c>
      <c r="C1047" s="1">
        <v>75</v>
      </c>
      <c r="D1047" s="4" t="s">
        <v>1116</v>
      </c>
      <c r="E1047" s="4" t="s">
        <v>3</v>
      </c>
      <c r="F1047" s="3">
        <v>45335.541666666664</v>
      </c>
      <c r="G1047" s="3">
        <v>45335.579861111109</v>
      </c>
      <c r="H1047" s="1">
        <v>69.599999999999994</v>
      </c>
      <c r="I1047" s="1">
        <v>2.34</v>
      </c>
      <c r="J1047" s="1">
        <v>14.86</v>
      </c>
      <c r="K1047" s="2">
        <v>38.130000000000003</v>
      </c>
      <c r="L1047" s="4" t="s">
        <v>36</v>
      </c>
      <c r="M1047" s="4" t="s">
        <v>5</v>
      </c>
      <c r="N1047" s="1">
        <v>60.64</v>
      </c>
      <c r="O1047" s="1">
        <v>73.010000000000005</v>
      </c>
      <c r="P1047" s="1">
        <v>288.98</v>
      </c>
      <c r="Q1047" s="1">
        <v>73.17</v>
      </c>
      <c r="R1047" s="1">
        <v>6</v>
      </c>
      <c r="S1047" s="4" t="s">
        <v>6</v>
      </c>
      <c r="T1047" s="4" t="s">
        <v>24</v>
      </c>
      <c r="U1047" s="7">
        <v>13</v>
      </c>
      <c r="V1047" s="4" t="s">
        <v>36</v>
      </c>
      <c r="W1047" s="4" t="s">
        <v>2567</v>
      </c>
      <c r="X1047" s="7">
        <v>2</v>
      </c>
      <c r="Y1047" s="7">
        <v>2024</v>
      </c>
      <c r="Z1047" s="4" t="s">
        <v>1853</v>
      </c>
    </row>
    <row r="1048" spans="1:26">
      <c r="A1048" s="4" t="s">
        <v>1515</v>
      </c>
      <c r="B1048" s="4" t="s">
        <v>1</v>
      </c>
      <c r="C1048" s="1">
        <v>75</v>
      </c>
      <c r="D1048" s="4" t="s">
        <v>1235</v>
      </c>
      <c r="E1048" s="4" t="s">
        <v>27</v>
      </c>
      <c r="F1048" s="3">
        <v>45335.583333333336</v>
      </c>
      <c r="G1048" s="3">
        <v>45335.749305555553</v>
      </c>
      <c r="H1048" s="1">
        <v>49.93</v>
      </c>
      <c r="I1048" s="1">
        <v>1.1100000000000001</v>
      </c>
      <c r="J1048" s="1">
        <v>37.93</v>
      </c>
      <c r="K1048" s="2">
        <v>28.29</v>
      </c>
      <c r="L1048" s="4" t="s">
        <v>45</v>
      </c>
      <c r="M1048" s="4" t="s">
        <v>48</v>
      </c>
      <c r="N1048" s="1">
        <v>121.85</v>
      </c>
      <c r="O1048" s="1">
        <v>52.83</v>
      </c>
      <c r="P1048" s="1">
        <v>56.71</v>
      </c>
      <c r="Q1048" s="1">
        <v>27.01</v>
      </c>
      <c r="R1048" s="1">
        <v>2</v>
      </c>
      <c r="S1048" s="4" t="s">
        <v>20</v>
      </c>
      <c r="T1048" s="4" t="s">
        <v>24</v>
      </c>
      <c r="U1048" s="7">
        <v>14</v>
      </c>
      <c r="V1048" s="4" t="s">
        <v>36</v>
      </c>
      <c r="W1048" s="4" t="s">
        <v>2566</v>
      </c>
      <c r="X1048" s="7">
        <v>2</v>
      </c>
      <c r="Y1048" s="7">
        <v>2024</v>
      </c>
      <c r="Z1048" s="4" t="s">
        <v>1853</v>
      </c>
    </row>
    <row r="1049" spans="1:26">
      <c r="A1049" s="4" t="s">
        <v>1516</v>
      </c>
      <c r="B1049" s="4" t="s">
        <v>17</v>
      </c>
      <c r="C1049" s="1">
        <v>75</v>
      </c>
      <c r="D1049" s="4" t="s">
        <v>1517</v>
      </c>
      <c r="E1049" s="4" t="s">
        <v>11</v>
      </c>
      <c r="F1049" s="3">
        <v>45335.625</v>
      </c>
      <c r="G1049" s="3">
        <v>45335.709027777775</v>
      </c>
      <c r="H1049" s="1">
        <v>14.49</v>
      </c>
      <c r="I1049" s="1">
        <v>3.89</v>
      </c>
      <c r="J1049" s="1">
        <v>41.38</v>
      </c>
      <c r="K1049" s="2">
        <v>16.38</v>
      </c>
      <c r="L1049" s="4" t="s">
        <v>12</v>
      </c>
      <c r="M1049" s="4" t="s">
        <v>5</v>
      </c>
      <c r="N1049" s="1">
        <v>42.79</v>
      </c>
      <c r="O1049" s="1">
        <v>51.76</v>
      </c>
      <c r="P1049" s="1">
        <v>97.06</v>
      </c>
      <c r="Q1049" s="1">
        <v>25</v>
      </c>
      <c r="R1049" s="1">
        <v>3</v>
      </c>
      <c r="S1049" s="4" t="s">
        <v>14</v>
      </c>
      <c r="T1049" s="4" t="s">
        <v>15</v>
      </c>
      <c r="U1049" s="7">
        <v>15</v>
      </c>
      <c r="V1049" s="4" t="s">
        <v>36</v>
      </c>
      <c r="W1049" s="4" t="s">
        <v>2567</v>
      </c>
      <c r="X1049" s="7">
        <v>2</v>
      </c>
      <c r="Y1049" s="7">
        <v>2024</v>
      </c>
      <c r="Z1049" s="4" t="s">
        <v>1853</v>
      </c>
    </row>
    <row r="1050" spans="1:26">
      <c r="A1050" s="4" t="s">
        <v>1518</v>
      </c>
      <c r="B1050" s="4" t="s">
        <v>17</v>
      </c>
      <c r="C1050" s="1">
        <v>85</v>
      </c>
      <c r="D1050" s="4" t="s">
        <v>479</v>
      </c>
      <c r="E1050" s="4" t="s">
        <v>58</v>
      </c>
      <c r="F1050" s="3">
        <v>45335.666666666664</v>
      </c>
      <c r="G1050" s="3">
        <v>45335.773611111108</v>
      </c>
      <c r="H1050" s="1">
        <v>38.409999999999997</v>
      </c>
      <c r="I1050" s="1">
        <v>2.5</v>
      </c>
      <c r="J1050" s="1">
        <v>22.12</v>
      </c>
      <c r="K1050" s="2">
        <v>19.829999999999998</v>
      </c>
      <c r="L1050" s="4" t="s">
        <v>45</v>
      </c>
      <c r="M1050" s="4" t="s">
        <v>39</v>
      </c>
      <c r="N1050" s="1">
        <v>10.82</v>
      </c>
      <c r="O1050" s="1">
        <v>56.54</v>
      </c>
      <c r="P1050" s="1"/>
      <c r="Q1050" s="1">
        <v>-3.61</v>
      </c>
      <c r="R1050" s="1">
        <v>2</v>
      </c>
      <c r="S1050" s="4" t="s">
        <v>14</v>
      </c>
      <c r="T1050" s="4" t="s">
        <v>15</v>
      </c>
      <c r="U1050" s="7">
        <v>16</v>
      </c>
      <c r="V1050" s="4" t="s">
        <v>36</v>
      </c>
      <c r="W1050" s="4" t="s">
        <v>2567</v>
      </c>
      <c r="X1050" s="7">
        <v>2</v>
      </c>
      <c r="Y1050" s="7">
        <v>2024</v>
      </c>
      <c r="Z1050" s="4" t="s">
        <v>1853</v>
      </c>
    </row>
    <row r="1051" spans="1:26">
      <c r="A1051" s="4" t="s">
        <v>1519</v>
      </c>
      <c r="B1051" s="4" t="s">
        <v>62</v>
      </c>
      <c r="C1051" s="1">
        <v>100</v>
      </c>
      <c r="D1051" s="4" t="s">
        <v>637</v>
      </c>
      <c r="E1051" s="4" t="s">
        <v>3</v>
      </c>
      <c r="F1051" s="3">
        <v>45335.708333333336</v>
      </c>
      <c r="G1051" s="3">
        <v>45335.852777777778</v>
      </c>
      <c r="H1051" s="1">
        <v>8.23</v>
      </c>
      <c r="I1051" s="1">
        <v>0.9</v>
      </c>
      <c r="J1051" s="1">
        <v>43.81</v>
      </c>
      <c r="K1051" s="2">
        <v>8.68</v>
      </c>
      <c r="L1051" s="4" t="s">
        <v>12</v>
      </c>
      <c r="M1051" s="4" t="s">
        <v>48</v>
      </c>
      <c r="N1051" s="1">
        <v>23.36</v>
      </c>
      <c r="O1051" s="1">
        <v>97.66</v>
      </c>
      <c r="P1051" s="1">
        <v>298.72000000000003</v>
      </c>
      <c r="Q1051" s="1">
        <v>38.57</v>
      </c>
      <c r="R1051" s="1">
        <v>3</v>
      </c>
      <c r="S1051" s="4" t="s">
        <v>20</v>
      </c>
      <c r="T1051" s="4" t="s">
        <v>7</v>
      </c>
      <c r="U1051" s="7">
        <v>17</v>
      </c>
      <c r="V1051" s="4" t="s">
        <v>36</v>
      </c>
      <c r="W1051" s="4" t="s">
        <v>2584</v>
      </c>
      <c r="X1051" s="7">
        <v>2</v>
      </c>
      <c r="Y1051" s="7">
        <v>2024</v>
      </c>
      <c r="Z1051" s="4" t="s">
        <v>1853</v>
      </c>
    </row>
    <row r="1052" spans="1:26">
      <c r="A1052" s="4" t="s">
        <v>1520</v>
      </c>
      <c r="B1052" s="4" t="s">
        <v>1</v>
      </c>
      <c r="C1052" s="1">
        <v>75</v>
      </c>
      <c r="D1052" s="4" t="s">
        <v>964</v>
      </c>
      <c r="E1052" s="4" t="s">
        <v>58</v>
      </c>
      <c r="F1052" s="3">
        <v>45335.75</v>
      </c>
      <c r="G1052" s="3">
        <v>45335.820833333331</v>
      </c>
      <c r="H1052" s="1">
        <v>34.86</v>
      </c>
      <c r="I1052" s="1">
        <v>3.47</v>
      </c>
      <c r="J1052" s="1">
        <v>4.9400000000000004</v>
      </c>
      <c r="K1052" s="2">
        <v>24.3</v>
      </c>
      <c r="L1052" s="4" t="s">
        <v>4</v>
      </c>
      <c r="M1052" s="4" t="s">
        <v>13</v>
      </c>
      <c r="N1052" s="1">
        <v>47.98</v>
      </c>
      <c r="O1052" s="1">
        <v>70</v>
      </c>
      <c r="P1052" s="1">
        <v>155.72999999999999</v>
      </c>
      <c r="Q1052" s="1">
        <v>35.4</v>
      </c>
      <c r="R1052" s="1">
        <v>3</v>
      </c>
      <c r="S1052" s="4" t="s">
        <v>6</v>
      </c>
      <c r="T1052" s="4" t="s">
        <v>7</v>
      </c>
      <c r="U1052" s="7">
        <v>18</v>
      </c>
      <c r="V1052" s="4" t="s">
        <v>4</v>
      </c>
      <c r="W1052" s="4" t="s">
        <v>2566</v>
      </c>
      <c r="X1052" s="7">
        <v>2</v>
      </c>
      <c r="Y1052" s="7">
        <v>2024</v>
      </c>
      <c r="Z1052" s="4" t="s">
        <v>1853</v>
      </c>
    </row>
    <row r="1053" spans="1:26">
      <c r="A1053" s="4" t="s">
        <v>1521</v>
      </c>
      <c r="B1053" s="4" t="s">
        <v>9</v>
      </c>
      <c r="C1053" s="1">
        <v>62</v>
      </c>
      <c r="D1053" s="4" t="s">
        <v>898</v>
      </c>
      <c r="E1053" s="4" t="s">
        <v>42</v>
      </c>
      <c r="F1053" s="3">
        <v>45335.791666666664</v>
      </c>
      <c r="G1053" s="3">
        <v>45335.897222222222</v>
      </c>
      <c r="H1053" s="1">
        <v>57.93</v>
      </c>
      <c r="I1053" s="1">
        <v>1.72</v>
      </c>
      <c r="J1053" s="1"/>
      <c r="K1053" s="2">
        <v>31.54</v>
      </c>
      <c r="L1053" s="4" t="s">
        <v>4</v>
      </c>
      <c r="M1053" s="4" t="s">
        <v>48</v>
      </c>
      <c r="N1053" s="1">
        <v>67.650000000000006</v>
      </c>
      <c r="O1053" s="1">
        <v>78.31</v>
      </c>
      <c r="P1053" s="1">
        <v>59.43</v>
      </c>
      <c r="Q1053" s="1">
        <v>34.659999999999997</v>
      </c>
      <c r="R1053" s="1">
        <v>5</v>
      </c>
      <c r="S1053" s="4" t="s">
        <v>20</v>
      </c>
      <c r="T1053" s="4" t="s">
        <v>7</v>
      </c>
      <c r="U1053" s="7">
        <v>19</v>
      </c>
      <c r="V1053" s="4" t="s">
        <v>4</v>
      </c>
      <c r="W1053" s="4" t="s">
        <v>2572</v>
      </c>
      <c r="X1053" s="7">
        <v>2</v>
      </c>
      <c r="Y1053" s="7">
        <v>2024</v>
      </c>
      <c r="Z1053" s="4" t="s">
        <v>1853</v>
      </c>
    </row>
    <row r="1054" spans="1:26">
      <c r="A1054" s="4" t="s">
        <v>1522</v>
      </c>
      <c r="B1054" s="4" t="s">
        <v>62</v>
      </c>
      <c r="C1054" s="1">
        <v>50</v>
      </c>
      <c r="D1054" s="4" t="s">
        <v>67</v>
      </c>
      <c r="E1054" s="4" t="s">
        <v>58</v>
      </c>
      <c r="F1054" s="3">
        <v>45335.833333333336</v>
      </c>
      <c r="G1054" s="3">
        <v>45335.890277777777</v>
      </c>
      <c r="H1054" s="1">
        <v>49.41</v>
      </c>
      <c r="I1054" s="1">
        <v>2.88</v>
      </c>
      <c r="J1054" s="1">
        <v>34.01</v>
      </c>
      <c r="K1054" s="2">
        <v>38.92</v>
      </c>
      <c r="L1054" s="4" t="s">
        <v>36</v>
      </c>
      <c r="M1054" s="4" t="s">
        <v>23</v>
      </c>
      <c r="N1054" s="1">
        <v>75.989999999999995</v>
      </c>
      <c r="O1054" s="1">
        <v>84.94</v>
      </c>
      <c r="P1054" s="1">
        <v>274.98</v>
      </c>
      <c r="Q1054" s="1">
        <v>-7.57</v>
      </c>
      <c r="R1054" s="1">
        <v>5</v>
      </c>
      <c r="S1054" s="4" t="s">
        <v>20</v>
      </c>
      <c r="T1054" s="4" t="s">
        <v>24</v>
      </c>
      <c r="U1054" s="7">
        <v>20</v>
      </c>
      <c r="V1054" s="4" t="s">
        <v>4</v>
      </c>
      <c r="W1054" s="4" t="s">
        <v>2584</v>
      </c>
      <c r="X1054" s="7">
        <v>2</v>
      </c>
      <c r="Y1054" s="7">
        <v>2024</v>
      </c>
      <c r="Z1054" s="4" t="s">
        <v>1853</v>
      </c>
    </row>
    <row r="1055" spans="1:26">
      <c r="A1055" s="4" t="s">
        <v>1523</v>
      </c>
      <c r="B1055" s="4" t="s">
        <v>62</v>
      </c>
      <c r="C1055" s="1">
        <v>50</v>
      </c>
      <c r="D1055" s="4" t="s">
        <v>855</v>
      </c>
      <c r="E1055" s="4" t="s">
        <v>27</v>
      </c>
      <c r="F1055" s="3">
        <v>45335.875</v>
      </c>
      <c r="G1055" s="3">
        <v>45336.022916666669</v>
      </c>
      <c r="H1055" s="1">
        <v>9.98</v>
      </c>
      <c r="I1055" s="1">
        <v>1.85</v>
      </c>
      <c r="J1055" s="1">
        <v>33.33</v>
      </c>
      <c r="K1055" s="2">
        <v>21.1</v>
      </c>
      <c r="L1055" s="4" t="s">
        <v>45</v>
      </c>
      <c r="M1055" s="4" t="s">
        <v>13</v>
      </c>
      <c r="N1055" s="1">
        <v>35.85</v>
      </c>
      <c r="O1055" s="1">
        <v>67.58</v>
      </c>
      <c r="P1055" s="1">
        <v>30.43</v>
      </c>
      <c r="Q1055" s="1">
        <v>37.81</v>
      </c>
      <c r="R1055" s="1">
        <v>5</v>
      </c>
      <c r="S1055" s="4" t="s">
        <v>14</v>
      </c>
      <c r="T1055" s="4" t="s">
        <v>15</v>
      </c>
      <c r="U1055" s="7">
        <v>21</v>
      </c>
      <c r="V1055" s="4" t="s">
        <v>4</v>
      </c>
      <c r="W1055" s="4" t="s">
        <v>2584</v>
      </c>
      <c r="X1055" s="7">
        <v>2</v>
      </c>
      <c r="Y1055" s="7">
        <v>2024</v>
      </c>
      <c r="Z1055" s="4" t="s">
        <v>1853</v>
      </c>
    </row>
    <row r="1056" spans="1:26">
      <c r="A1056" s="4" t="s">
        <v>1524</v>
      </c>
      <c r="B1056" s="4" t="s">
        <v>9</v>
      </c>
      <c r="C1056" s="1">
        <v>62</v>
      </c>
      <c r="D1056" s="4" t="s">
        <v>122</v>
      </c>
      <c r="E1056" s="4" t="s">
        <v>58</v>
      </c>
      <c r="F1056" s="3">
        <v>45335.916666666664</v>
      </c>
      <c r="G1056" s="3">
        <v>45336.066666666666</v>
      </c>
      <c r="H1056" s="1">
        <v>29.05</v>
      </c>
      <c r="I1056" s="1">
        <v>2.95</v>
      </c>
      <c r="J1056" s="1">
        <v>15.96</v>
      </c>
      <c r="K1056" s="2">
        <v>7.68</v>
      </c>
      <c r="L1056" s="4" t="s">
        <v>45</v>
      </c>
      <c r="M1056" s="4" t="s">
        <v>48</v>
      </c>
      <c r="N1056" s="1">
        <v>25.85</v>
      </c>
      <c r="O1056" s="1">
        <v>90.97</v>
      </c>
      <c r="P1056" s="1">
        <v>195.62</v>
      </c>
      <c r="Q1056" s="1">
        <v>-1.97</v>
      </c>
      <c r="R1056" s="1">
        <v>4</v>
      </c>
      <c r="S1056" s="4" t="s">
        <v>20</v>
      </c>
      <c r="T1056" s="4" t="s">
        <v>7</v>
      </c>
      <c r="U1056" s="7">
        <v>22</v>
      </c>
      <c r="V1056" s="4" t="s">
        <v>4</v>
      </c>
      <c r="W1056" s="4" t="s">
        <v>2572</v>
      </c>
      <c r="X1056" s="7">
        <v>2</v>
      </c>
      <c r="Y1056" s="7">
        <v>2024</v>
      </c>
      <c r="Z1056" s="4" t="s">
        <v>1853</v>
      </c>
    </row>
    <row r="1057" spans="1:26">
      <c r="A1057" s="4" t="s">
        <v>1525</v>
      </c>
      <c r="B1057" s="4" t="s">
        <v>17</v>
      </c>
      <c r="C1057" s="1">
        <v>75</v>
      </c>
      <c r="D1057" s="4" t="s">
        <v>314</v>
      </c>
      <c r="E1057" s="4" t="s">
        <v>58</v>
      </c>
      <c r="F1057" s="3">
        <v>45335.958333333336</v>
      </c>
      <c r="G1057" s="3">
        <v>45336.115972222222</v>
      </c>
      <c r="H1057" s="1">
        <v>42.09</v>
      </c>
      <c r="I1057" s="1">
        <v>1</v>
      </c>
      <c r="J1057" s="1">
        <v>6.31</v>
      </c>
      <c r="K1057" s="2">
        <v>3.67</v>
      </c>
      <c r="L1057" s="4" t="s">
        <v>12</v>
      </c>
      <c r="M1057" s="4" t="s">
        <v>13</v>
      </c>
      <c r="N1057" s="1">
        <v>51.68</v>
      </c>
      <c r="O1057" s="1">
        <v>95.81</v>
      </c>
      <c r="P1057" s="1">
        <v>103.28</v>
      </c>
      <c r="Q1057" s="1">
        <v>30.72</v>
      </c>
      <c r="R1057" s="1">
        <v>0</v>
      </c>
      <c r="S1057" s="4" t="s">
        <v>6</v>
      </c>
      <c r="T1057" s="4" t="s">
        <v>7</v>
      </c>
      <c r="U1057" s="7">
        <v>23</v>
      </c>
      <c r="V1057" s="4" t="s">
        <v>4</v>
      </c>
      <c r="W1057" s="4" t="s">
        <v>2567</v>
      </c>
      <c r="X1057" s="7">
        <v>2</v>
      </c>
      <c r="Y1057" s="7">
        <v>2024</v>
      </c>
      <c r="Z1057" s="4" t="s">
        <v>1853</v>
      </c>
    </row>
    <row r="1058" spans="1:26">
      <c r="A1058" s="4" t="s">
        <v>1526</v>
      </c>
      <c r="B1058" s="4" t="s">
        <v>29</v>
      </c>
      <c r="C1058" s="1">
        <v>75</v>
      </c>
      <c r="D1058" s="4" t="s">
        <v>310</v>
      </c>
      <c r="E1058" s="4" t="s">
        <v>58</v>
      </c>
      <c r="F1058" s="3">
        <v>45336</v>
      </c>
      <c r="G1058" s="3">
        <v>45336.074305555558</v>
      </c>
      <c r="H1058" s="1">
        <v>45.77</v>
      </c>
      <c r="I1058" s="1">
        <v>0.96</v>
      </c>
      <c r="J1058" s="1">
        <v>17.399999999999999</v>
      </c>
      <c r="K1058" s="2">
        <v>14.02</v>
      </c>
      <c r="L1058" s="4" t="s">
        <v>4</v>
      </c>
      <c r="M1058" s="4" t="s">
        <v>48</v>
      </c>
      <c r="N1058" s="1">
        <v>30.74</v>
      </c>
      <c r="O1058" s="1">
        <v>81.849999999999994</v>
      </c>
      <c r="P1058" s="1"/>
      <c r="Q1058" s="1">
        <v>1.26</v>
      </c>
      <c r="R1058" s="1">
        <v>4</v>
      </c>
      <c r="S1058" s="4" t="s">
        <v>20</v>
      </c>
      <c r="T1058" s="4" t="s">
        <v>24</v>
      </c>
      <c r="U1058" s="7">
        <v>0</v>
      </c>
      <c r="V1058" s="4" t="s">
        <v>1816</v>
      </c>
      <c r="W1058" s="4" t="s">
        <v>2579</v>
      </c>
      <c r="X1058" s="7">
        <v>2</v>
      </c>
      <c r="Y1058" s="7">
        <v>2024</v>
      </c>
      <c r="Z1058" s="4" t="s">
        <v>1853</v>
      </c>
    </row>
    <row r="1059" spans="1:26">
      <c r="A1059" s="4" t="s">
        <v>1527</v>
      </c>
      <c r="B1059" s="4" t="s">
        <v>1</v>
      </c>
      <c r="C1059" s="1">
        <v>75</v>
      </c>
      <c r="D1059" s="4" t="s">
        <v>1064</v>
      </c>
      <c r="E1059" s="4" t="s">
        <v>11</v>
      </c>
      <c r="F1059" s="3">
        <v>45336.041666666664</v>
      </c>
      <c r="G1059" s="3">
        <v>45336.125694444447</v>
      </c>
      <c r="H1059" s="1">
        <v>53.71</v>
      </c>
      <c r="I1059" s="1">
        <v>0.89</v>
      </c>
      <c r="J1059" s="1">
        <v>18.62</v>
      </c>
      <c r="K1059" s="2">
        <v>29.03</v>
      </c>
      <c r="L1059" s="4" t="s">
        <v>36</v>
      </c>
      <c r="M1059" s="4" t="s">
        <v>5</v>
      </c>
      <c r="N1059" s="1">
        <v>49.92</v>
      </c>
      <c r="O1059" s="1">
        <v>56.18</v>
      </c>
      <c r="P1059" s="1">
        <v>36.42</v>
      </c>
      <c r="Q1059" s="1">
        <v>23.76</v>
      </c>
      <c r="R1059" s="1">
        <v>4</v>
      </c>
      <c r="S1059" s="4" t="s">
        <v>20</v>
      </c>
      <c r="T1059" s="4" t="s">
        <v>7</v>
      </c>
      <c r="U1059" s="7">
        <v>1</v>
      </c>
      <c r="V1059" s="4" t="s">
        <v>1816</v>
      </c>
      <c r="W1059" s="4" t="s">
        <v>2566</v>
      </c>
      <c r="X1059" s="7">
        <v>2</v>
      </c>
      <c r="Y1059" s="7">
        <v>2024</v>
      </c>
      <c r="Z1059" s="4" t="s">
        <v>1853</v>
      </c>
    </row>
    <row r="1060" spans="1:26">
      <c r="A1060" s="4" t="s">
        <v>1528</v>
      </c>
      <c r="B1060" s="4" t="s">
        <v>29</v>
      </c>
      <c r="C1060" s="1">
        <v>55.82</v>
      </c>
      <c r="D1060" s="4" t="s">
        <v>1439</v>
      </c>
      <c r="E1060" s="4" t="s">
        <v>11</v>
      </c>
      <c r="F1060" s="3">
        <v>45336.083333333336</v>
      </c>
      <c r="G1060" s="3">
        <v>45336.232638888891</v>
      </c>
      <c r="H1060" s="1">
        <v>66.41</v>
      </c>
      <c r="I1060" s="1">
        <v>3.03</v>
      </c>
      <c r="J1060" s="1">
        <v>39.86</v>
      </c>
      <c r="K1060" s="2">
        <v>35.47</v>
      </c>
      <c r="L1060" s="4" t="s">
        <v>4</v>
      </c>
      <c r="M1060" s="4" t="s">
        <v>19</v>
      </c>
      <c r="N1060" s="1">
        <v>15.56</v>
      </c>
      <c r="O1060" s="1">
        <v>78.849999999999994</v>
      </c>
      <c r="P1060" s="1">
        <v>61.61</v>
      </c>
      <c r="Q1060" s="1">
        <v>33.79</v>
      </c>
      <c r="R1060" s="1">
        <v>0</v>
      </c>
      <c r="S1060" s="4" t="s">
        <v>20</v>
      </c>
      <c r="T1060" s="4" t="s">
        <v>15</v>
      </c>
      <c r="U1060" s="7">
        <v>2</v>
      </c>
      <c r="V1060" s="4" t="s">
        <v>1816</v>
      </c>
      <c r="W1060" s="4" t="s">
        <v>2579</v>
      </c>
      <c r="X1060" s="7">
        <v>2</v>
      </c>
      <c r="Y1060" s="7">
        <v>2024</v>
      </c>
      <c r="Z1060" s="4" t="s">
        <v>1853</v>
      </c>
    </row>
    <row r="1061" spans="1:26">
      <c r="A1061" s="4" t="s">
        <v>1529</v>
      </c>
      <c r="B1061" s="4" t="s">
        <v>9</v>
      </c>
      <c r="C1061" s="1">
        <v>85</v>
      </c>
      <c r="D1061" s="4" t="s">
        <v>1100</v>
      </c>
      <c r="E1061" s="4" t="s">
        <v>42</v>
      </c>
      <c r="F1061" s="3">
        <v>45336.125</v>
      </c>
      <c r="G1061" s="3">
        <v>45336.206250000003</v>
      </c>
      <c r="H1061" s="1">
        <v>11.46</v>
      </c>
      <c r="I1061" s="1">
        <v>3.51</v>
      </c>
      <c r="J1061" s="1">
        <v>18.91</v>
      </c>
      <c r="K1061" s="2">
        <v>27.03</v>
      </c>
      <c r="L1061" s="4" t="s">
        <v>45</v>
      </c>
      <c r="M1061" s="4" t="s">
        <v>5</v>
      </c>
      <c r="N1061" s="1">
        <v>89.11</v>
      </c>
      <c r="O1061" s="1">
        <v>51.82</v>
      </c>
      <c r="P1061" s="1">
        <v>99.81</v>
      </c>
      <c r="Q1061" s="1">
        <v>15.44</v>
      </c>
      <c r="R1061" s="1">
        <v>2</v>
      </c>
      <c r="S1061" s="4" t="s">
        <v>6</v>
      </c>
      <c r="T1061" s="4" t="s">
        <v>15</v>
      </c>
      <c r="U1061" s="7">
        <v>3</v>
      </c>
      <c r="V1061" s="4" t="s">
        <v>1816</v>
      </c>
      <c r="W1061" s="4" t="s">
        <v>2572</v>
      </c>
      <c r="X1061" s="7">
        <v>2</v>
      </c>
      <c r="Y1061" s="7">
        <v>2024</v>
      </c>
      <c r="Z1061" s="4" t="s">
        <v>1853</v>
      </c>
    </row>
    <row r="1062" spans="1:26">
      <c r="A1062" s="4" t="s">
        <v>1530</v>
      </c>
      <c r="B1062" s="4" t="s">
        <v>62</v>
      </c>
      <c r="C1062" s="1">
        <v>100</v>
      </c>
      <c r="D1062" s="4" t="s">
        <v>748</v>
      </c>
      <c r="E1062" s="4" t="s">
        <v>27</v>
      </c>
      <c r="F1062" s="3">
        <v>45336.166666666664</v>
      </c>
      <c r="G1062" s="3">
        <v>45336.195833333331</v>
      </c>
      <c r="H1062" s="1">
        <v>75.569999999999993</v>
      </c>
      <c r="I1062" s="1">
        <v>2.57</v>
      </c>
      <c r="J1062" s="1">
        <v>21.51</v>
      </c>
      <c r="K1062" s="2">
        <v>5.99</v>
      </c>
      <c r="L1062" s="4" t="s">
        <v>36</v>
      </c>
      <c r="M1062" s="4" t="s">
        <v>33</v>
      </c>
      <c r="N1062" s="1">
        <v>32.75</v>
      </c>
      <c r="O1062" s="1">
        <v>57.68</v>
      </c>
      <c r="P1062" s="1">
        <v>281.31</v>
      </c>
      <c r="Q1062" s="1">
        <v>13.41</v>
      </c>
      <c r="R1062" s="1">
        <v>4</v>
      </c>
      <c r="S1062" s="4" t="s">
        <v>20</v>
      </c>
      <c r="T1062" s="4" t="s">
        <v>7</v>
      </c>
      <c r="U1062" s="7">
        <v>4</v>
      </c>
      <c r="V1062" s="4" t="s">
        <v>1816</v>
      </c>
      <c r="W1062" s="4" t="s">
        <v>2584</v>
      </c>
      <c r="X1062" s="7">
        <v>2</v>
      </c>
      <c r="Y1062" s="7">
        <v>2024</v>
      </c>
      <c r="Z1062" s="4" t="s">
        <v>1853</v>
      </c>
    </row>
    <row r="1063" spans="1:26">
      <c r="A1063" s="4" t="s">
        <v>1531</v>
      </c>
      <c r="B1063" s="4" t="s">
        <v>62</v>
      </c>
      <c r="C1063" s="1">
        <v>50</v>
      </c>
      <c r="D1063" s="4" t="s">
        <v>214</v>
      </c>
      <c r="E1063" s="4" t="s">
        <v>58</v>
      </c>
      <c r="F1063" s="3">
        <v>45336.208333333336</v>
      </c>
      <c r="G1063" s="3">
        <v>45336.258333333331</v>
      </c>
      <c r="H1063" s="1">
        <v>44.36</v>
      </c>
      <c r="I1063" s="1">
        <v>2.87</v>
      </c>
      <c r="J1063" s="1">
        <v>3.92</v>
      </c>
      <c r="K1063" s="2">
        <v>6.98</v>
      </c>
      <c r="L1063" s="4" t="s">
        <v>4</v>
      </c>
      <c r="M1063" s="4" t="s">
        <v>48</v>
      </c>
      <c r="N1063" s="1">
        <v>72.819999999999993</v>
      </c>
      <c r="O1063" s="1">
        <v>64.599999999999994</v>
      </c>
      <c r="P1063" s="1">
        <v>63.03</v>
      </c>
      <c r="Q1063" s="1">
        <v>39.94</v>
      </c>
      <c r="R1063" s="1">
        <v>7</v>
      </c>
      <c r="S1063" s="4" t="s">
        <v>14</v>
      </c>
      <c r="T1063" s="4" t="s">
        <v>15</v>
      </c>
      <c r="U1063" s="7">
        <v>5</v>
      </c>
      <c r="V1063" s="4" t="s">
        <v>1816</v>
      </c>
      <c r="W1063" s="4" t="s">
        <v>2584</v>
      </c>
      <c r="X1063" s="7">
        <v>2</v>
      </c>
      <c r="Y1063" s="7">
        <v>2024</v>
      </c>
      <c r="Z1063" s="4" t="s">
        <v>1853</v>
      </c>
    </row>
    <row r="1064" spans="1:26">
      <c r="A1064" s="4" t="s">
        <v>1532</v>
      </c>
      <c r="B1064" s="4" t="s">
        <v>1</v>
      </c>
      <c r="C1064" s="1">
        <v>62</v>
      </c>
      <c r="D1064" s="4" t="s">
        <v>241</v>
      </c>
      <c r="E1064" s="4" t="s">
        <v>58</v>
      </c>
      <c r="F1064" s="3">
        <v>45336.25</v>
      </c>
      <c r="G1064" s="3">
        <v>45336.322916666664</v>
      </c>
      <c r="H1064" s="1">
        <v>28.25</v>
      </c>
      <c r="I1064" s="1">
        <v>0.91</v>
      </c>
      <c r="J1064" s="1">
        <v>30</v>
      </c>
      <c r="K1064" s="2">
        <v>12.17</v>
      </c>
      <c r="L1064" s="4" t="s">
        <v>4</v>
      </c>
      <c r="M1064" s="4" t="s">
        <v>39</v>
      </c>
      <c r="N1064" s="1">
        <v>77.23</v>
      </c>
      <c r="O1064" s="1">
        <v>82.61</v>
      </c>
      <c r="P1064" s="1">
        <v>151.41</v>
      </c>
      <c r="Q1064" s="1">
        <v>1.94</v>
      </c>
      <c r="R1064" s="1">
        <v>4.0199999999999996</v>
      </c>
      <c r="S1064" s="4" t="s">
        <v>20</v>
      </c>
      <c r="T1064" s="4" t="s">
        <v>7</v>
      </c>
      <c r="U1064" s="7">
        <v>6</v>
      </c>
      <c r="V1064" s="4" t="s">
        <v>12</v>
      </c>
      <c r="W1064" s="4" t="s">
        <v>2566</v>
      </c>
      <c r="X1064" s="7">
        <v>2</v>
      </c>
      <c r="Y1064" s="7">
        <v>2024</v>
      </c>
      <c r="Z1064" s="4" t="s">
        <v>1853</v>
      </c>
    </row>
    <row r="1065" spans="1:26">
      <c r="A1065" s="4" t="s">
        <v>1533</v>
      </c>
      <c r="B1065" s="4" t="s">
        <v>62</v>
      </c>
      <c r="C1065" s="1">
        <v>100</v>
      </c>
      <c r="D1065" s="4" t="s">
        <v>1306</v>
      </c>
      <c r="E1065" s="4" t="s">
        <v>58</v>
      </c>
      <c r="F1065" s="3">
        <v>45336.291666666664</v>
      </c>
      <c r="G1065" s="3">
        <v>45336.347222222219</v>
      </c>
      <c r="H1065" s="1">
        <v>39.49</v>
      </c>
      <c r="I1065" s="1">
        <v>0.86</v>
      </c>
      <c r="J1065" s="1">
        <v>16.37</v>
      </c>
      <c r="K1065" s="2">
        <v>27.77</v>
      </c>
      <c r="L1065" s="4" t="s">
        <v>12</v>
      </c>
      <c r="M1065" s="4" t="s">
        <v>13</v>
      </c>
      <c r="N1065" s="1">
        <v>26.69</v>
      </c>
      <c r="O1065" s="1">
        <v>90.02</v>
      </c>
      <c r="P1065" s="1">
        <v>250.81</v>
      </c>
      <c r="Q1065" s="1">
        <v>35.75</v>
      </c>
      <c r="R1065" s="1">
        <v>7</v>
      </c>
      <c r="S1065" s="4" t="s">
        <v>20</v>
      </c>
      <c r="T1065" s="4" t="s">
        <v>7</v>
      </c>
      <c r="U1065" s="7">
        <v>7</v>
      </c>
      <c r="V1065" s="4" t="s">
        <v>12</v>
      </c>
      <c r="W1065" s="4" t="s">
        <v>2584</v>
      </c>
      <c r="X1065" s="7">
        <v>2</v>
      </c>
      <c r="Y1065" s="7">
        <v>2024</v>
      </c>
      <c r="Z1065" s="4" t="s">
        <v>1853</v>
      </c>
    </row>
    <row r="1066" spans="1:26">
      <c r="A1066" s="4" t="s">
        <v>1534</v>
      </c>
      <c r="B1066" s="4" t="s">
        <v>62</v>
      </c>
      <c r="C1066" s="1">
        <v>75</v>
      </c>
      <c r="D1066" s="4" t="s">
        <v>323</v>
      </c>
      <c r="E1066" s="4" t="s">
        <v>58</v>
      </c>
      <c r="F1066" s="3">
        <v>45336.333333333336</v>
      </c>
      <c r="G1066" s="3">
        <v>45336.366666666669</v>
      </c>
      <c r="H1066" s="1">
        <v>25.37</v>
      </c>
      <c r="I1066" s="1">
        <v>0.56000000000000005</v>
      </c>
      <c r="J1066" s="1">
        <v>37.58</v>
      </c>
      <c r="K1066" s="2">
        <v>7.14</v>
      </c>
      <c r="L1066" s="4" t="s">
        <v>12</v>
      </c>
      <c r="M1066" s="4" t="s">
        <v>33</v>
      </c>
      <c r="N1066" s="1">
        <v>22.47</v>
      </c>
      <c r="O1066" s="1">
        <v>72.92</v>
      </c>
      <c r="P1066" s="1"/>
      <c r="Q1066" s="1">
        <v>24.91</v>
      </c>
      <c r="R1066" s="1">
        <v>6</v>
      </c>
      <c r="S1066" s="4" t="s">
        <v>14</v>
      </c>
      <c r="T1066" s="4" t="s">
        <v>15</v>
      </c>
      <c r="U1066" s="7">
        <v>8</v>
      </c>
      <c r="V1066" s="4" t="s">
        <v>12</v>
      </c>
      <c r="W1066" s="4" t="s">
        <v>2584</v>
      </c>
      <c r="X1066" s="7">
        <v>2</v>
      </c>
      <c r="Y1066" s="7">
        <v>2024</v>
      </c>
      <c r="Z1066" s="4" t="s">
        <v>1853</v>
      </c>
    </row>
    <row r="1067" spans="1:26">
      <c r="A1067" s="4" t="s">
        <v>1535</v>
      </c>
      <c r="B1067" s="4" t="s">
        <v>1</v>
      </c>
      <c r="C1067" s="1">
        <v>62</v>
      </c>
      <c r="D1067" s="4" t="s">
        <v>988</v>
      </c>
      <c r="E1067" s="4" t="s">
        <v>11</v>
      </c>
      <c r="F1067" s="3">
        <v>45336.375</v>
      </c>
      <c r="G1067" s="3">
        <v>45336.498611111114</v>
      </c>
      <c r="H1067" s="1">
        <v>69.209999999999994</v>
      </c>
      <c r="I1067" s="1">
        <v>2.29</v>
      </c>
      <c r="J1067" s="1">
        <v>28.76</v>
      </c>
      <c r="K1067" s="2">
        <v>5.55</v>
      </c>
      <c r="L1067" s="4" t="s">
        <v>45</v>
      </c>
      <c r="M1067" s="4" t="s">
        <v>23</v>
      </c>
      <c r="N1067" s="1">
        <v>27.77</v>
      </c>
      <c r="O1067" s="1">
        <v>55.46</v>
      </c>
      <c r="P1067" s="1">
        <v>66.2</v>
      </c>
      <c r="Q1067" s="1">
        <v>11.89</v>
      </c>
      <c r="R1067" s="1">
        <v>5</v>
      </c>
      <c r="S1067" s="4" t="s">
        <v>14</v>
      </c>
      <c r="T1067" s="4" t="s">
        <v>15</v>
      </c>
      <c r="U1067" s="7">
        <v>9</v>
      </c>
      <c r="V1067" s="4" t="s">
        <v>12</v>
      </c>
      <c r="W1067" s="4" t="s">
        <v>2566</v>
      </c>
      <c r="X1067" s="7">
        <v>2</v>
      </c>
      <c r="Y1067" s="7">
        <v>2024</v>
      </c>
      <c r="Z1067" s="4" t="s">
        <v>1853</v>
      </c>
    </row>
    <row r="1068" spans="1:26">
      <c r="A1068" s="4" t="s">
        <v>1536</v>
      </c>
      <c r="B1068" s="4" t="s">
        <v>1</v>
      </c>
      <c r="C1068" s="1">
        <v>45.82</v>
      </c>
      <c r="D1068" s="4" t="s">
        <v>586</v>
      </c>
      <c r="E1068" s="4" t="s">
        <v>42</v>
      </c>
      <c r="F1068" s="3">
        <v>45336.416666666664</v>
      </c>
      <c r="G1068" s="3">
        <v>45336.521527777775</v>
      </c>
      <c r="H1068" s="1">
        <v>34.6</v>
      </c>
      <c r="I1068" s="1">
        <v>2.52</v>
      </c>
      <c r="J1068" s="1">
        <v>5.58</v>
      </c>
      <c r="K1068" s="2">
        <v>29.24</v>
      </c>
      <c r="L1068" s="4" t="s">
        <v>4</v>
      </c>
      <c r="M1068" s="4" t="s">
        <v>33</v>
      </c>
      <c r="N1068" s="1">
        <v>21.24</v>
      </c>
      <c r="O1068" s="1">
        <v>73.44</v>
      </c>
      <c r="P1068" s="1">
        <v>155.18</v>
      </c>
      <c r="Q1068" s="1">
        <v>5.0999999999999996</v>
      </c>
      <c r="R1068" s="1">
        <v>6</v>
      </c>
      <c r="S1068" s="4" t="s">
        <v>14</v>
      </c>
      <c r="T1068" s="4" t="s">
        <v>24</v>
      </c>
      <c r="U1068" s="7">
        <v>10</v>
      </c>
      <c r="V1068" s="4" t="s">
        <v>12</v>
      </c>
      <c r="W1068" s="4" t="s">
        <v>2566</v>
      </c>
      <c r="X1068" s="7">
        <v>2</v>
      </c>
      <c r="Y1068" s="7">
        <v>2024</v>
      </c>
      <c r="Z1068" s="4" t="s">
        <v>1853</v>
      </c>
    </row>
    <row r="1069" spans="1:26">
      <c r="A1069" s="4" t="s">
        <v>1537</v>
      </c>
      <c r="B1069" s="4" t="s">
        <v>9</v>
      </c>
      <c r="C1069" s="1">
        <v>62</v>
      </c>
      <c r="D1069" s="4" t="s">
        <v>1306</v>
      </c>
      <c r="E1069" s="4" t="s">
        <v>3</v>
      </c>
      <c r="F1069" s="3">
        <v>45336.458333333336</v>
      </c>
      <c r="G1069" s="3">
        <v>45336.495138888888</v>
      </c>
      <c r="H1069" s="1">
        <v>40.79</v>
      </c>
      <c r="I1069" s="1">
        <v>3.43</v>
      </c>
      <c r="J1069" s="1">
        <v>11.03</v>
      </c>
      <c r="K1069" s="2">
        <v>22.86</v>
      </c>
      <c r="L1069" s="4" t="s">
        <v>12</v>
      </c>
      <c r="M1069" s="4" t="s">
        <v>19</v>
      </c>
      <c r="N1069" s="1">
        <v>68.760000000000005</v>
      </c>
      <c r="O1069" s="1">
        <v>55.15</v>
      </c>
      <c r="P1069" s="1">
        <v>159.62</v>
      </c>
      <c r="Q1069" s="1">
        <v>-0.66</v>
      </c>
      <c r="R1069" s="1">
        <v>3</v>
      </c>
      <c r="S1069" s="4" t="s">
        <v>14</v>
      </c>
      <c r="T1069" s="4" t="s">
        <v>24</v>
      </c>
      <c r="U1069" s="7">
        <v>11</v>
      </c>
      <c r="V1069" s="4" t="s">
        <v>12</v>
      </c>
      <c r="W1069" s="4" t="s">
        <v>2572</v>
      </c>
      <c r="X1069" s="7">
        <v>2</v>
      </c>
      <c r="Y1069" s="7">
        <v>2024</v>
      </c>
      <c r="Z1069" s="4" t="s">
        <v>1853</v>
      </c>
    </row>
    <row r="1070" spans="1:26">
      <c r="A1070" s="4" t="s">
        <v>1538</v>
      </c>
      <c r="B1070" s="4" t="s">
        <v>62</v>
      </c>
      <c r="C1070" s="1">
        <v>62</v>
      </c>
      <c r="D1070" s="4" t="s">
        <v>237</v>
      </c>
      <c r="E1070" s="4" t="s">
        <v>27</v>
      </c>
      <c r="F1070" s="3">
        <v>45336.5</v>
      </c>
      <c r="G1070" s="3">
        <v>45336.538194444445</v>
      </c>
      <c r="H1070" s="1">
        <v>21.87</v>
      </c>
      <c r="I1070" s="1">
        <v>0.56999999999999995</v>
      </c>
      <c r="J1070" s="1">
        <v>10.6</v>
      </c>
      <c r="K1070" s="2">
        <v>25.99</v>
      </c>
      <c r="L1070" s="4" t="s">
        <v>4</v>
      </c>
      <c r="M1070" s="4" t="s">
        <v>48</v>
      </c>
      <c r="N1070" s="1">
        <v>44.92</v>
      </c>
      <c r="O1070" s="1">
        <v>53.75</v>
      </c>
      <c r="P1070" s="1">
        <v>296.58</v>
      </c>
      <c r="Q1070" s="1">
        <v>33.4</v>
      </c>
      <c r="R1070" s="1">
        <v>1</v>
      </c>
      <c r="S1070" s="4" t="s">
        <v>14</v>
      </c>
      <c r="T1070" s="4" t="s">
        <v>7</v>
      </c>
      <c r="U1070" s="7">
        <v>12</v>
      </c>
      <c r="V1070" s="4" t="s">
        <v>36</v>
      </c>
      <c r="W1070" s="4" t="s">
        <v>2584</v>
      </c>
      <c r="X1070" s="7">
        <v>2</v>
      </c>
      <c r="Y1070" s="7">
        <v>2024</v>
      </c>
      <c r="Z1070" s="4" t="s">
        <v>1853</v>
      </c>
    </row>
    <row r="1071" spans="1:26">
      <c r="A1071" s="4" t="s">
        <v>1539</v>
      </c>
      <c r="B1071" s="4" t="s">
        <v>62</v>
      </c>
      <c r="C1071" s="1">
        <v>75</v>
      </c>
      <c r="D1071" s="4" t="s">
        <v>365</v>
      </c>
      <c r="E1071" s="4" t="s">
        <v>58</v>
      </c>
      <c r="F1071" s="3">
        <v>45336.541666666664</v>
      </c>
      <c r="G1071" s="3">
        <v>45336.681944444441</v>
      </c>
      <c r="H1071" s="1">
        <v>47.23</v>
      </c>
      <c r="I1071" s="1">
        <v>3.64</v>
      </c>
      <c r="J1071" s="1">
        <v>42.96</v>
      </c>
      <c r="K1071" s="2">
        <v>37.9</v>
      </c>
      <c r="L1071" s="4" t="s">
        <v>36</v>
      </c>
      <c r="M1071" s="4" t="s">
        <v>13</v>
      </c>
      <c r="N1071" s="1">
        <v>12.43</v>
      </c>
      <c r="O1071" s="1">
        <v>68.06</v>
      </c>
      <c r="P1071" s="1">
        <v>208.82</v>
      </c>
      <c r="Q1071" s="1">
        <v>10.74</v>
      </c>
      <c r="R1071" s="1">
        <v>2</v>
      </c>
      <c r="S1071" s="4" t="s">
        <v>14</v>
      </c>
      <c r="T1071" s="4" t="s">
        <v>15</v>
      </c>
      <c r="U1071" s="7">
        <v>13</v>
      </c>
      <c r="V1071" s="4" t="s">
        <v>36</v>
      </c>
      <c r="W1071" s="4" t="s">
        <v>2584</v>
      </c>
      <c r="X1071" s="7">
        <v>2</v>
      </c>
      <c r="Y1071" s="7">
        <v>2024</v>
      </c>
      <c r="Z1071" s="4" t="s">
        <v>1853</v>
      </c>
    </row>
    <row r="1072" spans="1:26">
      <c r="A1072" s="4" t="s">
        <v>1540</v>
      </c>
      <c r="B1072" s="4" t="s">
        <v>9</v>
      </c>
      <c r="C1072" s="1">
        <v>62</v>
      </c>
      <c r="D1072" s="4" t="s">
        <v>387</v>
      </c>
      <c r="E1072" s="4" t="s">
        <v>42</v>
      </c>
      <c r="F1072" s="3">
        <v>45336.583333333336</v>
      </c>
      <c r="G1072" s="3">
        <v>45336.711805555555</v>
      </c>
      <c r="H1072" s="1"/>
      <c r="I1072" s="1">
        <v>2.88</v>
      </c>
      <c r="J1072" s="1">
        <v>18.559999999999999</v>
      </c>
      <c r="K1072" s="2">
        <v>13.93</v>
      </c>
      <c r="L1072" s="4" t="s">
        <v>4</v>
      </c>
      <c r="M1072" s="4" t="s">
        <v>5</v>
      </c>
      <c r="N1072" s="1">
        <v>64.489999999999995</v>
      </c>
      <c r="O1072" s="1">
        <v>150.79</v>
      </c>
      <c r="P1072" s="1">
        <v>246.15</v>
      </c>
      <c r="Q1072" s="1">
        <v>28.1</v>
      </c>
      <c r="R1072" s="1">
        <v>5</v>
      </c>
      <c r="S1072" s="4" t="s">
        <v>6</v>
      </c>
      <c r="T1072" s="4" t="s">
        <v>7</v>
      </c>
      <c r="U1072" s="7">
        <v>14</v>
      </c>
      <c r="V1072" s="4" t="s">
        <v>36</v>
      </c>
      <c r="W1072" s="4" t="s">
        <v>2572</v>
      </c>
      <c r="X1072" s="7">
        <v>2</v>
      </c>
      <c r="Y1072" s="7">
        <v>2024</v>
      </c>
      <c r="Z1072" s="4" t="s">
        <v>1853</v>
      </c>
    </row>
    <row r="1073" spans="1:26">
      <c r="A1073" s="4" t="s">
        <v>1541</v>
      </c>
      <c r="B1073" s="4" t="s">
        <v>17</v>
      </c>
      <c r="C1073" s="1">
        <v>82.67</v>
      </c>
      <c r="D1073" s="4" t="s">
        <v>1116</v>
      </c>
      <c r="E1073" s="4" t="s">
        <v>3</v>
      </c>
      <c r="F1073" s="3">
        <v>45336.625</v>
      </c>
      <c r="G1073" s="3">
        <v>45336.728472222225</v>
      </c>
      <c r="H1073" s="1">
        <v>18.79</v>
      </c>
      <c r="I1073" s="1">
        <v>1.64</v>
      </c>
      <c r="J1073" s="1">
        <v>38.26</v>
      </c>
      <c r="K1073" s="2">
        <v>39.520000000000003</v>
      </c>
      <c r="L1073" s="4" t="s">
        <v>4</v>
      </c>
      <c r="M1073" s="4" t="s">
        <v>13</v>
      </c>
      <c r="N1073" s="1">
        <v>41.77</v>
      </c>
      <c r="O1073" s="1">
        <v>67.069999999999993</v>
      </c>
      <c r="P1073" s="1"/>
      <c r="Q1073" s="1">
        <v>-2.74</v>
      </c>
      <c r="R1073" s="1">
        <v>3</v>
      </c>
      <c r="S1073" s="4" t="s">
        <v>20</v>
      </c>
      <c r="T1073" s="4" t="s">
        <v>24</v>
      </c>
      <c r="U1073" s="7">
        <v>15</v>
      </c>
      <c r="V1073" s="4" t="s">
        <v>36</v>
      </c>
      <c r="W1073" s="4" t="s">
        <v>2567</v>
      </c>
      <c r="X1073" s="7">
        <v>2</v>
      </c>
      <c r="Y1073" s="7">
        <v>2024</v>
      </c>
      <c r="Z1073" s="4" t="s">
        <v>1853</v>
      </c>
    </row>
    <row r="1074" spans="1:26">
      <c r="A1074" s="4" t="s">
        <v>1542</v>
      </c>
      <c r="B1074" s="4" t="s">
        <v>17</v>
      </c>
      <c r="C1074" s="1">
        <v>100</v>
      </c>
      <c r="D1074" s="4" t="s">
        <v>1189</v>
      </c>
      <c r="E1074" s="4" t="s">
        <v>42</v>
      </c>
      <c r="F1074" s="3">
        <v>45336.666666666664</v>
      </c>
      <c r="G1074" s="3">
        <v>45336.743750000001</v>
      </c>
      <c r="H1074" s="1">
        <v>47.29</v>
      </c>
      <c r="I1074" s="1">
        <v>0.66</v>
      </c>
      <c r="J1074" s="1">
        <v>3.6</v>
      </c>
      <c r="K1074" s="2">
        <v>11.97</v>
      </c>
      <c r="L1074" s="4" t="s">
        <v>45</v>
      </c>
      <c r="M1074" s="4" t="s">
        <v>39</v>
      </c>
      <c r="N1074" s="1">
        <v>64.569999999999993</v>
      </c>
      <c r="O1074" s="1">
        <v>63.96</v>
      </c>
      <c r="P1074" s="1">
        <v>295.20999999999998</v>
      </c>
      <c r="Q1074" s="1">
        <v>-3.67</v>
      </c>
      <c r="R1074" s="1">
        <v>1</v>
      </c>
      <c r="S1074" s="4" t="s">
        <v>6</v>
      </c>
      <c r="T1074" s="4" t="s">
        <v>7</v>
      </c>
      <c r="U1074" s="7">
        <v>16</v>
      </c>
      <c r="V1074" s="4" t="s">
        <v>36</v>
      </c>
      <c r="W1074" s="4" t="s">
        <v>2567</v>
      </c>
      <c r="X1074" s="7">
        <v>2</v>
      </c>
      <c r="Y1074" s="7">
        <v>2024</v>
      </c>
      <c r="Z1074" s="4" t="s">
        <v>1853</v>
      </c>
    </row>
    <row r="1075" spans="1:26">
      <c r="A1075" s="4" t="s">
        <v>1543</v>
      </c>
      <c r="B1075" s="4" t="s">
        <v>17</v>
      </c>
      <c r="C1075" s="1">
        <v>62</v>
      </c>
      <c r="D1075" s="4" t="s">
        <v>734</v>
      </c>
      <c r="E1075" s="4" t="s">
        <v>11</v>
      </c>
      <c r="F1075" s="3">
        <v>45336.708333333336</v>
      </c>
      <c r="G1075" s="3">
        <v>45336.79791666667</v>
      </c>
      <c r="H1075" s="1">
        <v>30.17</v>
      </c>
      <c r="I1075" s="1">
        <v>1.17</v>
      </c>
      <c r="J1075" s="1">
        <v>21.34</v>
      </c>
      <c r="K1075" s="2">
        <v>27.39</v>
      </c>
      <c r="L1075" s="4" t="s">
        <v>36</v>
      </c>
      <c r="M1075" s="4" t="s">
        <v>13</v>
      </c>
      <c r="N1075" s="1">
        <v>77.599999999999994</v>
      </c>
      <c r="O1075" s="1">
        <v>58.55</v>
      </c>
      <c r="P1075" s="1">
        <v>185.55</v>
      </c>
      <c r="Q1075" s="1">
        <v>37.22</v>
      </c>
      <c r="R1075" s="1">
        <v>5</v>
      </c>
      <c r="S1075" s="4" t="s">
        <v>6</v>
      </c>
      <c r="T1075" s="4" t="s">
        <v>15</v>
      </c>
      <c r="U1075" s="7">
        <v>17</v>
      </c>
      <c r="V1075" s="4" t="s">
        <v>36</v>
      </c>
      <c r="W1075" s="4" t="s">
        <v>2567</v>
      </c>
      <c r="X1075" s="7">
        <v>2</v>
      </c>
      <c r="Y1075" s="7">
        <v>2024</v>
      </c>
      <c r="Z1075" s="4" t="s">
        <v>1853</v>
      </c>
    </row>
    <row r="1076" spans="1:26">
      <c r="A1076" s="4" t="s">
        <v>1544</v>
      </c>
      <c r="B1076" s="4" t="s">
        <v>9</v>
      </c>
      <c r="C1076" s="1">
        <v>85</v>
      </c>
      <c r="D1076" s="4" t="s">
        <v>852</v>
      </c>
      <c r="E1076" s="4" t="s">
        <v>3</v>
      </c>
      <c r="F1076" s="3">
        <v>45336.75</v>
      </c>
      <c r="G1076" s="3">
        <v>45336.879166666666</v>
      </c>
      <c r="H1076" s="1">
        <v>34.9</v>
      </c>
      <c r="I1076" s="1">
        <v>1.6</v>
      </c>
      <c r="J1076" s="1">
        <v>4.88</v>
      </c>
      <c r="K1076" s="2">
        <v>33.68</v>
      </c>
      <c r="L1076" s="4" t="s">
        <v>36</v>
      </c>
      <c r="M1076" s="4" t="s">
        <v>33</v>
      </c>
      <c r="N1076" s="1">
        <v>61.53</v>
      </c>
      <c r="O1076" s="1">
        <v>89</v>
      </c>
      <c r="P1076" s="1">
        <v>269.89</v>
      </c>
      <c r="Q1076" s="1">
        <v>-6.43</v>
      </c>
      <c r="R1076" s="1">
        <v>1</v>
      </c>
      <c r="S1076" s="4" t="s">
        <v>14</v>
      </c>
      <c r="T1076" s="4" t="s">
        <v>15</v>
      </c>
      <c r="U1076" s="7">
        <v>18</v>
      </c>
      <c r="V1076" s="4" t="s">
        <v>4</v>
      </c>
      <c r="W1076" s="4" t="s">
        <v>2572</v>
      </c>
      <c r="X1076" s="7">
        <v>2</v>
      </c>
      <c r="Y1076" s="7">
        <v>2024</v>
      </c>
      <c r="Z1076" s="4" t="s">
        <v>1853</v>
      </c>
    </row>
    <row r="1077" spans="1:26">
      <c r="A1077" s="4" t="s">
        <v>1545</v>
      </c>
      <c r="B1077" s="4" t="s">
        <v>62</v>
      </c>
      <c r="C1077" s="1">
        <v>100</v>
      </c>
      <c r="D1077" s="4" t="s">
        <v>93</v>
      </c>
      <c r="E1077" s="4" t="s">
        <v>42</v>
      </c>
      <c r="F1077" s="3">
        <v>45336.791666666664</v>
      </c>
      <c r="G1077" s="3">
        <v>45336.823611111111</v>
      </c>
      <c r="H1077" s="1">
        <v>54.96</v>
      </c>
      <c r="I1077" s="1">
        <v>3.52</v>
      </c>
      <c r="J1077" s="1">
        <v>41.41</v>
      </c>
      <c r="K1077" s="2">
        <v>38.770000000000003</v>
      </c>
      <c r="L1077" s="4" t="s">
        <v>12</v>
      </c>
      <c r="M1077" s="4" t="s">
        <v>33</v>
      </c>
      <c r="N1077" s="1">
        <v>19.829999999999998</v>
      </c>
      <c r="O1077" s="1">
        <v>92.78</v>
      </c>
      <c r="P1077" s="1">
        <v>141.47</v>
      </c>
      <c r="Q1077" s="1">
        <v>39.53</v>
      </c>
      <c r="R1077" s="1">
        <v>3</v>
      </c>
      <c r="S1077" s="4" t="s">
        <v>20</v>
      </c>
      <c r="T1077" s="4" t="s">
        <v>24</v>
      </c>
      <c r="U1077" s="7">
        <v>19</v>
      </c>
      <c r="V1077" s="4" t="s">
        <v>4</v>
      </c>
      <c r="W1077" s="4" t="s">
        <v>2584</v>
      </c>
      <c r="X1077" s="7">
        <v>2</v>
      </c>
      <c r="Y1077" s="7">
        <v>2024</v>
      </c>
      <c r="Z1077" s="4" t="s">
        <v>1853</v>
      </c>
    </row>
    <row r="1078" spans="1:26">
      <c r="A1078" s="4" t="s">
        <v>1546</v>
      </c>
      <c r="B1078" s="4" t="s">
        <v>9</v>
      </c>
      <c r="C1078" s="1">
        <v>50</v>
      </c>
      <c r="D1078" s="4" t="s">
        <v>608</v>
      </c>
      <c r="E1078" s="4" t="s">
        <v>11</v>
      </c>
      <c r="F1078" s="3">
        <v>45336.833333333336</v>
      </c>
      <c r="G1078" s="3">
        <v>45336.900694444441</v>
      </c>
      <c r="H1078" s="1">
        <v>74.790000000000006</v>
      </c>
      <c r="I1078" s="1">
        <v>1.68</v>
      </c>
      <c r="J1078" s="1">
        <v>36.549999999999997</v>
      </c>
      <c r="K1078" s="2">
        <v>31.3</v>
      </c>
      <c r="L1078" s="4" t="s">
        <v>36</v>
      </c>
      <c r="M1078" s="4" t="s">
        <v>5</v>
      </c>
      <c r="N1078" s="1">
        <v>37.369999999999997</v>
      </c>
      <c r="O1078" s="1">
        <v>98.56</v>
      </c>
      <c r="P1078" s="1">
        <v>245.6</v>
      </c>
      <c r="Q1078" s="1">
        <v>21.38</v>
      </c>
      <c r="R1078" s="1">
        <v>7</v>
      </c>
      <c r="S1078" s="4" t="s">
        <v>6</v>
      </c>
      <c r="T1078" s="4" t="s">
        <v>7</v>
      </c>
      <c r="U1078" s="7">
        <v>20</v>
      </c>
      <c r="V1078" s="4" t="s">
        <v>4</v>
      </c>
      <c r="W1078" s="4" t="s">
        <v>2572</v>
      </c>
      <c r="X1078" s="7">
        <v>2</v>
      </c>
      <c r="Y1078" s="7">
        <v>2024</v>
      </c>
      <c r="Z1078" s="4" t="s">
        <v>1853</v>
      </c>
    </row>
    <row r="1079" spans="1:26">
      <c r="A1079" s="4" t="s">
        <v>1547</v>
      </c>
      <c r="B1079" s="4" t="s">
        <v>9</v>
      </c>
      <c r="C1079" s="1">
        <v>75</v>
      </c>
      <c r="D1079" s="4" t="s">
        <v>956</v>
      </c>
      <c r="E1079" s="4" t="s">
        <v>42</v>
      </c>
      <c r="F1079" s="3">
        <v>45336.875</v>
      </c>
      <c r="G1079" s="3">
        <v>45336.925694444442</v>
      </c>
      <c r="H1079" s="1">
        <v>34.79</v>
      </c>
      <c r="I1079" s="1">
        <v>1.81</v>
      </c>
      <c r="J1079" s="1">
        <v>23.22</v>
      </c>
      <c r="K1079" s="2">
        <v>31.8</v>
      </c>
      <c r="L1079" s="4" t="s">
        <v>45</v>
      </c>
      <c r="M1079" s="4" t="s">
        <v>5</v>
      </c>
      <c r="N1079" s="1">
        <v>42.67</v>
      </c>
      <c r="O1079" s="1">
        <v>75.7</v>
      </c>
      <c r="P1079" s="1">
        <v>247.75</v>
      </c>
      <c r="Q1079" s="1">
        <v>17.239999999999998</v>
      </c>
      <c r="R1079" s="1">
        <v>5</v>
      </c>
      <c r="S1079" s="4" t="s">
        <v>20</v>
      </c>
      <c r="T1079" s="4" t="s">
        <v>7</v>
      </c>
      <c r="U1079" s="7">
        <v>21</v>
      </c>
      <c r="V1079" s="4" t="s">
        <v>4</v>
      </c>
      <c r="W1079" s="4" t="s">
        <v>2572</v>
      </c>
      <c r="X1079" s="7">
        <v>2</v>
      </c>
      <c r="Y1079" s="7">
        <v>2024</v>
      </c>
      <c r="Z1079" s="4" t="s">
        <v>1853</v>
      </c>
    </row>
    <row r="1080" spans="1:26">
      <c r="A1080" s="4" t="s">
        <v>1548</v>
      </c>
      <c r="B1080" s="4" t="s">
        <v>17</v>
      </c>
      <c r="C1080" s="1">
        <v>75</v>
      </c>
      <c r="D1080" s="4" t="s">
        <v>383</v>
      </c>
      <c r="E1080" s="4" t="s">
        <v>42</v>
      </c>
      <c r="F1080" s="3">
        <v>45336.916666666664</v>
      </c>
      <c r="G1080" s="3">
        <v>45336.979166666664</v>
      </c>
      <c r="H1080" s="1">
        <v>69.13</v>
      </c>
      <c r="I1080" s="1">
        <v>3.01</v>
      </c>
      <c r="J1080" s="1">
        <v>10.71</v>
      </c>
      <c r="K1080" s="2">
        <v>17.39</v>
      </c>
      <c r="L1080" s="4" t="s">
        <v>12</v>
      </c>
      <c r="M1080" s="4" t="s">
        <v>5</v>
      </c>
      <c r="N1080" s="1">
        <v>28.9</v>
      </c>
      <c r="O1080" s="1">
        <v>78.349999999999994</v>
      </c>
      <c r="P1080" s="1">
        <v>91.55</v>
      </c>
      <c r="Q1080" s="1">
        <v>3.44</v>
      </c>
      <c r="R1080" s="1">
        <v>2</v>
      </c>
      <c r="S1080" s="4" t="s">
        <v>20</v>
      </c>
      <c r="T1080" s="4" t="s">
        <v>15</v>
      </c>
      <c r="U1080" s="7">
        <v>22</v>
      </c>
      <c r="V1080" s="4" t="s">
        <v>4</v>
      </c>
      <c r="W1080" s="4" t="s">
        <v>2567</v>
      </c>
      <c r="X1080" s="7">
        <v>2</v>
      </c>
      <c r="Y1080" s="7">
        <v>2024</v>
      </c>
      <c r="Z1080" s="4" t="s">
        <v>1853</v>
      </c>
    </row>
    <row r="1081" spans="1:26">
      <c r="A1081" s="4" t="s">
        <v>1549</v>
      </c>
      <c r="B1081" s="4" t="s">
        <v>29</v>
      </c>
      <c r="C1081" s="1">
        <v>78.430000000000007</v>
      </c>
      <c r="D1081" s="4" t="s">
        <v>555</v>
      </c>
      <c r="E1081" s="4" t="s">
        <v>3</v>
      </c>
      <c r="F1081" s="3">
        <v>45336.958333333336</v>
      </c>
      <c r="G1081" s="3">
        <v>45337.063888888886</v>
      </c>
      <c r="H1081" s="1">
        <v>38.090000000000003</v>
      </c>
      <c r="I1081" s="1">
        <v>1.95</v>
      </c>
      <c r="J1081" s="1">
        <v>1.65</v>
      </c>
      <c r="K1081" s="2">
        <v>15.63</v>
      </c>
      <c r="L1081" s="4" t="s">
        <v>4</v>
      </c>
      <c r="M1081" s="4" t="s">
        <v>23</v>
      </c>
      <c r="N1081" s="1">
        <v>11.83</v>
      </c>
      <c r="O1081" s="1">
        <v>97.63</v>
      </c>
      <c r="P1081" s="1">
        <v>135.71</v>
      </c>
      <c r="Q1081" s="1">
        <v>-5.94</v>
      </c>
      <c r="R1081" s="1">
        <v>7</v>
      </c>
      <c r="S1081" s="4" t="s">
        <v>14</v>
      </c>
      <c r="T1081" s="4" t="s">
        <v>24</v>
      </c>
      <c r="U1081" s="7">
        <v>23</v>
      </c>
      <c r="V1081" s="4" t="s">
        <v>4</v>
      </c>
      <c r="W1081" s="4" t="s">
        <v>2579</v>
      </c>
      <c r="X1081" s="7">
        <v>2</v>
      </c>
      <c r="Y1081" s="7">
        <v>2024</v>
      </c>
      <c r="Z1081" s="4" t="s">
        <v>1853</v>
      </c>
    </row>
    <row r="1082" spans="1:26">
      <c r="A1082" s="4" t="s">
        <v>1550</v>
      </c>
      <c r="B1082" s="4" t="s">
        <v>62</v>
      </c>
      <c r="C1082" s="1">
        <v>50</v>
      </c>
      <c r="D1082" s="4" t="s">
        <v>312</v>
      </c>
      <c r="E1082" s="4" t="s">
        <v>11</v>
      </c>
      <c r="F1082" s="3">
        <v>45337</v>
      </c>
      <c r="G1082" s="3">
        <v>45337.084722222222</v>
      </c>
      <c r="H1082" s="1">
        <v>27.75</v>
      </c>
      <c r="I1082" s="1">
        <v>0.9</v>
      </c>
      <c r="J1082" s="1">
        <v>31.66</v>
      </c>
      <c r="K1082" s="2">
        <v>17.09</v>
      </c>
      <c r="L1082" s="4" t="s">
        <v>36</v>
      </c>
      <c r="M1082" s="4" t="s">
        <v>48</v>
      </c>
      <c r="N1082" s="1">
        <v>24.84</v>
      </c>
      <c r="O1082" s="1">
        <v>87.94</v>
      </c>
      <c r="P1082" s="1">
        <v>265.69</v>
      </c>
      <c r="Q1082" s="1">
        <v>34.020000000000003</v>
      </c>
      <c r="R1082" s="1">
        <v>1</v>
      </c>
      <c r="S1082" s="4" t="s">
        <v>20</v>
      </c>
      <c r="T1082" s="4" t="s">
        <v>15</v>
      </c>
      <c r="U1082" s="7">
        <v>0</v>
      </c>
      <c r="V1082" s="4" t="s">
        <v>1816</v>
      </c>
      <c r="W1082" s="4" t="s">
        <v>2584</v>
      </c>
      <c r="X1082" s="7">
        <v>2</v>
      </c>
      <c r="Y1082" s="7">
        <v>2024</v>
      </c>
      <c r="Z1082" s="4" t="s">
        <v>1853</v>
      </c>
    </row>
    <row r="1083" spans="1:26">
      <c r="A1083" s="4" t="s">
        <v>1551</v>
      </c>
      <c r="B1083" s="4" t="s">
        <v>17</v>
      </c>
      <c r="C1083" s="1">
        <v>85</v>
      </c>
      <c r="D1083" s="4" t="s">
        <v>294</v>
      </c>
      <c r="E1083" s="4" t="s">
        <v>58</v>
      </c>
      <c r="F1083" s="3">
        <v>45337.041666666664</v>
      </c>
      <c r="G1083" s="3">
        <v>45337.197916666664</v>
      </c>
      <c r="H1083" s="1">
        <v>41.65</v>
      </c>
      <c r="I1083" s="1">
        <v>0.14000000000000001</v>
      </c>
      <c r="J1083" s="1">
        <v>11.11</v>
      </c>
      <c r="K1083" s="2">
        <v>33.39</v>
      </c>
      <c r="L1083" s="4" t="s">
        <v>4</v>
      </c>
      <c r="M1083" s="4" t="s">
        <v>39</v>
      </c>
      <c r="N1083" s="1">
        <v>90.93</v>
      </c>
      <c r="O1083" s="1">
        <v>52.84</v>
      </c>
      <c r="P1083" s="1">
        <v>111.86</v>
      </c>
      <c r="Q1083" s="1">
        <v>13.07</v>
      </c>
      <c r="R1083" s="1">
        <v>2.93</v>
      </c>
      <c r="S1083" s="4" t="s">
        <v>6</v>
      </c>
      <c r="T1083" s="4" t="s">
        <v>15</v>
      </c>
      <c r="U1083" s="7">
        <v>1</v>
      </c>
      <c r="V1083" s="4" t="s">
        <v>1816</v>
      </c>
      <c r="W1083" s="4" t="s">
        <v>2567</v>
      </c>
      <c r="X1083" s="7">
        <v>2</v>
      </c>
      <c r="Y1083" s="7">
        <v>2024</v>
      </c>
      <c r="Z1083" s="4" t="s">
        <v>1853</v>
      </c>
    </row>
    <row r="1084" spans="1:26">
      <c r="A1084" s="4" t="s">
        <v>1552</v>
      </c>
      <c r="B1084" s="4" t="s">
        <v>29</v>
      </c>
      <c r="C1084" s="1">
        <v>85</v>
      </c>
      <c r="D1084" s="4" t="s">
        <v>1124</v>
      </c>
      <c r="E1084" s="4" t="s">
        <v>27</v>
      </c>
      <c r="F1084" s="3">
        <v>45337.083333333336</v>
      </c>
      <c r="G1084" s="3">
        <v>45337.154861111114</v>
      </c>
      <c r="H1084" s="1">
        <v>35.39</v>
      </c>
      <c r="I1084" s="1">
        <v>2.31</v>
      </c>
      <c r="J1084" s="1">
        <v>44.85</v>
      </c>
      <c r="K1084" s="2">
        <v>38.4</v>
      </c>
      <c r="L1084" s="4" t="s">
        <v>12</v>
      </c>
      <c r="M1084" s="4" t="s">
        <v>23</v>
      </c>
      <c r="N1084" s="1">
        <v>34.64</v>
      </c>
      <c r="O1084" s="1">
        <v>54.27</v>
      </c>
      <c r="P1084" s="1">
        <v>286.83999999999997</v>
      </c>
      <c r="Q1084" s="1">
        <v>-7.64</v>
      </c>
      <c r="R1084" s="1">
        <v>7</v>
      </c>
      <c r="S1084" s="4" t="s">
        <v>6</v>
      </c>
      <c r="T1084" s="4" t="s">
        <v>24</v>
      </c>
      <c r="U1084" s="7">
        <v>2</v>
      </c>
      <c r="V1084" s="4" t="s">
        <v>1816</v>
      </c>
      <c r="W1084" s="4" t="s">
        <v>2579</v>
      </c>
      <c r="X1084" s="7">
        <v>2</v>
      </c>
      <c r="Y1084" s="7">
        <v>2024</v>
      </c>
      <c r="Z1084" s="4" t="s">
        <v>1853</v>
      </c>
    </row>
    <row r="1085" spans="1:26">
      <c r="A1085" s="4" t="s">
        <v>1553</v>
      </c>
      <c r="B1085" s="4" t="s">
        <v>29</v>
      </c>
      <c r="C1085" s="1">
        <v>85</v>
      </c>
      <c r="D1085" s="4" t="s">
        <v>103</v>
      </c>
      <c r="E1085" s="4" t="s">
        <v>3</v>
      </c>
      <c r="F1085" s="3">
        <v>45337.125</v>
      </c>
      <c r="G1085" s="3">
        <v>45337.251388888886</v>
      </c>
      <c r="H1085" s="1">
        <v>68.569999999999993</v>
      </c>
      <c r="I1085" s="1">
        <v>1.56</v>
      </c>
      <c r="J1085" s="1">
        <v>16.48</v>
      </c>
      <c r="K1085" s="2">
        <v>24.53</v>
      </c>
      <c r="L1085" s="4" t="s">
        <v>36</v>
      </c>
      <c r="M1085" s="4" t="s">
        <v>23</v>
      </c>
      <c r="N1085" s="1">
        <v>68.27</v>
      </c>
      <c r="O1085" s="1">
        <v>93.57</v>
      </c>
      <c r="P1085" s="1">
        <v>92.04</v>
      </c>
      <c r="Q1085" s="1">
        <v>-9.83</v>
      </c>
      <c r="R1085" s="1">
        <v>2</v>
      </c>
      <c r="S1085" s="4" t="s">
        <v>14</v>
      </c>
      <c r="T1085" s="4" t="s">
        <v>15</v>
      </c>
      <c r="U1085" s="7">
        <v>3</v>
      </c>
      <c r="V1085" s="4" t="s">
        <v>1816</v>
      </c>
      <c r="W1085" s="4" t="s">
        <v>2579</v>
      </c>
      <c r="X1085" s="7">
        <v>2</v>
      </c>
      <c r="Y1085" s="7">
        <v>2024</v>
      </c>
      <c r="Z1085" s="4" t="s">
        <v>1853</v>
      </c>
    </row>
    <row r="1086" spans="1:26">
      <c r="A1086" s="4" t="s">
        <v>1554</v>
      </c>
      <c r="B1086" s="4" t="s">
        <v>1</v>
      </c>
      <c r="C1086" s="1">
        <v>106.82</v>
      </c>
      <c r="D1086" s="4" t="s">
        <v>224</v>
      </c>
      <c r="E1086" s="4" t="s">
        <v>11</v>
      </c>
      <c r="F1086" s="3">
        <v>45337.166666666664</v>
      </c>
      <c r="G1086" s="3">
        <v>45337.23333333333</v>
      </c>
      <c r="H1086" s="1"/>
      <c r="I1086" s="1">
        <v>2.2200000000000002</v>
      </c>
      <c r="J1086" s="1">
        <v>38.97</v>
      </c>
      <c r="K1086" s="2">
        <v>6.56</v>
      </c>
      <c r="L1086" s="4" t="s">
        <v>12</v>
      </c>
      <c r="M1086" s="4" t="s">
        <v>23</v>
      </c>
      <c r="N1086" s="1">
        <v>18.34</v>
      </c>
      <c r="O1086" s="1">
        <v>86.04</v>
      </c>
      <c r="P1086" s="1">
        <v>30.65</v>
      </c>
      <c r="Q1086" s="1">
        <v>17.78</v>
      </c>
      <c r="R1086" s="1">
        <v>6</v>
      </c>
      <c r="S1086" s="4" t="s">
        <v>6</v>
      </c>
      <c r="T1086" s="4" t="s">
        <v>7</v>
      </c>
      <c r="U1086" s="7">
        <v>4</v>
      </c>
      <c r="V1086" s="4" t="s">
        <v>1816</v>
      </c>
      <c r="W1086" s="4" t="s">
        <v>2566</v>
      </c>
      <c r="X1086" s="7">
        <v>2</v>
      </c>
      <c r="Y1086" s="7">
        <v>2024</v>
      </c>
      <c r="Z1086" s="4" t="s">
        <v>1853</v>
      </c>
    </row>
    <row r="1087" spans="1:26">
      <c r="A1087" s="4" t="s">
        <v>1555</v>
      </c>
      <c r="B1087" s="4" t="s">
        <v>62</v>
      </c>
      <c r="C1087" s="1">
        <v>50</v>
      </c>
      <c r="D1087" s="4" t="s">
        <v>83</v>
      </c>
      <c r="E1087" s="4" t="s">
        <v>42</v>
      </c>
      <c r="F1087" s="3">
        <v>45337.208333333336</v>
      </c>
      <c r="G1087" s="3">
        <v>45337.305555555555</v>
      </c>
      <c r="H1087" s="1">
        <v>36.47</v>
      </c>
      <c r="I1087" s="1">
        <v>1.21</v>
      </c>
      <c r="J1087" s="1">
        <v>37.86</v>
      </c>
      <c r="K1087" s="2">
        <v>9.94</v>
      </c>
      <c r="L1087" s="4" t="s">
        <v>12</v>
      </c>
      <c r="M1087" s="4" t="s">
        <v>13</v>
      </c>
      <c r="N1087" s="1">
        <v>21.02</v>
      </c>
      <c r="O1087" s="1">
        <v>82.18</v>
      </c>
      <c r="P1087" s="1">
        <v>56.43</v>
      </c>
      <c r="Q1087" s="1">
        <v>36.15</v>
      </c>
      <c r="R1087" s="1">
        <v>1</v>
      </c>
      <c r="S1087" s="4" t="s">
        <v>14</v>
      </c>
      <c r="T1087" s="4" t="s">
        <v>7</v>
      </c>
      <c r="U1087" s="7">
        <v>5</v>
      </c>
      <c r="V1087" s="4" t="s">
        <v>1816</v>
      </c>
      <c r="W1087" s="4" t="s">
        <v>2584</v>
      </c>
      <c r="X1087" s="7">
        <v>2</v>
      </c>
      <c r="Y1087" s="7">
        <v>2024</v>
      </c>
      <c r="Z1087" s="4" t="s">
        <v>1853</v>
      </c>
    </row>
    <row r="1088" spans="1:26">
      <c r="A1088" s="4" t="s">
        <v>1556</v>
      </c>
      <c r="B1088" s="4" t="s">
        <v>29</v>
      </c>
      <c r="C1088" s="1">
        <v>100</v>
      </c>
      <c r="D1088" s="4" t="s">
        <v>30</v>
      </c>
      <c r="E1088" s="4" t="s">
        <v>11</v>
      </c>
      <c r="F1088" s="3">
        <v>45337.25</v>
      </c>
      <c r="G1088" s="3">
        <v>45337.271527777775</v>
      </c>
      <c r="H1088" s="1">
        <v>44.64</v>
      </c>
      <c r="I1088" s="1">
        <v>1.2</v>
      </c>
      <c r="J1088" s="1"/>
      <c r="K1088" s="2">
        <v>17.66</v>
      </c>
      <c r="L1088" s="4" t="s">
        <v>36</v>
      </c>
      <c r="M1088" s="4" t="s">
        <v>19</v>
      </c>
      <c r="N1088" s="1">
        <v>32.299999999999997</v>
      </c>
      <c r="O1088" s="1">
        <v>69.58</v>
      </c>
      <c r="P1088" s="1">
        <v>294.76</v>
      </c>
      <c r="Q1088" s="1">
        <v>-6.26</v>
      </c>
      <c r="R1088" s="1">
        <v>6</v>
      </c>
      <c r="S1088" s="4" t="s">
        <v>6</v>
      </c>
      <c r="T1088" s="4" t="s">
        <v>7</v>
      </c>
      <c r="U1088" s="7">
        <v>6</v>
      </c>
      <c r="V1088" s="4" t="s">
        <v>12</v>
      </c>
      <c r="W1088" s="4" t="s">
        <v>2579</v>
      </c>
      <c r="X1088" s="7">
        <v>2</v>
      </c>
      <c r="Y1088" s="7">
        <v>2024</v>
      </c>
      <c r="Z1088" s="4" t="s">
        <v>1853</v>
      </c>
    </row>
    <row r="1089" spans="1:26">
      <c r="A1089" s="4" t="s">
        <v>1557</v>
      </c>
      <c r="B1089" s="4" t="s">
        <v>17</v>
      </c>
      <c r="C1089" s="1">
        <v>50</v>
      </c>
      <c r="D1089" s="4" t="s">
        <v>77</v>
      </c>
      <c r="E1089" s="4" t="s">
        <v>27</v>
      </c>
      <c r="F1089" s="3">
        <v>45337.291666666664</v>
      </c>
      <c r="G1089" s="3">
        <v>45337.373611111114</v>
      </c>
      <c r="H1089" s="1">
        <v>40.270000000000003</v>
      </c>
      <c r="I1089" s="1">
        <v>2.69</v>
      </c>
      <c r="J1089" s="1">
        <v>49.57</v>
      </c>
      <c r="K1089" s="2">
        <v>25.55</v>
      </c>
      <c r="L1089" s="4" t="s">
        <v>36</v>
      </c>
      <c r="M1089" s="4" t="s">
        <v>48</v>
      </c>
      <c r="N1089" s="1">
        <v>21.83</v>
      </c>
      <c r="O1089" s="1">
        <v>68</v>
      </c>
      <c r="P1089" s="1">
        <v>156.49</v>
      </c>
      <c r="Q1089" s="1">
        <v>33.79</v>
      </c>
      <c r="R1089" s="1">
        <v>2</v>
      </c>
      <c r="S1089" s="4" t="s">
        <v>6</v>
      </c>
      <c r="T1089" s="4" t="s">
        <v>15</v>
      </c>
      <c r="U1089" s="7">
        <v>7</v>
      </c>
      <c r="V1089" s="4" t="s">
        <v>12</v>
      </c>
      <c r="W1089" s="4" t="s">
        <v>2567</v>
      </c>
      <c r="X1089" s="7">
        <v>2</v>
      </c>
      <c r="Y1089" s="7">
        <v>2024</v>
      </c>
      <c r="Z1089" s="4" t="s">
        <v>1853</v>
      </c>
    </row>
    <row r="1090" spans="1:26">
      <c r="A1090" s="4" t="s">
        <v>1558</v>
      </c>
      <c r="B1090" s="4" t="s">
        <v>1</v>
      </c>
      <c r="C1090" s="1">
        <v>62</v>
      </c>
      <c r="D1090" s="4" t="s">
        <v>1559</v>
      </c>
      <c r="E1090" s="4" t="s">
        <v>27</v>
      </c>
      <c r="F1090" s="3">
        <v>45337.333333333336</v>
      </c>
      <c r="G1090" s="3">
        <v>45337.476388888892</v>
      </c>
      <c r="H1090" s="1">
        <v>34.43</v>
      </c>
      <c r="I1090" s="1">
        <v>0.68</v>
      </c>
      <c r="J1090" s="1">
        <v>34.17</v>
      </c>
      <c r="K1090" s="2">
        <v>12.65</v>
      </c>
      <c r="L1090" s="4" t="s">
        <v>12</v>
      </c>
      <c r="M1090" s="4" t="s">
        <v>13</v>
      </c>
      <c r="N1090" s="1">
        <v>77.3</v>
      </c>
      <c r="O1090" s="1">
        <v>54.74</v>
      </c>
      <c r="P1090" s="1">
        <v>265.83999999999997</v>
      </c>
      <c r="Q1090" s="1">
        <v>22.21</v>
      </c>
      <c r="R1090" s="1">
        <v>3</v>
      </c>
      <c r="S1090" s="4" t="s">
        <v>14</v>
      </c>
      <c r="T1090" s="4" t="s">
        <v>24</v>
      </c>
      <c r="U1090" s="7">
        <v>8</v>
      </c>
      <c r="V1090" s="4" t="s">
        <v>12</v>
      </c>
      <c r="W1090" s="4" t="s">
        <v>2566</v>
      </c>
      <c r="X1090" s="7">
        <v>2</v>
      </c>
      <c r="Y1090" s="7">
        <v>2024</v>
      </c>
      <c r="Z1090" s="4" t="s">
        <v>1853</v>
      </c>
    </row>
    <row r="1091" spans="1:26">
      <c r="A1091" s="4" t="s">
        <v>1560</v>
      </c>
      <c r="B1091" s="4" t="s">
        <v>62</v>
      </c>
      <c r="C1091" s="1">
        <v>50</v>
      </c>
      <c r="D1091" s="4" t="s">
        <v>409</v>
      </c>
      <c r="E1091" s="4" t="s">
        <v>58</v>
      </c>
      <c r="F1091" s="3">
        <v>45337.375</v>
      </c>
      <c r="G1091" s="3">
        <v>45337.532638888886</v>
      </c>
      <c r="H1091" s="1"/>
      <c r="I1091" s="1">
        <v>0.94</v>
      </c>
      <c r="J1091" s="1">
        <v>15.42</v>
      </c>
      <c r="K1091" s="2">
        <v>31.47</v>
      </c>
      <c r="L1091" s="4" t="s">
        <v>45</v>
      </c>
      <c r="M1091" s="4" t="s">
        <v>5</v>
      </c>
      <c r="N1091" s="1">
        <v>21.39</v>
      </c>
      <c r="O1091" s="1">
        <v>70.38</v>
      </c>
      <c r="P1091" s="1">
        <v>266.58999999999997</v>
      </c>
      <c r="Q1091" s="1">
        <v>20.78</v>
      </c>
      <c r="R1091" s="1">
        <v>3</v>
      </c>
      <c r="S1091" s="4" t="s">
        <v>20</v>
      </c>
      <c r="T1091" s="4" t="s">
        <v>24</v>
      </c>
      <c r="U1091" s="7">
        <v>9</v>
      </c>
      <c r="V1091" s="4" t="s">
        <v>12</v>
      </c>
      <c r="W1091" s="4" t="s">
        <v>2584</v>
      </c>
      <c r="X1091" s="7">
        <v>2</v>
      </c>
      <c r="Y1091" s="7">
        <v>2024</v>
      </c>
      <c r="Z1091" s="4" t="s">
        <v>1853</v>
      </c>
    </row>
    <row r="1092" spans="1:26">
      <c r="A1092" s="4" t="s">
        <v>1561</v>
      </c>
      <c r="B1092" s="4" t="s">
        <v>9</v>
      </c>
      <c r="C1092" s="1">
        <v>85</v>
      </c>
      <c r="D1092" s="4" t="s">
        <v>279</v>
      </c>
      <c r="E1092" s="4" t="s">
        <v>58</v>
      </c>
      <c r="F1092" s="3">
        <v>45337.416666666664</v>
      </c>
      <c r="G1092" s="3">
        <v>45337.454861111109</v>
      </c>
      <c r="H1092" s="1">
        <v>18.559999999999999</v>
      </c>
      <c r="I1092" s="1">
        <v>1.58</v>
      </c>
      <c r="J1092" s="1"/>
      <c r="K1092" s="2">
        <v>7.25</v>
      </c>
      <c r="L1092" s="4" t="s">
        <v>36</v>
      </c>
      <c r="M1092" s="4" t="s">
        <v>39</v>
      </c>
      <c r="N1092" s="1">
        <v>28.8</v>
      </c>
      <c r="O1092" s="1">
        <v>51.48</v>
      </c>
      <c r="P1092" s="1">
        <v>397.82</v>
      </c>
      <c r="Q1092" s="1">
        <v>26.2</v>
      </c>
      <c r="R1092" s="1">
        <v>1</v>
      </c>
      <c r="S1092" s="4" t="s">
        <v>14</v>
      </c>
      <c r="T1092" s="4" t="s">
        <v>24</v>
      </c>
      <c r="U1092" s="7">
        <v>10</v>
      </c>
      <c r="V1092" s="4" t="s">
        <v>12</v>
      </c>
      <c r="W1092" s="4" t="s">
        <v>2572</v>
      </c>
      <c r="X1092" s="7">
        <v>2</v>
      </c>
      <c r="Y1092" s="7">
        <v>2024</v>
      </c>
      <c r="Z1092" s="4" t="s">
        <v>1853</v>
      </c>
    </row>
    <row r="1093" spans="1:26">
      <c r="A1093" s="4" t="s">
        <v>1562</v>
      </c>
      <c r="B1093" s="4" t="s">
        <v>17</v>
      </c>
      <c r="C1093" s="1">
        <v>75</v>
      </c>
      <c r="D1093" s="4" t="s">
        <v>575</v>
      </c>
      <c r="E1093" s="4" t="s">
        <v>27</v>
      </c>
      <c r="F1093" s="3">
        <v>45337.458333333336</v>
      </c>
      <c r="G1093" s="3">
        <v>45337.617361111108</v>
      </c>
      <c r="H1093" s="1">
        <v>59.8</v>
      </c>
      <c r="I1093" s="1">
        <v>2.12</v>
      </c>
      <c r="J1093" s="1">
        <v>14.56</v>
      </c>
      <c r="K1093" s="2">
        <v>22.93</v>
      </c>
      <c r="L1093" s="4" t="s">
        <v>12</v>
      </c>
      <c r="M1093" s="4" t="s">
        <v>23</v>
      </c>
      <c r="N1093" s="1">
        <v>28.19</v>
      </c>
      <c r="O1093" s="1">
        <v>96.03</v>
      </c>
      <c r="P1093" s="1">
        <v>276.23</v>
      </c>
      <c r="Q1093" s="1">
        <v>-0.64</v>
      </c>
      <c r="R1093" s="1">
        <v>4</v>
      </c>
      <c r="S1093" s="4" t="s">
        <v>20</v>
      </c>
      <c r="T1093" s="4" t="s">
        <v>24</v>
      </c>
      <c r="U1093" s="7">
        <v>11</v>
      </c>
      <c r="V1093" s="4" t="s">
        <v>12</v>
      </c>
      <c r="W1093" s="4" t="s">
        <v>2567</v>
      </c>
      <c r="X1093" s="7">
        <v>2</v>
      </c>
      <c r="Y1093" s="7">
        <v>2024</v>
      </c>
      <c r="Z1093" s="4" t="s">
        <v>1853</v>
      </c>
    </row>
    <row r="1094" spans="1:26">
      <c r="A1094" s="4" t="s">
        <v>1563</v>
      </c>
      <c r="B1094" s="4" t="s">
        <v>29</v>
      </c>
      <c r="C1094" s="1">
        <v>75</v>
      </c>
      <c r="D1094" s="4" t="s">
        <v>491</v>
      </c>
      <c r="E1094" s="4" t="s">
        <v>3</v>
      </c>
      <c r="F1094" s="3">
        <v>45337.5</v>
      </c>
      <c r="G1094" s="3">
        <v>45337.588888888888</v>
      </c>
      <c r="H1094" s="1">
        <v>59.77</v>
      </c>
      <c r="I1094" s="1">
        <v>3.25</v>
      </c>
      <c r="J1094" s="1">
        <v>35.049999999999997</v>
      </c>
      <c r="K1094" s="2">
        <v>39.299999999999997</v>
      </c>
      <c r="L1094" s="4" t="s">
        <v>4</v>
      </c>
      <c r="M1094" s="4" t="s">
        <v>13</v>
      </c>
      <c r="N1094" s="1">
        <v>81.95</v>
      </c>
      <c r="O1094" s="1">
        <v>59.95</v>
      </c>
      <c r="P1094" s="1">
        <v>166.33</v>
      </c>
      <c r="Q1094" s="1">
        <v>18.16</v>
      </c>
      <c r="R1094" s="1">
        <v>2</v>
      </c>
      <c r="S1094" s="4" t="s">
        <v>20</v>
      </c>
      <c r="T1094" s="4" t="s">
        <v>24</v>
      </c>
      <c r="U1094" s="7">
        <v>12</v>
      </c>
      <c r="V1094" s="4" t="s">
        <v>36</v>
      </c>
      <c r="W1094" s="4" t="s">
        <v>2579</v>
      </c>
      <c r="X1094" s="7">
        <v>2</v>
      </c>
      <c r="Y1094" s="7">
        <v>2024</v>
      </c>
      <c r="Z1094" s="4" t="s">
        <v>1853</v>
      </c>
    </row>
    <row r="1095" spans="1:26">
      <c r="A1095" s="4" t="s">
        <v>1564</v>
      </c>
      <c r="B1095" s="4" t="s">
        <v>29</v>
      </c>
      <c r="C1095" s="1">
        <v>62</v>
      </c>
      <c r="D1095" s="4" t="s">
        <v>1027</v>
      </c>
      <c r="E1095" s="4" t="s">
        <v>3</v>
      </c>
      <c r="F1095" s="3">
        <v>45337.541666666664</v>
      </c>
      <c r="G1095" s="3">
        <v>45337.580555555556</v>
      </c>
      <c r="H1095" s="1">
        <v>36.700000000000003</v>
      </c>
      <c r="I1095" s="1">
        <v>1.87</v>
      </c>
      <c r="J1095" s="1">
        <v>19.12</v>
      </c>
      <c r="K1095" s="2">
        <v>5.56</v>
      </c>
      <c r="L1095" s="4" t="s">
        <v>4</v>
      </c>
      <c r="M1095" s="4" t="s">
        <v>48</v>
      </c>
      <c r="N1095" s="1">
        <v>26.35</v>
      </c>
      <c r="O1095" s="1">
        <v>95.16</v>
      </c>
      <c r="P1095" s="1">
        <v>49.55</v>
      </c>
      <c r="Q1095" s="1">
        <v>30.29</v>
      </c>
      <c r="R1095" s="1">
        <v>6.45</v>
      </c>
      <c r="S1095" s="4" t="s">
        <v>14</v>
      </c>
      <c r="T1095" s="4" t="s">
        <v>15</v>
      </c>
      <c r="U1095" s="7">
        <v>13</v>
      </c>
      <c r="V1095" s="4" t="s">
        <v>36</v>
      </c>
      <c r="W1095" s="4" t="s">
        <v>2579</v>
      </c>
      <c r="X1095" s="7">
        <v>2</v>
      </c>
      <c r="Y1095" s="7">
        <v>2024</v>
      </c>
      <c r="Z1095" s="4" t="s">
        <v>1853</v>
      </c>
    </row>
    <row r="1096" spans="1:26">
      <c r="A1096" s="4" t="s">
        <v>1565</v>
      </c>
      <c r="B1096" s="4" t="s">
        <v>17</v>
      </c>
      <c r="C1096" s="1">
        <v>62</v>
      </c>
      <c r="D1096" s="4" t="s">
        <v>1192</v>
      </c>
      <c r="E1096" s="4" t="s">
        <v>42</v>
      </c>
      <c r="F1096" s="3">
        <v>45337.583333333336</v>
      </c>
      <c r="G1096" s="3">
        <v>45337.665277777778</v>
      </c>
      <c r="H1096" s="1">
        <v>10.23</v>
      </c>
      <c r="I1096" s="1">
        <v>2.69</v>
      </c>
      <c r="J1096" s="1">
        <v>44.96</v>
      </c>
      <c r="K1096" s="2">
        <v>36.64</v>
      </c>
      <c r="L1096" s="4" t="s">
        <v>36</v>
      </c>
      <c r="M1096" s="4" t="s">
        <v>33</v>
      </c>
      <c r="N1096" s="1">
        <v>58.95</v>
      </c>
      <c r="O1096" s="1">
        <v>54.52</v>
      </c>
      <c r="P1096" s="1">
        <v>112.01</v>
      </c>
      <c r="Q1096" s="1">
        <v>-3.82</v>
      </c>
      <c r="R1096" s="1">
        <v>5</v>
      </c>
      <c r="S1096" s="4" t="s">
        <v>14</v>
      </c>
      <c r="T1096" s="4" t="s">
        <v>24</v>
      </c>
      <c r="U1096" s="7">
        <v>14</v>
      </c>
      <c r="V1096" s="4" t="s">
        <v>36</v>
      </c>
      <c r="W1096" s="4" t="s">
        <v>2567</v>
      </c>
      <c r="X1096" s="7">
        <v>2</v>
      </c>
      <c r="Y1096" s="7">
        <v>2024</v>
      </c>
      <c r="Z1096" s="4" t="s">
        <v>1853</v>
      </c>
    </row>
    <row r="1097" spans="1:26">
      <c r="A1097" s="4" t="s">
        <v>1566</v>
      </c>
      <c r="B1097" s="4" t="s">
        <v>29</v>
      </c>
      <c r="C1097" s="1">
        <v>100</v>
      </c>
      <c r="D1097" s="4" t="s">
        <v>743</v>
      </c>
      <c r="E1097" s="4" t="s">
        <v>58</v>
      </c>
      <c r="F1097" s="3">
        <v>45337.625</v>
      </c>
      <c r="G1097" s="3">
        <v>45337.746527777781</v>
      </c>
      <c r="H1097" s="1">
        <v>24.23</v>
      </c>
      <c r="I1097" s="1">
        <v>0.93</v>
      </c>
      <c r="J1097" s="1">
        <v>7.76</v>
      </c>
      <c r="K1097" s="2">
        <v>23.53</v>
      </c>
      <c r="L1097" s="4" t="s">
        <v>36</v>
      </c>
      <c r="M1097" s="4" t="s">
        <v>48</v>
      </c>
      <c r="N1097" s="1">
        <v>17.7</v>
      </c>
      <c r="O1097" s="1">
        <v>75.5</v>
      </c>
      <c r="P1097" s="1">
        <v>171.99</v>
      </c>
      <c r="Q1097" s="1">
        <v>4.9800000000000004</v>
      </c>
      <c r="R1097" s="1">
        <v>5</v>
      </c>
      <c r="S1097" s="4" t="s">
        <v>14</v>
      </c>
      <c r="T1097" s="4" t="s">
        <v>7</v>
      </c>
      <c r="U1097" s="7">
        <v>15</v>
      </c>
      <c r="V1097" s="4" t="s">
        <v>36</v>
      </c>
      <c r="W1097" s="4" t="s">
        <v>2579</v>
      </c>
      <c r="X1097" s="7">
        <v>2</v>
      </c>
      <c r="Y1097" s="7">
        <v>2024</v>
      </c>
      <c r="Z1097" s="4" t="s">
        <v>1853</v>
      </c>
    </row>
    <row r="1098" spans="1:26">
      <c r="A1098" s="4" t="s">
        <v>1567</v>
      </c>
      <c r="B1098" s="4" t="s">
        <v>1</v>
      </c>
      <c r="C1098" s="1">
        <v>85</v>
      </c>
      <c r="D1098" s="4" t="s">
        <v>873</v>
      </c>
      <c r="E1098" s="4" t="s">
        <v>42</v>
      </c>
      <c r="F1098" s="3">
        <v>45337.666666666664</v>
      </c>
      <c r="G1098" s="3">
        <v>45337.813194444447</v>
      </c>
      <c r="H1098" s="1">
        <v>21.71</v>
      </c>
      <c r="I1098" s="1">
        <v>2.5099999999999998</v>
      </c>
      <c r="J1098" s="1">
        <v>47.98</v>
      </c>
      <c r="K1098" s="2">
        <v>8.1199999999999992</v>
      </c>
      <c r="L1098" s="4" t="s">
        <v>4</v>
      </c>
      <c r="M1098" s="4" t="s">
        <v>23</v>
      </c>
      <c r="N1098" s="1">
        <v>17.079999999999998</v>
      </c>
      <c r="O1098" s="1">
        <v>94.51</v>
      </c>
      <c r="P1098" s="1">
        <v>169.83</v>
      </c>
      <c r="Q1098" s="1">
        <v>18.75</v>
      </c>
      <c r="R1098" s="1">
        <v>5</v>
      </c>
      <c r="S1098" s="4" t="s">
        <v>20</v>
      </c>
      <c r="T1098" s="4" t="s">
        <v>15</v>
      </c>
      <c r="U1098" s="7">
        <v>16</v>
      </c>
      <c r="V1098" s="4" t="s">
        <v>36</v>
      </c>
      <c r="W1098" s="4" t="s">
        <v>2566</v>
      </c>
      <c r="X1098" s="7">
        <v>2</v>
      </c>
      <c r="Y1098" s="7">
        <v>2024</v>
      </c>
      <c r="Z1098" s="4" t="s">
        <v>1853</v>
      </c>
    </row>
    <row r="1099" spans="1:26">
      <c r="A1099" s="4" t="s">
        <v>1568</v>
      </c>
      <c r="B1099" s="4" t="s">
        <v>62</v>
      </c>
      <c r="C1099" s="1">
        <v>85</v>
      </c>
      <c r="D1099" s="4" t="s">
        <v>93</v>
      </c>
      <c r="E1099" s="4" t="s">
        <v>58</v>
      </c>
      <c r="F1099" s="3">
        <v>45337.708333333336</v>
      </c>
      <c r="G1099" s="3">
        <v>45337.729166666664</v>
      </c>
      <c r="H1099" s="1">
        <v>57.9</v>
      </c>
      <c r="I1099" s="1">
        <v>1.73</v>
      </c>
      <c r="J1099" s="1">
        <v>10.41</v>
      </c>
      <c r="K1099" s="2">
        <v>23.09</v>
      </c>
      <c r="L1099" s="4" t="s">
        <v>12</v>
      </c>
      <c r="M1099" s="4" t="s">
        <v>48</v>
      </c>
      <c r="N1099" s="1">
        <v>53.19</v>
      </c>
      <c r="O1099" s="1">
        <v>96.34</v>
      </c>
      <c r="P1099" s="1">
        <v>101.55</v>
      </c>
      <c r="Q1099" s="1">
        <v>23.91</v>
      </c>
      <c r="R1099" s="1">
        <v>5</v>
      </c>
      <c r="S1099" s="4" t="s">
        <v>20</v>
      </c>
      <c r="T1099" s="4" t="s">
        <v>7</v>
      </c>
      <c r="U1099" s="7">
        <v>17</v>
      </c>
      <c r="V1099" s="4" t="s">
        <v>36</v>
      </c>
      <c r="W1099" s="4" t="s">
        <v>2584</v>
      </c>
      <c r="X1099" s="7">
        <v>2</v>
      </c>
      <c r="Y1099" s="7">
        <v>2024</v>
      </c>
      <c r="Z1099" s="4" t="s">
        <v>1853</v>
      </c>
    </row>
    <row r="1100" spans="1:26">
      <c r="A1100" s="4" t="s">
        <v>1569</v>
      </c>
      <c r="B1100" s="4" t="s">
        <v>1</v>
      </c>
      <c r="C1100" s="1">
        <v>85</v>
      </c>
      <c r="D1100" s="4" t="s">
        <v>368</v>
      </c>
      <c r="E1100" s="4" t="s">
        <v>27</v>
      </c>
      <c r="F1100" s="3">
        <v>45337.75</v>
      </c>
      <c r="G1100" s="3">
        <v>45337.901388888888</v>
      </c>
      <c r="H1100" s="1">
        <v>35.17</v>
      </c>
      <c r="I1100" s="1">
        <v>1.39</v>
      </c>
      <c r="J1100" s="1">
        <v>38.82</v>
      </c>
      <c r="K1100" s="2">
        <v>39.909999999999997</v>
      </c>
      <c r="L1100" s="4" t="s">
        <v>12</v>
      </c>
      <c r="M1100" s="4" t="s">
        <v>13</v>
      </c>
      <c r="N1100" s="1">
        <v>78.180000000000007</v>
      </c>
      <c r="O1100" s="1">
        <v>39.33</v>
      </c>
      <c r="P1100" s="1">
        <v>178.01</v>
      </c>
      <c r="Q1100" s="1">
        <v>8.2200000000000006</v>
      </c>
      <c r="R1100" s="1">
        <v>1</v>
      </c>
      <c r="S1100" s="4" t="s">
        <v>20</v>
      </c>
      <c r="T1100" s="4" t="s">
        <v>24</v>
      </c>
      <c r="U1100" s="7">
        <v>18</v>
      </c>
      <c r="V1100" s="4" t="s">
        <v>4</v>
      </c>
      <c r="W1100" s="4" t="s">
        <v>2566</v>
      </c>
      <c r="X1100" s="7">
        <v>2</v>
      </c>
      <c r="Y1100" s="7">
        <v>2024</v>
      </c>
      <c r="Z1100" s="4" t="s">
        <v>1853</v>
      </c>
    </row>
    <row r="1101" spans="1:26">
      <c r="A1101" s="4" t="s">
        <v>1570</v>
      </c>
      <c r="B1101" s="4" t="s">
        <v>29</v>
      </c>
      <c r="C1101" s="1">
        <v>75</v>
      </c>
      <c r="D1101" s="4" t="s">
        <v>456</v>
      </c>
      <c r="E1101" s="4" t="s">
        <v>3</v>
      </c>
      <c r="F1101" s="3">
        <v>45337.791666666664</v>
      </c>
      <c r="G1101" s="3">
        <v>45337.883333333331</v>
      </c>
      <c r="H1101" s="1">
        <v>15.73</v>
      </c>
      <c r="I1101" s="1">
        <v>3.88</v>
      </c>
      <c r="J1101" s="1">
        <v>38.32</v>
      </c>
      <c r="K1101" s="2">
        <v>19.63</v>
      </c>
      <c r="L1101" s="4" t="s">
        <v>12</v>
      </c>
      <c r="M1101" s="4" t="s">
        <v>33</v>
      </c>
      <c r="N1101" s="1">
        <v>10.87</v>
      </c>
      <c r="O1101" s="1">
        <v>80.290000000000006</v>
      </c>
      <c r="P1101" s="1">
        <v>279.02999999999997</v>
      </c>
      <c r="Q1101" s="1">
        <v>10.75</v>
      </c>
      <c r="R1101" s="1">
        <v>5</v>
      </c>
      <c r="S1101" s="4" t="s">
        <v>20</v>
      </c>
      <c r="T1101" s="4" t="s">
        <v>24</v>
      </c>
      <c r="U1101" s="7">
        <v>19</v>
      </c>
      <c r="V1101" s="4" t="s">
        <v>4</v>
      </c>
      <c r="W1101" s="4" t="s">
        <v>2579</v>
      </c>
      <c r="X1101" s="7">
        <v>2</v>
      </c>
      <c r="Y1101" s="7">
        <v>2024</v>
      </c>
      <c r="Z1101" s="4" t="s">
        <v>1853</v>
      </c>
    </row>
    <row r="1102" spans="1:26">
      <c r="A1102" s="4" t="s">
        <v>1571</v>
      </c>
      <c r="B1102" s="4" t="s">
        <v>9</v>
      </c>
      <c r="C1102" s="1">
        <v>85</v>
      </c>
      <c r="D1102" s="4" t="s">
        <v>518</v>
      </c>
      <c r="E1102" s="4" t="s">
        <v>3</v>
      </c>
      <c r="F1102" s="3">
        <v>45337.833333333336</v>
      </c>
      <c r="G1102" s="3">
        <v>45337.944444444445</v>
      </c>
      <c r="H1102" s="1">
        <v>34.08</v>
      </c>
      <c r="I1102" s="1">
        <v>2.36</v>
      </c>
      <c r="J1102" s="1">
        <v>12.6</v>
      </c>
      <c r="K1102" s="2">
        <v>19.57</v>
      </c>
      <c r="L1102" s="4" t="s">
        <v>45</v>
      </c>
      <c r="M1102" s="4" t="s">
        <v>13</v>
      </c>
      <c r="N1102" s="1">
        <v>70.12</v>
      </c>
      <c r="O1102" s="1">
        <v>61.6</v>
      </c>
      <c r="P1102" s="1"/>
      <c r="Q1102" s="1">
        <v>5.37</v>
      </c>
      <c r="R1102" s="1">
        <v>1</v>
      </c>
      <c r="S1102" s="4" t="s">
        <v>14</v>
      </c>
      <c r="T1102" s="4" t="s">
        <v>7</v>
      </c>
      <c r="U1102" s="7">
        <v>20</v>
      </c>
      <c r="V1102" s="4" t="s">
        <v>4</v>
      </c>
      <c r="W1102" s="4" t="s">
        <v>2572</v>
      </c>
      <c r="X1102" s="7">
        <v>2</v>
      </c>
      <c r="Y1102" s="7">
        <v>2024</v>
      </c>
      <c r="Z1102" s="4" t="s">
        <v>1853</v>
      </c>
    </row>
    <row r="1103" spans="1:26">
      <c r="A1103" s="4" t="s">
        <v>1572</v>
      </c>
      <c r="B1103" s="4" t="s">
        <v>62</v>
      </c>
      <c r="C1103" s="1">
        <v>100</v>
      </c>
      <c r="D1103" s="4" t="s">
        <v>968</v>
      </c>
      <c r="E1103" s="4" t="s">
        <v>27</v>
      </c>
      <c r="F1103" s="3">
        <v>45337.875</v>
      </c>
      <c r="G1103" s="3">
        <v>45338.03125</v>
      </c>
      <c r="H1103" s="1">
        <v>26.05</v>
      </c>
      <c r="I1103" s="1">
        <v>2.0299999999999998</v>
      </c>
      <c r="J1103" s="1">
        <v>27.15</v>
      </c>
      <c r="K1103" s="2">
        <v>36.22</v>
      </c>
      <c r="L1103" s="4" t="s">
        <v>36</v>
      </c>
      <c r="M1103" s="4" t="s">
        <v>13</v>
      </c>
      <c r="N1103" s="1">
        <v>88.85</v>
      </c>
      <c r="O1103" s="1">
        <v>69.47</v>
      </c>
      <c r="P1103" s="1">
        <v>211.49</v>
      </c>
      <c r="Q1103" s="1">
        <v>19.39</v>
      </c>
      <c r="R1103" s="1">
        <v>2</v>
      </c>
      <c r="S1103" s="4" t="s">
        <v>14</v>
      </c>
      <c r="T1103" s="4" t="s">
        <v>7</v>
      </c>
      <c r="U1103" s="7">
        <v>21</v>
      </c>
      <c r="V1103" s="4" t="s">
        <v>4</v>
      </c>
      <c r="W1103" s="4" t="s">
        <v>2584</v>
      </c>
      <c r="X1103" s="7">
        <v>2</v>
      </c>
      <c r="Y1103" s="7">
        <v>2024</v>
      </c>
      <c r="Z1103" s="4" t="s">
        <v>1853</v>
      </c>
    </row>
    <row r="1104" spans="1:26">
      <c r="A1104" s="4" t="s">
        <v>1573</v>
      </c>
      <c r="B1104" s="4" t="s">
        <v>62</v>
      </c>
      <c r="C1104" s="1">
        <v>85</v>
      </c>
      <c r="D1104" s="4" t="s">
        <v>902</v>
      </c>
      <c r="E1104" s="4" t="s">
        <v>42</v>
      </c>
      <c r="F1104" s="3">
        <v>45337.916666666664</v>
      </c>
      <c r="G1104" s="3">
        <v>45337.965277777781</v>
      </c>
      <c r="H1104" s="1">
        <v>21.85</v>
      </c>
      <c r="I1104" s="1">
        <v>3.28</v>
      </c>
      <c r="J1104" s="1"/>
      <c r="K1104" s="2">
        <v>11.77</v>
      </c>
      <c r="L1104" s="4" t="s">
        <v>45</v>
      </c>
      <c r="M1104" s="4" t="s">
        <v>23</v>
      </c>
      <c r="N1104" s="1">
        <v>19.55</v>
      </c>
      <c r="O1104" s="1">
        <v>54.51</v>
      </c>
      <c r="P1104" s="1">
        <v>240.66</v>
      </c>
      <c r="Q1104" s="1">
        <v>11.91</v>
      </c>
      <c r="R1104" s="1">
        <v>0</v>
      </c>
      <c r="S1104" s="4" t="s">
        <v>20</v>
      </c>
      <c r="T1104" s="4" t="s">
        <v>15</v>
      </c>
      <c r="U1104" s="7">
        <v>22</v>
      </c>
      <c r="V1104" s="4" t="s">
        <v>4</v>
      </c>
      <c r="W1104" s="4" t="s">
        <v>2584</v>
      </c>
      <c r="X1104" s="7">
        <v>2</v>
      </c>
      <c r="Y1104" s="7">
        <v>2024</v>
      </c>
      <c r="Z1104" s="4" t="s">
        <v>1853</v>
      </c>
    </row>
    <row r="1105" spans="1:26">
      <c r="A1105" s="4" t="s">
        <v>1574</v>
      </c>
      <c r="B1105" s="4" t="s">
        <v>17</v>
      </c>
      <c r="C1105" s="1">
        <v>75</v>
      </c>
      <c r="D1105" s="4" t="s">
        <v>389</v>
      </c>
      <c r="E1105" s="4" t="s">
        <v>42</v>
      </c>
      <c r="F1105" s="3">
        <v>45337.958333333336</v>
      </c>
      <c r="G1105" s="3">
        <v>45338.093055555553</v>
      </c>
      <c r="H1105" s="1">
        <v>15.43</v>
      </c>
      <c r="I1105" s="1">
        <v>1.71</v>
      </c>
      <c r="J1105" s="1">
        <v>19</v>
      </c>
      <c r="K1105" s="2">
        <v>22.77</v>
      </c>
      <c r="L1105" s="4" t="s">
        <v>45</v>
      </c>
      <c r="M1105" s="4" t="s">
        <v>13</v>
      </c>
      <c r="N1105" s="1">
        <v>27.1</v>
      </c>
      <c r="O1105" s="1">
        <v>55.42</v>
      </c>
      <c r="P1105" s="1">
        <v>218.14</v>
      </c>
      <c r="Q1105" s="1">
        <v>0.01</v>
      </c>
      <c r="R1105" s="1">
        <v>1</v>
      </c>
      <c r="S1105" s="4" t="s">
        <v>6</v>
      </c>
      <c r="T1105" s="4" t="s">
        <v>24</v>
      </c>
      <c r="U1105" s="7">
        <v>23</v>
      </c>
      <c r="V1105" s="4" t="s">
        <v>4</v>
      </c>
      <c r="W1105" s="4" t="s">
        <v>2567</v>
      </c>
      <c r="X1105" s="7">
        <v>2</v>
      </c>
      <c r="Y1105" s="7">
        <v>2024</v>
      </c>
      <c r="Z1105" s="4" t="s">
        <v>1853</v>
      </c>
    </row>
    <row r="1106" spans="1:26">
      <c r="A1106" s="4" t="s">
        <v>1575</v>
      </c>
      <c r="B1106" s="4" t="s">
        <v>17</v>
      </c>
      <c r="C1106" s="1">
        <v>85</v>
      </c>
      <c r="D1106" s="4" t="s">
        <v>124</v>
      </c>
      <c r="E1106" s="4" t="s">
        <v>11</v>
      </c>
      <c r="F1106" s="3">
        <v>45338</v>
      </c>
      <c r="G1106" s="3">
        <v>45338.055555555555</v>
      </c>
      <c r="H1106" s="1">
        <v>13.65</v>
      </c>
      <c r="I1106" s="1">
        <v>1.46</v>
      </c>
      <c r="J1106" s="1">
        <v>33.299999999999997</v>
      </c>
      <c r="K1106" s="2">
        <v>38.31</v>
      </c>
      <c r="L1106" s="4" t="s">
        <v>45</v>
      </c>
      <c r="M1106" s="4" t="s">
        <v>5</v>
      </c>
      <c r="N1106" s="1">
        <v>44.39</v>
      </c>
      <c r="O1106" s="1">
        <v>86.61</v>
      </c>
      <c r="P1106" s="1"/>
      <c r="Q1106" s="1">
        <v>28.92</v>
      </c>
      <c r="R1106" s="1">
        <v>5</v>
      </c>
      <c r="S1106" s="4" t="s">
        <v>14</v>
      </c>
      <c r="T1106" s="4" t="s">
        <v>24</v>
      </c>
      <c r="U1106" s="7">
        <v>0</v>
      </c>
      <c r="V1106" s="4" t="s">
        <v>1816</v>
      </c>
      <c r="W1106" s="4" t="s">
        <v>2567</v>
      </c>
      <c r="X1106" s="7">
        <v>2</v>
      </c>
      <c r="Y1106" s="7">
        <v>2024</v>
      </c>
      <c r="Z1106" s="4" t="s">
        <v>1853</v>
      </c>
    </row>
    <row r="1107" spans="1:26">
      <c r="A1107" s="4" t="s">
        <v>1576</v>
      </c>
      <c r="B1107" s="4" t="s">
        <v>9</v>
      </c>
      <c r="C1107" s="1">
        <v>75</v>
      </c>
      <c r="D1107" s="4" t="s">
        <v>83</v>
      </c>
      <c r="E1107" s="4" t="s">
        <v>58</v>
      </c>
      <c r="F1107" s="3">
        <v>45338.041666666664</v>
      </c>
      <c r="G1107" s="3">
        <v>45338.072222222225</v>
      </c>
      <c r="H1107" s="1">
        <v>24.78</v>
      </c>
      <c r="I1107" s="1">
        <v>0.88</v>
      </c>
      <c r="J1107" s="1"/>
      <c r="K1107" s="2">
        <v>7.64</v>
      </c>
      <c r="L1107" s="4" t="s">
        <v>45</v>
      </c>
      <c r="M1107" s="4" t="s">
        <v>48</v>
      </c>
      <c r="N1107" s="1">
        <v>41.9</v>
      </c>
      <c r="O1107" s="1">
        <v>52.62</v>
      </c>
      <c r="P1107" s="1">
        <v>171.11</v>
      </c>
      <c r="Q1107" s="1">
        <v>0.95</v>
      </c>
      <c r="R1107" s="1">
        <v>6.66</v>
      </c>
      <c r="S1107" s="4" t="s">
        <v>6</v>
      </c>
      <c r="T1107" s="4" t="s">
        <v>24</v>
      </c>
      <c r="U1107" s="7">
        <v>1</v>
      </c>
      <c r="V1107" s="4" t="s">
        <v>1816</v>
      </c>
      <c r="W1107" s="4" t="s">
        <v>2572</v>
      </c>
      <c r="X1107" s="7">
        <v>2</v>
      </c>
      <c r="Y1107" s="7">
        <v>2024</v>
      </c>
      <c r="Z1107" s="4" t="s">
        <v>1853</v>
      </c>
    </row>
    <row r="1108" spans="1:26">
      <c r="A1108" s="4" t="s">
        <v>1577</v>
      </c>
      <c r="B1108" s="4" t="s">
        <v>62</v>
      </c>
      <c r="C1108" s="1">
        <v>75</v>
      </c>
      <c r="D1108" s="4" t="s">
        <v>60</v>
      </c>
      <c r="E1108" s="4" t="s">
        <v>42</v>
      </c>
      <c r="F1108" s="3">
        <v>45338.083333333336</v>
      </c>
      <c r="G1108" s="3">
        <v>45338.109027777777</v>
      </c>
      <c r="H1108" s="1">
        <v>67.459999999999994</v>
      </c>
      <c r="I1108" s="1">
        <v>0.87</v>
      </c>
      <c r="J1108" s="1">
        <v>17.89</v>
      </c>
      <c r="K1108" s="2">
        <v>29.52</v>
      </c>
      <c r="L1108" s="4" t="s">
        <v>12</v>
      </c>
      <c r="M1108" s="4" t="s">
        <v>33</v>
      </c>
      <c r="N1108" s="1">
        <v>58.36</v>
      </c>
      <c r="O1108" s="1">
        <v>83.42</v>
      </c>
      <c r="P1108" s="1">
        <v>93.35</v>
      </c>
      <c r="Q1108" s="1">
        <v>24.42</v>
      </c>
      <c r="R1108" s="1">
        <v>4</v>
      </c>
      <c r="S1108" s="4" t="s">
        <v>6</v>
      </c>
      <c r="T1108" s="4" t="s">
        <v>7</v>
      </c>
      <c r="U1108" s="7">
        <v>2</v>
      </c>
      <c r="V1108" s="4" t="s">
        <v>1816</v>
      </c>
      <c r="W1108" s="4" t="s">
        <v>2584</v>
      </c>
      <c r="X1108" s="7">
        <v>2</v>
      </c>
      <c r="Y1108" s="7">
        <v>2024</v>
      </c>
      <c r="Z1108" s="4" t="s">
        <v>1853</v>
      </c>
    </row>
    <row r="1109" spans="1:26">
      <c r="A1109" s="4" t="s">
        <v>1578</v>
      </c>
      <c r="B1109" s="4" t="s">
        <v>9</v>
      </c>
      <c r="C1109" s="1">
        <v>62</v>
      </c>
      <c r="D1109" s="4" t="s">
        <v>404</v>
      </c>
      <c r="E1109" s="4" t="s">
        <v>27</v>
      </c>
      <c r="F1109" s="3">
        <v>45338.125</v>
      </c>
      <c r="G1109" s="3">
        <v>45338.171527777777</v>
      </c>
      <c r="H1109" s="1">
        <v>12.04</v>
      </c>
      <c r="I1109" s="1">
        <v>1.03</v>
      </c>
      <c r="J1109" s="1"/>
      <c r="K1109" s="2">
        <v>22.74</v>
      </c>
      <c r="L1109" s="4" t="s">
        <v>36</v>
      </c>
      <c r="M1109" s="4" t="s">
        <v>39</v>
      </c>
      <c r="N1109" s="1">
        <v>22.71</v>
      </c>
      <c r="O1109" s="1">
        <v>62.28</v>
      </c>
      <c r="P1109" s="1">
        <v>284.19</v>
      </c>
      <c r="Q1109" s="1">
        <v>12.59</v>
      </c>
      <c r="R1109" s="1">
        <v>5</v>
      </c>
      <c r="S1109" s="4" t="s">
        <v>6</v>
      </c>
      <c r="T1109" s="4" t="s">
        <v>24</v>
      </c>
      <c r="U1109" s="7">
        <v>3</v>
      </c>
      <c r="V1109" s="4" t="s">
        <v>1816</v>
      </c>
      <c r="W1109" s="4" t="s">
        <v>2572</v>
      </c>
      <c r="X1109" s="7">
        <v>2</v>
      </c>
      <c r="Y1109" s="7">
        <v>2024</v>
      </c>
      <c r="Z1109" s="4" t="s">
        <v>1853</v>
      </c>
    </row>
    <row r="1110" spans="1:26">
      <c r="A1110" s="4" t="s">
        <v>1579</v>
      </c>
      <c r="B1110" s="4" t="s">
        <v>17</v>
      </c>
      <c r="C1110" s="1">
        <v>85</v>
      </c>
      <c r="D1110" s="4" t="s">
        <v>995</v>
      </c>
      <c r="E1110" s="4" t="s">
        <v>42</v>
      </c>
      <c r="F1110" s="3">
        <v>45338.166666666664</v>
      </c>
      <c r="G1110" s="3">
        <v>45338.265972222223</v>
      </c>
      <c r="H1110" s="1">
        <v>61.23</v>
      </c>
      <c r="I1110" s="1">
        <v>2.33</v>
      </c>
      <c r="J1110" s="1">
        <v>9.14</v>
      </c>
      <c r="K1110" s="2">
        <v>38.659999999999997</v>
      </c>
      <c r="L1110" s="4" t="s">
        <v>36</v>
      </c>
      <c r="M1110" s="4" t="s">
        <v>19</v>
      </c>
      <c r="N1110" s="1">
        <v>53.24</v>
      </c>
      <c r="O1110" s="1">
        <v>85.78</v>
      </c>
      <c r="P1110" s="1">
        <v>13.79</v>
      </c>
      <c r="Q1110" s="1">
        <v>38.96</v>
      </c>
      <c r="R1110" s="1">
        <v>7</v>
      </c>
      <c r="S1110" s="4" t="s">
        <v>20</v>
      </c>
      <c r="T1110" s="4" t="s">
        <v>15</v>
      </c>
      <c r="U1110" s="7">
        <v>4</v>
      </c>
      <c r="V1110" s="4" t="s">
        <v>1816</v>
      </c>
      <c r="W1110" s="4" t="s">
        <v>2567</v>
      </c>
      <c r="X1110" s="7">
        <v>2</v>
      </c>
      <c r="Y1110" s="7">
        <v>2024</v>
      </c>
      <c r="Z1110" s="4" t="s">
        <v>1853</v>
      </c>
    </row>
    <row r="1111" spans="1:26">
      <c r="A1111" s="4" t="s">
        <v>1580</v>
      </c>
      <c r="B1111" s="4" t="s">
        <v>17</v>
      </c>
      <c r="C1111" s="1">
        <v>50</v>
      </c>
      <c r="D1111" s="4" t="s">
        <v>1502</v>
      </c>
      <c r="E1111" s="4" t="s">
        <v>3</v>
      </c>
      <c r="F1111" s="3">
        <v>45338.208333333336</v>
      </c>
      <c r="G1111" s="3">
        <v>45338.286111111112</v>
      </c>
      <c r="H1111" s="1">
        <v>23.19</v>
      </c>
      <c r="I1111" s="1">
        <v>2.0099999999999998</v>
      </c>
      <c r="J1111" s="1">
        <v>31.98</v>
      </c>
      <c r="K1111" s="2">
        <v>5.81</v>
      </c>
      <c r="L1111" s="4" t="s">
        <v>45</v>
      </c>
      <c r="M1111" s="4" t="s">
        <v>48</v>
      </c>
      <c r="N1111" s="1">
        <v>72.88</v>
      </c>
      <c r="O1111" s="1">
        <v>86.94</v>
      </c>
      <c r="P1111" s="1">
        <v>181.05</v>
      </c>
      <c r="Q1111" s="1">
        <v>17.079999999999998</v>
      </c>
      <c r="R1111" s="1">
        <v>7</v>
      </c>
      <c r="S1111" s="4" t="s">
        <v>14</v>
      </c>
      <c r="T1111" s="4" t="s">
        <v>15</v>
      </c>
      <c r="U1111" s="7">
        <v>5</v>
      </c>
      <c r="V1111" s="4" t="s">
        <v>1816</v>
      </c>
      <c r="W1111" s="4" t="s">
        <v>2567</v>
      </c>
      <c r="X1111" s="7">
        <v>2</v>
      </c>
      <c r="Y1111" s="7">
        <v>2024</v>
      </c>
      <c r="Z1111" s="4" t="s">
        <v>1853</v>
      </c>
    </row>
    <row r="1112" spans="1:26">
      <c r="A1112" s="4" t="s">
        <v>1581</v>
      </c>
      <c r="B1112" s="4" t="s">
        <v>62</v>
      </c>
      <c r="C1112" s="1">
        <v>85</v>
      </c>
      <c r="D1112" s="4" t="s">
        <v>53</v>
      </c>
      <c r="E1112" s="4" t="s">
        <v>58</v>
      </c>
      <c r="F1112" s="3">
        <v>45338.25</v>
      </c>
      <c r="G1112" s="3">
        <v>45338.309027777781</v>
      </c>
      <c r="H1112" s="1">
        <v>48.39</v>
      </c>
      <c r="I1112" s="1">
        <v>3.74</v>
      </c>
      <c r="J1112" s="1">
        <v>27.81</v>
      </c>
      <c r="K1112" s="2">
        <v>15.99</v>
      </c>
      <c r="L1112" s="4" t="s">
        <v>36</v>
      </c>
      <c r="M1112" s="4" t="s">
        <v>23</v>
      </c>
      <c r="N1112" s="1">
        <v>19.32</v>
      </c>
      <c r="O1112" s="1">
        <v>81.93</v>
      </c>
      <c r="P1112" s="1">
        <v>112.1</v>
      </c>
      <c r="Q1112" s="1">
        <v>17.95</v>
      </c>
      <c r="R1112" s="1">
        <v>7</v>
      </c>
      <c r="S1112" s="4" t="s">
        <v>6</v>
      </c>
      <c r="T1112" s="4" t="s">
        <v>7</v>
      </c>
      <c r="U1112" s="7">
        <v>6</v>
      </c>
      <c r="V1112" s="4" t="s">
        <v>12</v>
      </c>
      <c r="W1112" s="4" t="s">
        <v>2584</v>
      </c>
      <c r="X1112" s="7">
        <v>2</v>
      </c>
      <c r="Y1112" s="7">
        <v>2024</v>
      </c>
      <c r="Z1112" s="4" t="s">
        <v>1853</v>
      </c>
    </row>
    <row r="1113" spans="1:26">
      <c r="A1113" s="4" t="s">
        <v>1582</v>
      </c>
      <c r="B1113" s="4" t="s">
        <v>1</v>
      </c>
      <c r="C1113" s="1">
        <v>75</v>
      </c>
      <c r="D1113" s="4" t="s">
        <v>722</v>
      </c>
      <c r="E1113" s="4" t="s">
        <v>11</v>
      </c>
      <c r="F1113" s="3">
        <v>45338.291666666664</v>
      </c>
      <c r="G1113" s="3">
        <v>45338.433333333334</v>
      </c>
      <c r="H1113" s="1">
        <v>29.68</v>
      </c>
      <c r="I1113" s="1">
        <v>3.72</v>
      </c>
      <c r="J1113" s="1">
        <v>45.67</v>
      </c>
      <c r="K1113" s="2">
        <v>21.06</v>
      </c>
      <c r="L1113" s="4" t="s">
        <v>4</v>
      </c>
      <c r="M1113" s="4" t="s">
        <v>33</v>
      </c>
      <c r="N1113" s="1">
        <v>79.22</v>
      </c>
      <c r="O1113" s="1">
        <v>54.37</v>
      </c>
      <c r="P1113" s="1">
        <v>265.98</v>
      </c>
      <c r="Q1113" s="1">
        <v>34.19</v>
      </c>
      <c r="R1113" s="1">
        <v>3</v>
      </c>
      <c r="S1113" s="4" t="s">
        <v>20</v>
      </c>
      <c r="T1113" s="4" t="s">
        <v>7</v>
      </c>
      <c r="U1113" s="7">
        <v>7</v>
      </c>
      <c r="V1113" s="4" t="s">
        <v>12</v>
      </c>
      <c r="W1113" s="4" t="s">
        <v>2566</v>
      </c>
      <c r="X1113" s="7">
        <v>2</v>
      </c>
      <c r="Y1113" s="7">
        <v>2024</v>
      </c>
      <c r="Z1113" s="4" t="s">
        <v>1853</v>
      </c>
    </row>
    <row r="1114" spans="1:26">
      <c r="A1114" s="4" t="s">
        <v>1583</v>
      </c>
      <c r="B1114" s="4" t="s">
        <v>29</v>
      </c>
      <c r="C1114" s="1">
        <v>85</v>
      </c>
      <c r="D1114" s="4" t="s">
        <v>206</v>
      </c>
      <c r="E1114" s="4" t="s">
        <v>58</v>
      </c>
      <c r="F1114" s="3">
        <v>45338.333333333336</v>
      </c>
      <c r="G1114" s="3">
        <v>45338.425000000003</v>
      </c>
      <c r="H1114" s="1">
        <v>25.09</v>
      </c>
      <c r="I1114" s="1">
        <v>3.45</v>
      </c>
      <c r="J1114" s="1">
        <v>4.96</v>
      </c>
      <c r="K1114" s="2">
        <v>21.53</v>
      </c>
      <c r="L1114" s="4" t="s">
        <v>12</v>
      </c>
      <c r="M1114" s="4" t="s">
        <v>5</v>
      </c>
      <c r="N1114" s="1">
        <v>36.840000000000003</v>
      </c>
      <c r="O1114" s="1">
        <v>58.6</v>
      </c>
      <c r="P1114" s="1"/>
      <c r="Q1114" s="1">
        <v>-9.6</v>
      </c>
      <c r="R1114" s="1">
        <v>5</v>
      </c>
      <c r="S1114" s="4" t="s">
        <v>14</v>
      </c>
      <c r="T1114" s="4" t="s">
        <v>15</v>
      </c>
      <c r="U1114" s="7">
        <v>8</v>
      </c>
      <c r="V1114" s="4" t="s">
        <v>12</v>
      </c>
      <c r="W1114" s="4" t="s">
        <v>2579</v>
      </c>
      <c r="X1114" s="7">
        <v>2</v>
      </c>
      <c r="Y1114" s="7">
        <v>2024</v>
      </c>
      <c r="Z1114" s="4" t="s">
        <v>1853</v>
      </c>
    </row>
    <row r="1115" spans="1:26">
      <c r="A1115" s="4" t="s">
        <v>1584</v>
      </c>
      <c r="B1115" s="4" t="s">
        <v>17</v>
      </c>
      <c r="C1115" s="1">
        <v>75</v>
      </c>
      <c r="D1115" s="4" t="s">
        <v>596</v>
      </c>
      <c r="E1115" s="4" t="s">
        <v>3</v>
      </c>
      <c r="F1115" s="3">
        <v>45338.375</v>
      </c>
      <c r="G1115" s="3">
        <v>45338.490972222222</v>
      </c>
      <c r="H1115" s="1"/>
      <c r="I1115" s="1">
        <v>2.2200000000000002</v>
      </c>
      <c r="J1115" s="1">
        <v>47.66</v>
      </c>
      <c r="K1115" s="2">
        <v>19.809999999999999</v>
      </c>
      <c r="L1115" s="4" t="s">
        <v>36</v>
      </c>
      <c r="M1115" s="4" t="s">
        <v>33</v>
      </c>
      <c r="N1115" s="1">
        <v>25.18</v>
      </c>
      <c r="O1115" s="1">
        <v>80.239999999999995</v>
      </c>
      <c r="P1115" s="1">
        <v>200.88</v>
      </c>
      <c r="Q1115" s="1">
        <v>20.78</v>
      </c>
      <c r="R1115" s="1">
        <v>6</v>
      </c>
      <c r="S1115" s="4" t="s">
        <v>20</v>
      </c>
      <c r="T1115" s="4" t="s">
        <v>7</v>
      </c>
      <c r="U1115" s="7">
        <v>9</v>
      </c>
      <c r="V1115" s="4" t="s">
        <v>12</v>
      </c>
      <c r="W1115" s="4" t="s">
        <v>2567</v>
      </c>
      <c r="X1115" s="7">
        <v>2</v>
      </c>
      <c r="Y1115" s="7">
        <v>2024</v>
      </c>
      <c r="Z1115" s="4" t="s">
        <v>1853</v>
      </c>
    </row>
    <row r="1116" spans="1:26">
      <c r="A1116" s="4" t="s">
        <v>1585</v>
      </c>
      <c r="B1116" s="4" t="s">
        <v>17</v>
      </c>
      <c r="C1116" s="1">
        <v>100</v>
      </c>
      <c r="D1116" s="4" t="s">
        <v>805</v>
      </c>
      <c r="E1116" s="4" t="s">
        <v>3</v>
      </c>
      <c r="F1116" s="3">
        <v>45338.416666666664</v>
      </c>
      <c r="G1116" s="3">
        <v>45338.507638888892</v>
      </c>
      <c r="H1116" s="1">
        <v>56.12</v>
      </c>
      <c r="I1116" s="1">
        <v>1.06</v>
      </c>
      <c r="J1116" s="1">
        <v>5.49</v>
      </c>
      <c r="K1116" s="2">
        <v>16.350000000000001</v>
      </c>
      <c r="L1116" s="4" t="s">
        <v>12</v>
      </c>
      <c r="M1116" s="4" t="s">
        <v>39</v>
      </c>
      <c r="N1116" s="1">
        <v>22.35</v>
      </c>
      <c r="O1116" s="1">
        <v>80.09</v>
      </c>
      <c r="P1116" s="1">
        <v>81.97</v>
      </c>
      <c r="Q1116" s="1">
        <v>36.590000000000003</v>
      </c>
      <c r="R1116" s="1">
        <v>7</v>
      </c>
      <c r="S1116" s="4" t="s">
        <v>14</v>
      </c>
      <c r="T1116" s="4" t="s">
        <v>7</v>
      </c>
      <c r="U1116" s="7">
        <v>10</v>
      </c>
      <c r="V1116" s="4" t="s">
        <v>12</v>
      </c>
      <c r="W1116" s="4" t="s">
        <v>2567</v>
      </c>
      <c r="X1116" s="7">
        <v>2</v>
      </c>
      <c r="Y1116" s="7">
        <v>2024</v>
      </c>
      <c r="Z1116" s="4" t="s">
        <v>1853</v>
      </c>
    </row>
    <row r="1117" spans="1:26">
      <c r="A1117" s="4" t="s">
        <v>1586</v>
      </c>
      <c r="B1117" s="4" t="s">
        <v>1</v>
      </c>
      <c r="C1117" s="1">
        <v>50</v>
      </c>
      <c r="D1117" s="4" t="s">
        <v>1189</v>
      </c>
      <c r="E1117" s="4" t="s">
        <v>3</v>
      </c>
      <c r="F1117" s="3">
        <v>45338.458333333336</v>
      </c>
      <c r="G1117" s="3">
        <v>45338.532638888886</v>
      </c>
      <c r="H1117" s="1">
        <v>15.9</v>
      </c>
      <c r="I1117" s="1">
        <v>3.17</v>
      </c>
      <c r="J1117" s="1">
        <v>40.44</v>
      </c>
      <c r="K1117" s="2">
        <v>12.07</v>
      </c>
      <c r="L1117" s="4" t="s">
        <v>4</v>
      </c>
      <c r="M1117" s="4" t="s">
        <v>23</v>
      </c>
      <c r="N1117" s="1">
        <v>46.22</v>
      </c>
      <c r="O1117" s="1">
        <v>60.73</v>
      </c>
      <c r="P1117" s="1">
        <v>211.55</v>
      </c>
      <c r="Q1117" s="1">
        <v>-5.07</v>
      </c>
      <c r="R1117" s="1">
        <v>7</v>
      </c>
      <c r="S1117" s="4" t="s">
        <v>14</v>
      </c>
      <c r="T1117" s="4" t="s">
        <v>24</v>
      </c>
      <c r="U1117" s="7">
        <v>11</v>
      </c>
      <c r="V1117" s="4" t="s">
        <v>12</v>
      </c>
      <c r="W1117" s="4" t="s">
        <v>2566</v>
      </c>
      <c r="X1117" s="7">
        <v>2</v>
      </c>
      <c r="Y1117" s="7">
        <v>2024</v>
      </c>
      <c r="Z1117" s="4" t="s">
        <v>1853</v>
      </c>
    </row>
    <row r="1118" spans="1:26">
      <c r="A1118" s="4" t="s">
        <v>1587</v>
      </c>
      <c r="B1118" s="4" t="s">
        <v>1</v>
      </c>
      <c r="C1118" s="1">
        <v>85</v>
      </c>
      <c r="D1118" s="4" t="s">
        <v>349</v>
      </c>
      <c r="E1118" s="4" t="s">
        <v>3</v>
      </c>
      <c r="F1118" s="3">
        <v>45338.5</v>
      </c>
      <c r="G1118" s="3">
        <v>45338.643055555556</v>
      </c>
      <c r="H1118" s="1">
        <v>41.16</v>
      </c>
      <c r="I1118" s="1">
        <v>3.26</v>
      </c>
      <c r="J1118" s="1">
        <v>46.13</v>
      </c>
      <c r="K1118" s="2">
        <v>13.44</v>
      </c>
      <c r="L1118" s="4" t="s">
        <v>12</v>
      </c>
      <c r="M1118" s="4" t="s">
        <v>33</v>
      </c>
      <c r="N1118" s="1">
        <v>31.47</v>
      </c>
      <c r="O1118" s="1">
        <v>77.45</v>
      </c>
      <c r="P1118" s="1">
        <v>125.76</v>
      </c>
      <c r="Q1118" s="1">
        <v>29.45</v>
      </c>
      <c r="R1118" s="1">
        <v>5</v>
      </c>
      <c r="S1118" s="4" t="s">
        <v>20</v>
      </c>
      <c r="T1118" s="4" t="s">
        <v>15</v>
      </c>
      <c r="U1118" s="7">
        <v>12</v>
      </c>
      <c r="V1118" s="4" t="s">
        <v>36</v>
      </c>
      <c r="W1118" s="4" t="s">
        <v>2566</v>
      </c>
      <c r="X1118" s="7">
        <v>2</v>
      </c>
      <c r="Y1118" s="7">
        <v>2024</v>
      </c>
      <c r="Z1118" s="4" t="s">
        <v>1853</v>
      </c>
    </row>
    <row r="1119" spans="1:26">
      <c r="A1119" s="4" t="s">
        <v>1588</v>
      </c>
      <c r="B1119" s="4" t="s">
        <v>9</v>
      </c>
      <c r="C1119" s="1">
        <v>50</v>
      </c>
      <c r="D1119" s="4" t="s">
        <v>1589</v>
      </c>
      <c r="E1119" s="4" t="s">
        <v>27</v>
      </c>
      <c r="F1119" s="3">
        <v>45338.541666666664</v>
      </c>
      <c r="G1119" s="3">
        <v>45338.679166666669</v>
      </c>
      <c r="H1119" s="1">
        <v>41.91</v>
      </c>
      <c r="I1119" s="1">
        <v>1.89</v>
      </c>
      <c r="J1119" s="1">
        <v>24.48</v>
      </c>
      <c r="K1119" s="2">
        <v>26.73</v>
      </c>
      <c r="L1119" s="4" t="s">
        <v>4</v>
      </c>
      <c r="M1119" s="4" t="s">
        <v>48</v>
      </c>
      <c r="N1119" s="1">
        <v>46.4</v>
      </c>
      <c r="O1119" s="1">
        <v>58.93</v>
      </c>
      <c r="P1119" s="1">
        <v>44.51</v>
      </c>
      <c r="Q1119" s="1">
        <v>11.77</v>
      </c>
      <c r="R1119" s="1">
        <v>5</v>
      </c>
      <c r="S1119" s="4" t="s">
        <v>6</v>
      </c>
      <c r="T1119" s="4" t="s">
        <v>24</v>
      </c>
      <c r="U1119" s="7">
        <v>13</v>
      </c>
      <c r="V1119" s="4" t="s">
        <v>36</v>
      </c>
      <c r="W1119" s="4" t="s">
        <v>2572</v>
      </c>
      <c r="X1119" s="7">
        <v>2</v>
      </c>
      <c r="Y1119" s="7">
        <v>2024</v>
      </c>
      <c r="Z1119" s="4" t="s">
        <v>1853</v>
      </c>
    </row>
    <row r="1120" spans="1:26">
      <c r="A1120" s="4" t="s">
        <v>1590</v>
      </c>
      <c r="B1120" s="4" t="s">
        <v>9</v>
      </c>
      <c r="C1120" s="1">
        <v>85</v>
      </c>
      <c r="D1120" s="4" t="s">
        <v>1053</v>
      </c>
      <c r="E1120" s="4" t="s">
        <v>11</v>
      </c>
      <c r="F1120" s="3">
        <v>45338.583333333336</v>
      </c>
      <c r="G1120" s="3">
        <v>45338.661111111112</v>
      </c>
      <c r="H1120" s="1">
        <v>8.34</v>
      </c>
      <c r="I1120" s="1">
        <v>2.4300000000000002</v>
      </c>
      <c r="J1120" s="1">
        <v>41.76</v>
      </c>
      <c r="K1120" s="2">
        <v>8.2100000000000009</v>
      </c>
      <c r="L1120" s="4" t="s">
        <v>45</v>
      </c>
      <c r="M1120" s="4" t="s">
        <v>5</v>
      </c>
      <c r="N1120" s="1">
        <v>15.63</v>
      </c>
      <c r="O1120" s="1">
        <v>42.51</v>
      </c>
      <c r="P1120" s="1">
        <v>206.27</v>
      </c>
      <c r="Q1120" s="1">
        <v>-7.33</v>
      </c>
      <c r="R1120" s="1">
        <v>4</v>
      </c>
      <c r="S1120" s="4" t="s">
        <v>14</v>
      </c>
      <c r="T1120" s="4" t="s">
        <v>15</v>
      </c>
      <c r="U1120" s="7">
        <v>14</v>
      </c>
      <c r="V1120" s="4" t="s">
        <v>36</v>
      </c>
      <c r="W1120" s="4" t="s">
        <v>2572</v>
      </c>
      <c r="X1120" s="7">
        <v>2</v>
      </c>
      <c r="Y1120" s="7">
        <v>2024</v>
      </c>
      <c r="Z1120" s="4" t="s">
        <v>1853</v>
      </c>
    </row>
    <row r="1121" spans="1:26">
      <c r="A1121" s="4" t="s">
        <v>1591</v>
      </c>
      <c r="B1121" s="4" t="s">
        <v>29</v>
      </c>
      <c r="C1121" s="1">
        <v>62</v>
      </c>
      <c r="D1121" s="4" t="s">
        <v>115</v>
      </c>
      <c r="E1121" s="4" t="s">
        <v>3</v>
      </c>
      <c r="F1121" s="3">
        <v>45338.625</v>
      </c>
      <c r="G1121" s="3">
        <v>45338.665972222225</v>
      </c>
      <c r="H1121" s="1">
        <v>90.24</v>
      </c>
      <c r="I1121" s="1">
        <v>1.29</v>
      </c>
      <c r="J1121" s="1">
        <v>4.84</v>
      </c>
      <c r="K1121" s="2">
        <v>35.03</v>
      </c>
      <c r="L1121" s="4" t="s">
        <v>36</v>
      </c>
      <c r="M1121" s="4" t="s">
        <v>23</v>
      </c>
      <c r="N1121" s="1">
        <v>70.55</v>
      </c>
      <c r="O1121" s="1">
        <v>50.52</v>
      </c>
      <c r="P1121" s="1">
        <v>102.76</v>
      </c>
      <c r="Q1121" s="1">
        <v>36.369999999999997</v>
      </c>
      <c r="R1121" s="1">
        <v>1</v>
      </c>
      <c r="S1121" s="4" t="s">
        <v>14</v>
      </c>
      <c r="T1121" s="4" t="s">
        <v>24</v>
      </c>
      <c r="U1121" s="7">
        <v>15</v>
      </c>
      <c r="V1121" s="4" t="s">
        <v>36</v>
      </c>
      <c r="W1121" s="4" t="s">
        <v>2579</v>
      </c>
      <c r="X1121" s="7">
        <v>2</v>
      </c>
      <c r="Y1121" s="7">
        <v>2024</v>
      </c>
      <c r="Z1121" s="4" t="s">
        <v>1853</v>
      </c>
    </row>
    <row r="1122" spans="1:26">
      <c r="A1122" s="4" t="s">
        <v>1592</v>
      </c>
      <c r="B1122" s="4" t="s">
        <v>29</v>
      </c>
      <c r="C1122" s="1">
        <v>62</v>
      </c>
      <c r="D1122" s="4" t="s">
        <v>864</v>
      </c>
      <c r="E1122" s="4" t="s">
        <v>3</v>
      </c>
      <c r="F1122" s="3">
        <v>45338.666666666664</v>
      </c>
      <c r="G1122" s="3">
        <v>45338.69027777778</v>
      </c>
      <c r="H1122" s="1">
        <v>18.100000000000001</v>
      </c>
      <c r="I1122" s="1">
        <v>1.93</v>
      </c>
      <c r="J1122" s="1">
        <v>41.55</v>
      </c>
      <c r="K1122" s="2">
        <v>37.700000000000003</v>
      </c>
      <c r="L1122" s="4" t="s">
        <v>45</v>
      </c>
      <c r="M1122" s="4" t="s">
        <v>5</v>
      </c>
      <c r="N1122" s="1">
        <v>33.299999999999997</v>
      </c>
      <c r="O1122" s="1">
        <v>99.7</v>
      </c>
      <c r="P1122" s="1">
        <v>51.24</v>
      </c>
      <c r="Q1122" s="1">
        <v>1.1000000000000001</v>
      </c>
      <c r="R1122" s="1">
        <v>3</v>
      </c>
      <c r="S1122" s="4" t="s">
        <v>6</v>
      </c>
      <c r="T1122" s="4" t="s">
        <v>15</v>
      </c>
      <c r="U1122" s="7">
        <v>16</v>
      </c>
      <c r="V1122" s="4" t="s">
        <v>36</v>
      </c>
      <c r="W1122" s="4" t="s">
        <v>2579</v>
      </c>
      <c r="X1122" s="7">
        <v>2</v>
      </c>
      <c r="Y1122" s="7">
        <v>2024</v>
      </c>
      <c r="Z1122" s="4" t="s">
        <v>1853</v>
      </c>
    </row>
    <row r="1123" spans="1:26">
      <c r="A1123" s="4" t="s">
        <v>1593</v>
      </c>
      <c r="B1123" s="4" t="s">
        <v>62</v>
      </c>
      <c r="C1123" s="1">
        <v>50</v>
      </c>
      <c r="D1123" s="4" t="s">
        <v>630</v>
      </c>
      <c r="E1123" s="4" t="s">
        <v>42</v>
      </c>
      <c r="F1123" s="3">
        <v>45338.708333333336</v>
      </c>
      <c r="G1123" s="3">
        <v>45338.811111111114</v>
      </c>
      <c r="H1123" s="1">
        <v>59.2</v>
      </c>
      <c r="I1123" s="1">
        <v>3.4</v>
      </c>
      <c r="J1123" s="1">
        <v>10.55</v>
      </c>
      <c r="K1123" s="2">
        <v>7.03</v>
      </c>
      <c r="L1123" s="4" t="s">
        <v>36</v>
      </c>
      <c r="M1123" s="4" t="s">
        <v>23</v>
      </c>
      <c r="N1123" s="1">
        <v>32.9</v>
      </c>
      <c r="O1123" s="1">
        <v>90.24</v>
      </c>
      <c r="P1123" s="1">
        <v>286.82</v>
      </c>
      <c r="Q1123" s="1">
        <v>2.48</v>
      </c>
      <c r="R1123" s="1">
        <v>6</v>
      </c>
      <c r="S1123" s="4" t="s">
        <v>14</v>
      </c>
      <c r="T1123" s="4" t="s">
        <v>15</v>
      </c>
      <c r="U1123" s="7">
        <v>17</v>
      </c>
      <c r="V1123" s="4" t="s">
        <v>36</v>
      </c>
      <c r="W1123" s="4" t="s">
        <v>2584</v>
      </c>
      <c r="X1123" s="7">
        <v>2</v>
      </c>
      <c r="Y1123" s="7">
        <v>2024</v>
      </c>
      <c r="Z1123" s="4" t="s">
        <v>1853</v>
      </c>
    </row>
    <row r="1124" spans="1:26">
      <c r="A1124" s="4" t="s">
        <v>1594</v>
      </c>
      <c r="B1124" s="4" t="s">
        <v>9</v>
      </c>
      <c r="C1124" s="1">
        <v>85</v>
      </c>
      <c r="D1124" s="4" t="s">
        <v>812</v>
      </c>
      <c r="E1124" s="4" t="s">
        <v>11</v>
      </c>
      <c r="F1124" s="3">
        <v>45338.75</v>
      </c>
      <c r="G1124" s="3">
        <v>45338.908333333333</v>
      </c>
      <c r="H1124" s="1"/>
      <c r="I1124" s="1">
        <v>3.78</v>
      </c>
      <c r="J1124" s="1">
        <v>7.75</v>
      </c>
      <c r="K1124" s="2">
        <v>11.57</v>
      </c>
      <c r="L1124" s="4" t="s">
        <v>45</v>
      </c>
      <c r="M1124" s="4" t="s">
        <v>19</v>
      </c>
      <c r="N1124" s="1">
        <v>25.61</v>
      </c>
      <c r="O1124" s="1">
        <v>76.510000000000005</v>
      </c>
      <c r="P1124" s="1">
        <v>249.13</v>
      </c>
      <c r="Q1124" s="1">
        <v>5.15</v>
      </c>
      <c r="R1124" s="1">
        <v>5</v>
      </c>
      <c r="S1124" s="4" t="s">
        <v>6</v>
      </c>
      <c r="T1124" s="4" t="s">
        <v>15</v>
      </c>
      <c r="U1124" s="7">
        <v>18</v>
      </c>
      <c r="V1124" s="4" t="s">
        <v>4</v>
      </c>
      <c r="W1124" s="4" t="s">
        <v>2572</v>
      </c>
      <c r="X1124" s="7">
        <v>2</v>
      </c>
      <c r="Y1124" s="7">
        <v>2024</v>
      </c>
      <c r="Z1124" s="4" t="s">
        <v>1853</v>
      </c>
    </row>
    <row r="1125" spans="1:26">
      <c r="A1125" s="4" t="s">
        <v>1595</v>
      </c>
      <c r="B1125" s="4" t="s">
        <v>17</v>
      </c>
      <c r="C1125" s="1">
        <v>85</v>
      </c>
      <c r="D1125" s="4" t="s">
        <v>389</v>
      </c>
      <c r="E1125" s="4" t="s">
        <v>58</v>
      </c>
      <c r="F1125" s="3">
        <v>45338.791666666664</v>
      </c>
      <c r="G1125" s="3">
        <v>45338.833333333336</v>
      </c>
      <c r="H1125" s="1">
        <v>15.77</v>
      </c>
      <c r="I1125" s="1">
        <v>2.69</v>
      </c>
      <c r="J1125" s="1">
        <v>25.36</v>
      </c>
      <c r="K1125" s="2">
        <v>36.229999999999997</v>
      </c>
      <c r="L1125" s="4" t="s">
        <v>4</v>
      </c>
      <c r="M1125" s="4" t="s">
        <v>39</v>
      </c>
      <c r="N1125" s="1">
        <v>59.61</v>
      </c>
      <c r="O1125" s="1">
        <v>58.96</v>
      </c>
      <c r="P1125" s="1">
        <v>297.10000000000002</v>
      </c>
      <c r="Q1125" s="1">
        <v>23.96</v>
      </c>
      <c r="R1125" s="1">
        <v>7</v>
      </c>
      <c r="S1125" s="4" t="s">
        <v>14</v>
      </c>
      <c r="T1125" s="4" t="s">
        <v>7</v>
      </c>
      <c r="U1125" s="7">
        <v>19</v>
      </c>
      <c r="V1125" s="4" t="s">
        <v>4</v>
      </c>
      <c r="W1125" s="4" t="s">
        <v>2567</v>
      </c>
      <c r="X1125" s="7">
        <v>2</v>
      </c>
      <c r="Y1125" s="7">
        <v>2024</v>
      </c>
      <c r="Z1125" s="4" t="s">
        <v>1853</v>
      </c>
    </row>
    <row r="1126" spans="1:26">
      <c r="A1126" s="4" t="s">
        <v>1596</v>
      </c>
      <c r="B1126" s="4" t="s">
        <v>9</v>
      </c>
      <c r="C1126" s="1">
        <v>50</v>
      </c>
      <c r="D1126" s="4" t="s">
        <v>791</v>
      </c>
      <c r="E1126" s="4" t="s">
        <v>11</v>
      </c>
      <c r="F1126" s="3">
        <v>45338.833333333336</v>
      </c>
      <c r="G1126" s="3">
        <v>45338.978472222225</v>
      </c>
      <c r="H1126" s="1">
        <v>75.09</v>
      </c>
      <c r="I1126" s="1">
        <v>1.85</v>
      </c>
      <c r="J1126" s="1">
        <v>12.37</v>
      </c>
      <c r="K1126" s="2">
        <v>6.12</v>
      </c>
      <c r="L1126" s="4" t="s">
        <v>36</v>
      </c>
      <c r="M1126" s="4" t="s">
        <v>19</v>
      </c>
      <c r="N1126" s="1">
        <v>61.93</v>
      </c>
      <c r="O1126" s="1">
        <v>50.51</v>
      </c>
      <c r="P1126" s="1">
        <v>150.26</v>
      </c>
      <c r="Q1126" s="1">
        <v>23.98</v>
      </c>
      <c r="R1126" s="1">
        <v>3</v>
      </c>
      <c r="S1126" s="4" t="s">
        <v>6</v>
      </c>
      <c r="T1126" s="4" t="s">
        <v>24</v>
      </c>
      <c r="U1126" s="7">
        <v>20</v>
      </c>
      <c r="V1126" s="4" t="s">
        <v>4</v>
      </c>
      <c r="W1126" s="4" t="s">
        <v>2572</v>
      </c>
      <c r="X1126" s="7">
        <v>2</v>
      </c>
      <c r="Y1126" s="7">
        <v>2024</v>
      </c>
      <c r="Z1126" s="4" t="s">
        <v>1853</v>
      </c>
    </row>
    <row r="1127" spans="1:26">
      <c r="A1127" s="4" t="s">
        <v>1597</v>
      </c>
      <c r="B1127" s="4" t="s">
        <v>17</v>
      </c>
      <c r="C1127" s="1">
        <v>100</v>
      </c>
      <c r="D1127" s="4" t="s">
        <v>187</v>
      </c>
      <c r="E1127" s="4" t="s">
        <v>11</v>
      </c>
      <c r="F1127" s="3">
        <v>45338.875</v>
      </c>
      <c r="G1127" s="3">
        <v>45338.911111111112</v>
      </c>
      <c r="H1127" s="1">
        <v>23.92</v>
      </c>
      <c r="I1127" s="1">
        <v>2.33</v>
      </c>
      <c r="J1127" s="1">
        <v>33.5</v>
      </c>
      <c r="K1127" s="2">
        <v>5.59</v>
      </c>
      <c r="L1127" s="4" t="s">
        <v>45</v>
      </c>
      <c r="M1127" s="4" t="s">
        <v>48</v>
      </c>
      <c r="N1127" s="1">
        <v>38.270000000000003</v>
      </c>
      <c r="O1127" s="1">
        <v>84.48</v>
      </c>
      <c r="P1127" s="1">
        <v>295.97000000000003</v>
      </c>
      <c r="Q1127" s="1">
        <v>4.83</v>
      </c>
      <c r="R1127" s="1">
        <v>2</v>
      </c>
      <c r="S1127" s="4" t="s">
        <v>14</v>
      </c>
      <c r="T1127" s="4" t="s">
        <v>7</v>
      </c>
      <c r="U1127" s="7">
        <v>21</v>
      </c>
      <c r="V1127" s="4" t="s">
        <v>4</v>
      </c>
      <c r="W1127" s="4" t="s">
        <v>2567</v>
      </c>
      <c r="X1127" s="7">
        <v>2</v>
      </c>
      <c r="Y1127" s="7">
        <v>2024</v>
      </c>
      <c r="Z1127" s="4" t="s">
        <v>1853</v>
      </c>
    </row>
    <row r="1128" spans="1:26">
      <c r="A1128" s="4" t="s">
        <v>1598</v>
      </c>
      <c r="B1128" s="4" t="s">
        <v>1</v>
      </c>
      <c r="C1128" s="1">
        <v>50</v>
      </c>
      <c r="D1128" s="4" t="s">
        <v>10</v>
      </c>
      <c r="E1128" s="4" t="s">
        <v>11</v>
      </c>
      <c r="F1128" s="3">
        <v>45338.916666666664</v>
      </c>
      <c r="G1128" s="3">
        <v>45338.970138888886</v>
      </c>
      <c r="H1128" s="1">
        <v>13.82</v>
      </c>
      <c r="I1128" s="1">
        <v>2.09</v>
      </c>
      <c r="J1128" s="1">
        <v>12.27</v>
      </c>
      <c r="K1128" s="2">
        <v>20.84</v>
      </c>
      <c r="L1128" s="4" t="s">
        <v>12</v>
      </c>
      <c r="M1128" s="4" t="s">
        <v>48</v>
      </c>
      <c r="N1128" s="1">
        <v>86.61</v>
      </c>
      <c r="O1128" s="1">
        <v>99.09</v>
      </c>
      <c r="P1128" s="1">
        <v>119.34</v>
      </c>
      <c r="Q1128" s="1">
        <v>38.590000000000003</v>
      </c>
      <c r="R1128" s="1">
        <v>7</v>
      </c>
      <c r="S1128" s="4" t="s">
        <v>14</v>
      </c>
      <c r="T1128" s="4" t="s">
        <v>7</v>
      </c>
      <c r="U1128" s="7">
        <v>22</v>
      </c>
      <c r="V1128" s="4" t="s">
        <v>4</v>
      </c>
      <c r="W1128" s="4" t="s">
        <v>2566</v>
      </c>
      <c r="X1128" s="7">
        <v>2</v>
      </c>
      <c r="Y1128" s="7">
        <v>2024</v>
      </c>
      <c r="Z1128" s="4" t="s">
        <v>1853</v>
      </c>
    </row>
    <row r="1129" spans="1:26">
      <c r="A1129" s="4" t="s">
        <v>1599</v>
      </c>
      <c r="B1129" s="4" t="s">
        <v>9</v>
      </c>
      <c r="C1129" s="1">
        <v>62</v>
      </c>
      <c r="D1129" s="4" t="s">
        <v>925</v>
      </c>
      <c r="E1129" s="4" t="s">
        <v>3</v>
      </c>
      <c r="F1129" s="3">
        <v>45338.958333333336</v>
      </c>
      <c r="G1129" s="3">
        <v>45339.054166666669</v>
      </c>
      <c r="H1129" s="1">
        <v>79.97</v>
      </c>
      <c r="I1129" s="1">
        <v>1.1599999999999999</v>
      </c>
      <c r="J1129" s="1">
        <v>37.46</v>
      </c>
      <c r="K1129" s="2">
        <v>8.4700000000000006</v>
      </c>
      <c r="L1129" s="4" t="s">
        <v>12</v>
      </c>
      <c r="M1129" s="4" t="s">
        <v>48</v>
      </c>
      <c r="N1129" s="1">
        <v>75.83</v>
      </c>
      <c r="O1129" s="1">
        <v>67.98</v>
      </c>
      <c r="P1129" s="1">
        <v>117.7</v>
      </c>
      <c r="Q1129" s="1">
        <v>16.05</v>
      </c>
      <c r="R1129" s="1">
        <v>5</v>
      </c>
      <c r="S1129" s="4" t="s">
        <v>14</v>
      </c>
      <c r="T1129" s="4" t="s">
        <v>15</v>
      </c>
      <c r="U1129" s="7">
        <v>23</v>
      </c>
      <c r="V1129" s="4" t="s">
        <v>4</v>
      </c>
      <c r="W1129" s="4" t="s">
        <v>2572</v>
      </c>
      <c r="X1129" s="7">
        <v>2</v>
      </c>
      <c r="Y1129" s="7">
        <v>2024</v>
      </c>
      <c r="Z1129" s="4" t="s">
        <v>1853</v>
      </c>
    </row>
    <row r="1130" spans="1:26">
      <c r="A1130" s="4" t="s">
        <v>1600</v>
      </c>
      <c r="B1130" s="4" t="s">
        <v>1</v>
      </c>
      <c r="C1130" s="1">
        <v>50</v>
      </c>
      <c r="D1130" s="4" t="s">
        <v>495</v>
      </c>
      <c r="E1130" s="4" t="s">
        <v>3</v>
      </c>
      <c r="F1130" s="3">
        <v>45339</v>
      </c>
      <c r="G1130" s="3">
        <v>45339.04791666667</v>
      </c>
      <c r="H1130" s="1">
        <v>5.16</v>
      </c>
      <c r="I1130" s="1">
        <v>3.91</v>
      </c>
      <c r="J1130" s="1">
        <v>5.27</v>
      </c>
      <c r="K1130" s="2">
        <v>7.41</v>
      </c>
      <c r="L1130" s="4" t="s">
        <v>45</v>
      </c>
      <c r="M1130" s="4" t="s">
        <v>13</v>
      </c>
      <c r="N1130" s="1">
        <v>32.17</v>
      </c>
      <c r="O1130" s="1">
        <v>56.72</v>
      </c>
      <c r="P1130" s="1">
        <v>45.4</v>
      </c>
      <c r="Q1130" s="1">
        <v>-9.82</v>
      </c>
      <c r="R1130" s="1">
        <v>2</v>
      </c>
      <c r="S1130" s="4" t="s">
        <v>6</v>
      </c>
      <c r="T1130" s="4" t="s">
        <v>15</v>
      </c>
      <c r="U1130" s="7">
        <v>0</v>
      </c>
      <c r="V1130" s="4" t="s">
        <v>1816</v>
      </c>
      <c r="W1130" s="4" t="s">
        <v>2566</v>
      </c>
      <c r="X1130" s="7">
        <v>2</v>
      </c>
      <c r="Y1130" s="7">
        <v>2024</v>
      </c>
      <c r="Z1130" s="4" t="s">
        <v>1853</v>
      </c>
    </row>
    <row r="1131" spans="1:26">
      <c r="A1131" s="4" t="s">
        <v>1601</v>
      </c>
      <c r="B1131" s="4" t="s">
        <v>29</v>
      </c>
      <c r="C1131" s="1">
        <v>75</v>
      </c>
      <c r="D1131" s="4" t="s">
        <v>1258</v>
      </c>
      <c r="E1131" s="4" t="s">
        <v>27</v>
      </c>
      <c r="F1131" s="3">
        <v>45339.041666666664</v>
      </c>
      <c r="G1131" s="3">
        <v>45339.065972222219</v>
      </c>
      <c r="H1131" s="1">
        <v>55.1</v>
      </c>
      <c r="I1131" s="1">
        <v>1.29</v>
      </c>
      <c r="J1131" s="1">
        <v>45.21</v>
      </c>
      <c r="K1131" s="2">
        <v>8.6300000000000008</v>
      </c>
      <c r="L1131" s="4" t="s">
        <v>4</v>
      </c>
      <c r="M1131" s="4" t="s">
        <v>48</v>
      </c>
      <c r="N1131" s="1">
        <v>54.16</v>
      </c>
      <c r="O1131" s="1">
        <v>56.7</v>
      </c>
      <c r="P1131" s="1">
        <v>100.84</v>
      </c>
      <c r="Q1131" s="1">
        <v>3.29</v>
      </c>
      <c r="R1131" s="1">
        <v>3</v>
      </c>
      <c r="S1131" s="4" t="s">
        <v>14</v>
      </c>
      <c r="T1131" s="4" t="s">
        <v>7</v>
      </c>
      <c r="U1131" s="7">
        <v>1</v>
      </c>
      <c r="V1131" s="4" t="s">
        <v>1816</v>
      </c>
      <c r="W1131" s="4" t="s">
        <v>2579</v>
      </c>
      <c r="X1131" s="7">
        <v>2</v>
      </c>
      <c r="Y1131" s="7">
        <v>2024</v>
      </c>
      <c r="Z1131" s="4" t="s">
        <v>1853</v>
      </c>
    </row>
    <row r="1132" spans="1:26">
      <c r="A1132" s="4" t="s">
        <v>1602</v>
      </c>
      <c r="B1132" s="4" t="s">
        <v>29</v>
      </c>
      <c r="C1132" s="1">
        <v>102.4</v>
      </c>
      <c r="D1132" s="4" t="s">
        <v>593</v>
      </c>
      <c r="E1132" s="4" t="s">
        <v>58</v>
      </c>
      <c r="F1132" s="3">
        <v>45339.083333333336</v>
      </c>
      <c r="G1132" s="3">
        <v>45339.129861111112</v>
      </c>
      <c r="H1132" s="1">
        <v>38.19</v>
      </c>
      <c r="I1132" s="1">
        <v>3.23</v>
      </c>
      <c r="J1132" s="1">
        <v>23.2</v>
      </c>
      <c r="K1132" s="2">
        <v>8.64</v>
      </c>
      <c r="L1132" s="4" t="s">
        <v>45</v>
      </c>
      <c r="M1132" s="4" t="s">
        <v>5</v>
      </c>
      <c r="N1132" s="1">
        <v>40.630000000000003</v>
      </c>
      <c r="O1132" s="1">
        <v>62.8</v>
      </c>
      <c r="P1132" s="1">
        <v>72.319999999999993</v>
      </c>
      <c r="Q1132" s="1">
        <v>21.18</v>
      </c>
      <c r="R1132" s="1">
        <v>6</v>
      </c>
      <c r="S1132" s="4" t="s">
        <v>20</v>
      </c>
      <c r="T1132" s="4" t="s">
        <v>7</v>
      </c>
      <c r="U1132" s="7">
        <v>2</v>
      </c>
      <c r="V1132" s="4" t="s">
        <v>1816</v>
      </c>
      <c r="W1132" s="4" t="s">
        <v>2579</v>
      </c>
      <c r="X1132" s="7">
        <v>2</v>
      </c>
      <c r="Y1132" s="7">
        <v>2024</v>
      </c>
      <c r="Z1132" s="4" t="s">
        <v>1853</v>
      </c>
    </row>
    <row r="1133" spans="1:26">
      <c r="A1133" s="4" t="s">
        <v>1603</v>
      </c>
      <c r="B1133" s="4" t="s">
        <v>62</v>
      </c>
      <c r="C1133" s="1">
        <v>60.31</v>
      </c>
      <c r="D1133" s="4" t="s">
        <v>32</v>
      </c>
      <c r="E1133" s="4" t="s">
        <v>42</v>
      </c>
      <c r="F1133" s="3">
        <v>45339.125</v>
      </c>
      <c r="G1133" s="3">
        <v>45339.262499999997</v>
      </c>
      <c r="H1133" s="1">
        <v>41.13</v>
      </c>
      <c r="I1133" s="1">
        <v>0.63</v>
      </c>
      <c r="J1133" s="1">
        <v>46.54</v>
      </c>
      <c r="K1133" s="2">
        <v>10.68</v>
      </c>
      <c r="L1133" s="4" t="s">
        <v>12</v>
      </c>
      <c r="M1133" s="4" t="s">
        <v>19</v>
      </c>
      <c r="N1133" s="1">
        <v>64.75</v>
      </c>
      <c r="O1133" s="1">
        <v>92.69</v>
      </c>
      <c r="P1133" s="1">
        <v>224.56</v>
      </c>
      <c r="Q1133" s="1">
        <v>11.13</v>
      </c>
      <c r="R1133" s="1">
        <v>4.4400000000000004</v>
      </c>
      <c r="S1133" s="4" t="s">
        <v>20</v>
      </c>
      <c r="T1133" s="4" t="s">
        <v>7</v>
      </c>
      <c r="U1133" s="7">
        <v>3</v>
      </c>
      <c r="V1133" s="4" t="s">
        <v>1816</v>
      </c>
      <c r="W1133" s="4" t="s">
        <v>2584</v>
      </c>
      <c r="X1133" s="7">
        <v>2</v>
      </c>
      <c r="Y1133" s="7">
        <v>2024</v>
      </c>
      <c r="Z1133" s="4" t="s">
        <v>1853</v>
      </c>
    </row>
    <row r="1134" spans="1:26">
      <c r="A1134" s="4" t="s">
        <v>1604</v>
      </c>
      <c r="B1134" s="4" t="s">
        <v>9</v>
      </c>
      <c r="C1134" s="1">
        <v>100</v>
      </c>
      <c r="D1134" s="4" t="s">
        <v>22</v>
      </c>
      <c r="E1134" s="4" t="s">
        <v>11</v>
      </c>
      <c r="F1134" s="3">
        <v>45339.166666666664</v>
      </c>
      <c r="G1134" s="3">
        <v>45339.256249999999</v>
      </c>
      <c r="H1134" s="1">
        <v>55.2</v>
      </c>
      <c r="I1134" s="1">
        <v>1.7</v>
      </c>
      <c r="J1134" s="1">
        <v>26.97</v>
      </c>
      <c r="K1134" s="2">
        <v>13.32</v>
      </c>
      <c r="L1134" s="4" t="s">
        <v>36</v>
      </c>
      <c r="M1134" s="4" t="s">
        <v>5</v>
      </c>
      <c r="N1134" s="1">
        <v>28.69</v>
      </c>
      <c r="O1134" s="1">
        <v>81.11</v>
      </c>
      <c r="P1134" s="1"/>
      <c r="Q1134" s="1">
        <v>15.3</v>
      </c>
      <c r="R1134" s="1">
        <v>6</v>
      </c>
      <c r="S1134" s="4" t="s">
        <v>20</v>
      </c>
      <c r="T1134" s="4" t="s">
        <v>15</v>
      </c>
      <c r="U1134" s="7">
        <v>4</v>
      </c>
      <c r="V1134" s="4" t="s">
        <v>1816</v>
      </c>
      <c r="W1134" s="4" t="s">
        <v>2572</v>
      </c>
      <c r="X1134" s="7">
        <v>2</v>
      </c>
      <c r="Y1134" s="7">
        <v>2024</v>
      </c>
      <c r="Z1134" s="4" t="s">
        <v>1853</v>
      </c>
    </row>
    <row r="1135" spans="1:26">
      <c r="A1135" s="4" t="s">
        <v>1605</v>
      </c>
      <c r="B1135" s="4" t="s">
        <v>1</v>
      </c>
      <c r="C1135" s="1">
        <v>75</v>
      </c>
      <c r="D1135" s="4" t="s">
        <v>1182</v>
      </c>
      <c r="E1135" s="4" t="s">
        <v>58</v>
      </c>
      <c r="F1135" s="3">
        <v>45339.208333333336</v>
      </c>
      <c r="G1135" s="3">
        <v>45339.24722222222</v>
      </c>
      <c r="H1135" s="1">
        <v>72.31</v>
      </c>
      <c r="I1135" s="1">
        <v>0.95</v>
      </c>
      <c r="J1135" s="1">
        <v>34.26</v>
      </c>
      <c r="K1135" s="2">
        <v>23.89</v>
      </c>
      <c r="L1135" s="4" t="s">
        <v>36</v>
      </c>
      <c r="M1135" s="4" t="s">
        <v>23</v>
      </c>
      <c r="N1135" s="1">
        <v>59.49</v>
      </c>
      <c r="O1135" s="1">
        <v>92.31</v>
      </c>
      <c r="P1135" s="1">
        <v>54.14</v>
      </c>
      <c r="Q1135" s="1">
        <v>8.41</v>
      </c>
      <c r="R1135" s="1">
        <v>0</v>
      </c>
      <c r="S1135" s="4" t="s">
        <v>14</v>
      </c>
      <c r="T1135" s="4" t="s">
        <v>15</v>
      </c>
      <c r="U1135" s="7">
        <v>5</v>
      </c>
      <c r="V1135" s="4" t="s">
        <v>1816</v>
      </c>
      <c r="W1135" s="4" t="s">
        <v>2566</v>
      </c>
      <c r="X1135" s="7">
        <v>2</v>
      </c>
      <c r="Y1135" s="7">
        <v>2024</v>
      </c>
      <c r="Z1135" s="4" t="s">
        <v>1853</v>
      </c>
    </row>
    <row r="1136" spans="1:26">
      <c r="A1136" s="4" t="s">
        <v>1606</v>
      </c>
      <c r="B1136" s="4" t="s">
        <v>17</v>
      </c>
      <c r="C1136" s="1">
        <v>75</v>
      </c>
      <c r="D1136" s="4" t="s">
        <v>95</v>
      </c>
      <c r="E1136" s="4" t="s">
        <v>58</v>
      </c>
      <c r="F1136" s="3">
        <v>45339.25</v>
      </c>
      <c r="G1136" s="3">
        <v>45339.411111111112</v>
      </c>
      <c r="H1136" s="1">
        <v>37.49</v>
      </c>
      <c r="I1136" s="1">
        <v>1.85</v>
      </c>
      <c r="J1136" s="1">
        <v>15.8</v>
      </c>
      <c r="K1136" s="2">
        <v>7.39</v>
      </c>
      <c r="L1136" s="4" t="s">
        <v>45</v>
      </c>
      <c r="M1136" s="4" t="s">
        <v>5</v>
      </c>
      <c r="N1136" s="1">
        <v>86.54</v>
      </c>
      <c r="O1136" s="1">
        <v>93.38</v>
      </c>
      <c r="P1136" s="1">
        <v>215.9</v>
      </c>
      <c r="Q1136" s="1">
        <v>0.4</v>
      </c>
      <c r="R1136" s="1">
        <v>7</v>
      </c>
      <c r="S1136" s="4" t="s">
        <v>6</v>
      </c>
      <c r="T1136" s="4" t="s">
        <v>15</v>
      </c>
      <c r="U1136" s="7">
        <v>6</v>
      </c>
      <c r="V1136" s="4" t="s">
        <v>12</v>
      </c>
      <c r="W1136" s="4" t="s">
        <v>2567</v>
      </c>
      <c r="X1136" s="7">
        <v>2</v>
      </c>
      <c r="Y1136" s="7">
        <v>2024</v>
      </c>
      <c r="Z1136" s="4" t="s">
        <v>1853</v>
      </c>
    </row>
    <row r="1137" spans="1:26">
      <c r="A1137" s="4" t="s">
        <v>1607</v>
      </c>
      <c r="B1137" s="4" t="s">
        <v>29</v>
      </c>
      <c r="C1137" s="1">
        <v>62</v>
      </c>
      <c r="D1137" s="4" t="s">
        <v>1608</v>
      </c>
      <c r="E1137" s="4" t="s">
        <v>27</v>
      </c>
      <c r="F1137" s="3">
        <v>45339.291666666664</v>
      </c>
      <c r="G1137" s="3">
        <v>45339.359722222223</v>
      </c>
      <c r="H1137" s="1">
        <v>55.37</v>
      </c>
      <c r="I1137" s="1">
        <v>3.14</v>
      </c>
      <c r="J1137" s="1">
        <v>18.05</v>
      </c>
      <c r="K1137" s="2">
        <v>8.6199999999999992</v>
      </c>
      <c r="L1137" s="4" t="s">
        <v>36</v>
      </c>
      <c r="M1137" s="4" t="s">
        <v>13</v>
      </c>
      <c r="N1137" s="1">
        <v>57.07</v>
      </c>
      <c r="O1137" s="1">
        <v>92.42</v>
      </c>
      <c r="P1137" s="1">
        <v>270.04000000000002</v>
      </c>
      <c r="Q1137" s="1">
        <v>-2.64</v>
      </c>
      <c r="R1137" s="1">
        <v>2</v>
      </c>
      <c r="S1137" s="4" t="s">
        <v>6</v>
      </c>
      <c r="T1137" s="4" t="s">
        <v>24</v>
      </c>
      <c r="U1137" s="7">
        <v>7</v>
      </c>
      <c r="V1137" s="4" t="s">
        <v>12</v>
      </c>
      <c r="W1137" s="4" t="s">
        <v>2579</v>
      </c>
      <c r="X1137" s="7">
        <v>2</v>
      </c>
      <c r="Y1137" s="7">
        <v>2024</v>
      </c>
      <c r="Z1137" s="4" t="s">
        <v>1853</v>
      </c>
    </row>
    <row r="1138" spans="1:26">
      <c r="A1138" s="4" t="s">
        <v>1609</v>
      </c>
      <c r="B1138" s="4" t="s">
        <v>29</v>
      </c>
      <c r="C1138" s="1">
        <v>75</v>
      </c>
      <c r="D1138" s="4" t="s">
        <v>663</v>
      </c>
      <c r="E1138" s="4" t="s">
        <v>42</v>
      </c>
      <c r="F1138" s="3">
        <v>45339.333333333336</v>
      </c>
      <c r="G1138" s="3">
        <v>45339.393055555556</v>
      </c>
      <c r="H1138" s="1">
        <v>33.47</v>
      </c>
      <c r="I1138" s="1">
        <v>3.39</v>
      </c>
      <c r="J1138" s="1">
        <v>18.940000000000001</v>
      </c>
      <c r="K1138" s="2">
        <v>33.22</v>
      </c>
      <c r="L1138" s="4" t="s">
        <v>12</v>
      </c>
      <c r="M1138" s="4" t="s">
        <v>5</v>
      </c>
      <c r="N1138" s="1">
        <v>44.25</v>
      </c>
      <c r="O1138" s="1">
        <v>91.06</v>
      </c>
      <c r="P1138" s="1">
        <v>40.32</v>
      </c>
      <c r="Q1138" s="1">
        <v>26.83</v>
      </c>
      <c r="R1138" s="1">
        <v>6</v>
      </c>
      <c r="S1138" s="4" t="s">
        <v>14</v>
      </c>
      <c r="T1138" s="4" t="s">
        <v>7</v>
      </c>
      <c r="U1138" s="7">
        <v>8</v>
      </c>
      <c r="V1138" s="4" t="s">
        <v>12</v>
      </c>
      <c r="W1138" s="4" t="s">
        <v>2579</v>
      </c>
      <c r="X1138" s="7">
        <v>2</v>
      </c>
      <c r="Y1138" s="7">
        <v>2024</v>
      </c>
      <c r="Z1138" s="4" t="s">
        <v>1853</v>
      </c>
    </row>
    <row r="1139" spans="1:26">
      <c r="A1139" s="4" t="s">
        <v>1610</v>
      </c>
      <c r="B1139" s="4" t="s">
        <v>17</v>
      </c>
      <c r="C1139" s="1">
        <v>85</v>
      </c>
      <c r="D1139" s="4" t="s">
        <v>819</v>
      </c>
      <c r="E1139" s="4" t="s">
        <v>11</v>
      </c>
      <c r="F1139" s="3">
        <v>45339.375</v>
      </c>
      <c r="G1139" s="3">
        <v>45339.406944444447</v>
      </c>
      <c r="H1139" s="1">
        <v>53.36</v>
      </c>
      <c r="I1139" s="1">
        <v>3.38</v>
      </c>
      <c r="J1139" s="1">
        <v>11.31</v>
      </c>
      <c r="K1139" s="2">
        <v>23.06</v>
      </c>
      <c r="L1139" s="4" t="s">
        <v>36</v>
      </c>
      <c r="M1139" s="4" t="s">
        <v>23</v>
      </c>
      <c r="N1139" s="1">
        <v>29.88</v>
      </c>
      <c r="O1139" s="1">
        <v>95.54</v>
      </c>
      <c r="P1139" s="1"/>
      <c r="Q1139" s="1">
        <v>3.51</v>
      </c>
      <c r="R1139" s="1">
        <v>0</v>
      </c>
      <c r="S1139" s="4" t="s">
        <v>20</v>
      </c>
      <c r="T1139" s="4" t="s">
        <v>7</v>
      </c>
      <c r="U1139" s="7">
        <v>9</v>
      </c>
      <c r="V1139" s="4" t="s">
        <v>12</v>
      </c>
      <c r="W1139" s="4" t="s">
        <v>2567</v>
      </c>
      <c r="X1139" s="7">
        <v>2</v>
      </c>
      <c r="Y1139" s="7">
        <v>2024</v>
      </c>
      <c r="Z1139" s="4" t="s">
        <v>1853</v>
      </c>
    </row>
    <row r="1140" spans="1:26">
      <c r="A1140" s="4" t="s">
        <v>1611</v>
      </c>
      <c r="B1140" s="4" t="s">
        <v>1</v>
      </c>
      <c r="C1140" s="1">
        <v>62</v>
      </c>
      <c r="D1140" s="4" t="s">
        <v>1491</v>
      </c>
      <c r="E1140" s="4" t="s">
        <v>42</v>
      </c>
      <c r="F1140" s="3">
        <v>45339.416666666664</v>
      </c>
      <c r="G1140" s="3">
        <v>45339.486111111109</v>
      </c>
      <c r="H1140" s="1">
        <v>76.040000000000006</v>
      </c>
      <c r="I1140" s="1">
        <v>2.2000000000000002</v>
      </c>
      <c r="J1140" s="1">
        <v>14.89</v>
      </c>
      <c r="K1140" s="2">
        <v>14.96</v>
      </c>
      <c r="L1140" s="4" t="s">
        <v>45</v>
      </c>
      <c r="M1140" s="4" t="s">
        <v>23</v>
      </c>
      <c r="N1140" s="1">
        <v>87.91</v>
      </c>
      <c r="O1140" s="1">
        <v>67.05</v>
      </c>
      <c r="P1140" s="1">
        <v>259.72000000000003</v>
      </c>
      <c r="Q1140" s="1">
        <v>23.19</v>
      </c>
      <c r="R1140" s="1">
        <v>4</v>
      </c>
      <c r="S1140" s="4" t="s">
        <v>6</v>
      </c>
      <c r="T1140" s="4" t="s">
        <v>24</v>
      </c>
      <c r="U1140" s="7">
        <v>10</v>
      </c>
      <c r="V1140" s="4" t="s">
        <v>12</v>
      </c>
      <c r="W1140" s="4" t="s">
        <v>2566</v>
      </c>
      <c r="X1140" s="7">
        <v>2</v>
      </c>
      <c r="Y1140" s="7">
        <v>2024</v>
      </c>
      <c r="Z1140" s="4" t="s">
        <v>1853</v>
      </c>
    </row>
    <row r="1141" spans="1:26">
      <c r="A1141" s="4" t="s">
        <v>1612</v>
      </c>
      <c r="B1141" s="4" t="s">
        <v>1</v>
      </c>
      <c r="C1141" s="1">
        <v>75</v>
      </c>
      <c r="D1141" s="4" t="s">
        <v>260</v>
      </c>
      <c r="E1141" s="4" t="s">
        <v>27</v>
      </c>
      <c r="F1141" s="3">
        <v>45339.458333333336</v>
      </c>
      <c r="G1141" s="3">
        <v>45339.511111111111</v>
      </c>
      <c r="H1141" s="1">
        <v>9.7899999999999991</v>
      </c>
      <c r="I1141" s="1">
        <v>3.76</v>
      </c>
      <c r="J1141" s="1">
        <v>12.89</v>
      </c>
      <c r="K1141" s="2">
        <v>20.91</v>
      </c>
      <c r="L1141" s="4" t="s">
        <v>45</v>
      </c>
      <c r="M1141" s="4" t="s">
        <v>19</v>
      </c>
      <c r="N1141" s="1">
        <v>89.04</v>
      </c>
      <c r="O1141" s="1">
        <v>54.07</v>
      </c>
      <c r="P1141" s="1">
        <v>60.33</v>
      </c>
      <c r="Q1141" s="1">
        <v>31.35</v>
      </c>
      <c r="R1141" s="1">
        <v>6</v>
      </c>
      <c r="S1141" s="4" t="s">
        <v>14</v>
      </c>
      <c r="T1141" s="4" t="s">
        <v>7</v>
      </c>
      <c r="U1141" s="7">
        <v>11</v>
      </c>
      <c r="V1141" s="4" t="s">
        <v>12</v>
      </c>
      <c r="W1141" s="4" t="s">
        <v>2566</v>
      </c>
      <c r="X1141" s="7">
        <v>2</v>
      </c>
      <c r="Y1141" s="7">
        <v>2024</v>
      </c>
      <c r="Z1141" s="4" t="s">
        <v>1853</v>
      </c>
    </row>
    <row r="1142" spans="1:26">
      <c r="A1142" s="4" t="s">
        <v>1613</v>
      </c>
      <c r="B1142" s="4" t="s">
        <v>9</v>
      </c>
      <c r="C1142" s="1">
        <v>85</v>
      </c>
      <c r="D1142" s="4" t="s">
        <v>473</v>
      </c>
      <c r="E1142" s="4" t="s">
        <v>3</v>
      </c>
      <c r="F1142" s="3">
        <v>45339.5</v>
      </c>
      <c r="G1142" s="3">
        <v>45339.574999999997</v>
      </c>
      <c r="H1142" s="1">
        <v>45.45</v>
      </c>
      <c r="I1142" s="1">
        <v>1.44</v>
      </c>
      <c r="J1142" s="1">
        <v>28.19</v>
      </c>
      <c r="K1142" s="2">
        <v>39.6</v>
      </c>
      <c r="L1142" s="4" t="s">
        <v>45</v>
      </c>
      <c r="M1142" s="4" t="s">
        <v>48</v>
      </c>
      <c r="N1142" s="1">
        <v>18.309999999999999</v>
      </c>
      <c r="O1142" s="1">
        <v>66.430000000000007</v>
      </c>
      <c r="P1142" s="1">
        <v>131.05000000000001</v>
      </c>
      <c r="Q1142" s="1">
        <v>28.51</v>
      </c>
      <c r="R1142" s="1">
        <v>7</v>
      </c>
      <c r="S1142" s="4" t="s">
        <v>6</v>
      </c>
      <c r="T1142" s="4" t="s">
        <v>7</v>
      </c>
      <c r="U1142" s="7">
        <v>12</v>
      </c>
      <c r="V1142" s="4" t="s">
        <v>36</v>
      </c>
      <c r="W1142" s="4" t="s">
        <v>2572</v>
      </c>
      <c r="X1142" s="7">
        <v>2</v>
      </c>
      <c r="Y1142" s="7">
        <v>2024</v>
      </c>
      <c r="Z1142" s="4" t="s">
        <v>1853</v>
      </c>
    </row>
    <row r="1143" spans="1:26">
      <c r="A1143" s="4" t="s">
        <v>1614</v>
      </c>
      <c r="B1143" s="4" t="s">
        <v>9</v>
      </c>
      <c r="C1143" s="1">
        <v>100</v>
      </c>
      <c r="D1143" s="4" t="s">
        <v>999</v>
      </c>
      <c r="E1143" s="4" t="s">
        <v>58</v>
      </c>
      <c r="F1143" s="3">
        <v>45339.541666666664</v>
      </c>
      <c r="G1143" s="3">
        <v>45339.638194444444</v>
      </c>
      <c r="H1143" s="1">
        <v>31.73</v>
      </c>
      <c r="I1143" s="1">
        <v>2.29</v>
      </c>
      <c r="J1143" s="1">
        <v>37.5</v>
      </c>
      <c r="K1143" s="2">
        <v>28.38</v>
      </c>
      <c r="L1143" s="4" t="s">
        <v>12</v>
      </c>
      <c r="M1143" s="4" t="s">
        <v>39</v>
      </c>
      <c r="N1143" s="1">
        <v>76.84</v>
      </c>
      <c r="O1143" s="1">
        <v>87.56</v>
      </c>
      <c r="P1143" s="1">
        <v>47.42</v>
      </c>
      <c r="Q1143" s="1">
        <v>7.58</v>
      </c>
      <c r="R1143" s="1">
        <v>0</v>
      </c>
      <c r="S1143" s="4" t="s">
        <v>20</v>
      </c>
      <c r="T1143" s="4" t="s">
        <v>7</v>
      </c>
      <c r="U1143" s="7">
        <v>13</v>
      </c>
      <c r="V1143" s="4" t="s">
        <v>36</v>
      </c>
      <c r="W1143" s="4" t="s">
        <v>2572</v>
      </c>
      <c r="X1143" s="7">
        <v>2</v>
      </c>
      <c r="Y1143" s="7">
        <v>2024</v>
      </c>
      <c r="Z1143" s="4" t="s">
        <v>1853</v>
      </c>
    </row>
    <row r="1144" spans="1:26">
      <c r="A1144" s="4" t="s">
        <v>1615</v>
      </c>
      <c r="B1144" s="4" t="s">
        <v>62</v>
      </c>
      <c r="C1144" s="1">
        <v>62</v>
      </c>
      <c r="D1144" s="4" t="s">
        <v>1375</v>
      </c>
      <c r="E1144" s="4" t="s">
        <v>11</v>
      </c>
      <c r="F1144" s="3">
        <v>45339.583333333336</v>
      </c>
      <c r="G1144" s="3">
        <v>45339.612500000003</v>
      </c>
      <c r="H1144" s="1">
        <v>76.16</v>
      </c>
      <c r="I1144" s="1">
        <v>2.48</v>
      </c>
      <c r="J1144" s="1">
        <v>32.56</v>
      </c>
      <c r="K1144" s="2">
        <v>26.77</v>
      </c>
      <c r="L1144" s="4" t="s">
        <v>4</v>
      </c>
      <c r="M1144" s="4" t="s">
        <v>33</v>
      </c>
      <c r="N1144" s="1">
        <v>24.93</v>
      </c>
      <c r="O1144" s="1">
        <v>79.56</v>
      </c>
      <c r="P1144" s="1">
        <v>83</v>
      </c>
      <c r="Q1144" s="1">
        <v>38.5</v>
      </c>
      <c r="R1144" s="1">
        <v>4</v>
      </c>
      <c r="S1144" s="4" t="s">
        <v>20</v>
      </c>
      <c r="T1144" s="4" t="s">
        <v>24</v>
      </c>
      <c r="U1144" s="7">
        <v>14</v>
      </c>
      <c r="V1144" s="4" t="s">
        <v>36</v>
      </c>
      <c r="W1144" s="4" t="s">
        <v>2584</v>
      </c>
      <c r="X1144" s="7">
        <v>2</v>
      </c>
      <c r="Y1144" s="7">
        <v>2024</v>
      </c>
      <c r="Z1144" s="4" t="s">
        <v>1853</v>
      </c>
    </row>
    <row r="1145" spans="1:26">
      <c r="A1145" s="4" t="s">
        <v>1616</v>
      </c>
      <c r="B1145" s="4" t="s">
        <v>29</v>
      </c>
      <c r="C1145" s="1">
        <v>75</v>
      </c>
      <c r="D1145" s="4" t="s">
        <v>160</v>
      </c>
      <c r="E1145" s="4" t="s">
        <v>3</v>
      </c>
      <c r="F1145" s="3">
        <v>45339.625</v>
      </c>
      <c r="G1145" s="3">
        <v>45339.741666666669</v>
      </c>
      <c r="H1145" s="1">
        <v>59.17</v>
      </c>
      <c r="I1145" s="1">
        <v>2.77</v>
      </c>
      <c r="J1145" s="1">
        <v>15.22</v>
      </c>
      <c r="K1145" s="2">
        <v>18.82</v>
      </c>
      <c r="L1145" s="4" t="s">
        <v>36</v>
      </c>
      <c r="M1145" s="4" t="s">
        <v>19</v>
      </c>
      <c r="N1145" s="1">
        <v>50.51</v>
      </c>
      <c r="O1145" s="1">
        <v>68.599999999999994</v>
      </c>
      <c r="P1145" s="1">
        <v>156.81</v>
      </c>
      <c r="Q1145" s="1">
        <v>29.06</v>
      </c>
      <c r="R1145" s="1">
        <v>1</v>
      </c>
      <c r="S1145" s="4" t="s">
        <v>6</v>
      </c>
      <c r="T1145" s="4" t="s">
        <v>24</v>
      </c>
      <c r="U1145" s="7">
        <v>15</v>
      </c>
      <c r="V1145" s="4" t="s">
        <v>36</v>
      </c>
      <c r="W1145" s="4" t="s">
        <v>2579</v>
      </c>
      <c r="X1145" s="7">
        <v>2</v>
      </c>
      <c r="Y1145" s="7">
        <v>2024</v>
      </c>
      <c r="Z1145" s="4" t="s">
        <v>1853</v>
      </c>
    </row>
    <row r="1146" spans="1:26">
      <c r="A1146" s="4" t="s">
        <v>1617</v>
      </c>
      <c r="B1146" s="4" t="s">
        <v>9</v>
      </c>
      <c r="C1146" s="1">
        <v>179.01</v>
      </c>
      <c r="D1146" s="4" t="s">
        <v>187</v>
      </c>
      <c r="E1146" s="4" t="s">
        <v>27</v>
      </c>
      <c r="F1146" s="3">
        <v>45339.666666666664</v>
      </c>
      <c r="G1146" s="3">
        <v>45339.772916666669</v>
      </c>
      <c r="H1146" s="1">
        <v>15.1</v>
      </c>
      <c r="I1146" s="1">
        <v>2.89</v>
      </c>
      <c r="J1146" s="1">
        <v>5.05</v>
      </c>
      <c r="K1146" s="2">
        <v>22.01</v>
      </c>
      <c r="L1146" s="4" t="s">
        <v>45</v>
      </c>
      <c r="M1146" s="4" t="s">
        <v>13</v>
      </c>
      <c r="N1146" s="1">
        <v>51.48</v>
      </c>
      <c r="O1146" s="1">
        <v>72.7</v>
      </c>
      <c r="P1146" s="1">
        <v>152.88999999999999</v>
      </c>
      <c r="Q1146" s="1">
        <v>18.97</v>
      </c>
      <c r="R1146" s="1">
        <v>6</v>
      </c>
      <c r="S1146" s="4" t="s">
        <v>14</v>
      </c>
      <c r="T1146" s="4" t="s">
        <v>7</v>
      </c>
      <c r="U1146" s="7">
        <v>16</v>
      </c>
      <c r="V1146" s="4" t="s">
        <v>36</v>
      </c>
      <c r="W1146" s="4" t="s">
        <v>2572</v>
      </c>
      <c r="X1146" s="7">
        <v>2</v>
      </c>
      <c r="Y1146" s="7">
        <v>2024</v>
      </c>
      <c r="Z1146" s="4" t="s">
        <v>1853</v>
      </c>
    </row>
    <row r="1147" spans="1:26">
      <c r="A1147" s="4" t="s">
        <v>1618</v>
      </c>
      <c r="B1147" s="4" t="s">
        <v>1</v>
      </c>
      <c r="C1147" s="1">
        <v>62</v>
      </c>
      <c r="D1147" s="4" t="s">
        <v>1619</v>
      </c>
      <c r="E1147" s="4" t="s">
        <v>42</v>
      </c>
      <c r="F1147" s="3">
        <v>45339.708333333336</v>
      </c>
      <c r="G1147" s="3">
        <v>45339.804166666669</v>
      </c>
      <c r="H1147" s="1">
        <v>66.25</v>
      </c>
      <c r="I1147" s="1">
        <v>1.25</v>
      </c>
      <c r="J1147" s="1">
        <v>37.46</v>
      </c>
      <c r="K1147" s="2">
        <v>13.37</v>
      </c>
      <c r="L1147" s="4" t="s">
        <v>4</v>
      </c>
      <c r="M1147" s="4" t="s">
        <v>33</v>
      </c>
      <c r="N1147" s="1">
        <v>43.85</v>
      </c>
      <c r="O1147" s="1">
        <v>61.65</v>
      </c>
      <c r="P1147" s="1">
        <v>152.26</v>
      </c>
      <c r="Q1147" s="1">
        <v>8.9499999999999993</v>
      </c>
      <c r="R1147" s="1">
        <v>3</v>
      </c>
      <c r="S1147" s="4" t="s">
        <v>14</v>
      </c>
      <c r="T1147" s="4" t="s">
        <v>15</v>
      </c>
      <c r="U1147" s="7">
        <v>17</v>
      </c>
      <c r="V1147" s="4" t="s">
        <v>36</v>
      </c>
      <c r="W1147" s="4" t="s">
        <v>2566</v>
      </c>
      <c r="X1147" s="7">
        <v>2</v>
      </c>
      <c r="Y1147" s="7">
        <v>2024</v>
      </c>
      <c r="Z1147" s="4" t="s">
        <v>1853</v>
      </c>
    </row>
    <row r="1148" spans="1:26">
      <c r="A1148" s="4" t="s">
        <v>1620</v>
      </c>
      <c r="B1148" s="4" t="s">
        <v>17</v>
      </c>
      <c r="C1148" s="1">
        <v>75</v>
      </c>
      <c r="D1148" s="4" t="s">
        <v>552</v>
      </c>
      <c r="E1148" s="4" t="s">
        <v>58</v>
      </c>
      <c r="F1148" s="3">
        <v>45339.75</v>
      </c>
      <c r="G1148" s="3">
        <v>45339.832638888889</v>
      </c>
      <c r="H1148" s="1">
        <v>30.73</v>
      </c>
      <c r="I1148" s="1">
        <v>3</v>
      </c>
      <c r="J1148" s="1">
        <v>11.22</v>
      </c>
      <c r="K1148" s="2">
        <v>37.96</v>
      </c>
      <c r="L1148" s="4" t="s">
        <v>45</v>
      </c>
      <c r="M1148" s="4" t="s">
        <v>5</v>
      </c>
      <c r="N1148" s="1">
        <v>41.9</v>
      </c>
      <c r="O1148" s="1">
        <v>79.16</v>
      </c>
      <c r="P1148" s="1">
        <v>207.48</v>
      </c>
      <c r="Q1148" s="1">
        <v>-4.45</v>
      </c>
      <c r="R1148" s="1">
        <v>5</v>
      </c>
      <c r="S1148" s="4" t="s">
        <v>6</v>
      </c>
      <c r="T1148" s="4" t="s">
        <v>7</v>
      </c>
      <c r="U1148" s="7">
        <v>18</v>
      </c>
      <c r="V1148" s="4" t="s">
        <v>4</v>
      </c>
      <c r="W1148" s="4" t="s">
        <v>2567</v>
      </c>
      <c r="X1148" s="7">
        <v>2</v>
      </c>
      <c r="Y1148" s="7">
        <v>2024</v>
      </c>
      <c r="Z1148" s="4" t="s">
        <v>1853</v>
      </c>
    </row>
    <row r="1149" spans="1:26">
      <c r="A1149" s="4" t="s">
        <v>1621</v>
      </c>
      <c r="B1149" s="4" t="s">
        <v>1</v>
      </c>
      <c r="C1149" s="1">
        <v>85</v>
      </c>
      <c r="D1149" s="4" t="s">
        <v>864</v>
      </c>
      <c r="E1149" s="4" t="s">
        <v>11</v>
      </c>
      <c r="F1149" s="3">
        <v>45339.791666666664</v>
      </c>
      <c r="G1149" s="3">
        <v>45339.871527777781</v>
      </c>
      <c r="H1149" s="1">
        <v>77.69</v>
      </c>
      <c r="I1149" s="1">
        <v>3.62</v>
      </c>
      <c r="J1149" s="1"/>
      <c r="K1149" s="2">
        <v>21.99</v>
      </c>
      <c r="L1149" s="4" t="s">
        <v>45</v>
      </c>
      <c r="M1149" s="4" t="s">
        <v>19</v>
      </c>
      <c r="N1149" s="1">
        <v>11.3</v>
      </c>
      <c r="O1149" s="1">
        <v>81</v>
      </c>
      <c r="P1149" s="1">
        <v>15.22</v>
      </c>
      <c r="Q1149" s="1">
        <v>-8.3699999999999992</v>
      </c>
      <c r="R1149" s="1">
        <v>0</v>
      </c>
      <c r="S1149" s="4" t="s">
        <v>20</v>
      </c>
      <c r="T1149" s="4" t="s">
        <v>7</v>
      </c>
      <c r="U1149" s="7">
        <v>19</v>
      </c>
      <c r="V1149" s="4" t="s">
        <v>4</v>
      </c>
      <c r="W1149" s="4" t="s">
        <v>2566</v>
      </c>
      <c r="X1149" s="7">
        <v>2</v>
      </c>
      <c r="Y1149" s="7">
        <v>2024</v>
      </c>
      <c r="Z1149" s="4" t="s">
        <v>1853</v>
      </c>
    </row>
    <row r="1150" spans="1:26">
      <c r="A1150" s="4" t="s">
        <v>1622</v>
      </c>
      <c r="B1150" s="4" t="s">
        <v>29</v>
      </c>
      <c r="C1150" s="1">
        <v>100</v>
      </c>
      <c r="D1150" s="4" t="s">
        <v>214</v>
      </c>
      <c r="E1150" s="4" t="s">
        <v>3</v>
      </c>
      <c r="F1150" s="3">
        <v>45339.833333333336</v>
      </c>
      <c r="G1150" s="3">
        <v>45339.917361111111</v>
      </c>
      <c r="H1150" s="1">
        <v>77.13</v>
      </c>
      <c r="I1150" s="1">
        <v>1.23</v>
      </c>
      <c r="J1150" s="1">
        <v>39.43</v>
      </c>
      <c r="K1150" s="2">
        <v>29.79</v>
      </c>
      <c r="L1150" s="4" t="s">
        <v>12</v>
      </c>
      <c r="M1150" s="4" t="s">
        <v>33</v>
      </c>
      <c r="N1150" s="1">
        <v>62.32</v>
      </c>
      <c r="O1150" s="1">
        <v>81.41</v>
      </c>
      <c r="P1150" s="1">
        <v>272.8</v>
      </c>
      <c r="Q1150" s="1">
        <v>-3.66</v>
      </c>
      <c r="R1150" s="1">
        <v>1</v>
      </c>
      <c r="S1150" s="4" t="s">
        <v>14</v>
      </c>
      <c r="T1150" s="4" t="s">
        <v>15</v>
      </c>
      <c r="U1150" s="7">
        <v>20</v>
      </c>
      <c r="V1150" s="4" t="s">
        <v>4</v>
      </c>
      <c r="W1150" s="4" t="s">
        <v>2579</v>
      </c>
      <c r="X1150" s="7">
        <v>2</v>
      </c>
      <c r="Y1150" s="7">
        <v>2024</v>
      </c>
      <c r="Z1150" s="4" t="s">
        <v>1853</v>
      </c>
    </row>
    <row r="1151" spans="1:26">
      <c r="A1151" s="4" t="s">
        <v>1623</v>
      </c>
      <c r="B1151" s="4" t="s">
        <v>1</v>
      </c>
      <c r="C1151" s="1">
        <v>100</v>
      </c>
      <c r="D1151" s="4" t="s">
        <v>732</v>
      </c>
      <c r="E1151" s="4" t="s">
        <v>3</v>
      </c>
      <c r="F1151" s="3">
        <v>45339.875</v>
      </c>
      <c r="G1151" s="3">
        <v>45339.911805555559</v>
      </c>
      <c r="H1151" s="1">
        <v>8.2799999999999994</v>
      </c>
      <c r="I1151" s="1">
        <v>1.25</v>
      </c>
      <c r="J1151" s="1">
        <v>11.02</v>
      </c>
      <c r="K1151" s="2">
        <v>27.33</v>
      </c>
      <c r="L1151" s="4" t="s">
        <v>12</v>
      </c>
      <c r="M1151" s="4" t="s">
        <v>48</v>
      </c>
      <c r="N1151" s="1">
        <v>76.67</v>
      </c>
      <c r="O1151" s="1">
        <v>62.01</v>
      </c>
      <c r="P1151" s="1">
        <v>216.5</v>
      </c>
      <c r="Q1151" s="1">
        <v>-2.65</v>
      </c>
      <c r="R1151" s="1">
        <v>2</v>
      </c>
      <c r="S1151" s="4" t="s">
        <v>6</v>
      </c>
      <c r="T1151" s="4" t="s">
        <v>7</v>
      </c>
      <c r="U1151" s="7">
        <v>21</v>
      </c>
      <c r="V1151" s="4" t="s">
        <v>4</v>
      </c>
      <c r="W1151" s="4" t="s">
        <v>2566</v>
      </c>
      <c r="X1151" s="7">
        <v>2</v>
      </c>
      <c r="Y1151" s="7">
        <v>2024</v>
      </c>
      <c r="Z1151" s="4" t="s">
        <v>1853</v>
      </c>
    </row>
    <row r="1152" spans="1:26">
      <c r="A1152" s="4" t="s">
        <v>1624</v>
      </c>
      <c r="B1152" s="4" t="s">
        <v>62</v>
      </c>
      <c r="C1152" s="1">
        <v>75</v>
      </c>
      <c r="D1152" s="4" t="s">
        <v>812</v>
      </c>
      <c r="E1152" s="4" t="s">
        <v>58</v>
      </c>
      <c r="F1152" s="3">
        <v>45339.916666666664</v>
      </c>
      <c r="G1152" s="3">
        <v>45339.987500000003</v>
      </c>
      <c r="H1152" s="1">
        <v>50.53</v>
      </c>
      <c r="I1152" s="1">
        <v>1.03</v>
      </c>
      <c r="J1152" s="1">
        <v>34.64</v>
      </c>
      <c r="K1152" s="2">
        <v>5.1100000000000003</v>
      </c>
      <c r="L1152" s="4" t="s">
        <v>4</v>
      </c>
      <c r="M1152" s="4" t="s">
        <v>48</v>
      </c>
      <c r="N1152" s="1">
        <v>25.35</v>
      </c>
      <c r="O1152" s="1">
        <v>63.66</v>
      </c>
      <c r="P1152" s="1">
        <v>62.53</v>
      </c>
      <c r="Q1152" s="1">
        <v>-9.16</v>
      </c>
      <c r="R1152" s="1">
        <v>0</v>
      </c>
      <c r="S1152" s="4" t="s">
        <v>6</v>
      </c>
      <c r="T1152" s="4" t="s">
        <v>7</v>
      </c>
      <c r="U1152" s="7">
        <v>22</v>
      </c>
      <c r="V1152" s="4" t="s">
        <v>4</v>
      </c>
      <c r="W1152" s="4" t="s">
        <v>2584</v>
      </c>
      <c r="X1152" s="7">
        <v>2</v>
      </c>
      <c r="Y1152" s="7">
        <v>2024</v>
      </c>
      <c r="Z1152" s="4" t="s">
        <v>1853</v>
      </c>
    </row>
    <row r="1153" spans="1:26">
      <c r="A1153" s="4" t="s">
        <v>1625</v>
      </c>
      <c r="B1153" s="4" t="s">
        <v>29</v>
      </c>
      <c r="C1153" s="1">
        <v>65.97</v>
      </c>
      <c r="D1153" s="4" t="s">
        <v>1338</v>
      </c>
      <c r="E1153" s="4" t="s">
        <v>42</v>
      </c>
      <c r="F1153" s="3">
        <v>45339.958333333336</v>
      </c>
      <c r="G1153" s="3">
        <v>45339.981249999997</v>
      </c>
      <c r="H1153" s="1">
        <v>64.930000000000007</v>
      </c>
      <c r="I1153" s="1">
        <v>3.73</v>
      </c>
      <c r="J1153" s="1">
        <v>45.6</v>
      </c>
      <c r="K1153" s="2">
        <v>38.450000000000003</v>
      </c>
      <c r="L1153" s="4" t="s">
        <v>45</v>
      </c>
      <c r="M1153" s="4" t="s">
        <v>19</v>
      </c>
      <c r="N1153" s="1">
        <v>58.16</v>
      </c>
      <c r="O1153" s="1">
        <v>72.86</v>
      </c>
      <c r="P1153" s="1">
        <v>115.73</v>
      </c>
      <c r="Q1153" s="1">
        <v>26.68</v>
      </c>
      <c r="R1153" s="1">
        <v>2</v>
      </c>
      <c r="S1153" s="4" t="s">
        <v>20</v>
      </c>
      <c r="T1153" s="4" t="s">
        <v>24</v>
      </c>
      <c r="U1153" s="7">
        <v>23</v>
      </c>
      <c r="V1153" s="4" t="s">
        <v>4</v>
      </c>
      <c r="W1153" s="4" t="s">
        <v>2579</v>
      </c>
      <c r="X1153" s="7">
        <v>2</v>
      </c>
      <c r="Y1153" s="7">
        <v>2024</v>
      </c>
      <c r="Z1153" s="4" t="s">
        <v>1853</v>
      </c>
    </row>
    <row r="1154" spans="1:26">
      <c r="A1154" s="4" t="s">
        <v>1626</v>
      </c>
      <c r="B1154" s="4" t="s">
        <v>17</v>
      </c>
      <c r="C1154" s="1">
        <v>85</v>
      </c>
      <c r="D1154" s="4" t="s">
        <v>239</v>
      </c>
      <c r="E1154" s="4" t="s">
        <v>27</v>
      </c>
      <c r="F1154" s="3">
        <v>45340</v>
      </c>
      <c r="G1154" s="3">
        <v>45340.098611111112</v>
      </c>
      <c r="H1154" s="1"/>
      <c r="I1154" s="1">
        <v>3.34</v>
      </c>
      <c r="J1154" s="1">
        <v>39.4</v>
      </c>
      <c r="K1154" s="2">
        <v>11.08</v>
      </c>
      <c r="L1154" s="4" t="s">
        <v>36</v>
      </c>
      <c r="M1154" s="4" t="s">
        <v>48</v>
      </c>
      <c r="N1154" s="1">
        <v>34.07</v>
      </c>
      <c r="O1154" s="1">
        <v>98.87</v>
      </c>
      <c r="P1154" s="1"/>
      <c r="Q1154" s="1">
        <v>32.31</v>
      </c>
      <c r="R1154" s="1">
        <v>5</v>
      </c>
      <c r="S1154" s="4" t="s">
        <v>20</v>
      </c>
      <c r="T1154" s="4" t="s">
        <v>7</v>
      </c>
      <c r="U1154" s="7">
        <v>0</v>
      </c>
      <c r="V1154" s="4" t="s">
        <v>1816</v>
      </c>
      <c r="W1154" s="4" t="s">
        <v>2567</v>
      </c>
      <c r="X1154" s="7">
        <v>2</v>
      </c>
      <c r="Y1154" s="7">
        <v>2024</v>
      </c>
      <c r="Z1154" s="4" t="s">
        <v>1853</v>
      </c>
    </row>
    <row r="1155" spans="1:26">
      <c r="A1155" s="4" t="s">
        <v>1627</v>
      </c>
      <c r="B1155" s="4" t="s">
        <v>62</v>
      </c>
      <c r="C1155" s="1">
        <v>62</v>
      </c>
      <c r="D1155" s="4" t="s">
        <v>1100</v>
      </c>
      <c r="E1155" s="4" t="s">
        <v>42</v>
      </c>
      <c r="F1155" s="3">
        <v>45340.041666666664</v>
      </c>
      <c r="G1155" s="3">
        <v>45340.09375</v>
      </c>
      <c r="H1155" s="1">
        <v>55.63</v>
      </c>
      <c r="I1155" s="1">
        <v>1.38</v>
      </c>
      <c r="J1155" s="1">
        <v>8.18</v>
      </c>
      <c r="K1155" s="2">
        <v>25.72</v>
      </c>
      <c r="L1155" s="4" t="s">
        <v>36</v>
      </c>
      <c r="M1155" s="4" t="s">
        <v>5</v>
      </c>
      <c r="N1155" s="1">
        <v>50.63</v>
      </c>
      <c r="O1155" s="1">
        <v>53.25</v>
      </c>
      <c r="P1155" s="1">
        <v>294.29000000000002</v>
      </c>
      <c r="Q1155" s="1">
        <v>14.56</v>
      </c>
      <c r="R1155" s="1">
        <v>6</v>
      </c>
      <c r="S1155" s="4" t="s">
        <v>14</v>
      </c>
      <c r="T1155" s="4" t="s">
        <v>15</v>
      </c>
      <c r="U1155" s="7">
        <v>1</v>
      </c>
      <c r="V1155" s="4" t="s">
        <v>1816</v>
      </c>
      <c r="W1155" s="4" t="s">
        <v>2584</v>
      </c>
      <c r="X1155" s="7">
        <v>2</v>
      </c>
      <c r="Y1155" s="7">
        <v>2024</v>
      </c>
      <c r="Z1155" s="4" t="s">
        <v>1853</v>
      </c>
    </row>
    <row r="1156" spans="1:26">
      <c r="A1156" s="4" t="s">
        <v>1628</v>
      </c>
      <c r="B1156" s="4" t="s">
        <v>29</v>
      </c>
      <c r="C1156" s="1">
        <v>85</v>
      </c>
      <c r="D1156" s="4" t="s">
        <v>575</v>
      </c>
      <c r="E1156" s="4" t="s">
        <v>42</v>
      </c>
      <c r="F1156" s="3">
        <v>45340.083333333336</v>
      </c>
      <c r="G1156" s="3">
        <v>45340.115972222222</v>
      </c>
      <c r="H1156" s="1">
        <v>41.99</v>
      </c>
      <c r="I1156" s="1">
        <v>1.2</v>
      </c>
      <c r="J1156" s="1">
        <v>6.48</v>
      </c>
      <c r="K1156" s="2">
        <v>30.38</v>
      </c>
      <c r="L1156" s="4" t="s">
        <v>36</v>
      </c>
      <c r="M1156" s="4" t="s">
        <v>23</v>
      </c>
      <c r="N1156" s="1">
        <v>46.35</v>
      </c>
      <c r="O1156" s="1">
        <v>91.11</v>
      </c>
      <c r="P1156" s="1">
        <v>54.27</v>
      </c>
      <c r="Q1156" s="1">
        <v>37.29</v>
      </c>
      <c r="R1156" s="1">
        <v>4</v>
      </c>
      <c r="S1156" s="4" t="s">
        <v>14</v>
      </c>
      <c r="T1156" s="4" t="s">
        <v>24</v>
      </c>
      <c r="U1156" s="7">
        <v>2</v>
      </c>
      <c r="V1156" s="4" t="s">
        <v>1816</v>
      </c>
      <c r="W1156" s="4" t="s">
        <v>2579</v>
      </c>
      <c r="X1156" s="7">
        <v>2</v>
      </c>
      <c r="Y1156" s="7">
        <v>2024</v>
      </c>
      <c r="Z1156" s="4" t="s">
        <v>1853</v>
      </c>
    </row>
    <row r="1157" spans="1:26">
      <c r="A1157" s="4" t="s">
        <v>1629</v>
      </c>
      <c r="B1157" s="4" t="s">
        <v>17</v>
      </c>
      <c r="C1157" s="1">
        <v>24.74</v>
      </c>
      <c r="D1157" s="4" t="s">
        <v>241</v>
      </c>
      <c r="E1157" s="4" t="s">
        <v>42</v>
      </c>
      <c r="F1157" s="3">
        <v>45340.125</v>
      </c>
      <c r="G1157" s="3">
        <v>45340.175000000003</v>
      </c>
      <c r="H1157" s="1">
        <v>38.700000000000003</v>
      </c>
      <c r="I1157" s="1">
        <v>0.55000000000000004</v>
      </c>
      <c r="J1157" s="1">
        <v>30.85</v>
      </c>
      <c r="K1157" s="2">
        <v>12.73</v>
      </c>
      <c r="L1157" s="4" t="s">
        <v>4</v>
      </c>
      <c r="M1157" s="4" t="s">
        <v>19</v>
      </c>
      <c r="N1157" s="1">
        <v>27.79</v>
      </c>
      <c r="O1157" s="1">
        <v>54.74</v>
      </c>
      <c r="P1157" s="1">
        <v>384.69</v>
      </c>
      <c r="Q1157" s="1">
        <v>36.659999999999997</v>
      </c>
      <c r="R1157" s="1">
        <v>5</v>
      </c>
      <c r="S1157" s="4" t="s">
        <v>14</v>
      </c>
      <c r="T1157" s="4" t="s">
        <v>24</v>
      </c>
      <c r="U1157" s="7">
        <v>3</v>
      </c>
      <c r="V1157" s="4" t="s">
        <v>1816</v>
      </c>
      <c r="W1157" s="4" t="s">
        <v>2567</v>
      </c>
      <c r="X1157" s="7">
        <v>2</v>
      </c>
      <c r="Y1157" s="7">
        <v>2024</v>
      </c>
      <c r="Z1157" s="4" t="s">
        <v>1853</v>
      </c>
    </row>
    <row r="1158" spans="1:26">
      <c r="A1158" s="4" t="s">
        <v>1630</v>
      </c>
      <c r="B1158" s="4" t="s">
        <v>62</v>
      </c>
      <c r="C1158" s="1">
        <v>84.63</v>
      </c>
      <c r="D1158" s="4" t="s">
        <v>939</v>
      </c>
      <c r="E1158" s="4" t="s">
        <v>58</v>
      </c>
      <c r="F1158" s="3">
        <v>45340.166666666664</v>
      </c>
      <c r="G1158" s="3">
        <v>45340.331250000003</v>
      </c>
      <c r="H1158" s="1">
        <v>62.26</v>
      </c>
      <c r="I1158" s="1">
        <v>1.7</v>
      </c>
      <c r="J1158" s="1">
        <v>23.58</v>
      </c>
      <c r="K1158" s="2">
        <v>17.190000000000001</v>
      </c>
      <c r="L1158" s="4" t="s">
        <v>12</v>
      </c>
      <c r="M1158" s="4" t="s">
        <v>13</v>
      </c>
      <c r="N1158" s="1">
        <v>34.700000000000003</v>
      </c>
      <c r="O1158" s="1">
        <v>51.28</v>
      </c>
      <c r="P1158" s="1">
        <v>299.66000000000003</v>
      </c>
      <c r="Q1158" s="1">
        <v>9.25</v>
      </c>
      <c r="R1158" s="1">
        <v>2</v>
      </c>
      <c r="S1158" s="4" t="s">
        <v>20</v>
      </c>
      <c r="T1158" s="4" t="s">
        <v>15</v>
      </c>
      <c r="U1158" s="7">
        <v>4</v>
      </c>
      <c r="V1158" s="4" t="s">
        <v>1816</v>
      </c>
      <c r="W1158" s="4" t="s">
        <v>2584</v>
      </c>
      <c r="X1158" s="7">
        <v>2</v>
      </c>
      <c r="Y1158" s="7">
        <v>2024</v>
      </c>
      <c r="Z1158" s="4" t="s">
        <v>1853</v>
      </c>
    </row>
    <row r="1159" spans="1:26">
      <c r="A1159" s="4" t="s">
        <v>1631</v>
      </c>
      <c r="B1159" s="4" t="s">
        <v>62</v>
      </c>
      <c r="C1159" s="1">
        <v>62</v>
      </c>
      <c r="D1159" s="4" t="s">
        <v>1632</v>
      </c>
      <c r="E1159" s="4" t="s">
        <v>58</v>
      </c>
      <c r="F1159" s="3">
        <v>45340.208333333336</v>
      </c>
      <c r="G1159" s="3">
        <v>45340.340277777781</v>
      </c>
      <c r="H1159" s="1">
        <v>35.840000000000003</v>
      </c>
      <c r="I1159" s="1">
        <v>3.79</v>
      </c>
      <c r="J1159" s="1">
        <v>34.74</v>
      </c>
      <c r="K1159" s="2">
        <v>13.91</v>
      </c>
      <c r="L1159" s="4" t="s">
        <v>4</v>
      </c>
      <c r="M1159" s="4" t="s">
        <v>33</v>
      </c>
      <c r="N1159" s="1">
        <v>55.96</v>
      </c>
      <c r="O1159" s="1">
        <v>87.11</v>
      </c>
      <c r="P1159" s="1">
        <v>263.58</v>
      </c>
      <c r="Q1159" s="1">
        <v>9.19</v>
      </c>
      <c r="R1159" s="1">
        <v>6</v>
      </c>
      <c r="S1159" s="4" t="s">
        <v>6</v>
      </c>
      <c r="T1159" s="4" t="s">
        <v>15</v>
      </c>
      <c r="U1159" s="7">
        <v>5</v>
      </c>
      <c r="V1159" s="4" t="s">
        <v>1816</v>
      </c>
      <c r="W1159" s="4" t="s">
        <v>2584</v>
      </c>
      <c r="X1159" s="7">
        <v>2</v>
      </c>
      <c r="Y1159" s="7">
        <v>2024</v>
      </c>
      <c r="Z1159" s="4" t="s">
        <v>1853</v>
      </c>
    </row>
    <row r="1160" spans="1:26">
      <c r="A1160" s="4" t="s">
        <v>1633</v>
      </c>
      <c r="B1160" s="4" t="s">
        <v>29</v>
      </c>
      <c r="C1160" s="1">
        <v>100</v>
      </c>
      <c r="D1160" s="4" t="s">
        <v>44</v>
      </c>
      <c r="E1160" s="4" t="s">
        <v>27</v>
      </c>
      <c r="F1160" s="3">
        <v>45340.25</v>
      </c>
      <c r="G1160" s="3">
        <v>45340.334722222222</v>
      </c>
      <c r="H1160" s="1">
        <v>55.47</v>
      </c>
      <c r="I1160" s="1">
        <v>3.54</v>
      </c>
      <c r="J1160" s="1">
        <v>26.48</v>
      </c>
      <c r="K1160" s="2">
        <v>14.83</v>
      </c>
      <c r="L1160" s="4" t="s">
        <v>12</v>
      </c>
      <c r="M1160" s="4" t="s">
        <v>33</v>
      </c>
      <c r="N1160" s="1">
        <v>38.479999999999997</v>
      </c>
      <c r="O1160" s="1">
        <v>82.3</v>
      </c>
      <c r="P1160" s="1">
        <v>76.930000000000007</v>
      </c>
      <c r="Q1160" s="1">
        <v>1.36</v>
      </c>
      <c r="R1160" s="1">
        <v>0</v>
      </c>
      <c r="S1160" s="4" t="s">
        <v>14</v>
      </c>
      <c r="T1160" s="4" t="s">
        <v>24</v>
      </c>
      <c r="U1160" s="7">
        <v>6</v>
      </c>
      <c r="V1160" s="4" t="s">
        <v>12</v>
      </c>
      <c r="W1160" s="4" t="s">
        <v>2579</v>
      </c>
      <c r="X1160" s="7">
        <v>2</v>
      </c>
      <c r="Y1160" s="7">
        <v>2024</v>
      </c>
      <c r="Z1160" s="4" t="s">
        <v>1853</v>
      </c>
    </row>
    <row r="1161" spans="1:26">
      <c r="A1161" s="4" t="s">
        <v>1634</v>
      </c>
      <c r="B1161" s="4" t="s">
        <v>9</v>
      </c>
      <c r="C1161" s="1">
        <v>62</v>
      </c>
      <c r="D1161" s="4" t="s">
        <v>75</v>
      </c>
      <c r="E1161" s="4" t="s">
        <v>42</v>
      </c>
      <c r="F1161" s="3">
        <v>45340.291666666664</v>
      </c>
      <c r="G1161" s="3">
        <v>45340.383333333331</v>
      </c>
      <c r="H1161" s="1">
        <v>19.72</v>
      </c>
      <c r="I1161" s="1">
        <v>1.48</v>
      </c>
      <c r="J1161" s="1">
        <v>47.61</v>
      </c>
      <c r="K1161" s="2">
        <v>9.0399999999999991</v>
      </c>
      <c r="L1161" s="4" t="s">
        <v>36</v>
      </c>
      <c r="M1161" s="4" t="s">
        <v>33</v>
      </c>
      <c r="N1161" s="1">
        <v>58.69</v>
      </c>
      <c r="O1161" s="1">
        <v>84.55</v>
      </c>
      <c r="P1161" s="1">
        <v>32.32</v>
      </c>
      <c r="Q1161" s="1">
        <v>35.770000000000003</v>
      </c>
      <c r="R1161" s="1">
        <v>1.41</v>
      </c>
      <c r="S1161" s="4" t="s">
        <v>14</v>
      </c>
      <c r="T1161" s="4" t="s">
        <v>7</v>
      </c>
      <c r="U1161" s="7">
        <v>7</v>
      </c>
      <c r="V1161" s="4" t="s">
        <v>12</v>
      </c>
      <c r="W1161" s="4" t="s">
        <v>2572</v>
      </c>
      <c r="X1161" s="7">
        <v>2</v>
      </c>
      <c r="Y1161" s="7">
        <v>2024</v>
      </c>
      <c r="Z1161" s="4" t="s">
        <v>1853</v>
      </c>
    </row>
    <row r="1162" spans="1:26">
      <c r="A1162" s="4" t="s">
        <v>1635</v>
      </c>
      <c r="B1162" s="4" t="s">
        <v>62</v>
      </c>
      <c r="C1162" s="1">
        <v>28.59</v>
      </c>
      <c r="D1162" s="4" t="s">
        <v>1096</v>
      </c>
      <c r="E1162" s="4" t="s">
        <v>58</v>
      </c>
      <c r="F1162" s="3">
        <v>45340.333333333336</v>
      </c>
      <c r="G1162" s="3">
        <v>45340.439583333333</v>
      </c>
      <c r="H1162" s="1">
        <v>68.45</v>
      </c>
      <c r="I1162" s="1">
        <v>2.19</v>
      </c>
      <c r="J1162" s="1">
        <v>14.97</v>
      </c>
      <c r="K1162" s="2">
        <v>14.5</v>
      </c>
      <c r="L1162" s="4" t="s">
        <v>36</v>
      </c>
      <c r="M1162" s="4" t="s">
        <v>19</v>
      </c>
      <c r="N1162" s="1">
        <v>26.46</v>
      </c>
      <c r="O1162" s="1">
        <v>98.79</v>
      </c>
      <c r="P1162" s="1">
        <v>61.81</v>
      </c>
      <c r="Q1162" s="1">
        <v>18.600000000000001</v>
      </c>
      <c r="R1162" s="1">
        <v>4.3899999999999997</v>
      </c>
      <c r="S1162" s="4" t="s">
        <v>14</v>
      </c>
      <c r="T1162" s="4" t="s">
        <v>7</v>
      </c>
      <c r="U1162" s="7">
        <v>8</v>
      </c>
      <c r="V1162" s="4" t="s">
        <v>12</v>
      </c>
      <c r="W1162" s="4" t="s">
        <v>2584</v>
      </c>
      <c r="X1162" s="7">
        <v>2</v>
      </c>
      <c r="Y1162" s="7">
        <v>2024</v>
      </c>
      <c r="Z1162" s="4" t="s">
        <v>1853</v>
      </c>
    </row>
    <row r="1163" spans="1:26">
      <c r="A1163" s="4" t="s">
        <v>1636</v>
      </c>
      <c r="B1163" s="4" t="s">
        <v>62</v>
      </c>
      <c r="C1163" s="1">
        <v>62</v>
      </c>
      <c r="D1163" s="4" t="s">
        <v>103</v>
      </c>
      <c r="E1163" s="4" t="s">
        <v>27</v>
      </c>
      <c r="F1163" s="3">
        <v>45340.375</v>
      </c>
      <c r="G1163" s="3">
        <v>45340.402083333334</v>
      </c>
      <c r="H1163" s="1">
        <v>79.95</v>
      </c>
      <c r="I1163" s="1">
        <v>1.66</v>
      </c>
      <c r="J1163" s="1">
        <v>10.89</v>
      </c>
      <c r="K1163" s="2">
        <v>17.62</v>
      </c>
      <c r="L1163" s="4" t="s">
        <v>12</v>
      </c>
      <c r="M1163" s="4" t="s">
        <v>5</v>
      </c>
      <c r="N1163" s="1">
        <v>52.14</v>
      </c>
      <c r="O1163" s="1">
        <v>93.02</v>
      </c>
      <c r="P1163" s="1">
        <v>176.22</v>
      </c>
      <c r="Q1163" s="1">
        <v>34.43</v>
      </c>
      <c r="R1163" s="1">
        <v>6</v>
      </c>
      <c r="S1163" s="4" t="s">
        <v>6</v>
      </c>
      <c r="T1163" s="4" t="s">
        <v>24</v>
      </c>
      <c r="U1163" s="7">
        <v>9</v>
      </c>
      <c r="V1163" s="4" t="s">
        <v>12</v>
      </c>
      <c r="W1163" s="4" t="s">
        <v>2584</v>
      </c>
      <c r="X1163" s="7">
        <v>2</v>
      </c>
      <c r="Y1163" s="7">
        <v>2024</v>
      </c>
      <c r="Z1163" s="4" t="s">
        <v>1853</v>
      </c>
    </row>
    <row r="1164" spans="1:26">
      <c r="A1164" s="4" t="s">
        <v>1637</v>
      </c>
      <c r="B1164" s="4" t="s">
        <v>17</v>
      </c>
      <c r="C1164" s="1">
        <v>85</v>
      </c>
      <c r="D1164" s="4" t="s">
        <v>577</v>
      </c>
      <c r="E1164" s="4" t="s">
        <v>27</v>
      </c>
      <c r="F1164" s="3">
        <v>45340.416666666664</v>
      </c>
      <c r="G1164" s="3">
        <v>45340.487500000003</v>
      </c>
      <c r="H1164" s="1">
        <v>60.47</v>
      </c>
      <c r="I1164" s="1">
        <v>3.72</v>
      </c>
      <c r="J1164" s="1">
        <v>28.75</v>
      </c>
      <c r="K1164" s="2">
        <v>19.649999999999999</v>
      </c>
      <c r="L1164" s="4" t="s">
        <v>36</v>
      </c>
      <c r="M1164" s="4" t="s">
        <v>19</v>
      </c>
      <c r="N1164" s="1">
        <v>33.68</v>
      </c>
      <c r="O1164" s="1">
        <v>78.91</v>
      </c>
      <c r="P1164" s="1">
        <v>147.74</v>
      </c>
      <c r="Q1164" s="1">
        <v>-2.66</v>
      </c>
      <c r="R1164" s="1">
        <v>1</v>
      </c>
      <c r="S1164" s="4" t="s">
        <v>14</v>
      </c>
      <c r="T1164" s="4" t="s">
        <v>7</v>
      </c>
      <c r="U1164" s="7">
        <v>10</v>
      </c>
      <c r="V1164" s="4" t="s">
        <v>12</v>
      </c>
      <c r="W1164" s="4" t="s">
        <v>2567</v>
      </c>
      <c r="X1164" s="7">
        <v>2</v>
      </c>
      <c r="Y1164" s="7">
        <v>2024</v>
      </c>
      <c r="Z1164" s="4" t="s">
        <v>1853</v>
      </c>
    </row>
    <row r="1165" spans="1:26">
      <c r="A1165" s="4" t="s">
        <v>1638</v>
      </c>
      <c r="B1165" s="4" t="s">
        <v>1</v>
      </c>
      <c r="C1165" s="1">
        <v>75</v>
      </c>
      <c r="D1165" s="4" t="s">
        <v>399</v>
      </c>
      <c r="E1165" s="4" t="s">
        <v>42</v>
      </c>
      <c r="F1165" s="3">
        <v>45340.458333333336</v>
      </c>
      <c r="G1165" s="3">
        <v>45340.60833333333</v>
      </c>
      <c r="H1165" s="1">
        <v>35.380000000000003</v>
      </c>
      <c r="I1165" s="1">
        <v>1.72</v>
      </c>
      <c r="J1165" s="1">
        <v>23.77</v>
      </c>
      <c r="K1165" s="2">
        <v>16.079999999999998</v>
      </c>
      <c r="L1165" s="4" t="s">
        <v>4</v>
      </c>
      <c r="M1165" s="4" t="s">
        <v>19</v>
      </c>
      <c r="N1165" s="1">
        <v>54.48</v>
      </c>
      <c r="O1165" s="1">
        <v>70.459999999999994</v>
      </c>
      <c r="P1165" s="1">
        <v>33.69</v>
      </c>
      <c r="Q1165" s="1">
        <v>33.89</v>
      </c>
      <c r="R1165" s="1">
        <v>5</v>
      </c>
      <c r="S1165" s="4" t="s">
        <v>14</v>
      </c>
      <c r="T1165" s="4" t="s">
        <v>24</v>
      </c>
      <c r="U1165" s="7">
        <v>11</v>
      </c>
      <c r="V1165" s="4" t="s">
        <v>12</v>
      </c>
      <c r="W1165" s="4" t="s">
        <v>2566</v>
      </c>
      <c r="X1165" s="7">
        <v>2</v>
      </c>
      <c r="Y1165" s="7">
        <v>2024</v>
      </c>
      <c r="Z1165" s="4" t="s">
        <v>1853</v>
      </c>
    </row>
    <row r="1166" spans="1:26">
      <c r="A1166" s="4" t="s">
        <v>1639</v>
      </c>
      <c r="B1166" s="4" t="s">
        <v>29</v>
      </c>
      <c r="C1166" s="1">
        <v>62</v>
      </c>
      <c r="D1166" s="4" t="s">
        <v>701</v>
      </c>
      <c r="E1166" s="4" t="s">
        <v>11</v>
      </c>
      <c r="F1166" s="3">
        <v>45340.5</v>
      </c>
      <c r="G1166" s="3">
        <v>45340.541666666664</v>
      </c>
      <c r="H1166" s="1">
        <v>37.69</v>
      </c>
      <c r="I1166" s="1">
        <v>0.6</v>
      </c>
      <c r="J1166" s="1">
        <v>45.36</v>
      </c>
      <c r="K1166" s="2">
        <v>33.81</v>
      </c>
      <c r="L1166" s="4" t="s">
        <v>12</v>
      </c>
      <c r="M1166" s="4" t="s">
        <v>48</v>
      </c>
      <c r="N1166" s="1">
        <v>17.97</v>
      </c>
      <c r="O1166" s="1">
        <v>67.459999999999994</v>
      </c>
      <c r="P1166" s="1">
        <v>172.1</v>
      </c>
      <c r="Q1166" s="1">
        <v>26.07</v>
      </c>
      <c r="R1166" s="1">
        <v>1</v>
      </c>
      <c r="S1166" s="4" t="s">
        <v>20</v>
      </c>
      <c r="T1166" s="4" t="s">
        <v>15</v>
      </c>
      <c r="U1166" s="7">
        <v>12</v>
      </c>
      <c r="V1166" s="4" t="s">
        <v>36</v>
      </c>
      <c r="W1166" s="4" t="s">
        <v>2579</v>
      </c>
      <c r="X1166" s="7">
        <v>2</v>
      </c>
      <c r="Y1166" s="7">
        <v>2024</v>
      </c>
      <c r="Z1166" s="4" t="s">
        <v>1853</v>
      </c>
    </row>
    <row r="1167" spans="1:26">
      <c r="A1167" s="4" t="s">
        <v>1640</v>
      </c>
      <c r="B1167" s="4" t="s">
        <v>29</v>
      </c>
      <c r="C1167" s="1">
        <v>110.66</v>
      </c>
      <c r="D1167" s="4" t="s">
        <v>307</v>
      </c>
      <c r="E1167" s="4" t="s">
        <v>42</v>
      </c>
      <c r="F1167" s="3">
        <v>45340.541666666664</v>
      </c>
      <c r="G1167" s="3">
        <v>45340.670138888891</v>
      </c>
      <c r="H1167" s="1">
        <v>20.79</v>
      </c>
      <c r="I1167" s="1">
        <v>1.47</v>
      </c>
      <c r="J1167" s="1">
        <v>30.19</v>
      </c>
      <c r="K1167" s="2">
        <v>16.079999999999998</v>
      </c>
      <c r="L1167" s="4" t="s">
        <v>36</v>
      </c>
      <c r="M1167" s="4" t="s">
        <v>23</v>
      </c>
      <c r="N1167" s="1">
        <v>33.549999999999997</v>
      </c>
      <c r="O1167" s="1">
        <v>93.65</v>
      </c>
      <c r="P1167" s="1">
        <v>155.78</v>
      </c>
      <c r="Q1167" s="1">
        <v>13.66</v>
      </c>
      <c r="R1167" s="1">
        <v>6</v>
      </c>
      <c r="S1167" s="4" t="s">
        <v>20</v>
      </c>
      <c r="T1167" s="4" t="s">
        <v>7</v>
      </c>
      <c r="U1167" s="7">
        <v>13</v>
      </c>
      <c r="V1167" s="4" t="s">
        <v>36</v>
      </c>
      <c r="W1167" s="4" t="s">
        <v>2579</v>
      </c>
      <c r="X1167" s="7">
        <v>2</v>
      </c>
      <c r="Y1167" s="7">
        <v>2024</v>
      </c>
      <c r="Z1167" s="4" t="s">
        <v>1853</v>
      </c>
    </row>
    <row r="1168" spans="1:26">
      <c r="A1168" s="4" t="s">
        <v>1641</v>
      </c>
      <c r="B1168" s="4" t="s">
        <v>9</v>
      </c>
      <c r="C1168" s="1">
        <v>100</v>
      </c>
      <c r="D1168" s="4" t="s">
        <v>1302</v>
      </c>
      <c r="E1168" s="4" t="s">
        <v>11</v>
      </c>
      <c r="F1168" s="3">
        <v>45340.583333333336</v>
      </c>
      <c r="G1168" s="3">
        <v>45340.645138888889</v>
      </c>
      <c r="H1168" s="1">
        <v>53.36</v>
      </c>
      <c r="I1168" s="1">
        <v>3.8</v>
      </c>
      <c r="J1168" s="1">
        <v>38.630000000000003</v>
      </c>
      <c r="K1168" s="2">
        <v>13.61</v>
      </c>
      <c r="L1168" s="4" t="s">
        <v>45</v>
      </c>
      <c r="M1168" s="4" t="s">
        <v>33</v>
      </c>
      <c r="N1168" s="1">
        <v>33.270000000000003</v>
      </c>
      <c r="O1168" s="1">
        <v>92.04</v>
      </c>
      <c r="P1168" s="1">
        <v>42.14</v>
      </c>
      <c r="Q1168" s="1">
        <v>29.88</v>
      </c>
      <c r="R1168" s="1">
        <v>4</v>
      </c>
      <c r="S1168" s="4" t="s">
        <v>20</v>
      </c>
      <c r="T1168" s="4" t="s">
        <v>7</v>
      </c>
      <c r="U1168" s="7">
        <v>14</v>
      </c>
      <c r="V1168" s="4" t="s">
        <v>36</v>
      </c>
      <c r="W1168" s="4" t="s">
        <v>2572</v>
      </c>
      <c r="X1168" s="7">
        <v>2</v>
      </c>
      <c r="Y1168" s="7">
        <v>2024</v>
      </c>
      <c r="Z1168" s="4" t="s">
        <v>1853</v>
      </c>
    </row>
    <row r="1169" spans="1:26">
      <c r="A1169" s="4" t="s">
        <v>1642</v>
      </c>
      <c r="B1169" s="4" t="s">
        <v>9</v>
      </c>
      <c r="C1169" s="1">
        <v>100</v>
      </c>
      <c r="D1169" s="4" t="s">
        <v>544</v>
      </c>
      <c r="E1169" s="4" t="s">
        <v>27</v>
      </c>
      <c r="F1169" s="3">
        <v>45340.625</v>
      </c>
      <c r="G1169" s="3">
        <v>45340.736111111109</v>
      </c>
      <c r="H1169" s="1">
        <v>24.27</v>
      </c>
      <c r="I1169" s="1">
        <v>1.64</v>
      </c>
      <c r="J1169" s="1">
        <v>30.49</v>
      </c>
      <c r="K1169" s="2">
        <v>15.81</v>
      </c>
      <c r="L1169" s="4" t="s">
        <v>36</v>
      </c>
      <c r="M1169" s="4" t="s">
        <v>5</v>
      </c>
      <c r="N1169" s="1">
        <v>74.680000000000007</v>
      </c>
      <c r="O1169" s="1">
        <v>79.53</v>
      </c>
      <c r="P1169" s="1">
        <v>80.319999999999993</v>
      </c>
      <c r="Q1169" s="1">
        <v>11.7</v>
      </c>
      <c r="R1169" s="1">
        <v>6</v>
      </c>
      <c r="S1169" s="4" t="s">
        <v>6</v>
      </c>
      <c r="T1169" s="4" t="s">
        <v>24</v>
      </c>
      <c r="U1169" s="7">
        <v>15</v>
      </c>
      <c r="V1169" s="4" t="s">
        <v>36</v>
      </c>
      <c r="W1169" s="4" t="s">
        <v>2572</v>
      </c>
      <c r="X1169" s="7">
        <v>2</v>
      </c>
      <c r="Y1169" s="7">
        <v>2024</v>
      </c>
      <c r="Z1169" s="4" t="s">
        <v>1853</v>
      </c>
    </row>
    <row r="1170" spans="1:26">
      <c r="A1170" s="4" t="s">
        <v>1643</v>
      </c>
      <c r="B1170" s="4" t="s">
        <v>29</v>
      </c>
      <c r="C1170" s="1">
        <v>62</v>
      </c>
      <c r="D1170" s="4" t="s">
        <v>120</v>
      </c>
      <c r="E1170" s="4" t="s">
        <v>58</v>
      </c>
      <c r="F1170" s="3">
        <v>45340.666666666664</v>
      </c>
      <c r="G1170" s="3">
        <v>45340.768750000003</v>
      </c>
      <c r="H1170" s="1">
        <v>68.209999999999994</v>
      </c>
      <c r="I1170" s="1">
        <v>2.84</v>
      </c>
      <c r="J1170" s="1">
        <v>21.9</v>
      </c>
      <c r="K1170" s="2">
        <v>38.65</v>
      </c>
      <c r="L1170" s="4" t="s">
        <v>45</v>
      </c>
      <c r="M1170" s="4" t="s">
        <v>39</v>
      </c>
      <c r="N1170" s="1">
        <v>87.9</v>
      </c>
      <c r="O1170" s="1">
        <v>63.86</v>
      </c>
      <c r="P1170" s="1">
        <v>71.17</v>
      </c>
      <c r="Q1170" s="1">
        <v>34.380000000000003</v>
      </c>
      <c r="R1170" s="1">
        <v>5</v>
      </c>
      <c r="S1170" s="4" t="s">
        <v>20</v>
      </c>
      <c r="T1170" s="4" t="s">
        <v>24</v>
      </c>
      <c r="U1170" s="7">
        <v>16</v>
      </c>
      <c r="V1170" s="4" t="s">
        <v>36</v>
      </c>
      <c r="W1170" s="4" t="s">
        <v>2579</v>
      </c>
      <c r="X1170" s="7">
        <v>2</v>
      </c>
      <c r="Y1170" s="7">
        <v>2024</v>
      </c>
      <c r="Z1170" s="4" t="s">
        <v>1853</v>
      </c>
    </row>
    <row r="1171" spans="1:26">
      <c r="A1171" s="4" t="s">
        <v>1644</v>
      </c>
      <c r="B1171" s="4" t="s">
        <v>9</v>
      </c>
      <c r="C1171" s="1">
        <v>100</v>
      </c>
      <c r="D1171" s="4" t="s">
        <v>923</v>
      </c>
      <c r="E1171" s="4" t="s">
        <v>3</v>
      </c>
      <c r="F1171" s="3">
        <v>45340.708333333336</v>
      </c>
      <c r="G1171" s="3">
        <v>45340.855555555558</v>
      </c>
      <c r="H1171" s="1">
        <v>27.71</v>
      </c>
      <c r="I1171" s="1">
        <v>2.86</v>
      </c>
      <c r="J1171" s="1">
        <v>45.33</v>
      </c>
      <c r="K1171" s="2">
        <v>38.04</v>
      </c>
      <c r="L1171" s="4" t="s">
        <v>36</v>
      </c>
      <c r="M1171" s="4" t="s">
        <v>5</v>
      </c>
      <c r="N1171" s="1">
        <v>46.48</v>
      </c>
      <c r="O1171" s="1">
        <v>98.63</v>
      </c>
      <c r="P1171" s="1">
        <v>104.86</v>
      </c>
      <c r="Q1171" s="1">
        <v>19.03</v>
      </c>
      <c r="R1171" s="1">
        <v>4</v>
      </c>
      <c r="S1171" s="4" t="s">
        <v>14</v>
      </c>
      <c r="T1171" s="4" t="s">
        <v>7</v>
      </c>
      <c r="U1171" s="7">
        <v>17</v>
      </c>
      <c r="V1171" s="4" t="s">
        <v>36</v>
      </c>
      <c r="W1171" s="4" t="s">
        <v>2572</v>
      </c>
      <c r="X1171" s="7">
        <v>2</v>
      </c>
      <c r="Y1171" s="7">
        <v>2024</v>
      </c>
      <c r="Z1171" s="4" t="s">
        <v>1853</v>
      </c>
    </row>
    <row r="1172" spans="1:26">
      <c r="A1172" s="4" t="s">
        <v>1645</v>
      </c>
      <c r="B1172" s="4" t="s">
        <v>17</v>
      </c>
      <c r="C1172" s="1">
        <v>50</v>
      </c>
      <c r="D1172" s="4" t="s">
        <v>429</v>
      </c>
      <c r="E1172" s="4" t="s">
        <v>27</v>
      </c>
      <c r="F1172" s="3">
        <v>45340.75</v>
      </c>
      <c r="G1172" s="3">
        <v>45340.779861111114</v>
      </c>
      <c r="H1172" s="1">
        <v>76.69</v>
      </c>
      <c r="I1172" s="1">
        <v>0.73</v>
      </c>
      <c r="J1172" s="1">
        <v>45.76</v>
      </c>
      <c r="K1172" s="2">
        <v>35.270000000000003</v>
      </c>
      <c r="L1172" s="4" t="s">
        <v>45</v>
      </c>
      <c r="M1172" s="4" t="s">
        <v>48</v>
      </c>
      <c r="N1172" s="1">
        <v>33.29</v>
      </c>
      <c r="O1172" s="1">
        <v>52.04</v>
      </c>
      <c r="P1172" s="1">
        <v>190.94</v>
      </c>
      <c r="Q1172" s="1">
        <v>38.74</v>
      </c>
      <c r="R1172" s="1">
        <v>1</v>
      </c>
      <c r="S1172" s="4" t="s">
        <v>14</v>
      </c>
      <c r="T1172" s="4" t="s">
        <v>7</v>
      </c>
      <c r="U1172" s="7">
        <v>18</v>
      </c>
      <c r="V1172" s="4" t="s">
        <v>4</v>
      </c>
      <c r="W1172" s="4" t="s">
        <v>2567</v>
      </c>
      <c r="X1172" s="7">
        <v>2</v>
      </c>
      <c r="Y1172" s="7">
        <v>2024</v>
      </c>
      <c r="Z1172" s="4" t="s">
        <v>1853</v>
      </c>
    </row>
    <row r="1173" spans="1:26">
      <c r="A1173" s="4" t="s">
        <v>1646</v>
      </c>
      <c r="B1173" s="4" t="s">
        <v>29</v>
      </c>
      <c r="C1173" s="1">
        <v>50</v>
      </c>
      <c r="D1173" s="4" t="s">
        <v>194</v>
      </c>
      <c r="E1173" s="4" t="s">
        <v>58</v>
      </c>
      <c r="F1173" s="3">
        <v>45340.791666666664</v>
      </c>
      <c r="G1173" s="3">
        <v>45340.940972222219</v>
      </c>
      <c r="H1173" s="1">
        <v>45.36</v>
      </c>
      <c r="I1173" s="1">
        <v>0.56000000000000005</v>
      </c>
      <c r="J1173" s="1">
        <v>25.04</v>
      </c>
      <c r="K1173" s="2">
        <v>33.71</v>
      </c>
      <c r="L1173" s="4" t="s">
        <v>36</v>
      </c>
      <c r="M1173" s="4" t="s">
        <v>19</v>
      </c>
      <c r="N1173" s="1">
        <v>39.08</v>
      </c>
      <c r="O1173" s="1">
        <v>91.73</v>
      </c>
      <c r="P1173" s="1">
        <v>109.93</v>
      </c>
      <c r="Q1173" s="1">
        <v>37.33</v>
      </c>
      <c r="R1173" s="1">
        <v>5</v>
      </c>
      <c r="S1173" s="4" t="s">
        <v>6</v>
      </c>
      <c r="T1173" s="4" t="s">
        <v>7</v>
      </c>
      <c r="U1173" s="7">
        <v>19</v>
      </c>
      <c r="V1173" s="4" t="s">
        <v>4</v>
      </c>
      <c r="W1173" s="4" t="s">
        <v>2579</v>
      </c>
      <c r="X1173" s="7">
        <v>2</v>
      </c>
      <c r="Y1173" s="7">
        <v>2024</v>
      </c>
      <c r="Z1173" s="4" t="s">
        <v>1853</v>
      </c>
    </row>
    <row r="1174" spans="1:26">
      <c r="A1174" s="4" t="s">
        <v>1647</v>
      </c>
      <c r="B1174" s="4" t="s">
        <v>9</v>
      </c>
      <c r="C1174" s="1">
        <v>50</v>
      </c>
      <c r="D1174" s="4" t="s">
        <v>661</v>
      </c>
      <c r="E1174" s="4" t="s">
        <v>27</v>
      </c>
      <c r="F1174" s="3">
        <v>45340.833333333336</v>
      </c>
      <c r="G1174" s="3">
        <v>45340.952777777777</v>
      </c>
      <c r="H1174" s="1">
        <v>27.5</v>
      </c>
      <c r="I1174" s="1">
        <v>1.37</v>
      </c>
      <c r="J1174" s="1">
        <v>46.48</v>
      </c>
      <c r="K1174" s="2">
        <v>8.15</v>
      </c>
      <c r="L1174" s="4" t="s">
        <v>45</v>
      </c>
      <c r="M1174" s="4" t="s">
        <v>13</v>
      </c>
      <c r="N1174" s="1">
        <v>61.56</v>
      </c>
      <c r="O1174" s="1">
        <v>63.29</v>
      </c>
      <c r="P1174" s="1">
        <v>97.46</v>
      </c>
      <c r="Q1174" s="1">
        <v>12.41</v>
      </c>
      <c r="R1174" s="1">
        <v>3</v>
      </c>
      <c r="S1174" s="4" t="s">
        <v>6</v>
      </c>
      <c r="T1174" s="4" t="s">
        <v>15</v>
      </c>
      <c r="U1174" s="7">
        <v>20</v>
      </c>
      <c r="V1174" s="4" t="s">
        <v>4</v>
      </c>
      <c r="W1174" s="4" t="s">
        <v>2572</v>
      </c>
      <c r="X1174" s="7">
        <v>2</v>
      </c>
      <c r="Y1174" s="7">
        <v>2024</v>
      </c>
      <c r="Z1174" s="4" t="s">
        <v>1853</v>
      </c>
    </row>
    <row r="1175" spans="1:26">
      <c r="A1175" s="4" t="s">
        <v>1648</v>
      </c>
      <c r="B1175" s="4" t="s">
        <v>29</v>
      </c>
      <c r="C1175" s="1">
        <v>100</v>
      </c>
      <c r="D1175" s="4" t="s">
        <v>132</v>
      </c>
      <c r="E1175" s="4" t="s">
        <v>42</v>
      </c>
      <c r="F1175" s="3">
        <v>45340.875</v>
      </c>
      <c r="G1175" s="3">
        <v>45340.896527777775</v>
      </c>
      <c r="H1175" s="1">
        <v>74.709999999999994</v>
      </c>
      <c r="I1175" s="1">
        <v>3.68</v>
      </c>
      <c r="J1175" s="1">
        <v>33.46</v>
      </c>
      <c r="K1175" s="2">
        <v>38.770000000000003</v>
      </c>
      <c r="L1175" s="4" t="s">
        <v>12</v>
      </c>
      <c r="M1175" s="4" t="s">
        <v>5</v>
      </c>
      <c r="N1175" s="1">
        <v>56.91</v>
      </c>
      <c r="O1175" s="1">
        <v>90.24</v>
      </c>
      <c r="P1175" s="1">
        <v>166.68</v>
      </c>
      <c r="Q1175" s="1">
        <v>7.88</v>
      </c>
      <c r="R1175" s="1">
        <v>1</v>
      </c>
      <c r="S1175" s="4" t="s">
        <v>14</v>
      </c>
      <c r="T1175" s="4" t="s">
        <v>7</v>
      </c>
      <c r="U1175" s="7">
        <v>21</v>
      </c>
      <c r="V1175" s="4" t="s">
        <v>4</v>
      </c>
      <c r="W1175" s="4" t="s">
        <v>2579</v>
      </c>
      <c r="X1175" s="7">
        <v>2</v>
      </c>
      <c r="Y1175" s="7">
        <v>2024</v>
      </c>
      <c r="Z1175" s="4" t="s">
        <v>1853</v>
      </c>
    </row>
    <row r="1176" spans="1:26">
      <c r="A1176" s="4" t="s">
        <v>1649</v>
      </c>
      <c r="B1176" s="4" t="s">
        <v>1</v>
      </c>
      <c r="C1176" s="1">
        <v>100</v>
      </c>
      <c r="D1176" s="4" t="s">
        <v>1171</v>
      </c>
      <c r="E1176" s="4" t="s">
        <v>11</v>
      </c>
      <c r="F1176" s="3">
        <v>45340.916666666664</v>
      </c>
      <c r="G1176" s="3">
        <v>45340.953472222223</v>
      </c>
      <c r="H1176" s="1">
        <v>37.520000000000003</v>
      </c>
      <c r="I1176" s="1">
        <v>2.78</v>
      </c>
      <c r="J1176" s="1">
        <v>24.98</v>
      </c>
      <c r="K1176" s="2">
        <v>12.98</v>
      </c>
      <c r="L1176" s="4" t="s">
        <v>12</v>
      </c>
      <c r="M1176" s="4" t="s">
        <v>33</v>
      </c>
      <c r="N1176" s="1">
        <v>23.17</v>
      </c>
      <c r="O1176" s="1">
        <v>79.150000000000006</v>
      </c>
      <c r="P1176" s="1">
        <v>27.72</v>
      </c>
      <c r="Q1176" s="1">
        <v>-7.65</v>
      </c>
      <c r="R1176" s="1">
        <v>0</v>
      </c>
      <c r="S1176" s="4" t="s">
        <v>6</v>
      </c>
      <c r="T1176" s="4" t="s">
        <v>7</v>
      </c>
      <c r="U1176" s="7">
        <v>22</v>
      </c>
      <c r="V1176" s="4" t="s">
        <v>4</v>
      </c>
      <c r="W1176" s="4" t="s">
        <v>2566</v>
      </c>
      <c r="X1176" s="7">
        <v>2</v>
      </c>
      <c r="Y1176" s="7">
        <v>2024</v>
      </c>
      <c r="Z1176" s="4" t="s">
        <v>1853</v>
      </c>
    </row>
    <row r="1177" spans="1:26">
      <c r="A1177" s="4" t="s">
        <v>1650</v>
      </c>
      <c r="B1177" s="4" t="s">
        <v>62</v>
      </c>
      <c r="C1177" s="1">
        <v>100.57</v>
      </c>
      <c r="D1177" s="4" t="s">
        <v>71</v>
      </c>
      <c r="E1177" s="4" t="s">
        <v>27</v>
      </c>
      <c r="F1177" s="3">
        <v>45340.958333333336</v>
      </c>
      <c r="G1177" s="3">
        <v>45341.121527777781</v>
      </c>
      <c r="H1177" s="1">
        <v>24.04</v>
      </c>
      <c r="I1177" s="1">
        <v>2.91</v>
      </c>
      <c r="J1177" s="1">
        <v>26.03</v>
      </c>
      <c r="K1177" s="2">
        <v>25.49</v>
      </c>
      <c r="L1177" s="4" t="s">
        <v>45</v>
      </c>
      <c r="M1177" s="4" t="s">
        <v>13</v>
      </c>
      <c r="N1177" s="1">
        <v>81.150000000000006</v>
      </c>
      <c r="O1177" s="1">
        <v>50.45</v>
      </c>
      <c r="P1177" s="1">
        <v>146.91999999999999</v>
      </c>
      <c r="Q1177" s="1">
        <v>8.83</v>
      </c>
      <c r="R1177" s="1">
        <v>1</v>
      </c>
      <c r="S1177" s="4" t="s">
        <v>14</v>
      </c>
      <c r="T1177" s="4" t="s">
        <v>24</v>
      </c>
      <c r="U1177" s="7">
        <v>23</v>
      </c>
      <c r="V1177" s="4" t="s">
        <v>4</v>
      </c>
      <c r="W1177" s="4" t="s">
        <v>2584</v>
      </c>
      <c r="X1177" s="7">
        <v>2</v>
      </c>
      <c r="Y1177" s="7">
        <v>2024</v>
      </c>
      <c r="Z1177" s="4" t="s">
        <v>1853</v>
      </c>
    </row>
    <row r="1178" spans="1:26">
      <c r="A1178" s="4" t="s">
        <v>1651</v>
      </c>
      <c r="B1178" s="4" t="s">
        <v>29</v>
      </c>
      <c r="C1178" s="1">
        <v>75</v>
      </c>
      <c r="D1178" s="4" t="s">
        <v>698</v>
      </c>
      <c r="E1178" s="4" t="s">
        <v>58</v>
      </c>
      <c r="F1178" s="3">
        <v>45341</v>
      </c>
      <c r="G1178" s="3">
        <v>45341.064583333333</v>
      </c>
      <c r="H1178" s="1">
        <v>9.52</v>
      </c>
      <c r="I1178" s="1">
        <v>1.28</v>
      </c>
      <c r="J1178" s="1">
        <v>48.58</v>
      </c>
      <c r="K1178" s="2">
        <v>15.14</v>
      </c>
      <c r="L1178" s="4" t="s">
        <v>36</v>
      </c>
      <c r="M1178" s="4" t="s">
        <v>39</v>
      </c>
      <c r="N1178" s="1">
        <v>18.260000000000002</v>
      </c>
      <c r="O1178" s="1">
        <v>88.41</v>
      </c>
      <c r="P1178" s="1">
        <v>207.1</v>
      </c>
      <c r="Q1178" s="1">
        <v>27.83</v>
      </c>
      <c r="R1178" s="1">
        <v>0</v>
      </c>
      <c r="S1178" s="4" t="s">
        <v>20</v>
      </c>
      <c r="T1178" s="4" t="s">
        <v>15</v>
      </c>
      <c r="U1178" s="7">
        <v>0</v>
      </c>
      <c r="V1178" s="4" t="s">
        <v>1816</v>
      </c>
      <c r="W1178" s="4" t="s">
        <v>2579</v>
      </c>
      <c r="X1178" s="7">
        <v>2</v>
      </c>
      <c r="Y1178" s="7">
        <v>2024</v>
      </c>
      <c r="Z1178" s="4" t="s">
        <v>1853</v>
      </c>
    </row>
    <row r="1179" spans="1:26">
      <c r="A1179" s="4" t="s">
        <v>1652</v>
      </c>
      <c r="B1179" s="4" t="s">
        <v>62</v>
      </c>
      <c r="C1179" s="1">
        <v>48.35</v>
      </c>
      <c r="D1179" s="4" t="s">
        <v>1653</v>
      </c>
      <c r="E1179" s="4" t="s">
        <v>42</v>
      </c>
      <c r="F1179" s="3">
        <v>45341.041666666664</v>
      </c>
      <c r="G1179" s="3">
        <v>45341.2</v>
      </c>
      <c r="H1179" s="1">
        <v>39.880000000000003</v>
      </c>
      <c r="I1179" s="1">
        <v>3.04</v>
      </c>
      <c r="J1179" s="1">
        <v>19.46</v>
      </c>
      <c r="K1179" s="2">
        <v>20.34</v>
      </c>
      <c r="L1179" s="4" t="s">
        <v>4</v>
      </c>
      <c r="M1179" s="4" t="s">
        <v>39</v>
      </c>
      <c r="N1179" s="1">
        <v>58.02</v>
      </c>
      <c r="O1179" s="1">
        <v>52.29</v>
      </c>
      <c r="P1179" s="1">
        <v>172.52</v>
      </c>
      <c r="Q1179" s="1">
        <v>31.64</v>
      </c>
      <c r="R1179" s="1">
        <v>4</v>
      </c>
      <c r="S1179" s="4" t="s">
        <v>14</v>
      </c>
      <c r="T1179" s="4" t="s">
        <v>24</v>
      </c>
      <c r="U1179" s="7">
        <v>1</v>
      </c>
      <c r="V1179" s="4" t="s">
        <v>1816</v>
      </c>
      <c r="W1179" s="4" t="s">
        <v>2584</v>
      </c>
      <c r="X1179" s="7">
        <v>2</v>
      </c>
      <c r="Y1179" s="7">
        <v>2024</v>
      </c>
      <c r="Z1179" s="4" t="s">
        <v>1853</v>
      </c>
    </row>
    <row r="1180" spans="1:26">
      <c r="A1180" s="4" t="s">
        <v>1654</v>
      </c>
      <c r="B1180" s="4" t="s">
        <v>9</v>
      </c>
      <c r="C1180" s="1">
        <v>50</v>
      </c>
      <c r="D1180" s="4" t="s">
        <v>26</v>
      </c>
      <c r="E1180" s="4" t="s">
        <v>3</v>
      </c>
      <c r="F1180" s="3">
        <v>45341.083333333336</v>
      </c>
      <c r="G1180" s="3">
        <v>45341.17291666667</v>
      </c>
      <c r="H1180" s="1">
        <v>5.76</v>
      </c>
      <c r="I1180" s="1">
        <v>2.29</v>
      </c>
      <c r="J1180" s="1">
        <v>39.130000000000003</v>
      </c>
      <c r="K1180" s="2">
        <v>34.4</v>
      </c>
      <c r="L1180" s="4" t="s">
        <v>4</v>
      </c>
      <c r="M1180" s="4" t="s">
        <v>13</v>
      </c>
      <c r="N1180" s="1">
        <v>63.62</v>
      </c>
      <c r="O1180" s="1">
        <v>73.81</v>
      </c>
      <c r="P1180" s="1">
        <v>107.67</v>
      </c>
      <c r="Q1180" s="1">
        <v>18.96</v>
      </c>
      <c r="R1180" s="1">
        <v>3</v>
      </c>
      <c r="S1180" s="4" t="s">
        <v>6</v>
      </c>
      <c r="T1180" s="4" t="s">
        <v>7</v>
      </c>
      <c r="U1180" s="7">
        <v>2</v>
      </c>
      <c r="V1180" s="4" t="s">
        <v>1816</v>
      </c>
      <c r="W1180" s="4" t="s">
        <v>2572</v>
      </c>
      <c r="X1180" s="7">
        <v>2</v>
      </c>
      <c r="Y1180" s="7">
        <v>2024</v>
      </c>
      <c r="Z1180" s="4" t="s">
        <v>1853</v>
      </c>
    </row>
    <row r="1181" spans="1:26">
      <c r="A1181" s="4" t="s">
        <v>1655</v>
      </c>
      <c r="B1181" s="4" t="s">
        <v>62</v>
      </c>
      <c r="C1181" s="1">
        <v>100</v>
      </c>
      <c r="D1181" s="4" t="s">
        <v>1043</v>
      </c>
      <c r="E1181" s="4" t="s">
        <v>42</v>
      </c>
      <c r="F1181" s="3">
        <v>45341.125</v>
      </c>
      <c r="G1181" s="3">
        <v>45341.224305555559</v>
      </c>
      <c r="H1181" s="1">
        <v>13</v>
      </c>
      <c r="I1181" s="1">
        <v>1.7</v>
      </c>
      <c r="J1181" s="1">
        <v>41.18</v>
      </c>
      <c r="K1181" s="2">
        <v>18.41</v>
      </c>
      <c r="L1181" s="4" t="s">
        <v>4</v>
      </c>
      <c r="M1181" s="4" t="s">
        <v>48</v>
      </c>
      <c r="N1181" s="1">
        <v>40.69</v>
      </c>
      <c r="O1181" s="1">
        <v>57.67</v>
      </c>
      <c r="P1181" s="1">
        <v>245.86</v>
      </c>
      <c r="Q1181" s="1">
        <v>39.630000000000003</v>
      </c>
      <c r="R1181" s="1">
        <v>6</v>
      </c>
      <c r="S1181" s="4" t="s">
        <v>20</v>
      </c>
      <c r="T1181" s="4" t="s">
        <v>15</v>
      </c>
      <c r="U1181" s="7">
        <v>3</v>
      </c>
      <c r="V1181" s="4" t="s">
        <v>1816</v>
      </c>
      <c r="W1181" s="4" t="s">
        <v>2584</v>
      </c>
      <c r="X1181" s="7">
        <v>2</v>
      </c>
      <c r="Y1181" s="7">
        <v>2024</v>
      </c>
      <c r="Z1181" s="4" t="s">
        <v>1853</v>
      </c>
    </row>
    <row r="1182" spans="1:26">
      <c r="A1182" s="4" t="s">
        <v>1656</v>
      </c>
      <c r="B1182" s="4" t="s">
        <v>29</v>
      </c>
      <c r="C1182" s="1">
        <v>62</v>
      </c>
      <c r="D1182" s="4" t="s">
        <v>447</v>
      </c>
      <c r="E1182" s="4" t="s">
        <v>11</v>
      </c>
      <c r="F1182" s="3">
        <v>45341.166666666664</v>
      </c>
      <c r="G1182" s="3">
        <v>45341.203472222223</v>
      </c>
      <c r="H1182" s="1">
        <v>21.35</v>
      </c>
      <c r="I1182" s="1">
        <v>2.86</v>
      </c>
      <c r="J1182" s="1">
        <v>21.5</v>
      </c>
      <c r="K1182" s="2">
        <v>19.3</v>
      </c>
      <c r="L1182" s="4" t="s">
        <v>4</v>
      </c>
      <c r="M1182" s="4" t="s">
        <v>39</v>
      </c>
      <c r="N1182" s="1">
        <v>49.32</v>
      </c>
      <c r="O1182" s="1">
        <v>56.18</v>
      </c>
      <c r="P1182" s="1">
        <v>29.26</v>
      </c>
      <c r="Q1182" s="1">
        <v>2.5</v>
      </c>
      <c r="R1182" s="1">
        <v>6</v>
      </c>
      <c r="S1182" s="4" t="s">
        <v>14</v>
      </c>
      <c r="T1182" s="4" t="s">
        <v>7</v>
      </c>
      <c r="U1182" s="7">
        <v>4</v>
      </c>
      <c r="V1182" s="4" t="s">
        <v>1816</v>
      </c>
      <c r="W1182" s="4" t="s">
        <v>2579</v>
      </c>
      <c r="X1182" s="7">
        <v>2</v>
      </c>
      <c r="Y1182" s="7">
        <v>2024</v>
      </c>
      <c r="Z1182" s="4" t="s">
        <v>1853</v>
      </c>
    </row>
    <row r="1183" spans="1:26">
      <c r="A1183" s="4" t="s">
        <v>1657</v>
      </c>
      <c r="B1183" s="4" t="s">
        <v>1</v>
      </c>
      <c r="C1183" s="1">
        <v>100</v>
      </c>
      <c r="D1183" s="4" t="s">
        <v>1368</v>
      </c>
      <c r="E1183" s="4" t="s">
        <v>42</v>
      </c>
      <c r="F1183" s="3">
        <v>45341.208333333336</v>
      </c>
      <c r="G1183" s="3">
        <v>45341.336111111108</v>
      </c>
      <c r="H1183" s="1">
        <v>48.85</v>
      </c>
      <c r="I1183" s="1">
        <v>1.66</v>
      </c>
      <c r="J1183" s="1">
        <v>7.24</v>
      </c>
      <c r="K1183" s="2">
        <v>17.93</v>
      </c>
      <c r="L1183" s="4" t="s">
        <v>45</v>
      </c>
      <c r="M1183" s="4" t="s">
        <v>13</v>
      </c>
      <c r="N1183" s="1">
        <v>22.71</v>
      </c>
      <c r="O1183" s="1">
        <v>62.07</v>
      </c>
      <c r="P1183" s="1">
        <v>107.31</v>
      </c>
      <c r="Q1183" s="1">
        <v>-0.34</v>
      </c>
      <c r="R1183" s="1">
        <v>3</v>
      </c>
      <c r="S1183" s="4" t="s">
        <v>6</v>
      </c>
      <c r="T1183" s="4" t="s">
        <v>15</v>
      </c>
      <c r="U1183" s="7">
        <v>5</v>
      </c>
      <c r="V1183" s="4" t="s">
        <v>1816</v>
      </c>
      <c r="W1183" s="4" t="s">
        <v>2566</v>
      </c>
      <c r="X1183" s="7">
        <v>2</v>
      </c>
      <c r="Y1183" s="7">
        <v>2024</v>
      </c>
      <c r="Z1183" s="4" t="s">
        <v>1853</v>
      </c>
    </row>
    <row r="1184" spans="1:26">
      <c r="A1184" s="4" t="s">
        <v>1658</v>
      </c>
      <c r="B1184" s="4" t="s">
        <v>9</v>
      </c>
      <c r="C1184" s="1">
        <v>100</v>
      </c>
      <c r="D1184" s="4" t="s">
        <v>596</v>
      </c>
      <c r="E1184" s="4" t="s">
        <v>3</v>
      </c>
      <c r="F1184" s="3">
        <v>45341.25</v>
      </c>
      <c r="G1184" s="3">
        <v>45341.384722222225</v>
      </c>
      <c r="H1184" s="1">
        <v>9.2100000000000009</v>
      </c>
      <c r="I1184" s="1">
        <v>2.86</v>
      </c>
      <c r="J1184" s="1">
        <v>14.83</v>
      </c>
      <c r="K1184" s="2">
        <v>34.450000000000003</v>
      </c>
      <c r="L1184" s="4" t="s">
        <v>12</v>
      </c>
      <c r="M1184" s="4" t="s">
        <v>19</v>
      </c>
      <c r="N1184" s="1">
        <v>46.61</v>
      </c>
      <c r="O1184" s="1">
        <v>66.150000000000006</v>
      </c>
      <c r="P1184" s="1">
        <v>280.54000000000002</v>
      </c>
      <c r="Q1184" s="1">
        <v>18.46</v>
      </c>
      <c r="R1184" s="1">
        <v>7</v>
      </c>
      <c r="S1184" s="4" t="s">
        <v>6</v>
      </c>
      <c r="T1184" s="4" t="s">
        <v>15</v>
      </c>
      <c r="U1184" s="7">
        <v>6</v>
      </c>
      <c r="V1184" s="4" t="s">
        <v>12</v>
      </c>
      <c r="W1184" s="4" t="s">
        <v>2572</v>
      </c>
      <c r="X1184" s="7">
        <v>2</v>
      </c>
      <c r="Y1184" s="7">
        <v>2024</v>
      </c>
      <c r="Z1184" s="4" t="s">
        <v>1853</v>
      </c>
    </row>
    <row r="1185" spans="1:26">
      <c r="A1185" s="4" t="s">
        <v>1659</v>
      </c>
      <c r="B1185" s="4" t="s">
        <v>29</v>
      </c>
      <c r="C1185" s="1">
        <v>75</v>
      </c>
      <c r="D1185" s="4" t="s">
        <v>1104</v>
      </c>
      <c r="E1185" s="4" t="s">
        <v>58</v>
      </c>
      <c r="F1185" s="3">
        <v>45341.291666666664</v>
      </c>
      <c r="G1185" s="3">
        <v>45341.375</v>
      </c>
      <c r="H1185" s="1">
        <v>19.940000000000001</v>
      </c>
      <c r="I1185" s="1">
        <v>1.91</v>
      </c>
      <c r="J1185" s="1">
        <v>26.75</v>
      </c>
      <c r="K1185" s="2">
        <v>37.020000000000003</v>
      </c>
      <c r="L1185" s="4" t="s">
        <v>12</v>
      </c>
      <c r="M1185" s="4" t="s">
        <v>13</v>
      </c>
      <c r="N1185" s="1">
        <v>12.43</v>
      </c>
      <c r="O1185" s="1">
        <v>139.9</v>
      </c>
      <c r="P1185" s="1">
        <v>105.66</v>
      </c>
      <c r="Q1185" s="1">
        <v>3.37</v>
      </c>
      <c r="R1185" s="1">
        <v>3</v>
      </c>
      <c r="S1185" s="4" t="s">
        <v>20</v>
      </c>
      <c r="T1185" s="4" t="s">
        <v>15</v>
      </c>
      <c r="U1185" s="7">
        <v>7</v>
      </c>
      <c r="V1185" s="4" t="s">
        <v>12</v>
      </c>
      <c r="W1185" s="4" t="s">
        <v>2579</v>
      </c>
      <c r="X1185" s="7">
        <v>2</v>
      </c>
      <c r="Y1185" s="7">
        <v>2024</v>
      </c>
      <c r="Z1185" s="4" t="s">
        <v>1853</v>
      </c>
    </row>
    <row r="1186" spans="1:26">
      <c r="A1186" s="4" t="s">
        <v>1660</v>
      </c>
      <c r="B1186" s="4" t="s">
        <v>9</v>
      </c>
      <c r="C1186" s="1">
        <v>62</v>
      </c>
      <c r="D1186" s="4" t="s">
        <v>730</v>
      </c>
      <c r="E1186" s="4" t="s">
        <v>27</v>
      </c>
      <c r="F1186" s="3">
        <v>45341.333333333336</v>
      </c>
      <c r="G1186" s="3">
        <v>45341.469444444447</v>
      </c>
      <c r="H1186" s="1"/>
      <c r="I1186" s="1">
        <v>1.05</v>
      </c>
      <c r="J1186" s="1">
        <v>27.82</v>
      </c>
      <c r="K1186" s="2">
        <v>12.43</v>
      </c>
      <c r="L1186" s="4" t="s">
        <v>4</v>
      </c>
      <c r="M1186" s="4" t="s">
        <v>19</v>
      </c>
      <c r="N1186" s="1">
        <v>43.44</v>
      </c>
      <c r="O1186" s="1">
        <v>56.19</v>
      </c>
      <c r="P1186" s="1">
        <v>122.3</v>
      </c>
      <c r="Q1186" s="1">
        <v>12.79</v>
      </c>
      <c r="R1186" s="1">
        <v>2</v>
      </c>
      <c r="S1186" s="4" t="s">
        <v>14</v>
      </c>
      <c r="T1186" s="4" t="s">
        <v>15</v>
      </c>
      <c r="U1186" s="7">
        <v>8</v>
      </c>
      <c r="V1186" s="4" t="s">
        <v>12</v>
      </c>
      <c r="W1186" s="4" t="s">
        <v>2572</v>
      </c>
      <c r="X1186" s="7">
        <v>2</v>
      </c>
      <c r="Y1186" s="7">
        <v>2024</v>
      </c>
      <c r="Z1186" s="4" t="s">
        <v>1853</v>
      </c>
    </row>
    <row r="1187" spans="1:26">
      <c r="A1187" s="4" t="s">
        <v>1661</v>
      </c>
      <c r="B1187" s="4" t="s">
        <v>17</v>
      </c>
      <c r="C1187" s="1">
        <v>85</v>
      </c>
      <c r="D1187" s="4" t="s">
        <v>1189</v>
      </c>
      <c r="E1187" s="4" t="s">
        <v>11</v>
      </c>
      <c r="F1187" s="3">
        <v>45341.375</v>
      </c>
      <c r="G1187" s="3">
        <v>45341.527777777781</v>
      </c>
      <c r="H1187" s="1">
        <v>76.19</v>
      </c>
      <c r="I1187" s="1">
        <v>2.85</v>
      </c>
      <c r="J1187" s="1">
        <v>14.98</v>
      </c>
      <c r="K1187" s="2">
        <v>22.65</v>
      </c>
      <c r="L1187" s="4" t="s">
        <v>12</v>
      </c>
      <c r="M1187" s="4" t="s">
        <v>48</v>
      </c>
      <c r="N1187" s="1">
        <v>10.29</v>
      </c>
      <c r="O1187" s="1">
        <v>76.73</v>
      </c>
      <c r="P1187" s="1">
        <v>69.19</v>
      </c>
      <c r="Q1187" s="1">
        <v>15.25</v>
      </c>
      <c r="R1187" s="1">
        <v>0</v>
      </c>
      <c r="S1187" s="4" t="s">
        <v>14</v>
      </c>
      <c r="T1187" s="4" t="s">
        <v>15</v>
      </c>
      <c r="U1187" s="7">
        <v>9</v>
      </c>
      <c r="V1187" s="4" t="s">
        <v>12</v>
      </c>
      <c r="W1187" s="4" t="s">
        <v>2567</v>
      </c>
      <c r="X1187" s="7">
        <v>2</v>
      </c>
      <c r="Y1187" s="7">
        <v>2024</v>
      </c>
      <c r="Z1187" s="4" t="s">
        <v>1853</v>
      </c>
    </row>
    <row r="1188" spans="1:26">
      <c r="A1188" s="4" t="s">
        <v>1662</v>
      </c>
      <c r="B1188" s="4" t="s">
        <v>62</v>
      </c>
      <c r="C1188" s="1">
        <v>75</v>
      </c>
      <c r="D1188" s="4" t="s">
        <v>444</v>
      </c>
      <c r="E1188" s="4" t="s">
        <v>3</v>
      </c>
      <c r="F1188" s="3">
        <v>45341.416666666664</v>
      </c>
      <c r="G1188" s="3">
        <v>45341.580555555556</v>
      </c>
      <c r="H1188" s="1">
        <v>72.94</v>
      </c>
      <c r="I1188" s="1">
        <v>3.61</v>
      </c>
      <c r="J1188" s="1">
        <v>13.83</v>
      </c>
      <c r="K1188" s="2">
        <v>35.86</v>
      </c>
      <c r="L1188" s="4" t="s">
        <v>45</v>
      </c>
      <c r="M1188" s="4" t="s">
        <v>33</v>
      </c>
      <c r="N1188" s="1">
        <v>44.09</v>
      </c>
      <c r="O1188" s="1">
        <v>61.94</v>
      </c>
      <c r="P1188" s="1">
        <v>19.309999999999999</v>
      </c>
      <c r="Q1188" s="1">
        <v>38.67</v>
      </c>
      <c r="R1188" s="1">
        <v>6</v>
      </c>
      <c r="S1188" s="4" t="s">
        <v>6</v>
      </c>
      <c r="T1188" s="4" t="s">
        <v>15</v>
      </c>
      <c r="U1188" s="7">
        <v>10</v>
      </c>
      <c r="V1188" s="4" t="s">
        <v>12</v>
      </c>
      <c r="W1188" s="4" t="s">
        <v>2584</v>
      </c>
      <c r="X1188" s="7">
        <v>2</v>
      </c>
      <c r="Y1188" s="7">
        <v>2024</v>
      </c>
      <c r="Z1188" s="4" t="s">
        <v>1853</v>
      </c>
    </row>
    <row r="1189" spans="1:26">
      <c r="A1189" s="4" t="s">
        <v>1663</v>
      </c>
      <c r="B1189" s="4" t="s">
        <v>17</v>
      </c>
      <c r="C1189" s="1">
        <v>75</v>
      </c>
      <c r="D1189" s="4" t="s">
        <v>227</v>
      </c>
      <c r="E1189" s="4" t="s">
        <v>11</v>
      </c>
      <c r="F1189" s="3">
        <v>45341.458333333336</v>
      </c>
      <c r="G1189" s="3">
        <v>45341.496527777781</v>
      </c>
      <c r="H1189" s="1">
        <v>24.54</v>
      </c>
      <c r="I1189" s="1">
        <v>1.71</v>
      </c>
      <c r="J1189" s="1"/>
      <c r="K1189" s="2">
        <v>31.06</v>
      </c>
      <c r="L1189" s="4" t="s">
        <v>4</v>
      </c>
      <c r="M1189" s="4" t="s">
        <v>33</v>
      </c>
      <c r="N1189" s="1">
        <v>18.63</v>
      </c>
      <c r="O1189" s="1">
        <v>76.459999999999994</v>
      </c>
      <c r="P1189" s="1">
        <v>81.739999999999995</v>
      </c>
      <c r="Q1189" s="1">
        <v>-1.64</v>
      </c>
      <c r="R1189" s="1">
        <v>4.59</v>
      </c>
      <c r="S1189" s="4" t="s">
        <v>20</v>
      </c>
      <c r="T1189" s="4" t="s">
        <v>24</v>
      </c>
      <c r="U1189" s="7">
        <v>11</v>
      </c>
      <c r="V1189" s="4" t="s">
        <v>12</v>
      </c>
      <c r="W1189" s="4" t="s">
        <v>2567</v>
      </c>
      <c r="X1189" s="7">
        <v>2</v>
      </c>
      <c r="Y1189" s="7">
        <v>2024</v>
      </c>
      <c r="Z1189" s="4" t="s">
        <v>1853</v>
      </c>
    </row>
    <row r="1190" spans="1:26">
      <c r="A1190" s="4" t="s">
        <v>1664</v>
      </c>
      <c r="B1190" s="4" t="s">
        <v>29</v>
      </c>
      <c r="C1190" s="1">
        <v>85</v>
      </c>
      <c r="D1190" s="4" t="s">
        <v>120</v>
      </c>
      <c r="E1190" s="4" t="s">
        <v>42</v>
      </c>
      <c r="F1190" s="3">
        <v>45341.5</v>
      </c>
      <c r="G1190" s="3">
        <v>45341.56527777778</v>
      </c>
      <c r="H1190" s="1">
        <v>7.45</v>
      </c>
      <c r="I1190" s="1">
        <v>3.48</v>
      </c>
      <c r="J1190" s="1"/>
      <c r="K1190" s="2">
        <v>15.13</v>
      </c>
      <c r="L1190" s="4" t="s">
        <v>45</v>
      </c>
      <c r="M1190" s="4" t="s">
        <v>39</v>
      </c>
      <c r="N1190" s="1">
        <v>65.87</v>
      </c>
      <c r="O1190" s="1">
        <v>84.11</v>
      </c>
      <c r="P1190" s="1">
        <v>30.92</v>
      </c>
      <c r="Q1190" s="1">
        <v>10.51</v>
      </c>
      <c r="R1190" s="1">
        <v>2.08</v>
      </c>
      <c r="S1190" s="4" t="s">
        <v>14</v>
      </c>
      <c r="T1190" s="4" t="s">
        <v>24</v>
      </c>
      <c r="U1190" s="7">
        <v>12</v>
      </c>
      <c r="V1190" s="4" t="s">
        <v>36</v>
      </c>
      <c r="W1190" s="4" t="s">
        <v>2579</v>
      </c>
      <c r="X1190" s="7">
        <v>2</v>
      </c>
      <c r="Y1190" s="7">
        <v>2024</v>
      </c>
      <c r="Z1190" s="4" t="s">
        <v>1853</v>
      </c>
    </row>
    <row r="1191" spans="1:26">
      <c r="A1191" s="4" t="s">
        <v>1665</v>
      </c>
      <c r="B1191" s="4" t="s">
        <v>1</v>
      </c>
      <c r="C1191" s="1">
        <v>85</v>
      </c>
      <c r="D1191" s="4" t="s">
        <v>810</v>
      </c>
      <c r="E1191" s="4" t="s">
        <v>11</v>
      </c>
      <c r="F1191" s="3">
        <v>45341.541666666664</v>
      </c>
      <c r="G1191" s="3">
        <v>45341.645138888889</v>
      </c>
      <c r="H1191" s="1">
        <v>17.2</v>
      </c>
      <c r="I1191" s="1">
        <v>1.66</v>
      </c>
      <c r="J1191" s="1"/>
      <c r="K1191" s="2">
        <v>38.89</v>
      </c>
      <c r="L1191" s="4" t="s">
        <v>45</v>
      </c>
      <c r="M1191" s="4" t="s">
        <v>23</v>
      </c>
      <c r="N1191" s="1">
        <v>24.07</v>
      </c>
      <c r="O1191" s="1">
        <v>76.81</v>
      </c>
      <c r="P1191" s="1">
        <v>160.29</v>
      </c>
      <c r="Q1191" s="1">
        <v>-4.25</v>
      </c>
      <c r="R1191" s="1">
        <v>1</v>
      </c>
      <c r="S1191" s="4" t="s">
        <v>20</v>
      </c>
      <c r="T1191" s="4" t="s">
        <v>7</v>
      </c>
      <c r="U1191" s="7">
        <v>13</v>
      </c>
      <c r="V1191" s="4" t="s">
        <v>36</v>
      </c>
      <c r="W1191" s="4" t="s">
        <v>2566</v>
      </c>
      <c r="X1191" s="7">
        <v>2</v>
      </c>
      <c r="Y1191" s="7">
        <v>2024</v>
      </c>
      <c r="Z1191" s="4" t="s">
        <v>1853</v>
      </c>
    </row>
    <row r="1192" spans="1:26">
      <c r="A1192" s="4" t="s">
        <v>1666</v>
      </c>
      <c r="B1192" s="4" t="s">
        <v>9</v>
      </c>
      <c r="C1192" s="1">
        <v>50</v>
      </c>
      <c r="D1192" s="4" t="s">
        <v>26</v>
      </c>
      <c r="E1192" s="4" t="s">
        <v>3</v>
      </c>
      <c r="F1192" s="3">
        <v>45341.583333333336</v>
      </c>
      <c r="G1192" s="3">
        <v>45341.606249999997</v>
      </c>
      <c r="H1192" s="1"/>
      <c r="I1192" s="1">
        <v>2.29</v>
      </c>
      <c r="J1192" s="1">
        <v>21.67</v>
      </c>
      <c r="K1192" s="2">
        <v>8.33</v>
      </c>
      <c r="L1192" s="4" t="s">
        <v>36</v>
      </c>
      <c r="M1192" s="4" t="s">
        <v>23</v>
      </c>
      <c r="N1192" s="1">
        <v>58.69</v>
      </c>
      <c r="O1192" s="1">
        <v>84.96</v>
      </c>
      <c r="P1192" s="1">
        <v>116.66</v>
      </c>
      <c r="Q1192" s="1">
        <v>-3.11</v>
      </c>
      <c r="R1192" s="1">
        <v>1</v>
      </c>
      <c r="S1192" s="4" t="s">
        <v>6</v>
      </c>
      <c r="T1192" s="4" t="s">
        <v>15</v>
      </c>
      <c r="U1192" s="7">
        <v>14</v>
      </c>
      <c r="V1192" s="4" t="s">
        <v>36</v>
      </c>
      <c r="W1192" s="4" t="s">
        <v>2572</v>
      </c>
      <c r="X1192" s="7">
        <v>2</v>
      </c>
      <c r="Y1192" s="7">
        <v>2024</v>
      </c>
      <c r="Z1192" s="4" t="s">
        <v>1853</v>
      </c>
    </row>
    <row r="1193" spans="1:26">
      <c r="A1193" s="4" t="s">
        <v>1667</v>
      </c>
      <c r="B1193" s="4" t="s">
        <v>62</v>
      </c>
      <c r="C1193" s="1">
        <v>75</v>
      </c>
      <c r="D1193" s="4" t="s">
        <v>717</v>
      </c>
      <c r="E1193" s="4" t="s">
        <v>27</v>
      </c>
      <c r="F1193" s="3">
        <v>45341.625</v>
      </c>
      <c r="G1193" s="3">
        <v>45341.754166666666</v>
      </c>
      <c r="H1193" s="1">
        <v>72.28</v>
      </c>
      <c r="I1193" s="1">
        <v>1.1000000000000001</v>
      </c>
      <c r="J1193" s="1">
        <v>7.44</v>
      </c>
      <c r="K1193" s="2">
        <v>11.99</v>
      </c>
      <c r="L1193" s="4" t="s">
        <v>45</v>
      </c>
      <c r="M1193" s="4" t="s">
        <v>13</v>
      </c>
      <c r="N1193" s="1">
        <v>87.22</v>
      </c>
      <c r="O1193" s="1">
        <v>65.569999999999993</v>
      </c>
      <c r="P1193" s="1">
        <v>155.31</v>
      </c>
      <c r="Q1193" s="1">
        <v>4.7</v>
      </c>
      <c r="R1193" s="1">
        <v>7</v>
      </c>
      <c r="S1193" s="4" t="s">
        <v>14</v>
      </c>
      <c r="T1193" s="4" t="s">
        <v>15</v>
      </c>
      <c r="U1193" s="7">
        <v>15</v>
      </c>
      <c r="V1193" s="4" t="s">
        <v>36</v>
      </c>
      <c r="W1193" s="4" t="s">
        <v>2584</v>
      </c>
      <c r="X1193" s="7">
        <v>2</v>
      </c>
      <c r="Y1193" s="7">
        <v>2024</v>
      </c>
      <c r="Z1193" s="4" t="s">
        <v>1853</v>
      </c>
    </row>
    <row r="1194" spans="1:26">
      <c r="A1194" s="4" t="s">
        <v>1668</v>
      </c>
      <c r="B1194" s="4" t="s">
        <v>9</v>
      </c>
      <c r="C1194" s="1">
        <v>85</v>
      </c>
      <c r="D1194" s="4" t="s">
        <v>383</v>
      </c>
      <c r="E1194" s="4" t="s">
        <v>27</v>
      </c>
      <c r="F1194" s="3">
        <v>45341.666666666664</v>
      </c>
      <c r="G1194" s="3">
        <v>45341.6875</v>
      </c>
      <c r="H1194" s="1">
        <v>18.02</v>
      </c>
      <c r="I1194" s="1">
        <v>2.46</v>
      </c>
      <c r="J1194" s="1">
        <v>43.7</v>
      </c>
      <c r="K1194" s="2">
        <v>17.78</v>
      </c>
      <c r="L1194" s="4" t="s">
        <v>36</v>
      </c>
      <c r="M1194" s="4" t="s">
        <v>48</v>
      </c>
      <c r="N1194" s="1">
        <v>71.41</v>
      </c>
      <c r="O1194" s="1">
        <v>76.22</v>
      </c>
      <c r="P1194" s="1">
        <v>28.55</v>
      </c>
      <c r="Q1194" s="1">
        <v>19.170000000000002</v>
      </c>
      <c r="R1194" s="1">
        <v>4</v>
      </c>
      <c r="S1194" s="4" t="s">
        <v>6</v>
      </c>
      <c r="T1194" s="4" t="s">
        <v>24</v>
      </c>
      <c r="U1194" s="7">
        <v>16</v>
      </c>
      <c r="V1194" s="4" t="s">
        <v>36</v>
      </c>
      <c r="W1194" s="4" t="s">
        <v>2572</v>
      </c>
      <c r="X1194" s="7">
        <v>2</v>
      </c>
      <c r="Y1194" s="7">
        <v>2024</v>
      </c>
      <c r="Z1194" s="4" t="s">
        <v>1853</v>
      </c>
    </row>
    <row r="1195" spans="1:26">
      <c r="A1195" s="4" t="s">
        <v>1669</v>
      </c>
      <c r="B1195" s="4" t="s">
        <v>29</v>
      </c>
      <c r="C1195" s="1">
        <v>75</v>
      </c>
      <c r="D1195" s="4" t="s">
        <v>1306</v>
      </c>
      <c r="E1195" s="4" t="s">
        <v>11</v>
      </c>
      <c r="F1195" s="3">
        <v>45341.708333333336</v>
      </c>
      <c r="G1195" s="3">
        <v>45341.763194444444</v>
      </c>
      <c r="H1195" s="1">
        <v>59.13</v>
      </c>
      <c r="I1195" s="1">
        <v>2.42</v>
      </c>
      <c r="J1195" s="1">
        <v>6.94</v>
      </c>
      <c r="K1195" s="2">
        <v>37.99</v>
      </c>
      <c r="L1195" s="4" t="s">
        <v>4</v>
      </c>
      <c r="M1195" s="4" t="s">
        <v>19</v>
      </c>
      <c r="N1195" s="1">
        <v>47.38</v>
      </c>
      <c r="O1195" s="1">
        <v>51.07</v>
      </c>
      <c r="P1195" s="1">
        <v>238.74</v>
      </c>
      <c r="Q1195" s="1">
        <v>19.75</v>
      </c>
      <c r="R1195" s="1">
        <v>0</v>
      </c>
      <c r="S1195" s="4" t="s">
        <v>14</v>
      </c>
      <c r="T1195" s="4" t="s">
        <v>7</v>
      </c>
      <c r="U1195" s="7">
        <v>17</v>
      </c>
      <c r="V1195" s="4" t="s">
        <v>36</v>
      </c>
      <c r="W1195" s="4" t="s">
        <v>2579</v>
      </c>
      <c r="X1195" s="7">
        <v>2</v>
      </c>
      <c r="Y1195" s="7">
        <v>2024</v>
      </c>
      <c r="Z1195" s="4" t="s">
        <v>1853</v>
      </c>
    </row>
    <row r="1196" spans="1:26">
      <c r="A1196" s="4" t="s">
        <v>1670</v>
      </c>
      <c r="B1196" s="4" t="s">
        <v>9</v>
      </c>
      <c r="C1196" s="1">
        <v>85</v>
      </c>
      <c r="D1196" s="4" t="s">
        <v>22</v>
      </c>
      <c r="E1196" s="4" t="s">
        <v>58</v>
      </c>
      <c r="F1196" s="3">
        <v>45341.75</v>
      </c>
      <c r="G1196" s="3">
        <v>45341.84652777778</v>
      </c>
      <c r="H1196" s="1">
        <v>35.869999999999997</v>
      </c>
      <c r="I1196" s="1">
        <v>4.2300000000000004</v>
      </c>
      <c r="J1196" s="1">
        <v>32.799999999999997</v>
      </c>
      <c r="K1196" s="2">
        <v>25.03</v>
      </c>
      <c r="L1196" s="4" t="s">
        <v>45</v>
      </c>
      <c r="M1196" s="4" t="s">
        <v>33</v>
      </c>
      <c r="N1196" s="1">
        <v>83.52</v>
      </c>
      <c r="O1196" s="1">
        <v>85.7</v>
      </c>
      <c r="P1196" s="1">
        <v>258.02999999999997</v>
      </c>
      <c r="Q1196" s="1">
        <v>8.25</v>
      </c>
      <c r="R1196" s="1">
        <v>5.35</v>
      </c>
      <c r="S1196" s="4" t="s">
        <v>6</v>
      </c>
      <c r="T1196" s="4" t="s">
        <v>7</v>
      </c>
      <c r="U1196" s="7">
        <v>18</v>
      </c>
      <c r="V1196" s="4" t="s">
        <v>4</v>
      </c>
      <c r="W1196" s="4" t="s">
        <v>2572</v>
      </c>
      <c r="X1196" s="7">
        <v>2</v>
      </c>
      <c r="Y1196" s="7">
        <v>2024</v>
      </c>
      <c r="Z1196" s="4" t="s">
        <v>1853</v>
      </c>
    </row>
    <row r="1197" spans="1:26">
      <c r="A1197" s="4" t="s">
        <v>1671</v>
      </c>
      <c r="B1197" s="4" t="s">
        <v>62</v>
      </c>
      <c r="C1197" s="1">
        <v>62</v>
      </c>
      <c r="D1197" s="4" t="s">
        <v>334</v>
      </c>
      <c r="E1197" s="4" t="s">
        <v>11</v>
      </c>
      <c r="F1197" s="3">
        <v>45341.791666666664</v>
      </c>
      <c r="G1197" s="3">
        <v>45341.908333333333</v>
      </c>
      <c r="H1197" s="1">
        <v>5.2</v>
      </c>
      <c r="I1197" s="1">
        <v>1.89</v>
      </c>
      <c r="J1197" s="1">
        <v>49.33</v>
      </c>
      <c r="K1197" s="2">
        <v>30.87</v>
      </c>
      <c r="L1197" s="4" t="s">
        <v>12</v>
      </c>
      <c r="M1197" s="4" t="s">
        <v>48</v>
      </c>
      <c r="N1197" s="1">
        <v>18.98</v>
      </c>
      <c r="O1197" s="1">
        <v>89.64</v>
      </c>
      <c r="P1197" s="1">
        <v>179.29</v>
      </c>
      <c r="Q1197" s="1">
        <v>37.58</v>
      </c>
      <c r="R1197" s="1">
        <v>2.4</v>
      </c>
      <c r="S1197" s="4" t="s">
        <v>14</v>
      </c>
      <c r="T1197" s="4" t="s">
        <v>24</v>
      </c>
      <c r="U1197" s="7">
        <v>19</v>
      </c>
      <c r="V1197" s="4" t="s">
        <v>4</v>
      </c>
      <c r="W1197" s="4" t="s">
        <v>2584</v>
      </c>
      <c r="X1197" s="7">
        <v>2</v>
      </c>
      <c r="Y1197" s="7">
        <v>2024</v>
      </c>
      <c r="Z1197" s="4" t="s">
        <v>1853</v>
      </c>
    </row>
    <row r="1198" spans="1:26">
      <c r="A1198" s="4" t="s">
        <v>1672</v>
      </c>
      <c r="B1198" s="4" t="s">
        <v>29</v>
      </c>
      <c r="C1198" s="1">
        <v>50</v>
      </c>
      <c r="D1198" s="4" t="s">
        <v>1358</v>
      </c>
      <c r="E1198" s="4" t="s">
        <v>42</v>
      </c>
      <c r="F1198" s="3">
        <v>45341.833333333336</v>
      </c>
      <c r="G1198" s="3">
        <v>45341.904861111114</v>
      </c>
      <c r="H1198" s="1">
        <v>28.77</v>
      </c>
      <c r="I1198" s="1">
        <v>1.19</v>
      </c>
      <c r="J1198" s="1">
        <v>25.8</v>
      </c>
      <c r="K1198" s="2">
        <v>17.02</v>
      </c>
      <c r="L1198" s="4" t="s">
        <v>4</v>
      </c>
      <c r="M1198" s="4" t="s">
        <v>33</v>
      </c>
      <c r="N1198" s="1">
        <v>27.99</v>
      </c>
      <c r="O1198" s="1">
        <v>69.5</v>
      </c>
      <c r="P1198" s="1">
        <v>163.04</v>
      </c>
      <c r="Q1198" s="1">
        <v>37.49</v>
      </c>
      <c r="R1198" s="1">
        <v>6</v>
      </c>
      <c r="S1198" s="4" t="s">
        <v>20</v>
      </c>
      <c r="T1198" s="4" t="s">
        <v>24</v>
      </c>
      <c r="U1198" s="7">
        <v>20</v>
      </c>
      <c r="V1198" s="4" t="s">
        <v>4</v>
      </c>
      <c r="W1198" s="4" t="s">
        <v>2579</v>
      </c>
      <c r="X1198" s="7">
        <v>2</v>
      </c>
      <c r="Y1198" s="7">
        <v>2024</v>
      </c>
      <c r="Z1198" s="4" t="s">
        <v>1853</v>
      </c>
    </row>
    <row r="1199" spans="1:26">
      <c r="A1199" s="4" t="s">
        <v>1673</v>
      </c>
      <c r="B1199" s="4" t="s">
        <v>9</v>
      </c>
      <c r="C1199" s="1">
        <v>75</v>
      </c>
      <c r="D1199" s="4" t="s">
        <v>1258</v>
      </c>
      <c r="E1199" s="4" t="s">
        <v>27</v>
      </c>
      <c r="F1199" s="3">
        <v>45341.875</v>
      </c>
      <c r="G1199" s="3">
        <v>45342.025000000001</v>
      </c>
      <c r="H1199" s="1">
        <v>61.91</v>
      </c>
      <c r="I1199" s="1">
        <v>3.1</v>
      </c>
      <c r="J1199" s="1">
        <v>37.770000000000003</v>
      </c>
      <c r="K1199" s="2">
        <v>31.22</v>
      </c>
      <c r="L1199" s="4" t="s">
        <v>45</v>
      </c>
      <c r="M1199" s="4" t="s">
        <v>33</v>
      </c>
      <c r="N1199" s="1">
        <v>18.22</v>
      </c>
      <c r="O1199" s="1">
        <v>88.06</v>
      </c>
      <c r="P1199" s="1">
        <v>291.18</v>
      </c>
      <c r="Q1199" s="1">
        <v>18.77</v>
      </c>
      <c r="R1199" s="1">
        <v>3</v>
      </c>
      <c r="S1199" s="4" t="s">
        <v>14</v>
      </c>
      <c r="T1199" s="4" t="s">
        <v>15</v>
      </c>
      <c r="U1199" s="7">
        <v>21</v>
      </c>
      <c r="V1199" s="4" t="s">
        <v>4</v>
      </c>
      <c r="W1199" s="4" t="s">
        <v>2572</v>
      </c>
      <c r="X1199" s="7">
        <v>2</v>
      </c>
      <c r="Y1199" s="7">
        <v>2024</v>
      </c>
      <c r="Z1199" s="4" t="s">
        <v>1853</v>
      </c>
    </row>
    <row r="1200" spans="1:26">
      <c r="A1200" s="4" t="s">
        <v>1674</v>
      </c>
      <c r="B1200" s="4" t="s">
        <v>1</v>
      </c>
      <c r="C1200" s="1">
        <v>100</v>
      </c>
      <c r="D1200" s="4" t="s">
        <v>1675</v>
      </c>
      <c r="E1200" s="4" t="s">
        <v>27</v>
      </c>
      <c r="F1200" s="3">
        <v>45341.916666666664</v>
      </c>
      <c r="G1200" s="3">
        <v>45341.979861111111</v>
      </c>
      <c r="H1200" s="1">
        <v>35.020000000000003</v>
      </c>
      <c r="I1200" s="1">
        <v>2.85</v>
      </c>
      <c r="J1200" s="1">
        <v>12.54</v>
      </c>
      <c r="K1200" s="2">
        <v>26.83</v>
      </c>
      <c r="L1200" s="4" t="s">
        <v>45</v>
      </c>
      <c r="M1200" s="4" t="s">
        <v>39</v>
      </c>
      <c r="N1200" s="1">
        <v>19.07</v>
      </c>
      <c r="O1200" s="1">
        <v>77.59</v>
      </c>
      <c r="P1200" s="1">
        <v>49.67</v>
      </c>
      <c r="Q1200" s="1">
        <v>10.199999999999999</v>
      </c>
      <c r="R1200" s="1">
        <v>3</v>
      </c>
      <c r="S1200" s="4" t="s">
        <v>14</v>
      </c>
      <c r="T1200" s="4" t="s">
        <v>24</v>
      </c>
      <c r="U1200" s="7">
        <v>22</v>
      </c>
      <c r="V1200" s="4" t="s">
        <v>4</v>
      </c>
      <c r="W1200" s="4" t="s">
        <v>2566</v>
      </c>
      <c r="X1200" s="7">
        <v>2</v>
      </c>
      <c r="Y1200" s="7">
        <v>2024</v>
      </c>
      <c r="Z1200" s="4" t="s">
        <v>1853</v>
      </c>
    </row>
    <row r="1201" spans="1:26">
      <c r="A1201" s="4" t="s">
        <v>1676</v>
      </c>
      <c r="B1201" s="4" t="s">
        <v>29</v>
      </c>
      <c r="C1201" s="1">
        <v>50</v>
      </c>
      <c r="D1201" s="4" t="s">
        <v>1559</v>
      </c>
      <c r="E1201" s="4" t="s">
        <v>27</v>
      </c>
      <c r="F1201" s="3">
        <v>45341.958333333336</v>
      </c>
      <c r="G1201" s="3">
        <v>45342.034722222219</v>
      </c>
      <c r="H1201" s="1">
        <v>14.8</v>
      </c>
      <c r="I1201" s="1">
        <v>2.61</v>
      </c>
      <c r="J1201" s="1">
        <v>27.5</v>
      </c>
      <c r="K1201" s="2">
        <v>33.99</v>
      </c>
      <c r="L1201" s="4" t="s">
        <v>12</v>
      </c>
      <c r="M1201" s="4" t="s">
        <v>33</v>
      </c>
      <c r="N1201" s="1">
        <v>19.600000000000001</v>
      </c>
      <c r="O1201" s="1">
        <v>82.03</v>
      </c>
      <c r="P1201" s="1">
        <v>58.87</v>
      </c>
      <c r="Q1201" s="1">
        <v>27.22</v>
      </c>
      <c r="R1201" s="1">
        <v>3</v>
      </c>
      <c r="S1201" s="4" t="s">
        <v>6</v>
      </c>
      <c r="T1201" s="4" t="s">
        <v>15</v>
      </c>
      <c r="U1201" s="7">
        <v>23</v>
      </c>
      <c r="V1201" s="4" t="s">
        <v>4</v>
      </c>
      <c r="W1201" s="4" t="s">
        <v>2579</v>
      </c>
      <c r="X1201" s="7">
        <v>2</v>
      </c>
      <c r="Y1201" s="7">
        <v>2024</v>
      </c>
      <c r="Z1201" s="4" t="s">
        <v>1853</v>
      </c>
    </row>
    <row r="1202" spans="1:26">
      <c r="A1202" s="4" t="s">
        <v>1677</v>
      </c>
      <c r="B1202" s="4" t="s">
        <v>29</v>
      </c>
      <c r="C1202" s="1">
        <v>75</v>
      </c>
      <c r="D1202" s="4" t="s">
        <v>511</v>
      </c>
      <c r="E1202" s="4" t="s">
        <v>58</v>
      </c>
      <c r="F1202" s="3">
        <v>45342</v>
      </c>
      <c r="G1202" s="3">
        <v>45342.134027777778</v>
      </c>
      <c r="H1202" s="1">
        <v>65.099999999999994</v>
      </c>
      <c r="I1202" s="1">
        <v>1.02</v>
      </c>
      <c r="J1202" s="1">
        <v>47.44</v>
      </c>
      <c r="K1202" s="2">
        <v>31.7</v>
      </c>
      <c r="L1202" s="4" t="s">
        <v>36</v>
      </c>
      <c r="M1202" s="4" t="s">
        <v>23</v>
      </c>
      <c r="N1202" s="1">
        <v>17.25</v>
      </c>
      <c r="O1202" s="1">
        <v>99.67</v>
      </c>
      <c r="P1202" s="1">
        <v>41.26</v>
      </c>
      <c r="Q1202" s="1">
        <v>10.93</v>
      </c>
      <c r="R1202" s="1">
        <v>4</v>
      </c>
      <c r="S1202" s="4" t="s">
        <v>14</v>
      </c>
      <c r="T1202" s="4" t="s">
        <v>7</v>
      </c>
      <c r="U1202" s="7">
        <v>0</v>
      </c>
      <c r="V1202" s="4" t="s">
        <v>1816</v>
      </c>
      <c r="W1202" s="4" t="s">
        <v>2579</v>
      </c>
      <c r="X1202" s="7">
        <v>2</v>
      </c>
      <c r="Y1202" s="7">
        <v>2024</v>
      </c>
      <c r="Z1202" s="4" t="s">
        <v>1853</v>
      </c>
    </row>
    <row r="1203" spans="1:26">
      <c r="A1203" s="4" t="s">
        <v>1678</v>
      </c>
      <c r="B1203" s="4" t="s">
        <v>1</v>
      </c>
      <c r="C1203" s="1">
        <v>75</v>
      </c>
      <c r="D1203" s="4" t="s">
        <v>150</v>
      </c>
      <c r="E1203" s="4" t="s">
        <v>58</v>
      </c>
      <c r="F1203" s="3">
        <v>45342.041666666664</v>
      </c>
      <c r="G1203" s="3">
        <v>45342.100694444445</v>
      </c>
      <c r="H1203" s="1">
        <v>18.12</v>
      </c>
      <c r="I1203" s="1">
        <v>3.41</v>
      </c>
      <c r="J1203" s="1">
        <v>35.159999999999997</v>
      </c>
      <c r="K1203" s="2">
        <v>15.37</v>
      </c>
      <c r="L1203" s="4" t="s">
        <v>45</v>
      </c>
      <c r="M1203" s="4" t="s">
        <v>5</v>
      </c>
      <c r="N1203" s="1">
        <v>41.08</v>
      </c>
      <c r="O1203" s="1">
        <v>146.76</v>
      </c>
      <c r="P1203" s="1">
        <v>277.02</v>
      </c>
      <c r="Q1203" s="1">
        <v>4.5999999999999996</v>
      </c>
      <c r="R1203" s="1">
        <v>7</v>
      </c>
      <c r="S1203" s="4" t="s">
        <v>14</v>
      </c>
      <c r="T1203" s="4" t="s">
        <v>15</v>
      </c>
      <c r="U1203" s="7">
        <v>1</v>
      </c>
      <c r="V1203" s="4" t="s">
        <v>1816</v>
      </c>
      <c r="W1203" s="4" t="s">
        <v>2566</v>
      </c>
      <c r="X1203" s="7">
        <v>2</v>
      </c>
      <c r="Y1203" s="7">
        <v>2024</v>
      </c>
      <c r="Z1203" s="4" t="s">
        <v>1853</v>
      </c>
    </row>
    <row r="1204" spans="1:26">
      <c r="A1204" s="4" t="s">
        <v>1679</v>
      </c>
      <c r="B1204" s="4" t="s">
        <v>17</v>
      </c>
      <c r="C1204" s="1">
        <v>86.72</v>
      </c>
      <c r="D1204" s="4" t="s">
        <v>32</v>
      </c>
      <c r="E1204" s="4" t="s">
        <v>3</v>
      </c>
      <c r="F1204" s="3">
        <v>45342.083333333336</v>
      </c>
      <c r="G1204" s="3">
        <v>45342.180555555555</v>
      </c>
      <c r="H1204" s="1">
        <v>61.63</v>
      </c>
      <c r="I1204" s="1">
        <v>2.94</v>
      </c>
      <c r="J1204" s="1">
        <v>20.39</v>
      </c>
      <c r="K1204" s="2">
        <v>32.96</v>
      </c>
      <c r="L1204" s="4" t="s">
        <v>45</v>
      </c>
      <c r="M1204" s="4" t="s">
        <v>39</v>
      </c>
      <c r="N1204" s="1">
        <v>23.36</v>
      </c>
      <c r="O1204" s="1">
        <v>96.41</v>
      </c>
      <c r="P1204" s="1">
        <v>83.92</v>
      </c>
      <c r="Q1204" s="1">
        <v>-6.98</v>
      </c>
      <c r="R1204" s="1">
        <v>3</v>
      </c>
      <c r="S1204" s="4" t="s">
        <v>14</v>
      </c>
      <c r="T1204" s="4" t="s">
        <v>24</v>
      </c>
      <c r="U1204" s="7">
        <v>2</v>
      </c>
      <c r="V1204" s="4" t="s">
        <v>1816</v>
      </c>
      <c r="W1204" s="4" t="s">
        <v>2567</v>
      </c>
      <c r="X1204" s="7">
        <v>2</v>
      </c>
      <c r="Y1204" s="7">
        <v>2024</v>
      </c>
      <c r="Z1204" s="4" t="s">
        <v>1853</v>
      </c>
    </row>
    <row r="1205" spans="1:26">
      <c r="A1205" s="4" t="s">
        <v>1680</v>
      </c>
      <c r="B1205" s="4" t="s">
        <v>62</v>
      </c>
      <c r="C1205" s="1">
        <v>75</v>
      </c>
      <c r="D1205" s="4" t="s">
        <v>91</v>
      </c>
      <c r="E1205" s="4" t="s">
        <v>11</v>
      </c>
      <c r="F1205" s="3">
        <v>45342.125</v>
      </c>
      <c r="G1205" s="3">
        <v>45342.159722222219</v>
      </c>
      <c r="H1205" s="1">
        <v>71.81</v>
      </c>
      <c r="I1205" s="1">
        <v>3.74</v>
      </c>
      <c r="J1205" s="1">
        <v>39.47</v>
      </c>
      <c r="K1205" s="2">
        <v>21.01</v>
      </c>
      <c r="L1205" s="4" t="s">
        <v>12</v>
      </c>
      <c r="M1205" s="4" t="s">
        <v>13</v>
      </c>
      <c r="N1205" s="1">
        <v>49.9</v>
      </c>
      <c r="O1205" s="1">
        <v>60.39</v>
      </c>
      <c r="P1205" s="1">
        <v>55.97</v>
      </c>
      <c r="Q1205" s="1">
        <v>-0.83</v>
      </c>
      <c r="R1205" s="1">
        <v>2</v>
      </c>
      <c r="S1205" s="4" t="s">
        <v>6</v>
      </c>
      <c r="T1205" s="4" t="s">
        <v>15</v>
      </c>
      <c r="U1205" s="7">
        <v>3</v>
      </c>
      <c r="V1205" s="4" t="s">
        <v>1816</v>
      </c>
      <c r="W1205" s="4" t="s">
        <v>2584</v>
      </c>
      <c r="X1205" s="7">
        <v>2</v>
      </c>
      <c r="Y1205" s="7">
        <v>2024</v>
      </c>
      <c r="Z1205" s="4" t="s">
        <v>1853</v>
      </c>
    </row>
    <row r="1206" spans="1:26">
      <c r="A1206" s="4" t="s">
        <v>1681</v>
      </c>
      <c r="B1206" s="4" t="s">
        <v>17</v>
      </c>
      <c r="C1206" s="1">
        <v>100</v>
      </c>
      <c r="D1206" s="4" t="s">
        <v>264</v>
      </c>
      <c r="E1206" s="4" t="s">
        <v>11</v>
      </c>
      <c r="F1206" s="3">
        <v>45342.166666666664</v>
      </c>
      <c r="G1206" s="3">
        <v>45342.284722222219</v>
      </c>
      <c r="H1206" s="1">
        <v>45.99</v>
      </c>
      <c r="I1206" s="1">
        <v>1.6</v>
      </c>
      <c r="J1206" s="1">
        <v>42.36</v>
      </c>
      <c r="K1206" s="2">
        <v>19.23</v>
      </c>
      <c r="L1206" s="4" t="s">
        <v>4</v>
      </c>
      <c r="M1206" s="4" t="s">
        <v>5</v>
      </c>
      <c r="N1206" s="1">
        <v>63.54</v>
      </c>
      <c r="O1206" s="1">
        <v>60.39</v>
      </c>
      <c r="P1206" s="1">
        <v>113.46</v>
      </c>
      <c r="Q1206" s="1">
        <v>5.82</v>
      </c>
      <c r="R1206" s="1">
        <v>3</v>
      </c>
      <c r="S1206" s="4" t="s">
        <v>14</v>
      </c>
      <c r="T1206" s="4" t="s">
        <v>15</v>
      </c>
      <c r="U1206" s="7">
        <v>4</v>
      </c>
      <c r="V1206" s="4" t="s">
        <v>1816</v>
      </c>
      <c r="W1206" s="4" t="s">
        <v>2567</v>
      </c>
      <c r="X1206" s="7">
        <v>2</v>
      </c>
      <c r="Y1206" s="7">
        <v>2024</v>
      </c>
      <c r="Z1206" s="4" t="s">
        <v>1853</v>
      </c>
    </row>
    <row r="1207" spans="1:26">
      <c r="A1207" s="4" t="s">
        <v>1682</v>
      </c>
      <c r="B1207" s="4" t="s">
        <v>9</v>
      </c>
      <c r="C1207" s="1">
        <v>100</v>
      </c>
      <c r="D1207" s="4" t="s">
        <v>1439</v>
      </c>
      <c r="E1207" s="4" t="s">
        <v>42</v>
      </c>
      <c r="F1207" s="3">
        <v>45342.208333333336</v>
      </c>
      <c r="G1207" s="3">
        <v>45342.234722222223</v>
      </c>
      <c r="H1207" s="1">
        <v>45.86</v>
      </c>
      <c r="I1207" s="1">
        <v>1.31</v>
      </c>
      <c r="J1207" s="1">
        <v>47.5</v>
      </c>
      <c r="K1207" s="2">
        <v>35.549999999999997</v>
      </c>
      <c r="L1207" s="4" t="s">
        <v>45</v>
      </c>
      <c r="M1207" s="4" t="s">
        <v>39</v>
      </c>
      <c r="N1207" s="1">
        <v>26.45</v>
      </c>
      <c r="O1207" s="1">
        <v>50.88</v>
      </c>
      <c r="P1207" s="1">
        <v>85</v>
      </c>
      <c r="Q1207" s="1">
        <v>7.16</v>
      </c>
      <c r="R1207" s="1">
        <v>4</v>
      </c>
      <c r="S1207" s="4" t="s">
        <v>20</v>
      </c>
      <c r="T1207" s="4" t="s">
        <v>24</v>
      </c>
      <c r="U1207" s="7">
        <v>5</v>
      </c>
      <c r="V1207" s="4" t="s">
        <v>1816</v>
      </c>
      <c r="W1207" s="4" t="s">
        <v>2572</v>
      </c>
      <c r="X1207" s="7">
        <v>2</v>
      </c>
      <c r="Y1207" s="7">
        <v>2024</v>
      </c>
      <c r="Z1207" s="4" t="s">
        <v>1853</v>
      </c>
    </row>
    <row r="1208" spans="1:26">
      <c r="A1208" s="4" t="s">
        <v>1683</v>
      </c>
      <c r="B1208" s="4" t="s">
        <v>1</v>
      </c>
      <c r="C1208" s="1">
        <v>100</v>
      </c>
      <c r="D1208" s="4" t="s">
        <v>99</v>
      </c>
      <c r="E1208" s="4" t="s">
        <v>27</v>
      </c>
      <c r="F1208" s="3">
        <v>45342.25</v>
      </c>
      <c r="G1208" s="3">
        <v>45342.366666666669</v>
      </c>
      <c r="H1208" s="1">
        <v>55.69</v>
      </c>
      <c r="I1208" s="1">
        <v>2.87</v>
      </c>
      <c r="J1208" s="1">
        <v>3.86</v>
      </c>
      <c r="K1208" s="2">
        <v>5.43</v>
      </c>
      <c r="L1208" s="4" t="s">
        <v>36</v>
      </c>
      <c r="M1208" s="4" t="s">
        <v>48</v>
      </c>
      <c r="N1208" s="1">
        <v>25.91</v>
      </c>
      <c r="O1208" s="1">
        <v>91.24</v>
      </c>
      <c r="P1208" s="1"/>
      <c r="Q1208" s="1">
        <v>11.35</v>
      </c>
      <c r="R1208" s="1">
        <v>0</v>
      </c>
      <c r="S1208" s="4" t="s">
        <v>20</v>
      </c>
      <c r="T1208" s="4" t="s">
        <v>15</v>
      </c>
      <c r="U1208" s="7">
        <v>6</v>
      </c>
      <c r="V1208" s="4" t="s">
        <v>12</v>
      </c>
      <c r="W1208" s="4" t="s">
        <v>2566</v>
      </c>
      <c r="X1208" s="7">
        <v>2</v>
      </c>
      <c r="Y1208" s="7">
        <v>2024</v>
      </c>
      <c r="Z1208" s="4" t="s">
        <v>1853</v>
      </c>
    </row>
    <row r="1209" spans="1:26">
      <c r="A1209" s="4" t="s">
        <v>1684</v>
      </c>
      <c r="B1209" s="4" t="s">
        <v>17</v>
      </c>
      <c r="C1209" s="1">
        <v>61.95</v>
      </c>
      <c r="D1209" s="4" t="s">
        <v>181</v>
      </c>
      <c r="E1209" s="4" t="s">
        <v>58</v>
      </c>
      <c r="F1209" s="3">
        <v>45342.291666666664</v>
      </c>
      <c r="G1209" s="3">
        <v>45342.452777777777</v>
      </c>
      <c r="H1209" s="1">
        <v>23.05</v>
      </c>
      <c r="I1209" s="1">
        <v>3.66</v>
      </c>
      <c r="J1209" s="1">
        <v>36.770000000000003</v>
      </c>
      <c r="K1209" s="2">
        <v>9.64</v>
      </c>
      <c r="L1209" s="4" t="s">
        <v>36</v>
      </c>
      <c r="M1209" s="4" t="s">
        <v>39</v>
      </c>
      <c r="N1209" s="1">
        <v>36.14</v>
      </c>
      <c r="O1209" s="1">
        <v>50.59</v>
      </c>
      <c r="P1209" s="1">
        <v>286.38</v>
      </c>
      <c r="Q1209" s="1">
        <v>-7.86</v>
      </c>
      <c r="R1209" s="1">
        <v>2</v>
      </c>
      <c r="S1209" s="4" t="s">
        <v>6</v>
      </c>
      <c r="T1209" s="4" t="s">
        <v>7</v>
      </c>
      <c r="U1209" s="7">
        <v>7</v>
      </c>
      <c r="V1209" s="4" t="s">
        <v>12</v>
      </c>
      <c r="W1209" s="4" t="s">
        <v>2567</v>
      </c>
      <c r="X1209" s="7">
        <v>2</v>
      </c>
      <c r="Y1209" s="7">
        <v>2024</v>
      </c>
      <c r="Z1209" s="4" t="s">
        <v>1853</v>
      </c>
    </row>
    <row r="1210" spans="1:26">
      <c r="A1210" s="4" t="s">
        <v>1685</v>
      </c>
      <c r="B1210" s="4" t="s">
        <v>29</v>
      </c>
      <c r="C1210" s="1">
        <v>50</v>
      </c>
      <c r="D1210" s="4" t="s">
        <v>1375</v>
      </c>
      <c r="E1210" s="4" t="s">
        <v>42</v>
      </c>
      <c r="F1210" s="3">
        <v>45342.333333333336</v>
      </c>
      <c r="G1210" s="3">
        <v>45342.402083333334</v>
      </c>
      <c r="H1210" s="1">
        <v>39.97</v>
      </c>
      <c r="I1210" s="1">
        <v>0.69</v>
      </c>
      <c r="J1210" s="1">
        <v>37.68</v>
      </c>
      <c r="K1210" s="2">
        <v>35.479999999999997</v>
      </c>
      <c r="L1210" s="4" t="s">
        <v>12</v>
      </c>
      <c r="M1210" s="4" t="s">
        <v>19</v>
      </c>
      <c r="N1210" s="1">
        <v>88.3</v>
      </c>
      <c r="O1210" s="1">
        <v>71.14</v>
      </c>
      <c r="P1210" s="1">
        <v>60.92</v>
      </c>
      <c r="Q1210" s="1">
        <v>11.02</v>
      </c>
      <c r="R1210" s="1">
        <v>4</v>
      </c>
      <c r="S1210" s="4" t="s">
        <v>14</v>
      </c>
      <c r="T1210" s="4" t="s">
        <v>15</v>
      </c>
      <c r="U1210" s="7">
        <v>8</v>
      </c>
      <c r="V1210" s="4" t="s">
        <v>12</v>
      </c>
      <c r="W1210" s="4" t="s">
        <v>2579</v>
      </c>
      <c r="X1210" s="7">
        <v>2</v>
      </c>
      <c r="Y1210" s="7">
        <v>2024</v>
      </c>
      <c r="Z1210" s="4" t="s">
        <v>1853</v>
      </c>
    </row>
    <row r="1211" spans="1:26">
      <c r="A1211" s="4" t="s">
        <v>1686</v>
      </c>
      <c r="B1211" s="4" t="s">
        <v>9</v>
      </c>
      <c r="C1211" s="1">
        <v>75</v>
      </c>
      <c r="D1211" s="4" t="s">
        <v>567</v>
      </c>
      <c r="E1211" s="4" t="s">
        <v>42</v>
      </c>
      <c r="F1211" s="3">
        <v>45342.375</v>
      </c>
      <c r="G1211" s="3">
        <v>45342.484722222223</v>
      </c>
      <c r="H1211" s="1">
        <v>21.05</v>
      </c>
      <c r="I1211" s="1">
        <v>1.46</v>
      </c>
      <c r="J1211" s="1">
        <v>6.31</v>
      </c>
      <c r="K1211" s="2">
        <v>46.17</v>
      </c>
      <c r="L1211" s="4" t="s">
        <v>36</v>
      </c>
      <c r="M1211" s="4" t="s">
        <v>5</v>
      </c>
      <c r="N1211" s="1">
        <v>50.71</v>
      </c>
      <c r="O1211" s="1">
        <v>64.14</v>
      </c>
      <c r="P1211" s="1">
        <v>135.63999999999999</v>
      </c>
      <c r="Q1211" s="1">
        <v>26.19</v>
      </c>
      <c r="R1211" s="1">
        <v>5</v>
      </c>
      <c r="S1211" s="4" t="s">
        <v>6</v>
      </c>
      <c r="T1211" s="4" t="s">
        <v>24</v>
      </c>
      <c r="U1211" s="7">
        <v>9</v>
      </c>
      <c r="V1211" s="4" t="s">
        <v>12</v>
      </c>
      <c r="W1211" s="4" t="s">
        <v>2572</v>
      </c>
      <c r="X1211" s="7">
        <v>2</v>
      </c>
      <c r="Y1211" s="7">
        <v>2024</v>
      </c>
      <c r="Z1211" s="4" t="s">
        <v>1853</v>
      </c>
    </row>
    <row r="1212" spans="1:26">
      <c r="A1212" s="4" t="s">
        <v>1687</v>
      </c>
      <c r="B1212" s="4" t="s">
        <v>9</v>
      </c>
      <c r="C1212" s="1">
        <v>100</v>
      </c>
      <c r="D1212" s="4" t="s">
        <v>1688</v>
      </c>
      <c r="E1212" s="4" t="s">
        <v>58</v>
      </c>
      <c r="F1212" s="3">
        <v>45342.416666666664</v>
      </c>
      <c r="G1212" s="3">
        <v>45342.518750000003</v>
      </c>
      <c r="H1212" s="1">
        <v>8.7899999999999991</v>
      </c>
      <c r="I1212" s="1">
        <v>2.91</v>
      </c>
      <c r="J1212" s="1"/>
      <c r="K1212" s="2">
        <v>15.66</v>
      </c>
      <c r="L1212" s="4" t="s">
        <v>45</v>
      </c>
      <c r="M1212" s="4" t="s">
        <v>5</v>
      </c>
      <c r="N1212" s="1">
        <v>49.82</v>
      </c>
      <c r="O1212" s="1">
        <v>86.76</v>
      </c>
      <c r="P1212" s="1">
        <v>98.66</v>
      </c>
      <c r="Q1212" s="1">
        <v>-9.1199999999999992</v>
      </c>
      <c r="R1212" s="1">
        <v>1</v>
      </c>
      <c r="S1212" s="4" t="s">
        <v>14</v>
      </c>
      <c r="T1212" s="4" t="s">
        <v>24</v>
      </c>
      <c r="U1212" s="7">
        <v>10</v>
      </c>
      <c r="V1212" s="4" t="s">
        <v>12</v>
      </c>
      <c r="W1212" s="4" t="s">
        <v>2572</v>
      </c>
      <c r="X1212" s="7">
        <v>2</v>
      </c>
      <c r="Y1212" s="7">
        <v>2024</v>
      </c>
      <c r="Z1212" s="4" t="s">
        <v>1853</v>
      </c>
    </row>
    <row r="1213" spans="1:26">
      <c r="A1213" s="4" t="s">
        <v>1689</v>
      </c>
      <c r="B1213" s="4" t="s">
        <v>17</v>
      </c>
      <c r="C1213" s="1">
        <v>62</v>
      </c>
      <c r="D1213" s="4" t="s">
        <v>113</v>
      </c>
      <c r="E1213" s="4" t="s">
        <v>11</v>
      </c>
      <c r="F1213" s="3">
        <v>45342.458333333336</v>
      </c>
      <c r="G1213" s="3">
        <v>45342.615972222222</v>
      </c>
      <c r="H1213" s="1">
        <v>97.67</v>
      </c>
      <c r="I1213" s="1">
        <v>2.82</v>
      </c>
      <c r="J1213" s="1">
        <v>34.01</v>
      </c>
      <c r="K1213" s="2">
        <v>14.87</v>
      </c>
      <c r="L1213" s="4" t="s">
        <v>36</v>
      </c>
      <c r="M1213" s="4" t="s">
        <v>23</v>
      </c>
      <c r="N1213" s="1">
        <v>31.72</v>
      </c>
      <c r="O1213" s="1">
        <v>64</v>
      </c>
      <c r="P1213" s="1">
        <v>249.07</v>
      </c>
      <c r="Q1213" s="1">
        <v>-7.75</v>
      </c>
      <c r="R1213" s="1">
        <v>5</v>
      </c>
      <c r="S1213" s="4" t="s">
        <v>6</v>
      </c>
      <c r="T1213" s="4" t="s">
        <v>24</v>
      </c>
      <c r="U1213" s="7">
        <v>11</v>
      </c>
      <c r="V1213" s="4" t="s">
        <v>12</v>
      </c>
      <c r="W1213" s="4" t="s">
        <v>2567</v>
      </c>
      <c r="X1213" s="7">
        <v>2</v>
      </c>
      <c r="Y1213" s="7">
        <v>2024</v>
      </c>
      <c r="Z1213" s="4" t="s">
        <v>1853</v>
      </c>
    </row>
    <row r="1214" spans="1:26">
      <c r="A1214" s="4" t="s">
        <v>1690</v>
      </c>
      <c r="B1214" s="4" t="s">
        <v>17</v>
      </c>
      <c r="C1214" s="1">
        <v>100</v>
      </c>
      <c r="D1214" s="4" t="s">
        <v>279</v>
      </c>
      <c r="E1214" s="4" t="s">
        <v>27</v>
      </c>
      <c r="F1214" s="3">
        <v>45342.5</v>
      </c>
      <c r="G1214" s="3">
        <v>45342.662499999999</v>
      </c>
      <c r="H1214" s="1">
        <v>39.950000000000003</v>
      </c>
      <c r="I1214" s="1">
        <v>2.71</v>
      </c>
      <c r="J1214" s="1">
        <v>34.1</v>
      </c>
      <c r="K1214" s="2">
        <v>29.24</v>
      </c>
      <c r="L1214" s="4" t="s">
        <v>45</v>
      </c>
      <c r="M1214" s="4" t="s">
        <v>5</v>
      </c>
      <c r="N1214" s="1">
        <v>15.07</v>
      </c>
      <c r="O1214" s="1">
        <v>98.61</v>
      </c>
      <c r="P1214" s="1">
        <v>132.79</v>
      </c>
      <c r="Q1214" s="1">
        <v>-5.5</v>
      </c>
      <c r="R1214" s="1">
        <v>1</v>
      </c>
      <c r="S1214" s="4" t="s">
        <v>14</v>
      </c>
      <c r="T1214" s="4" t="s">
        <v>15</v>
      </c>
      <c r="U1214" s="7">
        <v>12</v>
      </c>
      <c r="V1214" s="4" t="s">
        <v>36</v>
      </c>
      <c r="W1214" s="4" t="s">
        <v>2567</v>
      </c>
      <c r="X1214" s="7">
        <v>2</v>
      </c>
      <c r="Y1214" s="7">
        <v>2024</v>
      </c>
      <c r="Z1214" s="4" t="s">
        <v>1853</v>
      </c>
    </row>
    <row r="1215" spans="1:26">
      <c r="A1215" s="4" t="s">
        <v>1691</v>
      </c>
      <c r="B1215" s="4" t="s">
        <v>1</v>
      </c>
      <c r="C1215" s="1">
        <v>86.17</v>
      </c>
      <c r="D1215" s="4" t="s">
        <v>47</v>
      </c>
      <c r="E1215" s="4" t="s">
        <v>11</v>
      </c>
      <c r="F1215" s="3">
        <v>45342.541666666664</v>
      </c>
      <c r="G1215" s="3">
        <v>45342.600694444445</v>
      </c>
      <c r="H1215" s="1">
        <v>41.01</v>
      </c>
      <c r="I1215" s="1">
        <v>3.07</v>
      </c>
      <c r="J1215" s="1">
        <v>35.24</v>
      </c>
      <c r="K1215" s="2">
        <v>43.37</v>
      </c>
      <c r="L1215" s="4" t="s">
        <v>12</v>
      </c>
      <c r="M1215" s="4" t="s">
        <v>33</v>
      </c>
      <c r="N1215" s="1">
        <v>56.93</v>
      </c>
      <c r="O1215" s="1">
        <v>79.680000000000007</v>
      </c>
      <c r="P1215" s="1">
        <v>223.72</v>
      </c>
      <c r="Q1215" s="1">
        <v>31.59</v>
      </c>
      <c r="R1215" s="1">
        <v>2</v>
      </c>
      <c r="S1215" s="4" t="s">
        <v>14</v>
      </c>
      <c r="T1215" s="4" t="s">
        <v>7</v>
      </c>
      <c r="U1215" s="7">
        <v>13</v>
      </c>
      <c r="V1215" s="4" t="s">
        <v>36</v>
      </c>
      <c r="W1215" s="4" t="s">
        <v>2566</v>
      </c>
      <c r="X1215" s="7">
        <v>2</v>
      </c>
      <c r="Y1215" s="7">
        <v>2024</v>
      </c>
      <c r="Z1215" s="4" t="s">
        <v>1853</v>
      </c>
    </row>
    <row r="1216" spans="1:26">
      <c r="A1216" s="4" t="s">
        <v>1692</v>
      </c>
      <c r="B1216" s="4" t="s">
        <v>62</v>
      </c>
      <c r="C1216" s="1">
        <v>75</v>
      </c>
      <c r="D1216" s="4" t="s">
        <v>73</v>
      </c>
      <c r="E1216" s="4" t="s">
        <v>42</v>
      </c>
      <c r="F1216" s="3">
        <v>45342.583333333336</v>
      </c>
      <c r="G1216" s="3">
        <v>45342.625</v>
      </c>
      <c r="H1216" s="1">
        <v>11.42</v>
      </c>
      <c r="I1216" s="1">
        <v>3.25</v>
      </c>
      <c r="J1216" s="1">
        <v>26.14</v>
      </c>
      <c r="K1216" s="2">
        <v>12.86</v>
      </c>
      <c r="L1216" s="4" t="s">
        <v>36</v>
      </c>
      <c r="M1216" s="4" t="s">
        <v>23</v>
      </c>
      <c r="N1216" s="1">
        <v>75.86</v>
      </c>
      <c r="O1216" s="1">
        <v>60.2</v>
      </c>
      <c r="P1216" s="1">
        <v>31.31</v>
      </c>
      <c r="Q1216" s="1">
        <v>-2.44</v>
      </c>
      <c r="R1216" s="1">
        <v>4</v>
      </c>
      <c r="S1216" s="4" t="s">
        <v>6</v>
      </c>
      <c r="T1216" s="4" t="s">
        <v>24</v>
      </c>
      <c r="U1216" s="7">
        <v>14</v>
      </c>
      <c r="V1216" s="4" t="s">
        <v>36</v>
      </c>
      <c r="W1216" s="4" t="s">
        <v>2584</v>
      </c>
      <c r="X1216" s="7">
        <v>2</v>
      </c>
      <c r="Y1216" s="7">
        <v>2024</v>
      </c>
      <c r="Z1216" s="4" t="s">
        <v>1853</v>
      </c>
    </row>
    <row r="1217" spans="1:26">
      <c r="A1217" s="4" t="s">
        <v>1693</v>
      </c>
      <c r="B1217" s="4" t="s">
        <v>17</v>
      </c>
      <c r="C1217" s="1">
        <v>100</v>
      </c>
      <c r="D1217" s="4" t="s">
        <v>1043</v>
      </c>
      <c r="E1217" s="4" t="s">
        <v>27</v>
      </c>
      <c r="F1217" s="3">
        <v>45342.625</v>
      </c>
      <c r="G1217" s="3">
        <v>45342.67083333333</v>
      </c>
      <c r="H1217" s="1">
        <v>52.28</v>
      </c>
      <c r="I1217" s="1">
        <v>1.77</v>
      </c>
      <c r="J1217" s="1">
        <v>23.88</v>
      </c>
      <c r="K1217" s="2">
        <v>23.7</v>
      </c>
      <c r="L1217" s="4" t="s">
        <v>45</v>
      </c>
      <c r="M1217" s="4" t="s">
        <v>48</v>
      </c>
      <c r="N1217" s="1">
        <v>21.86</v>
      </c>
      <c r="O1217" s="1">
        <v>79.260000000000005</v>
      </c>
      <c r="P1217" s="1">
        <v>41.29</v>
      </c>
      <c r="Q1217" s="1">
        <v>6.39</v>
      </c>
      <c r="R1217" s="1">
        <v>6</v>
      </c>
      <c r="S1217" s="4" t="s">
        <v>6</v>
      </c>
      <c r="T1217" s="4" t="s">
        <v>24</v>
      </c>
      <c r="U1217" s="7">
        <v>15</v>
      </c>
      <c r="V1217" s="4" t="s">
        <v>36</v>
      </c>
      <c r="W1217" s="4" t="s">
        <v>2567</v>
      </c>
      <c r="X1217" s="7">
        <v>2</v>
      </c>
      <c r="Y1217" s="7">
        <v>2024</v>
      </c>
      <c r="Z1217" s="4" t="s">
        <v>1853</v>
      </c>
    </row>
    <row r="1218" spans="1:26">
      <c r="A1218" s="4" t="s">
        <v>1694</v>
      </c>
      <c r="B1218" s="4" t="s">
        <v>17</v>
      </c>
      <c r="C1218" s="1">
        <v>75</v>
      </c>
      <c r="D1218" s="4" t="s">
        <v>658</v>
      </c>
      <c r="E1218" s="4" t="s">
        <v>3</v>
      </c>
      <c r="F1218" s="3">
        <v>45342.666666666664</v>
      </c>
      <c r="G1218" s="3">
        <v>45342.808333333334</v>
      </c>
      <c r="H1218" s="1">
        <v>77.63</v>
      </c>
      <c r="I1218" s="1">
        <v>3.31</v>
      </c>
      <c r="J1218" s="1">
        <v>11.18</v>
      </c>
      <c r="K1218" s="2">
        <v>10.91</v>
      </c>
      <c r="L1218" s="4" t="s">
        <v>4</v>
      </c>
      <c r="M1218" s="4" t="s">
        <v>33</v>
      </c>
      <c r="N1218" s="1">
        <v>54.64</v>
      </c>
      <c r="O1218" s="1">
        <v>58.02</v>
      </c>
      <c r="P1218" s="1">
        <v>101.4</v>
      </c>
      <c r="Q1218" s="1">
        <v>2.21</v>
      </c>
      <c r="R1218" s="1">
        <v>2</v>
      </c>
      <c r="S1218" s="4" t="s">
        <v>6</v>
      </c>
      <c r="T1218" s="4" t="s">
        <v>7</v>
      </c>
      <c r="U1218" s="7">
        <v>16</v>
      </c>
      <c r="V1218" s="4" t="s">
        <v>36</v>
      </c>
      <c r="W1218" s="4" t="s">
        <v>2567</v>
      </c>
      <c r="X1218" s="7">
        <v>2</v>
      </c>
      <c r="Y1218" s="7">
        <v>2024</v>
      </c>
      <c r="Z1218" s="4" t="s">
        <v>1853</v>
      </c>
    </row>
    <row r="1219" spans="1:26">
      <c r="A1219" s="4" t="s">
        <v>1695</v>
      </c>
      <c r="B1219" s="4" t="s">
        <v>29</v>
      </c>
      <c r="C1219" s="1">
        <v>50</v>
      </c>
      <c r="D1219" s="4" t="s">
        <v>264</v>
      </c>
      <c r="E1219" s="4" t="s">
        <v>42</v>
      </c>
      <c r="F1219" s="3">
        <v>45342.708333333336</v>
      </c>
      <c r="G1219" s="3">
        <v>45342.791666666664</v>
      </c>
      <c r="H1219" s="1">
        <v>14.18</v>
      </c>
      <c r="I1219" s="1">
        <v>2.21</v>
      </c>
      <c r="J1219" s="1">
        <v>21.86</v>
      </c>
      <c r="K1219" s="2">
        <v>23.92</v>
      </c>
      <c r="L1219" s="4" t="s">
        <v>45</v>
      </c>
      <c r="M1219" s="4" t="s">
        <v>23</v>
      </c>
      <c r="N1219" s="1">
        <v>18.14</v>
      </c>
      <c r="O1219" s="1">
        <v>64.34</v>
      </c>
      <c r="P1219" s="1">
        <v>295.95999999999998</v>
      </c>
      <c r="Q1219" s="1">
        <v>8.01</v>
      </c>
      <c r="R1219" s="1">
        <v>7</v>
      </c>
      <c r="S1219" s="4" t="s">
        <v>14</v>
      </c>
      <c r="T1219" s="4" t="s">
        <v>24</v>
      </c>
      <c r="U1219" s="7">
        <v>17</v>
      </c>
      <c r="V1219" s="4" t="s">
        <v>36</v>
      </c>
      <c r="W1219" s="4" t="s">
        <v>2579</v>
      </c>
      <c r="X1219" s="7">
        <v>2</v>
      </c>
      <c r="Y1219" s="7">
        <v>2024</v>
      </c>
      <c r="Z1219" s="4" t="s">
        <v>1853</v>
      </c>
    </row>
    <row r="1220" spans="1:26">
      <c r="A1220" s="4" t="s">
        <v>1696</v>
      </c>
      <c r="B1220" s="4" t="s">
        <v>9</v>
      </c>
      <c r="C1220" s="1">
        <v>62</v>
      </c>
      <c r="D1220" s="4" t="s">
        <v>1053</v>
      </c>
      <c r="E1220" s="4" t="s">
        <v>11</v>
      </c>
      <c r="F1220" s="3">
        <v>45342.75</v>
      </c>
      <c r="G1220" s="3">
        <v>45342.849305555559</v>
      </c>
      <c r="H1220" s="1">
        <v>28.34</v>
      </c>
      <c r="I1220" s="1">
        <v>2.2599999999999998</v>
      </c>
      <c r="J1220" s="1">
        <v>36.29</v>
      </c>
      <c r="K1220" s="2">
        <v>35.18</v>
      </c>
      <c r="L1220" s="4" t="s">
        <v>45</v>
      </c>
      <c r="M1220" s="4" t="s">
        <v>13</v>
      </c>
      <c r="N1220" s="1">
        <v>25.45</v>
      </c>
      <c r="O1220" s="1">
        <v>95.75</v>
      </c>
      <c r="P1220" s="1">
        <v>85.89</v>
      </c>
      <c r="Q1220" s="1">
        <v>15.73</v>
      </c>
      <c r="R1220" s="1">
        <v>7</v>
      </c>
      <c r="S1220" s="4" t="s">
        <v>6</v>
      </c>
      <c r="T1220" s="4" t="s">
        <v>15</v>
      </c>
      <c r="U1220" s="7">
        <v>18</v>
      </c>
      <c r="V1220" s="4" t="s">
        <v>4</v>
      </c>
      <c r="W1220" s="4" t="s">
        <v>2572</v>
      </c>
      <c r="X1220" s="7">
        <v>2</v>
      </c>
      <c r="Y1220" s="7">
        <v>2024</v>
      </c>
      <c r="Z1220" s="4" t="s">
        <v>1853</v>
      </c>
    </row>
    <row r="1221" spans="1:26">
      <c r="A1221" s="4" t="s">
        <v>1697</v>
      </c>
      <c r="B1221" s="4" t="s">
        <v>62</v>
      </c>
      <c r="C1221" s="1">
        <v>100</v>
      </c>
      <c r="D1221" s="4" t="s">
        <v>541</v>
      </c>
      <c r="E1221" s="4" t="s">
        <v>11</v>
      </c>
      <c r="F1221" s="3">
        <v>45342.791666666664</v>
      </c>
      <c r="G1221" s="3">
        <v>45342.954861111109</v>
      </c>
      <c r="H1221" s="1">
        <v>17.63</v>
      </c>
      <c r="I1221" s="1">
        <v>1.73</v>
      </c>
      <c r="J1221" s="1">
        <v>11.38</v>
      </c>
      <c r="K1221" s="2">
        <v>30.59</v>
      </c>
      <c r="L1221" s="4" t="s">
        <v>12</v>
      </c>
      <c r="M1221" s="4" t="s">
        <v>48</v>
      </c>
      <c r="N1221" s="1">
        <v>88.54</v>
      </c>
      <c r="O1221" s="1">
        <v>54.64</v>
      </c>
      <c r="P1221" s="1">
        <v>179.75</v>
      </c>
      <c r="Q1221" s="1">
        <v>36.450000000000003</v>
      </c>
      <c r="R1221" s="1">
        <v>5</v>
      </c>
      <c r="S1221" s="4" t="s">
        <v>14</v>
      </c>
      <c r="T1221" s="4" t="s">
        <v>24</v>
      </c>
      <c r="U1221" s="7">
        <v>19</v>
      </c>
      <c r="V1221" s="4" t="s">
        <v>4</v>
      </c>
      <c r="W1221" s="4" t="s">
        <v>2584</v>
      </c>
      <c r="X1221" s="7">
        <v>2</v>
      </c>
      <c r="Y1221" s="7">
        <v>2024</v>
      </c>
      <c r="Z1221" s="4" t="s">
        <v>1853</v>
      </c>
    </row>
    <row r="1222" spans="1:26">
      <c r="A1222" s="4" t="s">
        <v>1698</v>
      </c>
      <c r="B1222" s="4" t="s">
        <v>29</v>
      </c>
      <c r="C1222" s="1">
        <v>75</v>
      </c>
      <c r="D1222" s="4" t="s">
        <v>179</v>
      </c>
      <c r="E1222" s="4" t="s">
        <v>11</v>
      </c>
      <c r="F1222" s="3">
        <v>45342.833333333336</v>
      </c>
      <c r="G1222" s="3">
        <v>45342.942361111112</v>
      </c>
      <c r="H1222" s="1">
        <v>45.45</v>
      </c>
      <c r="I1222" s="1">
        <v>1.1299999999999999</v>
      </c>
      <c r="J1222" s="1">
        <v>12.82</v>
      </c>
      <c r="K1222" s="2">
        <v>29.15</v>
      </c>
      <c r="L1222" s="4" t="s">
        <v>45</v>
      </c>
      <c r="M1222" s="4" t="s">
        <v>23</v>
      </c>
      <c r="N1222" s="1">
        <v>59.31</v>
      </c>
      <c r="O1222" s="1">
        <v>59.87</v>
      </c>
      <c r="P1222" s="1">
        <v>39.89</v>
      </c>
      <c r="Q1222" s="1">
        <v>37.729999999999997</v>
      </c>
      <c r="R1222" s="1">
        <v>0</v>
      </c>
      <c r="S1222" s="4" t="s">
        <v>20</v>
      </c>
      <c r="T1222" s="4" t="s">
        <v>24</v>
      </c>
      <c r="U1222" s="7">
        <v>20</v>
      </c>
      <c r="V1222" s="4" t="s">
        <v>4</v>
      </c>
      <c r="W1222" s="4" t="s">
        <v>2579</v>
      </c>
      <c r="X1222" s="7">
        <v>2</v>
      </c>
      <c r="Y1222" s="7">
        <v>2024</v>
      </c>
      <c r="Z1222" s="4" t="s">
        <v>1853</v>
      </c>
    </row>
    <row r="1223" spans="1:26">
      <c r="A1223" s="4" t="s">
        <v>1699</v>
      </c>
      <c r="B1223" s="4" t="s">
        <v>1</v>
      </c>
      <c r="C1223" s="1">
        <v>50</v>
      </c>
      <c r="D1223" s="4" t="s">
        <v>743</v>
      </c>
      <c r="E1223" s="4" t="s">
        <v>58</v>
      </c>
      <c r="F1223" s="3">
        <v>45342.875</v>
      </c>
      <c r="G1223" s="3">
        <v>45343.01666666667</v>
      </c>
      <c r="H1223" s="1">
        <v>49.66</v>
      </c>
      <c r="I1223" s="1">
        <v>3.59</v>
      </c>
      <c r="J1223" s="1">
        <v>17.66</v>
      </c>
      <c r="K1223" s="2">
        <v>12.39</v>
      </c>
      <c r="L1223" s="4" t="s">
        <v>12</v>
      </c>
      <c r="M1223" s="4" t="s">
        <v>13</v>
      </c>
      <c r="N1223" s="1">
        <v>68.709999999999994</v>
      </c>
      <c r="O1223" s="1">
        <v>84.88</v>
      </c>
      <c r="P1223" s="1">
        <v>236.73</v>
      </c>
      <c r="Q1223" s="1">
        <v>-4.1399999999999997</v>
      </c>
      <c r="R1223" s="1">
        <v>0</v>
      </c>
      <c r="S1223" s="4" t="s">
        <v>20</v>
      </c>
      <c r="T1223" s="4" t="s">
        <v>15</v>
      </c>
      <c r="U1223" s="7">
        <v>21</v>
      </c>
      <c r="V1223" s="4" t="s">
        <v>4</v>
      </c>
      <c r="W1223" s="4" t="s">
        <v>2566</v>
      </c>
      <c r="X1223" s="7">
        <v>2</v>
      </c>
      <c r="Y1223" s="7">
        <v>2024</v>
      </c>
      <c r="Z1223" s="4" t="s">
        <v>1853</v>
      </c>
    </row>
    <row r="1224" spans="1:26">
      <c r="A1224" s="4" t="s">
        <v>1700</v>
      </c>
      <c r="B1224" s="4" t="s">
        <v>1</v>
      </c>
      <c r="C1224" s="1">
        <v>85</v>
      </c>
      <c r="D1224" s="4" t="s">
        <v>805</v>
      </c>
      <c r="E1224" s="4" t="s">
        <v>42</v>
      </c>
      <c r="F1224" s="3">
        <v>45342.916666666664</v>
      </c>
      <c r="G1224" s="3">
        <v>45343.021527777775</v>
      </c>
      <c r="H1224" s="1">
        <v>23.94</v>
      </c>
      <c r="I1224" s="1">
        <v>2.16</v>
      </c>
      <c r="J1224" s="1">
        <v>18.82</v>
      </c>
      <c r="K1224" s="2">
        <v>23.77</v>
      </c>
      <c r="L1224" s="4" t="s">
        <v>45</v>
      </c>
      <c r="M1224" s="4" t="s">
        <v>23</v>
      </c>
      <c r="N1224" s="1">
        <v>24.12</v>
      </c>
      <c r="O1224" s="1">
        <v>90.83</v>
      </c>
      <c r="P1224" s="1">
        <v>190.2</v>
      </c>
      <c r="Q1224" s="1">
        <v>-3.24</v>
      </c>
      <c r="R1224" s="1">
        <v>3</v>
      </c>
      <c r="S1224" s="4" t="s">
        <v>14</v>
      </c>
      <c r="T1224" s="4" t="s">
        <v>7</v>
      </c>
      <c r="U1224" s="7">
        <v>22</v>
      </c>
      <c r="V1224" s="4" t="s">
        <v>4</v>
      </c>
      <c r="W1224" s="4" t="s">
        <v>2566</v>
      </c>
      <c r="X1224" s="7">
        <v>2</v>
      </c>
      <c r="Y1224" s="7">
        <v>2024</v>
      </c>
      <c r="Z1224" s="4" t="s">
        <v>1853</v>
      </c>
    </row>
    <row r="1225" spans="1:26">
      <c r="A1225" s="4" t="s">
        <v>1701</v>
      </c>
      <c r="B1225" s="4" t="s">
        <v>17</v>
      </c>
      <c r="C1225" s="1">
        <v>85</v>
      </c>
      <c r="D1225" s="4" t="s">
        <v>227</v>
      </c>
      <c r="E1225" s="4" t="s">
        <v>27</v>
      </c>
      <c r="F1225" s="3">
        <v>45342.958333333336</v>
      </c>
      <c r="G1225" s="3">
        <v>45343.026388888888</v>
      </c>
      <c r="H1225" s="1">
        <v>23.87</v>
      </c>
      <c r="I1225" s="1">
        <v>2.44</v>
      </c>
      <c r="J1225" s="1">
        <v>23.6</v>
      </c>
      <c r="K1225" s="2">
        <v>10.91</v>
      </c>
      <c r="L1225" s="4" t="s">
        <v>45</v>
      </c>
      <c r="M1225" s="4" t="s">
        <v>13</v>
      </c>
      <c r="N1225" s="1">
        <v>75.64</v>
      </c>
      <c r="O1225" s="1">
        <v>58.59</v>
      </c>
      <c r="P1225" s="1">
        <v>158.22</v>
      </c>
      <c r="Q1225" s="1">
        <v>11.05</v>
      </c>
      <c r="R1225" s="1">
        <v>0</v>
      </c>
      <c r="S1225" s="4" t="s">
        <v>14</v>
      </c>
      <c r="T1225" s="4" t="s">
        <v>7</v>
      </c>
      <c r="U1225" s="7">
        <v>23</v>
      </c>
      <c r="V1225" s="4" t="s">
        <v>4</v>
      </c>
      <c r="W1225" s="4" t="s">
        <v>2567</v>
      </c>
      <c r="X1225" s="7">
        <v>2</v>
      </c>
      <c r="Y1225" s="7">
        <v>2024</v>
      </c>
      <c r="Z1225" s="4" t="s">
        <v>1853</v>
      </c>
    </row>
    <row r="1226" spans="1:26">
      <c r="A1226" s="4" t="s">
        <v>1702</v>
      </c>
      <c r="B1226" s="4" t="s">
        <v>17</v>
      </c>
      <c r="C1226" s="1">
        <v>50</v>
      </c>
      <c r="D1226" s="4" t="s">
        <v>642</v>
      </c>
      <c r="E1226" s="4" t="s">
        <v>11</v>
      </c>
      <c r="F1226" s="3">
        <v>45343</v>
      </c>
      <c r="G1226" s="3">
        <v>45343.149305555555</v>
      </c>
      <c r="H1226" s="1">
        <v>8.64</v>
      </c>
      <c r="I1226" s="1">
        <v>2.4900000000000002</v>
      </c>
      <c r="J1226" s="1">
        <v>19.670000000000002</v>
      </c>
      <c r="K1226" s="2">
        <v>21.98</v>
      </c>
      <c r="L1226" s="4" t="s">
        <v>45</v>
      </c>
      <c r="M1226" s="4" t="s">
        <v>33</v>
      </c>
      <c r="N1226" s="1">
        <v>13.25</v>
      </c>
      <c r="O1226" s="1">
        <v>85.29</v>
      </c>
      <c r="P1226" s="1">
        <v>132.61000000000001</v>
      </c>
      <c r="Q1226" s="1">
        <v>0.87</v>
      </c>
      <c r="R1226" s="1">
        <v>4</v>
      </c>
      <c r="S1226" s="4" t="s">
        <v>6</v>
      </c>
      <c r="T1226" s="4" t="s">
        <v>24</v>
      </c>
      <c r="U1226" s="7">
        <v>0</v>
      </c>
      <c r="V1226" s="4" t="s">
        <v>1816</v>
      </c>
      <c r="W1226" s="4" t="s">
        <v>2567</v>
      </c>
      <c r="X1226" s="7">
        <v>2</v>
      </c>
      <c r="Y1226" s="7">
        <v>2024</v>
      </c>
      <c r="Z1226" s="4" t="s">
        <v>1853</v>
      </c>
    </row>
    <row r="1227" spans="1:26">
      <c r="A1227" s="4" t="s">
        <v>1703</v>
      </c>
      <c r="B1227" s="4" t="s">
        <v>1</v>
      </c>
      <c r="C1227" s="1">
        <v>75</v>
      </c>
      <c r="D1227" s="4" t="s">
        <v>164</v>
      </c>
      <c r="E1227" s="4" t="s">
        <v>11</v>
      </c>
      <c r="F1227" s="3">
        <v>45343.041666666664</v>
      </c>
      <c r="G1227" s="3">
        <v>45343.086805555555</v>
      </c>
      <c r="H1227" s="1">
        <v>11.14</v>
      </c>
      <c r="I1227" s="1">
        <v>0.77</v>
      </c>
      <c r="J1227" s="1"/>
      <c r="K1227" s="2">
        <v>37.340000000000003</v>
      </c>
      <c r="L1227" s="4" t="s">
        <v>12</v>
      </c>
      <c r="M1227" s="4" t="s">
        <v>48</v>
      </c>
      <c r="N1227" s="1">
        <v>75.44</v>
      </c>
      <c r="O1227" s="1">
        <v>98.86</v>
      </c>
      <c r="P1227" s="1">
        <v>246.71</v>
      </c>
      <c r="Q1227" s="1">
        <v>35.78</v>
      </c>
      <c r="R1227" s="1">
        <v>5</v>
      </c>
      <c r="S1227" s="4" t="s">
        <v>14</v>
      </c>
      <c r="T1227" s="4" t="s">
        <v>15</v>
      </c>
      <c r="U1227" s="7">
        <v>1</v>
      </c>
      <c r="V1227" s="4" t="s">
        <v>1816</v>
      </c>
      <c r="W1227" s="4" t="s">
        <v>2566</v>
      </c>
      <c r="X1227" s="7">
        <v>2</v>
      </c>
      <c r="Y1227" s="7">
        <v>2024</v>
      </c>
      <c r="Z1227" s="4" t="s">
        <v>1853</v>
      </c>
    </row>
    <row r="1228" spans="1:26">
      <c r="A1228" s="4" t="s">
        <v>1704</v>
      </c>
      <c r="B1228" s="4" t="s">
        <v>17</v>
      </c>
      <c r="C1228" s="1">
        <v>100</v>
      </c>
      <c r="D1228" s="4" t="s">
        <v>1705</v>
      </c>
      <c r="E1228" s="4" t="s">
        <v>58</v>
      </c>
      <c r="F1228" s="3">
        <v>45343.083333333336</v>
      </c>
      <c r="G1228" s="3">
        <v>45343.125694444447</v>
      </c>
      <c r="H1228" s="1">
        <v>46.4</v>
      </c>
      <c r="I1228" s="1">
        <v>0.98</v>
      </c>
      <c r="J1228" s="1">
        <v>38.51</v>
      </c>
      <c r="K1228" s="2">
        <v>6.69</v>
      </c>
      <c r="L1228" s="4" t="s">
        <v>45</v>
      </c>
      <c r="M1228" s="4" t="s">
        <v>48</v>
      </c>
      <c r="N1228" s="1">
        <v>61.77</v>
      </c>
      <c r="O1228" s="1">
        <v>58.63</v>
      </c>
      <c r="P1228" s="1">
        <v>18.64</v>
      </c>
      <c r="Q1228" s="1">
        <v>-1.9</v>
      </c>
      <c r="R1228" s="1">
        <v>3</v>
      </c>
      <c r="S1228" s="4" t="s">
        <v>14</v>
      </c>
      <c r="T1228" s="4" t="s">
        <v>15</v>
      </c>
      <c r="U1228" s="7">
        <v>2</v>
      </c>
      <c r="V1228" s="4" t="s">
        <v>1816</v>
      </c>
      <c r="W1228" s="4" t="s">
        <v>2567</v>
      </c>
      <c r="X1228" s="7">
        <v>2</v>
      </c>
      <c r="Y1228" s="7">
        <v>2024</v>
      </c>
      <c r="Z1228" s="4" t="s">
        <v>1853</v>
      </c>
    </row>
    <row r="1229" spans="1:26">
      <c r="A1229" s="4" t="s">
        <v>1706</v>
      </c>
      <c r="B1229" s="4" t="s">
        <v>62</v>
      </c>
      <c r="C1229" s="1">
        <v>64.930000000000007</v>
      </c>
      <c r="D1229" s="4" t="s">
        <v>682</v>
      </c>
      <c r="E1229" s="4" t="s">
        <v>27</v>
      </c>
      <c r="F1229" s="3">
        <v>45343.125</v>
      </c>
      <c r="G1229" s="3">
        <v>45343.189583333333</v>
      </c>
      <c r="H1229" s="1">
        <v>77.27</v>
      </c>
      <c r="I1229" s="1">
        <v>3.5</v>
      </c>
      <c r="J1229" s="1">
        <v>28.93</v>
      </c>
      <c r="K1229" s="2">
        <v>37.51</v>
      </c>
      <c r="L1229" s="4" t="s">
        <v>12</v>
      </c>
      <c r="M1229" s="4" t="s">
        <v>23</v>
      </c>
      <c r="N1229" s="1">
        <v>34.590000000000003</v>
      </c>
      <c r="O1229" s="1">
        <v>92.21</v>
      </c>
      <c r="P1229" s="1">
        <v>27.66</v>
      </c>
      <c r="Q1229" s="1">
        <v>12</v>
      </c>
      <c r="R1229" s="1">
        <v>3</v>
      </c>
      <c r="S1229" s="4" t="s">
        <v>20</v>
      </c>
      <c r="T1229" s="4" t="s">
        <v>7</v>
      </c>
      <c r="U1229" s="7">
        <v>3</v>
      </c>
      <c r="V1229" s="4" t="s">
        <v>1816</v>
      </c>
      <c r="W1229" s="4" t="s">
        <v>2584</v>
      </c>
      <c r="X1229" s="7">
        <v>2</v>
      </c>
      <c r="Y1229" s="7">
        <v>2024</v>
      </c>
      <c r="Z1229" s="4" t="s">
        <v>1853</v>
      </c>
    </row>
    <row r="1230" spans="1:26">
      <c r="A1230" s="4" t="s">
        <v>1707</v>
      </c>
      <c r="B1230" s="4" t="s">
        <v>17</v>
      </c>
      <c r="C1230" s="1">
        <v>100</v>
      </c>
      <c r="D1230" s="4" t="s">
        <v>301</v>
      </c>
      <c r="E1230" s="4" t="s">
        <v>42</v>
      </c>
      <c r="F1230" s="3">
        <v>45343.166666666664</v>
      </c>
      <c r="G1230" s="3">
        <v>45343.324999999997</v>
      </c>
      <c r="H1230" s="1">
        <v>6</v>
      </c>
      <c r="I1230" s="1">
        <v>3.98</v>
      </c>
      <c r="J1230" s="1">
        <v>34.950000000000003</v>
      </c>
      <c r="K1230" s="2">
        <v>30.41</v>
      </c>
      <c r="L1230" s="4" t="s">
        <v>4</v>
      </c>
      <c r="M1230" s="4" t="s">
        <v>19</v>
      </c>
      <c r="N1230" s="1">
        <v>36.4</v>
      </c>
      <c r="O1230" s="1">
        <v>62.03</v>
      </c>
      <c r="P1230" s="1">
        <v>270.66000000000003</v>
      </c>
      <c r="Q1230" s="1">
        <v>22.98</v>
      </c>
      <c r="R1230" s="1">
        <v>5</v>
      </c>
      <c r="S1230" s="4" t="s">
        <v>6</v>
      </c>
      <c r="T1230" s="4" t="s">
        <v>7</v>
      </c>
      <c r="U1230" s="7">
        <v>4</v>
      </c>
      <c r="V1230" s="4" t="s">
        <v>1816</v>
      </c>
      <c r="W1230" s="4" t="s">
        <v>2567</v>
      </c>
      <c r="X1230" s="7">
        <v>2</v>
      </c>
      <c r="Y1230" s="7">
        <v>2024</v>
      </c>
      <c r="Z1230" s="4" t="s">
        <v>1853</v>
      </c>
    </row>
    <row r="1231" spans="1:26">
      <c r="A1231" s="4" t="s">
        <v>1708</v>
      </c>
      <c r="B1231" s="4" t="s">
        <v>9</v>
      </c>
      <c r="C1231" s="1">
        <v>54.03</v>
      </c>
      <c r="D1231" s="4" t="s">
        <v>321</v>
      </c>
      <c r="E1231" s="4" t="s">
        <v>3</v>
      </c>
      <c r="F1231" s="3">
        <v>45343.208333333336</v>
      </c>
      <c r="G1231" s="3">
        <v>45343.34652777778</v>
      </c>
      <c r="H1231" s="1">
        <v>21.27</v>
      </c>
      <c r="I1231" s="1">
        <v>3.34</v>
      </c>
      <c r="J1231" s="1">
        <v>40.18</v>
      </c>
      <c r="K1231" s="2">
        <v>12.19</v>
      </c>
      <c r="L1231" s="4" t="s">
        <v>12</v>
      </c>
      <c r="M1231" s="4" t="s">
        <v>23</v>
      </c>
      <c r="N1231" s="1">
        <v>23.97</v>
      </c>
      <c r="O1231" s="1">
        <v>90.94</v>
      </c>
      <c r="P1231" s="1">
        <v>75.73</v>
      </c>
      <c r="Q1231" s="1">
        <v>31.35</v>
      </c>
      <c r="R1231" s="1">
        <v>6</v>
      </c>
      <c r="S1231" s="4" t="s">
        <v>6</v>
      </c>
      <c r="T1231" s="4" t="s">
        <v>7</v>
      </c>
      <c r="U1231" s="7">
        <v>5</v>
      </c>
      <c r="V1231" s="4" t="s">
        <v>1816</v>
      </c>
      <c r="W1231" s="4" t="s">
        <v>2572</v>
      </c>
      <c r="X1231" s="7">
        <v>2</v>
      </c>
      <c r="Y1231" s="7">
        <v>2024</v>
      </c>
      <c r="Z1231" s="4" t="s">
        <v>1853</v>
      </c>
    </row>
    <row r="1232" spans="1:26">
      <c r="A1232" s="4" t="s">
        <v>1709</v>
      </c>
      <c r="B1232" s="4" t="s">
        <v>17</v>
      </c>
      <c r="C1232" s="1">
        <v>62</v>
      </c>
      <c r="D1232" s="4" t="s">
        <v>1344</v>
      </c>
      <c r="E1232" s="4" t="s">
        <v>58</v>
      </c>
      <c r="F1232" s="3">
        <v>45343.25</v>
      </c>
      <c r="G1232" s="3">
        <v>45343.303472222222</v>
      </c>
      <c r="H1232" s="1">
        <v>38.14</v>
      </c>
      <c r="I1232" s="1">
        <v>0.95</v>
      </c>
      <c r="J1232" s="1">
        <v>42.52</v>
      </c>
      <c r="K1232" s="2">
        <v>21.81</v>
      </c>
      <c r="L1232" s="4" t="s">
        <v>4</v>
      </c>
      <c r="M1232" s="4" t="s">
        <v>13</v>
      </c>
      <c r="N1232" s="1">
        <v>79.209999999999994</v>
      </c>
      <c r="O1232" s="1">
        <v>147.49</v>
      </c>
      <c r="P1232" s="1">
        <v>145.03</v>
      </c>
      <c r="Q1232" s="1">
        <v>39.71</v>
      </c>
      <c r="R1232" s="1">
        <v>7</v>
      </c>
      <c r="S1232" s="4" t="s">
        <v>14</v>
      </c>
      <c r="T1232" s="4" t="s">
        <v>15</v>
      </c>
      <c r="U1232" s="7">
        <v>6</v>
      </c>
      <c r="V1232" s="4" t="s">
        <v>12</v>
      </c>
      <c r="W1232" s="4" t="s">
        <v>2567</v>
      </c>
      <c r="X1232" s="7">
        <v>2</v>
      </c>
      <c r="Y1232" s="7">
        <v>2024</v>
      </c>
      <c r="Z1232" s="4" t="s">
        <v>1853</v>
      </c>
    </row>
    <row r="1233" spans="1:26">
      <c r="A1233" s="4" t="s">
        <v>1710</v>
      </c>
      <c r="B1233" s="4" t="s">
        <v>29</v>
      </c>
      <c r="C1233" s="1">
        <v>85</v>
      </c>
      <c r="D1233" s="4" t="s">
        <v>563</v>
      </c>
      <c r="E1233" s="4" t="s">
        <v>42</v>
      </c>
      <c r="F1233" s="3">
        <v>45343.291666666664</v>
      </c>
      <c r="G1233" s="3">
        <v>45343.45208333333</v>
      </c>
      <c r="H1233" s="1">
        <v>38</v>
      </c>
      <c r="I1233" s="1">
        <v>2.06</v>
      </c>
      <c r="J1233" s="1">
        <v>10.49</v>
      </c>
      <c r="K1233" s="2">
        <v>16.649999999999999</v>
      </c>
      <c r="L1233" s="4" t="s">
        <v>12</v>
      </c>
      <c r="M1233" s="4" t="s">
        <v>48</v>
      </c>
      <c r="N1233" s="1">
        <v>21.31</v>
      </c>
      <c r="O1233" s="1">
        <v>58.47</v>
      </c>
      <c r="P1233" s="1">
        <v>214.38</v>
      </c>
      <c r="Q1233" s="1">
        <v>-1.84</v>
      </c>
      <c r="R1233" s="1">
        <v>1</v>
      </c>
      <c r="S1233" s="4" t="s">
        <v>6</v>
      </c>
      <c r="T1233" s="4" t="s">
        <v>15</v>
      </c>
      <c r="U1233" s="7">
        <v>7</v>
      </c>
      <c r="V1233" s="4" t="s">
        <v>12</v>
      </c>
      <c r="W1233" s="4" t="s">
        <v>2579</v>
      </c>
      <c r="X1233" s="7">
        <v>2</v>
      </c>
      <c r="Y1233" s="7">
        <v>2024</v>
      </c>
      <c r="Z1233" s="4" t="s">
        <v>1853</v>
      </c>
    </row>
    <row r="1234" spans="1:26">
      <c r="A1234" s="4" t="s">
        <v>1711</v>
      </c>
      <c r="B1234" s="4" t="s">
        <v>62</v>
      </c>
      <c r="C1234" s="1">
        <v>50</v>
      </c>
      <c r="D1234" s="4" t="s">
        <v>401</v>
      </c>
      <c r="E1234" s="4" t="s">
        <v>3</v>
      </c>
      <c r="F1234" s="3">
        <v>45343.333333333336</v>
      </c>
      <c r="G1234" s="3">
        <v>45343.409722222219</v>
      </c>
      <c r="H1234" s="1">
        <v>12.89</v>
      </c>
      <c r="I1234" s="1">
        <v>2.14</v>
      </c>
      <c r="J1234" s="1">
        <v>17.34</v>
      </c>
      <c r="K1234" s="2">
        <v>18.14</v>
      </c>
      <c r="L1234" s="4" t="s">
        <v>12</v>
      </c>
      <c r="M1234" s="4" t="s">
        <v>39</v>
      </c>
      <c r="N1234" s="1">
        <v>78.39</v>
      </c>
      <c r="O1234" s="1">
        <v>78.819999999999993</v>
      </c>
      <c r="P1234" s="1">
        <v>88.54</v>
      </c>
      <c r="Q1234" s="1">
        <v>20.059999999999999</v>
      </c>
      <c r="R1234" s="1">
        <v>0</v>
      </c>
      <c r="S1234" s="4" t="s">
        <v>20</v>
      </c>
      <c r="T1234" s="4" t="s">
        <v>15</v>
      </c>
      <c r="U1234" s="7">
        <v>8</v>
      </c>
      <c r="V1234" s="4" t="s">
        <v>12</v>
      </c>
      <c r="W1234" s="4" t="s">
        <v>2584</v>
      </c>
      <c r="X1234" s="7">
        <v>2</v>
      </c>
      <c r="Y1234" s="7">
        <v>2024</v>
      </c>
      <c r="Z1234" s="4" t="s">
        <v>1853</v>
      </c>
    </row>
    <row r="1235" spans="1:26">
      <c r="A1235" s="4" t="s">
        <v>1712</v>
      </c>
      <c r="B1235" s="4" t="s">
        <v>29</v>
      </c>
      <c r="C1235" s="1">
        <v>85</v>
      </c>
      <c r="D1235" s="4" t="s">
        <v>612</v>
      </c>
      <c r="E1235" s="4" t="s">
        <v>11</v>
      </c>
      <c r="F1235" s="3">
        <v>45343.375</v>
      </c>
      <c r="G1235" s="3">
        <v>45343.504861111112</v>
      </c>
      <c r="H1235" s="1">
        <v>60.62</v>
      </c>
      <c r="I1235" s="1">
        <v>1.96</v>
      </c>
      <c r="J1235" s="1">
        <v>22.68</v>
      </c>
      <c r="K1235" s="2">
        <v>32.74</v>
      </c>
      <c r="L1235" s="4" t="s">
        <v>45</v>
      </c>
      <c r="M1235" s="4" t="s">
        <v>33</v>
      </c>
      <c r="N1235" s="1">
        <v>71.58</v>
      </c>
      <c r="O1235" s="1">
        <v>66.87</v>
      </c>
      <c r="P1235" s="1">
        <v>286.42</v>
      </c>
      <c r="Q1235" s="1">
        <v>29.72</v>
      </c>
      <c r="R1235" s="1">
        <v>4</v>
      </c>
      <c r="S1235" s="4" t="s">
        <v>20</v>
      </c>
      <c r="T1235" s="4" t="s">
        <v>24</v>
      </c>
      <c r="U1235" s="7">
        <v>9</v>
      </c>
      <c r="V1235" s="4" t="s">
        <v>12</v>
      </c>
      <c r="W1235" s="4" t="s">
        <v>2579</v>
      </c>
      <c r="X1235" s="7">
        <v>2</v>
      </c>
      <c r="Y1235" s="7">
        <v>2024</v>
      </c>
      <c r="Z1235" s="4" t="s">
        <v>1853</v>
      </c>
    </row>
    <row r="1236" spans="1:26">
      <c r="A1236" s="4" t="s">
        <v>1713</v>
      </c>
      <c r="B1236" s="4" t="s">
        <v>29</v>
      </c>
      <c r="C1236" s="1">
        <v>100</v>
      </c>
      <c r="D1236" s="4" t="s">
        <v>732</v>
      </c>
      <c r="E1236" s="4" t="s">
        <v>11</v>
      </c>
      <c r="F1236" s="3">
        <v>45343.416666666664</v>
      </c>
      <c r="G1236" s="3">
        <v>45343.540277777778</v>
      </c>
      <c r="H1236" s="1"/>
      <c r="I1236" s="1">
        <v>1.62</v>
      </c>
      <c r="J1236" s="1">
        <v>27.8</v>
      </c>
      <c r="K1236" s="2">
        <v>58.25</v>
      </c>
      <c r="L1236" s="4" t="s">
        <v>36</v>
      </c>
      <c r="M1236" s="4" t="s">
        <v>19</v>
      </c>
      <c r="N1236" s="1">
        <v>74.48</v>
      </c>
      <c r="O1236" s="1">
        <v>75.87</v>
      </c>
      <c r="P1236" s="1">
        <v>58.28</v>
      </c>
      <c r="Q1236" s="1">
        <v>33.67</v>
      </c>
      <c r="R1236" s="1">
        <v>7</v>
      </c>
      <c r="S1236" s="4" t="s">
        <v>20</v>
      </c>
      <c r="T1236" s="4" t="s">
        <v>24</v>
      </c>
      <c r="U1236" s="7">
        <v>10</v>
      </c>
      <c r="V1236" s="4" t="s">
        <v>12</v>
      </c>
      <c r="W1236" s="4" t="s">
        <v>2579</v>
      </c>
      <c r="X1236" s="7">
        <v>2</v>
      </c>
      <c r="Y1236" s="7">
        <v>2024</v>
      </c>
      <c r="Z1236" s="4" t="s">
        <v>1853</v>
      </c>
    </row>
    <row r="1237" spans="1:26">
      <c r="A1237" s="4" t="s">
        <v>1714</v>
      </c>
      <c r="B1237" s="4" t="s">
        <v>9</v>
      </c>
      <c r="C1237" s="1">
        <v>75</v>
      </c>
      <c r="D1237" s="4" t="s">
        <v>1715</v>
      </c>
      <c r="E1237" s="4" t="s">
        <v>27</v>
      </c>
      <c r="F1237" s="3">
        <v>45343.458333333336</v>
      </c>
      <c r="G1237" s="3">
        <v>45343.520138888889</v>
      </c>
      <c r="H1237" s="1">
        <v>5.87</v>
      </c>
      <c r="I1237" s="1">
        <v>0.89</v>
      </c>
      <c r="J1237" s="1">
        <v>21.33</v>
      </c>
      <c r="K1237" s="2">
        <v>21.91</v>
      </c>
      <c r="L1237" s="4" t="s">
        <v>36</v>
      </c>
      <c r="M1237" s="4" t="s">
        <v>39</v>
      </c>
      <c r="N1237" s="1">
        <v>28.9</v>
      </c>
      <c r="O1237" s="1">
        <v>97.35</v>
      </c>
      <c r="P1237" s="1">
        <v>280.98</v>
      </c>
      <c r="Q1237" s="1">
        <v>-1.56</v>
      </c>
      <c r="R1237" s="1">
        <v>4</v>
      </c>
      <c r="S1237" s="4" t="s">
        <v>14</v>
      </c>
      <c r="T1237" s="4" t="s">
        <v>7</v>
      </c>
      <c r="U1237" s="7">
        <v>11</v>
      </c>
      <c r="V1237" s="4" t="s">
        <v>12</v>
      </c>
      <c r="W1237" s="4" t="s">
        <v>2572</v>
      </c>
      <c r="X1237" s="7">
        <v>2</v>
      </c>
      <c r="Y1237" s="7">
        <v>2024</v>
      </c>
      <c r="Z1237" s="4" t="s">
        <v>1853</v>
      </c>
    </row>
    <row r="1238" spans="1:26">
      <c r="A1238" s="4" t="s">
        <v>1716</v>
      </c>
      <c r="B1238" s="4" t="s">
        <v>62</v>
      </c>
      <c r="C1238" s="1">
        <v>62</v>
      </c>
      <c r="D1238" s="4" t="s">
        <v>1361</v>
      </c>
      <c r="E1238" s="4" t="s">
        <v>3</v>
      </c>
      <c r="F1238" s="3">
        <v>45343.5</v>
      </c>
      <c r="G1238" s="3">
        <v>45343.618055555555</v>
      </c>
      <c r="H1238" s="1"/>
      <c r="I1238" s="1">
        <v>1.28</v>
      </c>
      <c r="J1238" s="1">
        <v>36.6</v>
      </c>
      <c r="K1238" s="2">
        <v>29.78</v>
      </c>
      <c r="L1238" s="4" t="s">
        <v>45</v>
      </c>
      <c r="M1238" s="4" t="s">
        <v>39</v>
      </c>
      <c r="N1238" s="1">
        <v>76.959999999999994</v>
      </c>
      <c r="O1238" s="1">
        <v>83.76</v>
      </c>
      <c r="P1238" s="1">
        <v>11.77</v>
      </c>
      <c r="Q1238" s="1">
        <v>12.24</v>
      </c>
      <c r="R1238" s="1">
        <v>1</v>
      </c>
      <c r="S1238" s="4" t="s">
        <v>14</v>
      </c>
      <c r="T1238" s="4" t="s">
        <v>7</v>
      </c>
      <c r="U1238" s="7">
        <v>12</v>
      </c>
      <c r="V1238" s="4" t="s">
        <v>36</v>
      </c>
      <c r="W1238" s="4" t="s">
        <v>2584</v>
      </c>
      <c r="X1238" s="7">
        <v>2</v>
      </c>
      <c r="Y1238" s="7">
        <v>2024</v>
      </c>
      <c r="Z1238" s="4" t="s">
        <v>1853</v>
      </c>
    </row>
    <row r="1239" spans="1:26">
      <c r="A1239" s="4" t="s">
        <v>1717</v>
      </c>
      <c r="B1239" s="4" t="s">
        <v>62</v>
      </c>
      <c r="C1239" s="1">
        <v>100</v>
      </c>
      <c r="D1239" s="4" t="s">
        <v>923</v>
      </c>
      <c r="E1239" s="4" t="s">
        <v>11</v>
      </c>
      <c r="F1239" s="3">
        <v>45343.541666666664</v>
      </c>
      <c r="G1239" s="3">
        <v>45343.5625</v>
      </c>
      <c r="H1239" s="1">
        <v>77.7</v>
      </c>
      <c r="I1239" s="1">
        <v>1.22</v>
      </c>
      <c r="J1239" s="1">
        <v>26.42</v>
      </c>
      <c r="K1239" s="2">
        <v>17.059999999999999</v>
      </c>
      <c r="L1239" s="4" t="s">
        <v>4</v>
      </c>
      <c r="M1239" s="4" t="s">
        <v>33</v>
      </c>
      <c r="N1239" s="1">
        <v>52.5</v>
      </c>
      <c r="O1239" s="1">
        <v>66.180000000000007</v>
      </c>
      <c r="P1239" s="1">
        <v>196.29</v>
      </c>
      <c r="Q1239" s="1">
        <v>36.64</v>
      </c>
      <c r="R1239" s="1">
        <v>5</v>
      </c>
      <c r="S1239" s="4" t="s">
        <v>20</v>
      </c>
      <c r="T1239" s="4" t="s">
        <v>24</v>
      </c>
      <c r="U1239" s="7">
        <v>13</v>
      </c>
      <c r="V1239" s="4" t="s">
        <v>36</v>
      </c>
      <c r="W1239" s="4" t="s">
        <v>2584</v>
      </c>
      <c r="X1239" s="7">
        <v>2</v>
      </c>
      <c r="Y1239" s="7">
        <v>2024</v>
      </c>
      <c r="Z1239" s="4" t="s">
        <v>1853</v>
      </c>
    </row>
    <row r="1240" spans="1:26">
      <c r="A1240" s="4" t="s">
        <v>1718</v>
      </c>
      <c r="B1240" s="4" t="s">
        <v>62</v>
      </c>
      <c r="C1240" s="1">
        <v>85</v>
      </c>
      <c r="D1240" s="4" t="s">
        <v>383</v>
      </c>
      <c r="E1240" s="4" t="s">
        <v>11</v>
      </c>
      <c r="F1240" s="3">
        <v>45343.583333333336</v>
      </c>
      <c r="G1240" s="3">
        <v>45343.648611111108</v>
      </c>
      <c r="H1240" s="1">
        <v>94.37</v>
      </c>
      <c r="I1240" s="1">
        <v>2.2400000000000002</v>
      </c>
      <c r="J1240" s="1">
        <v>31.65</v>
      </c>
      <c r="K1240" s="2">
        <v>38.090000000000003</v>
      </c>
      <c r="L1240" s="4" t="s">
        <v>45</v>
      </c>
      <c r="M1240" s="4" t="s">
        <v>23</v>
      </c>
      <c r="N1240" s="1">
        <v>43.88</v>
      </c>
      <c r="O1240" s="1">
        <v>62.26</v>
      </c>
      <c r="P1240" s="1">
        <v>205.84</v>
      </c>
      <c r="Q1240" s="1">
        <v>19.12</v>
      </c>
      <c r="R1240" s="1">
        <v>7</v>
      </c>
      <c r="S1240" s="4" t="s">
        <v>20</v>
      </c>
      <c r="T1240" s="4" t="s">
        <v>24</v>
      </c>
      <c r="U1240" s="7">
        <v>14</v>
      </c>
      <c r="V1240" s="4" t="s">
        <v>36</v>
      </c>
      <c r="W1240" s="4" t="s">
        <v>2584</v>
      </c>
      <c r="X1240" s="7">
        <v>2</v>
      </c>
      <c r="Y1240" s="7">
        <v>2024</v>
      </c>
      <c r="Z1240" s="4" t="s">
        <v>1853</v>
      </c>
    </row>
    <row r="1241" spans="1:26">
      <c r="A1241" s="4" t="s">
        <v>1719</v>
      </c>
      <c r="B1241" s="4" t="s">
        <v>62</v>
      </c>
      <c r="C1241" s="1">
        <v>62</v>
      </c>
      <c r="D1241" s="4" t="s">
        <v>1720</v>
      </c>
      <c r="E1241" s="4" t="s">
        <v>27</v>
      </c>
      <c r="F1241" s="3">
        <v>45343.625</v>
      </c>
      <c r="G1241" s="3">
        <v>45343.668055555558</v>
      </c>
      <c r="H1241" s="1">
        <v>43.96</v>
      </c>
      <c r="I1241" s="1">
        <v>1.77</v>
      </c>
      <c r="J1241" s="1">
        <v>36</v>
      </c>
      <c r="K1241" s="2">
        <v>10.43</v>
      </c>
      <c r="L1241" s="4" t="s">
        <v>36</v>
      </c>
      <c r="M1241" s="4" t="s">
        <v>5</v>
      </c>
      <c r="N1241" s="1">
        <v>60.9</v>
      </c>
      <c r="O1241" s="1">
        <v>81.09</v>
      </c>
      <c r="P1241" s="1">
        <v>49.91</v>
      </c>
      <c r="Q1241" s="1">
        <v>3.92</v>
      </c>
      <c r="R1241" s="1">
        <v>4</v>
      </c>
      <c r="S1241" s="4" t="s">
        <v>6</v>
      </c>
      <c r="T1241" s="4" t="s">
        <v>24</v>
      </c>
      <c r="U1241" s="7">
        <v>15</v>
      </c>
      <c r="V1241" s="4" t="s">
        <v>36</v>
      </c>
      <c r="W1241" s="4" t="s">
        <v>2584</v>
      </c>
      <c r="X1241" s="7">
        <v>2</v>
      </c>
      <c r="Y1241" s="7">
        <v>2024</v>
      </c>
      <c r="Z1241" s="4" t="s">
        <v>1853</v>
      </c>
    </row>
    <row r="1242" spans="1:26">
      <c r="A1242" s="4" t="s">
        <v>1721</v>
      </c>
      <c r="B1242" s="4" t="s">
        <v>62</v>
      </c>
      <c r="C1242" s="1">
        <v>85</v>
      </c>
      <c r="D1242" s="4" t="s">
        <v>515</v>
      </c>
      <c r="E1242" s="4" t="s">
        <v>42</v>
      </c>
      <c r="F1242" s="3">
        <v>45343.666666666664</v>
      </c>
      <c r="G1242" s="3">
        <v>45343.713194444441</v>
      </c>
      <c r="H1242" s="1">
        <v>76.48</v>
      </c>
      <c r="I1242" s="1">
        <v>1.91</v>
      </c>
      <c r="J1242" s="1">
        <v>42.37</v>
      </c>
      <c r="K1242" s="2">
        <v>15.66</v>
      </c>
      <c r="L1242" s="4" t="s">
        <v>12</v>
      </c>
      <c r="M1242" s="4" t="s">
        <v>19</v>
      </c>
      <c r="N1242" s="1">
        <v>27.95</v>
      </c>
      <c r="O1242" s="1">
        <v>85.82</v>
      </c>
      <c r="P1242" s="1">
        <v>92.33</v>
      </c>
      <c r="Q1242" s="1">
        <v>5.65</v>
      </c>
      <c r="R1242" s="1">
        <v>3</v>
      </c>
      <c r="S1242" s="4" t="s">
        <v>6</v>
      </c>
      <c r="T1242" s="4" t="s">
        <v>24</v>
      </c>
      <c r="U1242" s="7">
        <v>16</v>
      </c>
      <c r="V1242" s="4" t="s">
        <v>36</v>
      </c>
      <c r="W1242" s="4" t="s">
        <v>2584</v>
      </c>
      <c r="X1242" s="7">
        <v>2</v>
      </c>
      <c r="Y1242" s="7">
        <v>2024</v>
      </c>
      <c r="Z1242" s="4" t="s">
        <v>1853</v>
      </c>
    </row>
    <row r="1243" spans="1:26">
      <c r="A1243" s="4" t="s">
        <v>1722</v>
      </c>
      <c r="B1243" s="4" t="s">
        <v>9</v>
      </c>
      <c r="C1243" s="1">
        <v>78.510000000000005</v>
      </c>
      <c r="D1243" s="4" t="s">
        <v>93</v>
      </c>
      <c r="E1243" s="4" t="s">
        <v>11</v>
      </c>
      <c r="F1243" s="3">
        <v>45343.708333333336</v>
      </c>
      <c r="G1243" s="3">
        <v>45343.745833333334</v>
      </c>
      <c r="H1243" s="1">
        <v>66.180000000000007</v>
      </c>
      <c r="I1243" s="1">
        <v>3.26</v>
      </c>
      <c r="J1243" s="1">
        <v>5.92</v>
      </c>
      <c r="K1243" s="2">
        <v>37.28</v>
      </c>
      <c r="L1243" s="4" t="s">
        <v>45</v>
      </c>
      <c r="M1243" s="4" t="s">
        <v>23</v>
      </c>
      <c r="N1243" s="1">
        <v>40.619999999999997</v>
      </c>
      <c r="O1243" s="1">
        <v>54.01</v>
      </c>
      <c r="P1243" s="1">
        <v>108.14</v>
      </c>
      <c r="Q1243" s="1">
        <v>2.2400000000000002</v>
      </c>
      <c r="R1243" s="1">
        <v>3</v>
      </c>
      <c r="S1243" s="4" t="s">
        <v>6</v>
      </c>
      <c r="T1243" s="4" t="s">
        <v>7</v>
      </c>
      <c r="U1243" s="7">
        <v>17</v>
      </c>
      <c r="V1243" s="4" t="s">
        <v>36</v>
      </c>
      <c r="W1243" s="4" t="s">
        <v>2572</v>
      </c>
      <c r="X1243" s="7">
        <v>2</v>
      </c>
      <c r="Y1243" s="7">
        <v>2024</v>
      </c>
      <c r="Z1243" s="4" t="s">
        <v>1853</v>
      </c>
    </row>
    <row r="1244" spans="1:26">
      <c r="A1244" s="4" t="s">
        <v>1723</v>
      </c>
      <c r="B1244" s="4" t="s">
        <v>17</v>
      </c>
      <c r="C1244" s="1">
        <v>50</v>
      </c>
      <c r="D1244" s="4" t="s">
        <v>1116</v>
      </c>
      <c r="E1244" s="4" t="s">
        <v>58</v>
      </c>
      <c r="F1244" s="3">
        <v>45343.75</v>
      </c>
      <c r="G1244" s="3">
        <v>45343.877083333333</v>
      </c>
      <c r="H1244" s="1">
        <v>76.239999999999995</v>
      </c>
      <c r="I1244" s="1">
        <v>3.73</v>
      </c>
      <c r="J1244" s="1">
        <v>6.8</v>
      </c>
      <c r="K1244" s="2">
        <v>21.09</v>
      </c>
      <c r="L1244" s="4" t="s">
        <v>4</v>
      </c>
      <c r="M1244" s="4" t="s">
        <v>33</v>
      </c>
      <c r="N1244" s="1">
        <v>76.959999999999994</v>
      </c>
      <c r="O1244" s="1">
        <v>61.47</v>
      </c>
      <c r="P1244" s="1">
        <v>94.43</v>
      </c>
      <c r="Q1244" s="1">
        <v>2.5499999999999998</v>
      </c>
      <c r="R1244" s="1">
        <v>4</v>
      </c>
      <c r="S1244" s="4" t="s">
        <v>6</v>
      </c>
      <c r="T1244" s="4" t="s">
        <v>24</v>
      </c>
      <c r="U1244" s="7">
        <v>18</v>
      </c>
      <c r="V1244" s="4" t="s">
        <v>4</v>
      </c>
      <c r="W1244" s="4" t="s">
        <v>2567</v>
      </c>
      <c r="X1244" s="7">
        <v>2</v>
      </c>
      <c r="Y1244" s="7">
        <v>2024</v>
      </c>
      <c r="Z1244" s="4" t="s">
        <v>1853</v>
      </c>
    </row>
    <row r="1245" spans="1:26">
      <c r="A1245" s="4" t="s">
        <v>1724</v>
      </c>
      <c r="B1245" s="4" t="s">
        <v>29</v>
      </c>
      <c r="C1245" s="1">
        <v>75</v>
      </c>
      <c r="D1245" s="4" t="s">
        <v>439</v>
      </c>
      <c r="E1245" s="4" t="s">
        <v>58</v>
      </c>
      <c r="F1245" s="3">
        <v>45343.791666666664</v>
      </c>
      <c r="G1245" s="3">
        <v>45343.95416666667</v>
      </c>
      <c r="H1245" s="1">
        <v>35.159999999999997</v>
      </c>
      <c r="I1245" s="1">
        <v>0.15</v>
      </c>
      <c r="J1245" s="1">
        <v>17.64</v>
      </c>
      <c r="K1245" s="2">
        <v>19.96</v>
      </c>
      <c r="L1245" s="4" t="s">
        <v>45</v>
      </c>
      <c r="M1245" s="4" t="s">
        <v>5</v>
      </c>
      <c r="N1245" s="1">
        <v>76.28</v>
      </c>
      <c r="O1245" s="1">
        <v>83.59</v>
      </c>
      <c r="P1245" s="1">
        <v>31.79</v>
      </c>
      <c r="Q1245" s="1">
        <v>-6.23</v>
      </c>
      <c r="R1245" s="1">
        <v>4</v>
      </c>
      <c r="S1245" s="4" t="s">
        <v>20</v>
      </c>
      <c r="T1245" s="4" t="s">
        <v>24</v>
      </c>
      <c r="U1245" s="7">
        <v>19</v>
      </c>
      <c r="V1245" s="4" t="s">
        <v>4</v>
      </c>
      <c r="W1245" s="4" t="s">
        <v>2579</v>
      </c>
      <c r="X1245" s="7">
        <v>2</v>
      </c>
      <c r="Y1245" s="7">
        <v>2024</v>
      </c>
      <c r="Z1245" s="4" t="s">
        <v>1853</v>
      </c>
    </row>
    <row r="1246" spans="1:26">
      <c r="A1246" s="4" t="s">
        <v>1725</v>
      </c>
      <c r="B1246" s="4" t="s">
        <v>62</v>
      </c>
      <c r="C1246" s="1">
        <v>85</v>
      </c>
      <c r="D1246" s="4" t="s">
        <v>1726</v>
      </c>
      <c r="E1246" s="4" t="s">
        <v>42</v>
      </c>
      <c r="F1246" s="3">
        <v>45343.833333333336</v>
      </c>
      <c r="G1246" s="3">
        <v>45343.894444444442</v>
      </c>
      <c r="H1246" s="1">
        <v>53.12</v>
      </c>
      <c r="I1246" s="1">
        <v>1.81</v>
      </c>
      <c r="J1246" s="1">
        <v>41.69</v>
      </c>
      <c r="K1246" s="2">
        <v>33.39</v>
      </c>
      <c r="L1246" s="4" t="s">
        <v>36</v>
      </c>
      <c r="M1246" s="4" t="s">
        <v>33</v>
      </c>
      <c r="N1246" s="1">
        <v>79.45</v>
      </c>
      <c r="O1246" s="1">
        <v>60.94</v>
      </c>
      <c r="P1246" s="1">
        <v>139.24</v>
      </c>
      <c r="Q1246" s="1">
        <v>18.71</v>
      </c>
      <c r="R1246" s="1">
        <v>6</v>
      </c>
      <c r="S1246" s="4" t="s">
        <v>6</v>
      </c>
      <c r="T1246" s="4" t="s">
        <v>15</v>
      </c>
      <c r="U1246" s="7">
        <v>20</v>
      </c>
      <c r="V1246" s="4" t="s">
        <v>4</v>
      </c>
      <c r="W1246" s="4" t="s">
        <v>2584</v>
      </c>
      <c r="X1246" s="7">
        <v>2</v>
      </c>
      <c r="Y1246" s="7">
        <v>2024</v>
      </c>
      <c r="Z1246" s="4" t="s">
        <v>1853</v>
      </c>
    </row>
    <row r="1247" spans="1:26">
      <c r="A1247" s="4" t="s">
        <v>1727</v>
      </c>
      <c r="B1247" s="4" t="s">
        <v>17</v>
      </c>
      <c r="C1247" s="1">
        <v>50</v>
      </c>
      <c r="D1247" s="4" t="s">
        <v>819</v>
      </c>
      <c r="E1247" s="4" t="s">
        <v>3</v>
      </c>
      <c r="F1247" s="3">
        <v>45343.875</v>
      </c>
      <c r="G1247" s="3">
        <v>45344.006944444445</v>
      </c>
      <c r="H1247" s="1">
        <v>43.13</v>
      </c>
      <c r="I1247" s="1">
        <v>2.77</v>
      </c>
      <c r="J1247" s="1">
        <v>5.77</v>
      </c>
      <c r="K1247" s="2">
        <v>21.6</v>
      </c>
      <c r="L1247" s="4" t="s">
        <v>12</v>
      </c>
      <c r="M1247" s="4" t="s">
        <v>33</v>
      </c>
      <c r="N1247" s="1">
        <v>69.62</v>
      </c>
      <c r="O1247" s="1">
        <v>77.400000000000006</v>
      </c>
      <c r="P1247" s="1">
        <v>167.62</v>
      </c>
      <c r="Q1247" s="1">
        <v>31.06</v>
      </c>
      <c r="R1247" s="1">
        <v>2.12</v>
      </c>
      <c r="S1247" s="4" t="s">
        <v>20</v>
      </c>
      <c r="T1247" s="4" t="s">
        <v>7</v>
      </c>
      <c r="U1247" s="7">
        <v>21</v>
      </c>
      <c r="V1247" s="4" t="s">
        <v>4</v>
      </c>
      <c r="W1247" s="4" t="s">
        <v>2567</v>
      </c>
      <c r="X1247" s="7">
        <v>2</v>
      </c>
      <c r="Y1247" s="7">
        <v>2024</v>
      </c>
      <c r="Z1247" s="4" t="s">
        <v>1853</v>
      </c>
    </row>
    <row r="1248" spans="1:26">
      <c r="A1248" s="4" t="s">
        <v>1728</v>
      </c>
      <c r="B1248" s="4" t="s">
        <v>17</v>
      </c>
      <c r="C1248" s="1">
        <v>75</v>
      </c>
      <c r="D1248" s="4" t="s">
        <v>130</v>
      </c>
      <c r="E1248" s="4" t="s">
        <v>27</v>
      </c>
      <c r="F1248" s="3">
        <v>45343.916666666664</v>
      </c>
      <c r="G1248" s="3">
        <v>45344.006944444445</v>
      </c>
      <c r="H1248" s="1">
        <v>60.68</v>
      </c>
      <c r="I1248" s="1">
        <v>2.2200000000000002</v>
      </c>
      <c r="J1248" s="1">
        <v>15.63</v>
      </c>
      <c r="K1248" s="2">
        <v>31.65</v>
      </c>
      <c r="L1248" s="4" t="s">
        <v>36</v>
      </c>
      <c r="M1248" s="4" t="s">
        <v>39</v>
      </c>
      <c r="N1248" s="1">
        <v>52.46</v>
      </c>
      <c r="O1248" s="1">
        <v>69.58</v>
      </c>
      <c r="P1248" s="1">
        <v>61.52</v>
      </c>
      <c r="Q1248" s="1">
        <v>15.95</v>
      </c>
      <c r="R1248" s="1">
        <v>2</v>
      </c>
      <c r="S1248" s="4" t="s">
        <v>20</v>
      </c>
      <c r="T1248" s="4" t="s">
        <v>7</v>
      </c>
      <c r="U1248" s="7">
        <v>22</v>
      </c>
      <c r="V1248" s="4" t="s">
        <v>4</v>
      </c>
      <c r="W1248" s="4" t="s">
        <v>2567</v>
      </c>
      <c r="X1248" s="7">
        <v>2</v>
      </c>
      <c r="Y1248" s="7">
        <v>2024</v>
      </c>
      <c r="Z1248" s="4" t="s">
        <v>1853</v>
      </c>
    </row>
    <row r="1249" spans="1:26">
      <c r="A1249" s="4" t="s">
        <v>1729</v>
      </c>
      <c r="B1249" s="4" t="s">
        <v>29</v>
      </c>
      <c r="C1249" s="1">
        <v>85</v>
      </c>
      <c r="D1249" s="4" t="s">
        <v>411</v>
      </c>
      <c r="E1249" s="4" t="s">
        <v>58</v>
      </c>
      <c r="F1249" s="3">
        <v>45343.958333333336</v>
      </c>
      <c r="G1249" s="3">
        <v>45344.066666666666</v>
      </c>
      <c r="H1249" s="1">
        <v>33.67</v>
      </c>
      <c r="I1249" s="1">
        <v>2.0099999999999998</v>
      </c>
      <c r="J1249" s="1">
        <v>24.86</v>
      </c>
      <c r="K1249" s="2">
        <v>37.4</v>
      </c>
      <c r="L1249" s="4" t="s">
        <v>36</v>
      </c>
      <c r="M1249" s="4" t="s">
        <v>48</v>
      </c>
      <c r="N1249" s="1">
        <v>57.2</v>
      </c>
      <c r="O1249" s="1">
        <v>71.73</v>
      </c>
      <c r="P1249" s="1">
        <v>230.79</v>
      </c>
      <c r="Q1249" s="1">
        <v>25.43</v>
      </c>
      <c r="R1249" s="1">
        <v>1</v>
      </c>
      <c r="S1249" s="4" t="s">
        <v>14</v>
      </c>
      <c r="T1249" s="4" t="s">
        <v>15</v>
      </c>
      <c r="U1249" s="7">
        <v>23</v>
      </c>
      <c r="V1249" s="4" t="s">
        <v>4</v>
      </c>
      <c r="W1249" s="4" t="s">
        <v>2579</v>
      </c>
      <c r="X1249" s="7">
        <v>2</v>
      </c>
      <c r="Y1249" s="7">
        <v>2024</v>
      </c>
      <c r="Z1249" s="4" t="s">
        <v>1853</v>
      </c>
    </row>
    <row r="1250" spans="1:26">
      <c r="A1250" s="4" t="s">
        <v>1730</v>
      </c>
      <c r="B1250" s="4" t="s">
        <v>9</v>
      </c>
      <c r="C1250" s="1">
        <v>100</v>
      </c>
      <c r="D1250" s="4" t="s">
        <v>93</v>
      </c>
      <c r="E1250" s="4" t="s">
        <v>58</v>
      </c>
      <c r="F1250" s="3">
        <v>45344</v>
      </c>
      <c r="G1250" s="3">
        <v>45344.048611111109</v>
      </c>
      <c r="H1250" s="1">
        <v>54.55</v>
      </c>
      <c r="I1250" s="1">
        <v>1.6</v>
      </c>
      <c r="J1250" s="1">
        <v>19.100000000000001</v>
      </c>
      <c r="K1250" s="2">
        <v>17.03</v>
      </c>
      <c r="L1250" s="4" t="s">
        <v>36</v>
      </c>
      <c r="M1250" s="4" t="s">
        <v>23</v>
      </c>
      <c r="N1250" s="1">
        <v>65.650000000000006</v>
      </c>
      <c r="O1250" s="1">
        <v>86.26</v>
      </c>
      <c r="P1250" s="1">
        <v>44.41</v>
      </c>
      <c r="Q1250" s="1">
        <v>26.23</v>
      </c>
      <c r="R1250" s="1">
        <v>3</v>
      </c>
      <c r="S1250" s="4" t="s">
        <v>6</v>
      </c>
      <c r="T1250" s="4" t="s">
        <v>7</v>
      </c>
      <c r="U1250" s="7">
        <v>0</v>
      </c>
      <c r="V1250" s="4" t="s">
        <v>1816</v>
      </c>
      <c r="W1250" s="4" t="s">
        <v>2572</v>
      </c>
      <c r="X1250" s="7">
        <v>2</v>
      </c>
      <c r="Y1250" s="7">
        <v>2024</v>
      </c>
      <c r="Z1250" s="4" t="s">
        <v>1853</v>
      </c>
    </row>
    <row r="1251" spans="1:26">
      <c r="A1251" s="4" t="s">
        <v>1731</v>
      </c>
      <c r="B1251" s="4" t="s">
        <v>1</v>
      </c>
      <c r="C1251" s="1">
        <v>62</v>
      </c>
      <c r="D1251" s="4" t="s">
        <v>1446</v>
      </c>
      <c r="E1251" s="4" t="s">
        <v>42</v>
      </c>
      <c r="F1251" s="3">
        <v>45344.041666666664</v>
      </c>
      <c r="G1251" s="3">
        <v>45344.171527777777</v>
      </c>
      <c r="H1251" s="1">
        <v>14.12</v>
      </c>
      <c r="I1251" s="1">
        <v>0.94</v>
      </c>
      <c r="J1251" s="1">
        <v>21.38</v>
      </c>
      <c r="K1251" s="2">
        <v>3.71</v>
      </c>
      <c r="L1251" s="4" t="s">
        <v>36</v>
      </c>
      <c r="M1251" s="4" t="s">
        <v>33</v>
      </c>
      <c r="N1251" s="1">
        <v>27.57</v>
      </c>
      <c r="O1251" s="1">
        <v>60.91</v>
      </c>
      <c r="P1251" s="1">
        <v>262.13</v>
      </c>
      <c r="Q1251" s="1">
        <v>0.67</v>
      </c>
      <c r="R1251" s="1">
        <v>5</v>
      </c>
      <c r="S1251" s="4" t="s">
        <v>20</v>
      </c>
      <c r="T1251" s="4" t="s">
        <v>7</v>
      </c>
      <c r="U1251" s="7">
        <v>1</v>
      </c>
      <c r="V1251" s="4" t="s">
        <v>1816</v>
      </c>
      <c r="W1251" s="4" t="s">
        <v>2566</v>
      </c>
      <c r="X1251" s="7">
        <v>2</v>
      </c>
      <c r="Y1251" s="7">
        <v>2024</v>
      </c>
      <c r="Z1251" s="4" t="s">
        <v>1853</v>
      </c>
    </row>
    <row r="1252" spans="1:26">
      <c r="A1252" s="4" t="s">
        <v>1732</v>
      </c>
      <c r="B1252" s="4" t="s">
        <v>1</v>
      </c>
      <c r="C1252" s="1">
        <v>62</v>
      </c>
      <c r="D1252" s="4" t="s">
        <v>1733</v>
      </c>
      <c r="E1252" s="4" t="s">
        <v>3</v>
      </c>
      <c r="F1252" s="3">
        <v>45344.083333333336</v>
      </c>
      <c r="G1252" s="3">
        <v>45344.143055555556</v>
      </c>
      <c r="H1252" s="1">
        <v>11.32</v>
      </c>
      <c r="I1252" s="1">
        <v>1.82</v>
      </c>
      <c r="J1252" s="1">
        <v>39.96</v>
      </c>
      <c r="K1252" s="2">
        <v>3.06</v>
      </c>
      <c r="L1252" s="4" t="s">
        <v>12</v>
      </c>
      <c r="M1252" s="4" t="s">
        <v>23</v>
      </c>
      <c r="N1252" s="1">
        <v>59.78</v>
      </c>
      <c r="O1252" s="1">
        <v>53.01</v>
      </c>
      <c r="P1252" s="1">
        <v>111.7</v>
      </c>
      <c r="Q1252" s="1">
        <v>-0.89</v>
      </c>
      <c r="R1252" s="1">
        <v>5</v>
      </c>
      <c r="S1252" s="4" t="s">
        <v>14</v>
      </c>
      <c r="T1252" s="4" t="s">
        <v>24</v>
      </c>
      <c r="U1252" s="7">
        <v>2</v>
      </c>
      <c r="V1252" s="4" t="s">
        <v>1816</v>
      </c>
      <c r="W1252" s="4" t="s">
        <v>2566</v>
      </c>
      <c r="X1252" s="7">
        <v>2</v>
      </c>
      <c r="Y1252" s="7">
        <v>2024</v>
      </c>
      <c r="Z1252" s="4" t="s">
        <v>1853</v>
      </c>
    </row>
    <row r="1253" spans="1:26">
      <c r="A1253" s="4" t="s">
        <v>1734</v>
      </c>
      <c r="B1253" s="4" t="s">
        <v>17</v>
      </c>
      <c r="C1253" s="1">
        <v>50</v>
      </c>
      <c r="D1253" s="4" t="s">
        <v>1439</v>
      </c>
      <c r="E1253" s="4" t="s">
        <v>3</v>
      </c>
      <c r="F1253" s="3">
        <v>45344.125</v>
      </c>
      <c r="G1253" s="3">
        <v>45344.268055555556</v>
      </c>
      <c r="H1253" s="1">
        <v>26.59</v>
      </c>
      <c r="I1253" s="1">
        <v>1.72</v>
      </c>
      <c r="J1253" s="1">
        <v>24.45</v>
      </c>
      <c r="K1253" s="2">
        <v>25.2</v>
      </c>
      <c r="L1253" s="4" t="s">
        <v>36</v>
      </c>
      <c r="M1253" s="4" t="s">
        <v>5</v>
      </c>
      <c r="N1253" s="1">
        <v>77.98</v>
      </c>
      <c r="O1253" s="1">
        <v>91.45</v>
      </c>
      <c r="P1253" s="1">
        <v>191.39</v>
      </c>
      <c r="Q1253" s="1">
        <v>5.32</v>
      </c>
      <c r="R1253" s="1">
        <v>1</v>
      </c>
      <c r="S1253" s="4" t="s">
        <v>14</v>
      </c>
      <c r="T1253" s="4" t="s">
        <v>24</v>
      </c>
      <c r="U1253" s="7">
        <v>3</v>
      </c>
      <c r="V1253" s="4" t="s">
        <v>1816</v>
      </c>
      <c r="W1253" s="4" t="s">
        <v>2567</v>
      </c>
      <c r="X1253" s="7">
        <v>2</v>
      </c>
      <c r="Y1253" s="7">
        <v>2024</v>
      </c>
      <c r="Z1253" s="4" t="s">
        <v>1853</v>
      </c>
    </row>
    <row r="1254" spans="1:26">
      <c r="A1254" s="4" t="s">
        <v>1735</v>
      </c>
      <c r="B1254" s="4" t="s">
        <v>29</v>
      </c>
      <c r="C1254" s="1">
        <v>75</v>
      </c>
      <c r="D1254" s="4" t="s">
        <v>732</v>
      </c>
      <c r="E1254" s="4" t="s">
        <v>42</v>
      </c>
      <c r="F1254" s="3">
        <v>45344.166666666664</v>
      </c>
      <c r="G1254" s="3">
        <v>45344.220138888886</v>
      </c>
      <c r="H1254" s="1">
        <v>65.92</v>
      </c>
      <c r="I1254" s="1">
        <v>3.32</v>
      </c>
      <c r="J1254" s="1">
        <v>37.520000000000003</v>
      </c>
      <c r="K1254" s="2">
        <v>8.1999999999999993</v>
      </c>
      <c r="L1254" s="4" t="s">
        <v>4</v>
      </c>
      <c r="M1254" s="4" t="s">
        <v>39</v>
      </c>
      <c r="N1254" s="1">
        <v>34.71</v>
      </c>
      <c r="O1254" s="1">
        <v>99.83</v>
      </c>
      <c r="P1254" s="1">
        <v>31.82</v>
      </c>
      <c r="Q1254" s="1">
        <v>-0.65</v>
      </c>
      <c r="R1254" s="1">
        <v>3</v>
      </c>
      <c r="S1254" s="4" t="s">
        <v>20</v>
      </c>
      <c r="T1254" s="4" t="s">
        <v>7</v>
      </c>
      <c r="U1254" s="7">
        <v>4</v>
      </c>
      <c r="V1254" s="4" t="s">
        <v>1816</v>
      </c>
      <c r="W1254" s="4" t="s">
        <v>2579</v>
      </c>
      <c r="X1254" s="7">
        <v>2</v>
      </c>
      <c r="Y1254" s="7">
        <v>2024</v>
      </c>
      <c r="Z1254" s="4" t="s">
        <v>1853</v>
      </c>
    </row>
    <row r="1255" spans="1:26">
      <c r="A1255" s="4" t="s">
        <v>1736</v>
      </c>
      <c r="B1255" s="4" t="s">
        <v>1</v>
      </c>
      <c r="C1255" s="1">
        <v>62</v>
      </c>
      <c r="D1255" s="4" t="s">
        <v>365</v>
      </c>
      <c r="E1255" s="4" t="s">
        <v>58</v>
      </c>
      <c r="F1255" s="3">
        <v>45344.208333333336</v>
      </c>
      <c r="G1255" s="3">
        <v>45344.27847222222</v>
      </c>
      <c r="H1255" s="1">
        <v>37.520000000000003</v>
      </c>
      <c r="I1255" s="1">
        <v>0.8</v>
      </c>
      <c r="J1255" s="1"/>
      <c r="K1255" s="2">
        <v>9.59</v>
      </c>
      <c r="L1255" s="4" t="s">
        <v>4</v>
      </c>
      <c r="M1255" s="4" t="s">
        <v>5</v>
      </c>
      <c r="N1255" s="1">
        <v>26.14</v>
      </c>
      <c r="O1255" s="1">
        <v>69.59</v>
      </c>
      <c r="P1255" s="1">
        <v>238.75</v>
      </c>
      <c r="Q1255" s="1">
        <v>-2.56</v>
      </c>
      <c r="R1255" s="1">
        <v>7</v>
      </c>
      <c r="S1255" s="4" t="s">
        <v>20</v>
      </c>
      <c r="T1255" s="4" t="s">
        <v>15</v>
      </c>
      <c r="U1255" s="7">
        <v>5</v>
      </c>
      <c r="V1255" s="4" t="s">
        <v>1816</v>
      </c>
      <c r="W1255" s="4" t="s">
        <v>2566</v>
      </c>
      <c r="X1255" s="7">
        <v>2</v>
      </c>
      <c r="Y1255" s="7">
        <v>2024</v>
      </c>
      <c r="Z1255" s="4" t="s">
        <v>1853</v>
      </c>
    </row>
    <row r="1256" spans="1:26">
      <c r="A1256" s="4" t="s">
        <v>1737</v>
      </c>
      <c r="B1256" s="4" t="s">
        <v>17</v>
      </c>
      <c r="C1256" s="1">
        <v>100</v>
      </c>
      <c r="D1256" s="4" t="s">
        <v>663</v>
      </c>
      <c r="E1256" s="4" t="s">
        <v>27</v>
      </c>
      <c r="F1256" s="3">
        <v>45344.25</v>
      </c>
      <c r="G1256" s="3">
        <v>45344.393055555556</v>
      </c>
      <c r="H1256" s="1">
        <v>20.07</v>
      </c>
      <c r="I1256" s="1">
        <v>2.4700000000000002</v>
      </c>
      <c r="J1256" s="1">
        <v>48.07</v>
      </c>
      <c r="K1256" s="2">
        <v>13.66</v>
      </c>
      <c r="L1256" s="4" t="s">
        <v>36</v>
      </c>
      <c r="M1256" s="4" t="s">
        <v>5</v>
      </c>
      <c r="N1256" s="1">
        <v>27.43</v>
      </c>
      <c r="O1256" s="1">
        <v>68.09</v>
      </c>
      <c r="P1256" s="1">
        <v>35.450000000000003</v>
      </c>
      <c r="Q1256" s="1">
        <v>6.23</v>
      </c>
      <c r="R1256" s="1">
        <v>0</v>
      </c>
      <c r="S1256" s="4" t="s">
        <v>6</v>
      </c>
      <c r="T1256" s="4" t="s">
        <v>15</v>
      </c>
      <c r="U1256" s="7">
        <v>6</v>
      </c>
      <c r="V1256" s="4" t="s">
        <v>12</v>
      </c>
      <c r="W1256" s="4" t="s">
        <v>2567</v>
      </c>
      <c r="X1256" s="7">
        <v>2</v>
      </c>
      <c r="Y1256" s="7">
        <v>2024</v>
      </c>
      <c r="Z1256" s="4" t="s">
        <v>1853</v>
      </c>
    </row>
    <row r="1257" spans="1:26">
      <c r="A1257" s="4" t="s">
        <v>1738</v>
      </c>
      <c r="B1257" s="4" t="s">
        <v>9</v>
      </c>
      <c r="C1257" s="1">
        <v>100</v>
      </c>
      <c r="D1257" s="4" t="s">
        <v>1739</v>
      </c>
      <c r="E1257" s="4" t="s">
        <v>58</v>
      </c>
      <c r="F1257" s="3">
        <v>45344.291666666664</v>
      </c>
      <c r="G1257" s="3">
        <v>45344.433333333334</v>
      </c>
      <c r="H1257" s="1">
        <v>10.39</v>
      </c>
      <c r="I1257" s="1">
        <v>1.48</v>
      </c>
      <c r="J1257" s="1">
        <v>38.42</v>
      </c>
      <c r="K1257" s="2">
        <v>39.799999999999997</v>
      </c>
      <c r="L1257" s="4" t="s">
        <v>4</v>
      </c>
      <c r="M1257" s="4" t="s">
        <v>39</v>
      </c>
      <c r="N1257" s="1">
        <v>88.86</v>
      </c>
      <c r="O1257" s="1">
        <v>73.180000000000007</v>
      </c>
      <c r="P1257" s="1">
        <v>243.31</v>
      </c>
      <c r="Q1257" s="1">
        <v>39.39</v>
      </c>
      <c r="R1257" s="1">
        <v>4</v>
      </c>
      <c r="S1257" s="4" t="s">
        <v>6</v>
      </c>
      <c r="T1257" s="4" t="s">
        <v>7</v>
      </c>
      <c r="U1257" s="7">
        <v>7</v>
      </c>
      <c r="V1257" s="4" t="s">
        <v>12</v>
      </c>
      <c r="W1257" s="4" t="s">
        <v>2572</v>
      </c>
      <c r="X1257" s="7">
        <v>2</v>
      </c>
      <c r="Y1257" s="7">
        <v>2024</v>
      </c>
      <c r="Z1257" s="4" t="s">
        <v>1853</v>
      </c>
    </row>
    <row r="1258" spans="1:26">
      <c r="A1258" s="4" t="s">
        <v>1740</v>
      </c>
      <c r="B1258" s="4" t="s">
        <v>1</v>
      </c>
      <c r="C1258" s="1">
        <v>75</v>
      </c>
      <c r="D1258" s="4" t="s">
        <v>990</v>
      </c>
      <c r="E1258" s="4" t="s">
        <v>3</v>
      </c>
      <c r="F1258" s="3">
        <v>45344.333333333336</v>
      </c>
      <c r="G1258" s="3">
        <v>45344.392361111109</v>
      </c>
      <c r="H1258" s="1">
        <v>5.89</v>
      </c>
      <c r="I1258" s="1">
        <v>1.24</v>
      </c>
      <c r="J1258" s="1">
        <v>40.78</v>
      </c>
      <c r="K1258" s="2">
        <v>11.65</v>
      </c>
      <c r="L1258" s="4" t="s">
        <v>36</v>
      </c>
      <c r="M1258" s="4" t="s">
        <v>23</v>
      </c>
      <c r="N1258" s="1">
        <v>12.91</v>
      </c>
      <c r="O1258" s="1">
        <v>57.54</v>
      </c>
      <c r="P1258" s="1">
        <v>100.99</v>
      </c>
      <c r="Q1258" s="1">
        <v>16.89</v>
      </c>
      <c r="R1258" s="1">
        <v>1</v>
      </c>
      <c r="S1258" s="4" t="s">
        <v>20</v>
      </c>
      <c r="T1258" s="4" t="s">
        <v>7</v>
      </c>
      <c r="U1258" s="7">
        <v>8</v>
      </c>
      <c r="V1258" s="4" t="s">
        <v>12</v>
      </c>
      <c r="W1258" s="4" t="s">
        <v>2566</v>
      </c>
      <c r="X1258" s="7">
        <v>2</v>
      </c>
      <c r="Y1258" s="7">
        <v>2024</v>
      </c>
      <c r="Z1258" s="4" t="s">
        <v>1853</v>
      </c>
    </row>
    <row r="1259" spans="1:26">
      <c r="A1259" s="4" t="s">
        <v>1741</v>
      </c>
      <c r="B1259" s="4" t="s">
        <v>17</v>
      </c>
      <c r="C1259" s="1">
        <v>75</v>
      </c>
      <c r="D1259" s="4" t="s">
        <v>340</v>
      </c>
      <c r="E1259" s="4" t="s">
        <v>58</v>
      </c>
      <c r="F1259" s="3">
        <v>45344.375</v>
      </c>
      <c r="G1259" s="3">
        <v>45344.44027777778</v>
      </c>
      <c r="H1259" s="1">
        <v>48.52</v>
      </c>
      <c r="I1259" s="1">
        <v>3</v>
      </c>
      <c r="J1259" s="1">
        <v>6.02</v>
      </c>
      <c r="K1259" s="2">
        <v>6.77</v>
      </c>
      <c r="L1259" s="4" t="s">
        <v>12</v>
      </c>
      <c r="M1259" s="4" t="s">
        <v>5</v>
      </c>
      <c r="N1259" s="1">
        <v>53.07</v>
      </c>
      <c r="O1259" s="1">
        <v>90.08</v>
      </c>
      <c r="P1259" s="1">
        <v>119.99</v>
      </c>
      <c r="Q1259" s="1">
        <v>37.130000000000003</v>
      </c>
      <c r="R1259" s="1">
        <v>6</v>
      </c>
      <c r="S1259" s="4" t="s">
        <v>20</v>
      </c>
      <c r="T1259" s="4" t="s">
        <v>7</v>
      </c>
      <c r="U1259" s="7">
        <v>9</v>
      </c>
      <c r="V1259" s="4" t="s">
        <v>12</v>
      </c>
      <c r="W1259" s="4" t="s">
        <v>2567</v>
      </c>
      <c r="X1259" s="7">
        <v>2</v>
      </c>
      <c r="Y1259" s="7">
        <v>2024</v>
      </c>
      <c r="Z1259" s="4" t="s">
        <v>1853</v>
      </c>
    </row>
    <row r="1260" spans="1:26">
      <c r="A1260" s="4" t="s">
        <v>1742</v>
      </c>
      <c r="B1260" s="4" t="s">
        <v>17</v>
      </c>
      <c r="C1260" s="1">
        <v>100</v>
      </c>
      <c r="D1260" s="4" t="s">
        <v>658</v>
      </c>
      <c r="E1260" s="4" t="s">
        <v>27</v>
      </c>
      <c r="F1260" s="3">
        <v>45344.416666666664</v>
      </c>
      <c r="G1260" s="3">
        <v>45344.445138888892</v>
      </c>
      <c r="H1260" s="1">
        <v>51.94</v>
      </c>
      <c r="I1260" s="1">
        <v>2.46</v>
      </c>
      <c r="J1260" s="1">
        <v>9.17</v>
      </c>
      <c r="K1260" s="2">
        <v>29.47</v>
      </c>
      <c r="L1260" s="4" t="s">
        <v>12</v>
      </c>
      <c r="M1260" s="4" t="s">
        <v>13</v>
      </c>
      <c r="N1260" s="1">
        <v>61.46</v>
      </c>
      <c r="O1260" s="1">
        <v>96.39</v>
      </c>
      <c r="P1260" s="1">
        <v>220.78</v>
      </c>
      <c r="Q1260" s="1">
        <v>14.48</v>
      </c>
      <c r="R1260" s="1">
        <v>3</v>
      </c>
      <c r="S1260" s="4" t="s">
        <v>14</v>
      </c>
      <c r="T1260" s="4" t="s">
        <v>7</v>
      </c>
      <c r="U1260" s="7">
        <v>10</v>
      </c>
      <c r="V1260" s="4" t="s">
        <v>12</v>
      </c>
      <c r="W1260" s="4" t="s">
        <v>2567</v>
      </c>
      <c r="X1260" s="7">
        <v>2</v>
      </c>
      <c r="Y1260" s="7">
        <v>2024</v>
      </c>
      <c r="Z1260" s="4" t="s">
        <v>1853</v>
      </c>
    </row>
    <row r="1261" spans="1:26">
      <c r="A1261" s="4" t="s">
        <v>1743</v>
      </c>
      <c r="B1261" s="4" t="s">
        <v>62</v>
      </c>
      <c r="C1261" s="1">
        <v>85</v>
      </c>
      <c r="D1261" s="4" t="s">
        <v>353</v>
      </c>
      <c r="E1261" s="4" t="s">
        <v>11</v>
      </c>
      <c r="F1261" s="3">
        <v>45344.458333333336</v>
      </c>
      <c r="G1261" s="3">
        <v>45344.526388888888</v>
      </c>
      <c r="H1261" s="1">
        <v>20.79</v>
      </c>
      <c r="I1261" s="1">
        <v>3.25</v>
      </c>
      <c r="J1261" s="1">
        <v>41.24</v>
      </c>
      <c r="K1261" s="2">
        <v>25.79</v>
      </c>
      <c r="L1261" s="4" t="s">
        <v>4</v>
      </c>
      <c r="M1261" s="4" t="s">
        <v>23</v>
      </c>
      <c r="N1261" s="1">
        <v>49.97</v>
      </c>
      <c r="O1261" s="1">
        <v>63.11</v>
      </c>
      <c r="P1261" s="1">
        <v>259.92</v>
      </c>
      <c r="Q1261" s="1">
        <v>22.9</v>
      </c>
      <c r="R1261" s="1">
        <v>2</v>
      </c>
      <c r="S1261" s="4" t="s">
        <v>14</v>
      </c>
      <c r="T1261" s="4" t="s">
        <v>24</v>
      </c>
      <c r="U1261" s="7">
        <v>11</v>
      </c>
      <c r="V1261" s="4" t="s">
        <v>12</v>
      </c>
      <c r="W1261" s="4" t="s">
        <v>2584</v>
      </c>
      <c r="X1261" s="7">
        <v>2</v>
      </c>
      <c r="Y1261" s="7">
        <v>2024</v>
      </c>
      <c r="Z1261" s="4" t="s">
        <v>1853</v>
      </c>
    </row>
    <row r="1262" spans="1:26">
      <c r="A1262" s="4" t="s">
        <v>1744</v>
      </c>
      <c r="B1262" s="4" t="s">
        <v>9</v>
      </c>
      <c r="C1262" s="1">
        <v>100</v>
      </c>
      <c r="D1262" s="4" t="s">
        <v>301</v>
      </c>
      <c r="E1262" s="4" t="s">
        <v>58</v>
      </c>
      <c r="F1262" s="3">
        <v>45344.5</v>
      </c>
      <c r="G1262" s="3">
        <v>45344.613194444442</v>
      </c>
      <c r="H1262" s="1">
        <v>49.48</v>
      </c>
      <c r="I1262" s="1">
        <v>1.73</v>
      </c>
      <c r="J1262" s="1">
        <v>18.940000000000001</v>
      </c>
      <c r="K1262" s="2">
        <v>37.659999999999997</v>
      </c>
      <c r="L1262" s="4" t="s">
        <v>4</v>
      </c>
      <c r="M1262" s="4" t="s">
        <v>48</v>
      </c>
      <c r="N1262" s="1">
        <v>23.26</v>
      </c>
      <c r="O1262" s="1">
        <v>53.99</v>
      </c>
      <c r="P1262" s="1">
        <v>49.05</v>
      </c>
      <c r="Q1262" s="1">
        <v>-7.48</v>
      </c>
      <c r="R1262" s="1">
        <v>4</v>
      </c>
      <c r="S1262" s="4" t="s">
        <v>14</v>
      </c>
      <c r="T1262" s="4" t="s">
        <v>24</v>
      </c>
      <c r="U1262" s="7">
        <v>12</v>
      </c>
      <c r="V1262" s="4" t="s">
        <v>36</v>
      </c>
      <c r="W1262" s="4" t="s">
        <v>2572</v>
      </c>
      <c r="X1262" s="7">
        <v>2</v>
      </c>
      <c r="Y1262" s="7">
        <v>2024</v>
      </c>
      <c r="Z1262" s="4" t="s">
        <v>1853</v>
      </c>
    </row>
    <row r="1263" spans="1:26">
      <c r="A1263" s="4" t="s">
        <v>1745</v>
      </c>
      <c r="B1263" s="4" t="s">
        <v>62</v>
      </c>
      <c r="C1263" s="1">
        <v>75</v>
      </c>
      <c r="D1263" s="4" t="s">
        <v>495</v>
      </c>
      <c r="E1263" s="4" t="s">
        <v>42</v>
      </c>
      <c r="F1263" s="3">
        <v>45344.541666666664</v>
      </c>
      <c r="G1263" s="3">
        <v>45344.623611111114</v>
      </c>
      <c r="H1263" s="1">
        <v>25.53</v>
      </c>
      <c r="I1263" s="1">
        <v>0.43</v>
      </c>
      <c r="J1263" s="1"/>
      <c r="K1263" s="2">
        <v>25.02</v>
      </c>
      <c r="L1263" s="4" t="s">
        <v>36</v>
      </c>
      <c r="M1263" s="4" t="s">
        <v>48</v>
      </c>
      <c r="N1263" s="1">
        <v>20.07</v>
      </c>
      <c r="O1263" s="1">
        <v>80.319999999999993</v>
      </c>
      <c r="P1263" s="1">
        <v>265.24</v>
      </c>
      <c r="Q1263" s="1">
        <v>19</v>
      </c>
      <c r="R1263" s="1">
        <v>4</v>
      </c>
      <c r="S1263" s="4" t="s">
        <v>14</v>
      </c>
      <c r="T1263" s="4" t="s">
        <v>7</v>
      </c>
      <c r="U1263" s="7">
        <v>13</v>
      </c>
      <c r="V1263" s="4" t="s">
        <v>36</v>
      </c>
      <c r="W1263" s="4" t="s">
        <v>2584</v>
      </c>
      <c r="X1263" s="7">
        <v>2</v>
      </c>
      <c r="Y1263" s="7">
        <v>2024</v>
      </c>
      <c r="Z1263" s="4" t="s">
        <v>1853</v>
      </c>
    </row>
    <row r="1264" spans="1:26">
      <c r="A1264" s="4" t="s">
        <v>1746</v>
      </c>
      <c r="B1264" s="4" t="s">
        <v>29</v>
      </c>
      <c r="C1264" s="1">
        <v>50</v>
      </c>
      <c r="D1264" s="4" t="s">
        <v>913</v>
      </c>
      <c r="E1264" s="4" t="s">
        <v>11</v>
      </c>
      <c r="F1264" s="3">
        <v>45344.583333333336</v>
      </c>
      <c r="G1264" s="3">
        <v>45344.737500000003</v>
      </c>
      <c r="H1264" s="1">
        <v>19.96</v>
      </c>
      <c r="I1264" s="1">
        <v>1.3</v>
      </c>
      <c r="J1264" s="1">
        <v>43.01</v>
      </c>
      <c r="K1264" s="2">
        <v>37.06</v>
      </c>
      <c r="L1264" s="4" t="s">
        <v>45</v>
      </c>
      <c r="M1264" s="4" t="s">
        <v>33</v>
      </c>
      <c r="N1264" s="1">
        <v>15.82</v>
      </c>
      <c r="O1264" s="1">
        <v>53.37</v>
      </c>
      <c r="P1264" s="1">
        <v>51.42</v>
      </c>
      <c r="Q1264" s="1">
        <v>30.01</v>
      </c>
      <c r="R1264" s="1">
        <v>2</v>
      </c>
      <c r="S1264" s="4" t="s">
        <v>14</v>
      </c>
      <c r="T1264" s="4" t="s">
        <v>15</v>
      </c>
      <c r="U1264" s="7">
        <v>14</v>
      </c>
      <c r="V1264" s="4" t="s">
        <v>36</v>
      </c>
      <c r="W1264" s="4" t="s">
        <v>2579</v>
      </c>
      <c r="X1264" s="7">
        <v>2</v>
      </c>
      <c r="Y1264" s="7">
        <v>2024</v>
      </c>
      <c r="Z1264" s="4" t="s">
        <v>1853</v>
      </c>
    </row>
    <row r="1265" spans="1:26">
      <c r="A1265" s="4" t="s">
        <v>1747</v>
      </c>
      <c r="B1265" s="4" t="s">
        <v>62</v>
      </c>
      <c r="C1265" s="1">
        <v>50</v>
      </c>
      <c r="D1265" s="4" t="s">
        <v>1258</v>
      </c>
      <c r="E1265" s="4" t="s">
        <v>42</v>
      </c>
      <c r="F1265" s="3">
        <v>45344.625</v>
      </c>
      <c r="G1265" s="3">
        <v>45344.662499999999</v>
      </c>
      <c r="H1265" s="1">
        <v>33.69</v>
      </c>
      <c r="I1265" s="1">
        <v>3.98</v>
      </c>
      <c r="J1265" s="1">
        <v>22.71</v>
      </c>
      <c r="K1265" s="2">
        <v>35.799999999999997</v>
      </c>
      <c r="L1265" s="4" t="s">
        <v>36</v>
      </c>
      <c r="M1265" s="4" t="s">
        <v>39</v>
      </c>
      <c r="N1265" s="1">
        <v>87.13</v>
      </c>
      <c r="O1265" s="1">
        <v>70.56</v>
      </c>
      <c r="P1265" s="1">
        <v>29.81</v>
      </c>
      <c r="Q1265" s="1">
        <v>10.61</v>
      </c>
      <c r="R1265" s="1">
        <v>4</v>
      </c>
      <c r="S1265" s="4" t="s">
        <v>6</v>
      </c>
      <c r="T1265" s="4" t="s">
        <v>24</v>
      </c>
      <c r="U1265" s="7">
        <v>15</v>
      </c>
      <c r="V1265" s="4" t="s">
        <v>36</v>
      </c>
      <c r="W1265" s="4" t="s">
        <v>2584</v>
      </c>
      <c r="X1265" s="7">
        <v>2</v>
      </c>
      <c r="Y1265" s="7">
        <v>2024</v>
      </c>
      <c r="Z1265" s="4" t="s">
        <v>1853</v>
      </c>
    </row>
    <row r="1266" spans="1:26">
      <c r="A1266" s="4" t="s">
        <v>1748</v>
      </c>
      <c r="B1266" s="4" t="s">
        <v>62</v>
      </c>
      <c r="C1266" s="1">
        <v>50</v>
      </c>
      <c r="D1266" s="4" t="s">
        <v>243</v>
      </c>
      <c r="E1266" s="4" t="s">
        <v>42</v>
      </c>
      <c r="F1266" s="3">
        <v>45344.666666666664</v>
      </c>
      <c r="G1266" s="3">
        <v>45344.6875</v>
      </c>
      <c r="H1266" s="1">
        <v>45.16</v>
      </c>
      <c r="I1266" s="1">
        <v>0.92</v>
      </c>
      <c r="J1266" s="1">
        <v>31.31</v>
      </c>
      <c r="K1266" s="2">
        <v>39.25</v>
      </c>
      <c r="L1266" s="4" t="s">
        <v>36</v>
      </c>
      <c r="M1266" s="4" t="s">
        <v>48</v>
      </c>
      <c r="N1266" s="1">
        <v>11.79</v>
      </c>
      <c r="O1266" s="1">
        <v>50.75</v>
      </c>
      <c r="P1266" s="1">
        <v>61.51</v>
      </c>
      <c r="Q1266" s="1">
        <v>17.260000000000002</v>
      </c>
      <c r="R1266" s="1">
        <v>5</v>
      </c>
      <c r="S1266" s="4" t="s">
        <v>14</v>
      </c>
      <c r="T1266" s="4" t="s">
        <v>7</v>
      </c>
      <c r="U1266" s="7">
        <v>16</v>
      </c>
      <c r="V1266" s="4" t="s">
        <v>36</v>
      </c>
      <c r="W1266" s="4" t="s">
        <v>2584</v>
      </c>
      <c r="X1266" s="7">
        <v>2</v>
      </c>
      <c r="Y1266" s="7">
        <v>2024</v>
      </c>
      <c r="Z1266" s="4" t="s">
        <v>1853</v>
      </c>
    </row>
    <row r="1267" spans="1:26">
      <c r="A1267" s="4" t="s">
        <v>1749</v>
      </c>
      <c r="B1267" s="4" t="s">
        <v>1</v>
      </c>
      <c r="C1267" s="1">
        <v>100</v>
      </c>
      <c r="D1267" s="4" t="s">
        <v>26</v>
      </c>
      <c r="E1267" s="4" t="s">
        <v>42</v>
      </c>
      <c r="F1267" s="3">
        <v>45344.708333333336</v>
      </c>
      <c r="G1267" s="3">
        <v>45344.839583333334</v>
      </c>
      <c r="H1267" s="1">
        <v>60.83</v>
      </c>
      <c r="I1267" s="1">
        <v>3.57</v>
      </c>
      <c r="J1267" s="1">
        <v>48.32</v>
      </c>
      <c r="K1267" s="2">
        <v>9.98</v>
      </c>
      <c r="L1267" s="4" t="s">
        <v>12</v>
      </c>
      <c r="M1267" s="4" t="s">
        <v>39</v>
      </c>
      <c r="N1267" s="1">
        <v>26.45</v>
      </c>
      <c r="O1267" s="1">
        <v>83.9</v>
      </c>
      <c r="P1267" s="1">
        <v>29.67</v>
      </c>
      <c r="Q1267" s="1">
        <v>3.17</v>
      </c>
      <c r="R1267" s="1">
        <v>6.56</v>
      </c>
      <c r="S1267" s="4" t="s">
        <v>20</v>
      </c>
      <c r="T1267" s="4" t="s">
        <v>15</v>
      </c>
      <c r="U1267" s="7">
        <v>17</v>
      </c>
      <c r="V1267" s="4" t="s">
        <v>36</v>
      </c>
      <c r="W1267" s="4" t="s">
        <v>2566</v>
      </c>
      <c r="X1267" s="7">
        <v>2</v>
      </c>
      <c r="Y1267" s="7">
        <v>2024</v>
      </c>
      <c r="Z1267" s="4" t="s">
        <v>1853</v>
      </c>
    </row>
    <row r="1268" spans="1:26">
      <c r="A1268" s="4" t="s">
        <v>1750</v>
      </c>
      <c r="B1268" s="4" t="s">
        <v>17</v>
      </c>
      <c r="C1268" s="1">
        <v>75</v>
      </c>
      <c r="D1268" s="4" t="s">
        <v>1751</v>
      </c>
      <c r="E1268" s="4" t="s">
        <v>58</v>
      </c>
      <c r="F1268" s="3">
        <v>45344.75</v>
      </c>
      <c r="G1268" s="3">
        <v>45344.861111111109</v>
      </c>
      <c r="H1268" s="1"/>
      <c r="I1268" s="1">
        <v>1.23</v>
      </c>
      <c r="J1268" s="1">
        <v>43.98</v>
      </c>
      <c r="K1268" s="2">
        <v>22.56</v>
      </c>
      <c r="L1268" s="4" t="s">
        <v>45</v>
      </c>
      <c r="M1268" s="4" t="s">
        <v>23</v>
      </c>
      <c r="N1268" s="1">
        <v>76.7</v>
      </c>
      <c r="O1268" s="1">
        <v>87.03</v>
      </c>
      <c r="P1268" s="1">
        <v>286.32</v>
      </c>
      <c r="Q1268" s="1">
        <v>15.61</v>
      </c>
      <c r="R1268" s="1">
        <v>3.22</v>
      </c>
      <c r="S1268" s="4" t="s">
        <v>6</v>
      </c>
      <c r="T1268" s="4" t="s">
        <v>24</v>
      </c>
      <c r="U1268" s="7">
        <v>18</v>
      </c>
      <c r="V1268" s="4" t="s">
        <v>4</v>
      </c>
      <c r="W1268" s="4" t="s">
        <v>2567</v>
      </c>
      <c r="X1268" s="7">
        <v>2</v>
      </c>
      <c r="Y1268" s="7">
        <v>2024</v>
      </c>
      <c r="Z1268" s="4" t="s">
        <v>1853</v>
      </c>
    </row>
    <row r="1269" spans="1:26">
      <c r="A1269" s="4" t="s">
        <v>1752</v>
      </c>
      <c r="B1269" s="4" t="s">
        <v>9</v>
      </c>
      <c r="C1269" s="1">
        <v>100</v>
      </c>
      <c r="D1269" s="4" t="s">
        <v>610</v>
      </c>
      <c r="E1269" s="4" t="s">
        <v>3</v>
      </c>
      <c r="F1269" s="3">
        <v>45344.791666666664</v>
      </c>
      <c r="G1269" s="3">
        <v>45344.845833333333</v>
      </c>
      <c r="H1269" s="1">
        <v>47.68</v>
      </c>
      <c r="I1269" s="1">
        <v>1.42</v>
      </c>
      <c r="J1269" s="1">
        <v>37.75</v>
      </c>
      <c r="K1269" s="2">
        <v>36.549999999999997</v>
      </c>
      <c r="L1269" s="4" t="s">
        <v>45</v>
      </c>
      <c r="M1269" s="4" t="s">
        <v>13</v>
      </c>
      <c r="N1269" s="1">
        <v>75.290000000000006</v>
      </c>
      <c r="O1269" s="1">
        <v>67.25</v>
      </c>
      <c r="P1269" s="1">
        <v>268.7</v>
      </c>
      <c r="Q1269" s="1">
        <v>27.78</v>
      </c>
      <c r="R1269" s="1">
        <v>0</v>
      </c>
      <c r="S1269" s="4" t="s">
        <v>14</v>
      </c>
      <c r="T1269" s="4" t="s">
        <v>24</v>
      </c>
      <c r="U1269" s="7">
        <v>19</v>
      </c>
      <c r="V1269" s="4" t="s">
        <v>4</v>
      </c>
      <c r="W1269" s="4" t="s">
        <v>2572</v>
      </c>
      <c r="X1269" s="7">
        <v>2</v>
      </c>
      <c r="Y1269" s="7">
        <v>2024</v>
      </c>
      <c r="Z1269" s="4" t="s">
        <v>1853</v>
      </c>
    </row>
    <row r="1270" spans="1:26">
      <c r="A1270" s="4" t="s">
        <v>1753</v>
      </c>
      <c r="B1270" s="4" t="s">
        <v>62</v>
      </c>
      <c r="C1270" s="1">
        <v>85</v>
      </c>
      <c r="D1270" s="4" t="s">
        <v>109</v>
      </c>
      <c r="E1270" s="4" t="s">
        <v>11</v>
      </c>
      <c r="F1270" s="3">
        <v>45344.833333333336</v>
      </c>
      <c r="G1270" s="3">
        <v>45344.955555555556</v>
      </c>
      <c r="H1270" s="1">
        <v>27.64</v>
      </c>
      <c r="I1270" s="1">
        <v>1.92</v>
      </c>
      <c r="J1270" s="1">
        <v>57.1</v>
      </c>
      <c r="K1270" s="2">
        <v>10.220000000000001</v>
      </c>
      <c r="L1270" s="4" t="s">
        <v>36</v>
      </c>
      <c r="M1270" s="4" t="s">
        <v>13</v>
      </c>
      <c r="N1270" s="1">
        <v>38.42</v>
      </c>
      <c r="O1270" s="1">
        <v>73.06</v>
      </c>
      <c r="P1270" s="1">
        <v>206.44</v>
      </c>
      <c r="Q1270" s="1">
        <v>9.3800000000000008</v>
      </c>
      <c r="R1270" s="1">
        <v>7</v>
      </c>
      <c r="S1270" s="4" t="s">
        <v>14</v>
      </c>
      <c r="T1270" s="4" t="s">
        <v>7</v>
      </c>
      <c r="U1270" s="7">
        <v>20</v>
      </c>
      <c r="V1270" s="4" t="s">
        <v>4</v>
      </c>
      <c r="W1270" s="4" t="s">
        <v>2584</v>
      </c>
      <c r="X1270" s="7">
        <v>2</v>
      </c>
      <c r="Y1270" s="7">
        <v>2024</v>
      </c>
      <c r="Z1270" s="4" t="s">
        <v>1853</v>
      </c>
    </row>
    <row r="1271" spans="1:26">
      <c r="A1271" s="4" t="s">
        <v>1754</v>
      </c>
      <c r="B1271" s="4" t="s">
        <v>9</v>
      </c>
      <c r="C1271" s="1">
        <v>62</v>
      </c>
      <c r="D1271" s="4" t="s">
        <v>340</v>
      </c>
      <c r="E1271" s="4" t="s">
        <v>27</v>
      </c>
      <c r="F1271" s="3">
        <v>45344.875</v>
      </c>
      <c r="G1271" s="3">
        <v>45344.936805555553</v>
      </c>
      <c r="H1271" s="1">
        <v>66.459999999999994</v>
      </c>
      <c r="I1271" s="1">
        <v>3.89</v>
      </c>
      <c r="J1271" s="1">
        <v>47.72</v>
      </c>
      <c r="K1271" s="2">
        <v>21.57</v>
      </c>
      <c r="L1271" s="4" t="s">
        <v>12</v>
      </c>
      <c r="M1271" s="4" t="s">
        <v>13</v>
      </c>
      <c r="N1271" s="1">
        <v>61.05</v>
      </c>
      <c r="O1271" s="1">
        <v>70.39</v>
      </c>
      <c r="P1271" s="1">
        <v>250.86</v>
      </c>
      <c r="Q1271" s="1">
        <v>18.39</v>
      </c>
      <c r="R1271" s="1">
        <v>0.02</v>
      </c>
      <c r="S1271" s="4" t="s">
        <v>14</v>
      </c>
      <c r="T1271" s="4" t="s">
        <v>15</v>
      </c>
      <c r="U1271" s="7">
        <v>21</v>
      </c>
      <c r="V1271" s="4" t="s">
        <v>4</v>
      </c>
      <c r="W1271" s="4" t="s">
        <v>2572</v>
      </c>
      <c r="X1271" s="7">
        <v>2</v>
      </c>
      <c r="Y1271" s="7">
        <v>2024</v>
      </c>
      <c r="Z1271" s="4" t="s">
        <v>1853</v>
      </c>
    </row>
    <row r="1272" spans="1:26">
      <c r="A1272" s="4" t="s">
        <v>1755</v>
      </c>
      <c r="B1272" s="4" t="s">
        <v>62</v>
      </c>
      <c r="C1272" s="1">
        <v>75</v>
      </c>
      <c r="D1272" s="4" t="s">
        <v>35</v>
      </c>
      <c r="E1272" s="4" t="s">
        <v>3</v>
      </c>
      <c r="F1272" s="3">
        <v>45344.916666666664</v>
      </c>
      <c r="G1272" s="3">
        <v>45345.04583333333</v>
      </c>
      <c r="H1272" s="1"/>
      <c r="I1272" s="1">
        <v>0.55000000000000004</v>
      </c>
      <c r="J1272" s="1">
        <v>37.25</v>
      </c>
      <c r="K1272" s="2">
        <v>15.37</v>
      </c>
      <c r="L1272" s="4" t="s">
        <v>4</v>
      </c>
      <c r="M1272" s="4" t="s">
        <v>13</v>
      </c>
      <c r="N1272" s="1">
        <v>19.89</v>
      </c>
      <c r="O1272" s="1">
        <v>62.23</v>
      </c>
      <c r="P1272" s="1">
        <v>49.12</v>
      </c>
      <c r="Q1272" s="1">
        <v>-2.46</v>
      </c>
      <c r="R1272" s="1">
        <v>4</v>
      </c>
      <c r="S1272" s="4" t="s">
        <v>20</v>
      </c>
      <c r="T1272" s="4" t="s">
        <v>7</v>
      </c>
      <c r="U1272" s="7">
        <v>22</v>
      </c>
      <c r="V1272" s="4" t="s">
        <v>4</v>
      </c>
      <c r="W1272" s="4" t="s">
        <v>2584</v>
      </c>
      <c r="X1272" s="7">
        <v>2</v>
      </c>
      <c r="Y1272" s="7">
        <v>2024</v>
      </c>
      <c r="Z1272" s="4" t="s">
        <v>1853</v>
      </c>
    </row>
    <row r="1273" spans="1:26">
      <c r="A1273" s="4" t="s">
        <v>1756</v>
      </c>
      <c r="B1273" s="4" t="s">
        <v>29</v>
      </c>
      <c r="C1273" s="1">
        <v>75</v>
      </c>
      <c r="D1273" s="4" t="s">
        <v>154</v>
      </c>
      <c r="E1273" s="4" t="s">
        <v>58</v>
      </c>
      <c r="F1273" s="3">
        <v>45344.958333333336</v>
      </c>
      <c r="G1273" s="3">
        <v>45345.102083333331</v>
      </c>
      <c r="H1273" s="1"/>
      <c r="I1273" s="1">
        <v>2.34</v>
      </c>
      <c r="J1273" s="1">
        <v>36.93</v>
      </c>
      <c r="K1273" s="2">
        <v>25.86</v>
      </c>
      <c r="L1273" s="4" t="s">
        <v>12</v>
      </c>
      <c r="M1273" s="4" t="s">
        <v>19</v>
      </c>
      <c r="N1273" s="1">
        <v>74.55</v>
      </c>
      <c r="O1273" s="1">
        <v>83.23</v>
      </c>
      <c r="P1273" s="1">
        <v>56.9</v>
      </c>
      <c r="Q1273" s="1">
        <v>37.49</v>
      </c>
      <c r="R1273" s="1">
        <v>7</v>
      </c>
      <c r="S1273" s="4" t="s">
        <v>14</v>
      </c>
      <c r="T1273" s="4" t="s">
        <v>24</v>
      </c>
      <c r="U1273" s="7">
        <v>23</v>
      </c>
      <c r="V1273" s="4" t="s">
        <v>4</v>
      </c>
      <c r="W1273" s="4" t="s">
        <v>2579</v>
      </c>
      <c r="X1273" s="7">
        <v>2</v>
      </c>
      <c r="Y1273" s="7">
        <v>2024</v>
      </c>
      <c r="Z1273" s="4" t="s">
        <v>1853</v>
      </c>
    </row>
    <row r="1274" spans="1:26">
      <c r="A1274" s="4" t="s">
        <v>1757</v>
      </c>
      <c r="B1274" s="4" t="s">
        <v>62</v>
      </c>
      <c r="C1274" s="1">
        <v>62</v>
      </c>
      <c r="D1274" s="4" t="s">
        <v>1406</v>
      </c>
      <c r="E1274" s="4" t="s">
        <v>42</v>
      </c>
      <c r="F1274" s="3">
        <v>45345</v>
      </c>
      <c r="G1274" s="3">
        <v>45345.021527777775</v>
      </c>
      <c r="H1274" s="1">
        <v>10.199999999999999</v>
      </c>
      <c r="I1274" s="1">
        <v>3.99</v>
      </c>
      <c r="J1274" s="1">
        <v>36.799999999999997</v>
      </c>
      <c r="K1274" s="2">
        <v>36.57</v>
      </c>
      <c r="L1274" s="4" t="s">
        <v>4</v>
      </c>
      <c r="M1274" s="4" t="s">
        <v>39</v>
      </c>
      <c r="N1274" s="1">
        <v>67.36</v>
      </c>
      <c r="O1274" s="1">
        <v>94.85</v>
      </c>
      <c r="P1274" s="1">
        <v>131.97</v>
      </c>
      <c r="Q1274" s="1">
        <v>12.62</v>
      </c>
      <c r="R1274" s="1">
        <v>1</v>
      </c>
      <c r="S1274" s="4" t="s">
        <v>20</v>
      </c>
      <c r="T1274" s="4" t="s">
        <v>15</v>
      </c>
      <c r="U1274" s="7">
        <v>0</v>
      </c>
      <c r="V1274" s="4" t="s">
        <v>1816</v>
      </c>
      <c r="W1274" s="4" t="s">
        <v>2584</v>
      </c>
      <c r="X1274" s="7">
        <v>2</v>
      </c>
      <c r="Y1274" s="7">
        <v>2024</v>
      </c>
      <c r="Z1274" s="4" t="s">
        <v>1853</v>
      </c>
    </row>
    <row r="1275" spans="1:26">
      <c r="A1275" s="4" t="s">
        <v>1758</v>
      </c>
      <c r="B1275" s="4" t="s">
        <v>1</v>
      </c>
      <c r="C1275" s="1">
        <v>85</v>
      </c>
      <c r="D1275" s="4" t="s">
        <v>253</v>
      </c>
      <c r="E1275" s="4" t="s">
        <v>27</v>
      </c>
      <c r="F1275" s="3">
        <v>45345.041666666664</v>
      </c>
      <c r="G1275" s="3">
        <v>45345.112500000003</v>
      </c>
      <c r="H1275" s="1">
        <v>67.61</v>
      </c>
      <c r="I1275" s="1">
        <v>3.93</v>
      </c>
      <c r="J1275" s="1">
        <v>23.4</v>
      </c>
      <c r="K1275" s="2">
        <v>24.02</v>
      </c>
      <c r="L1275" s="4" t="s">
        <v>12</v>
      </c>
      <c r="M1275" s="4" t="s">
        <v>5</v>
      </c>
      <c r="N1275" s="1">
        <v>65.53</v>
      </c>
      <c r="O1275" s="1">
        <v>55.09</v>
      </c>
      <c r="P1275" s="1">
        <v>227.06</v>
      </c>
      <c r="Q1275" s="1">
        <v>6.14</v>
      </c>
      <c r="R1275" s="1">
        <v>0</v>
      </c>
      <c r="S1275" s="4" t="s">
        <v>20</v>
      </c>
      <c r="T1275" s="4" t="s">
        <v>24</v>
      </c>
      <c r="U1275" s="7">
        <v>1</v>
      </c>
      <c r="V1275" s="4" t="s">
        <v>1816</v>
      </c>
      <c r="W1275" s="4" t="s">
        <v>2566</v>
      </c>
      <c r="X1275" s="7">
        <v>2</v>
      </c>
      <c r="Y1275" s="7">
        <v>2024</v>
      </c>
      <c r="Z1275" s="4" t="s">
        <v>1853</v>
      </c>
    </row>
    <row r="1276" spans="1:26">
      <c r="A1276" s="4" t="s">
        <v>1759</v>
      </c>
      <c r="B1276" s="4" t="s">
        <v>17</v>
      </c>
      <c r="C1276" s="1">
        <v>85</v>
      </c>
      <c r="D1276" s="4" t="s">
        <v>651</v>
      </c>
      <c r="E1276" s="4" t="s">
        <v>11</v>
      </c>
      <c r="F1276" s="3">
        <v>45345.083333333336</v>
      </c>
      <c r="G1276" s="3">
        <v>45345.231249999997</v>
      </c>
      <c r="H1276" s="1">
        <v>8.94</v>
      </c>
      <c r="I1276" s="1">
        <v>3.62</v>
      </c>
      <c r="J1276" s="1">
        <v>35.32</v>
      </c>
      <c r="K1276" s="2">
        <v>9.93</v>
      </c>
      <c r="L1276" s="4" t="s">
        <v>45</v>
      </c>
      <c r="M1276" s="4" t="s">
        <v>39</v>
      </c>
      <c r="N1276" s="1">
        <v>27.05</v>
      </c>
      <c r="O1276" s="1">
        <v>93.46</v>
      </c>
      <c r="P1276" s="1">
        <v>79.489999999999995</v>
      </c>
      <c r="Q1276" s="1">
        <v>14.33</v>
      </c>
      <c r="R1276" s="1">
        <v>6</v>
      </c>
      <c r="S1276" s="4" t="s">
        <v>14</v>
      </c>
      <c r="T1276" s="4" t="s">
        <v>7</v>
      </c>
      <c r="U1276" s="7">
        <v>2</v>
      </c>
      <c r="V1276" s="4" t="s">
        <v>1816</v>
      </c>
      <c r="W1276" s="4" t="s">
        <v>2567</v>
      </c>
      <c r="X1276" s="7">
        <v>2</v>
      </c>
      <c r="Y1276" s="7">
        <v>2024</v>
      </c>
      <c r="Z1276" s="4" t="s">
        <v>1853</v>
      </c>
    </row>
    <row r="1277" spans="1:26">
      <c r="A1277" s="4" t="s">
        <v>1760</v>
      </c>
      <c r="B1277" s="4" t="s">
        <v>29</v>
      </c>
      <c r="C1277" s="1">
        <v>62</v>
      </c>
      <c r="D1277" s="4" t="s">
        <v>344</v>
      </c>
      <c r="E1277" s="4" t="s">
        <v>3</v>
      </c>
      <c r="F1277" s="3">
        <v>45345.125</v>
      </c>
      <c r="G1277" s="3">
        <v>45345.245833333334</v>
      </c>
      <c r="H1277" s="1">
        <v>26.44</v>
      </c>
      <c r="I1277" s="1">
        <v>3.69</v>
      </c>
      <c r="J1277" s="1">
        <v>27.12</v>
      </c>
      <c r="K1277" s="2">
        <v>27.37</v>
      </c>
      <c r="L1277" s="4" t="s">
        <v>12</v>
      </c>
      <c r="M1277" s="4" t="s">
        <v>48</v>
      </c>
      <c r="N1277" s="1">
        <v>63.48</v>
      </c>
      <c r="O1277" s="1">
        <v>80.48</v>
      </c>
      <c r="P1277" s="1">
        <v>265.56</v>
      </c>
      <c r="Q1277" s="1">
        <v>14.39</v>
      </c>
      <c r="R1277" s="1">
        <v>3</v>
      </c>
      <c r="S1277" s="4" t="s">
        <v>14</v>
      </c>
      <c r="T1277" s="4" t="s">
        <v>7</v>
      </c>
      <c r="U1277" s="7">
        <v>3</v>
      </c>
      <c r="V1277" s="4" t="s">
        <v>1816</v>
      </c>
      <c r="W1277" s="4" t="s">
        <v>2579</v>
      </c>
      <c r="X1277" s="7">
        <v>2</v>
      </c>
      <c r="Y1277" s="7">
        <v>2024</v>
      </c>
      <c r="Z1277" s="4" t="s">
        <v>1853</v>
      </c>
    </row>
    <row r="1278" spans="1:26">
      <c r="A1278" s="4" t="s">
        <v>1761</v>
      </c>
      <c r="B1278" s="4" t="s">
        <v>62</v>
      </c>
      <c r="C1278" s="1">
        <v>100</v>
      </c>
      <c r="D1278" s="4" t="s">
        <v>1182</v>
      </c>
      <c r="E1278" s="4" t="s">
        <v>3</v>
      </c>
      <c r="F1278" s="3">
        <v>45345.166666666664</v>
      </c>
      <c r="G1278" s="3">
        <v>45345.317361111112</v>
      </c>
      <c r="H1278" s="1">
        <v>42.02</v>
      </c>
      <c r="I1278" s="1">
        <v>0.73</v>
      </c>
      <c r="J1278" s="1">
        <v>13.3</v>
      </c>
      <c r="K1278" s="2">
        <v>13.09</v>
      </c>
      <c r="L1278" s="4" t="s">
        <v>36</v>
      </c>
      <c r="M1278" s="4" t="s">
        <v>39</v>
      </c>
      <c r="N1278" s="1">
        <v>55.04</v>
      </c>
      <c r="O1278" s="1">
        <v>70.45</v>
      </c>
      <c r="P1278" s="1">
        <v>1.9</v>
      </c>
      <c r="Q1278" s="1">
        <v>14.64</v>
      </c>
      <c r="R1278" s="1">
        <v>5</v>
      </c>
      <c r="S1278" s="4" t="s">
        <v>6</v>
      </c>
      <c r="T1278" s="4" t="s">
        <v>24</v>
      </c>
      <c r="U1278" s="7">
        <v>4</v>
      </c>
      <c r="V1278" s="4" t="s">
        <v>1816</v>
      </c>
      <c r="W1278" s="4" t="s">
        <v>2584</v>
      </c>
      <c r="X1278" s="7">
        <v>2</v>
      </c>
      <c r="Y1278" s="7">
        <v>2024</v>
      </c>
      <c r="Z1278" s="4" t="s">
        <v>1853</v>
      </c>
    </row>
    <row r="1279" spans="1:26">
      <c r="A1279" s="4" t="s">
        <v>1762</v>
      </c>
      <c r="B1279" s="4" t="s">
        <v>9</v>
      </c>
      <c r="C1279" s="1">
        <v>75</v>
      </c>
      <c r="D1279" s="4" t="s">
        <v>890</v>
      </c>
      <c r="E1279" s="4" t="s">
        <v>27</v>
      </c>
      <c r="F1279" s="3">
        <v>45345.208333333336</v>
      </c>
      <c r="G1279" s="3">
        <v>45345.304861111108</v>
      </c>
      <c r="H1279" s="1">
        <v>28</v>
      </c>
      <c r="I1279" s="1">
        <v>1.77</v>
      </c>
      <c r="J1279" s="1"/>
      <c r="K1279" s="2">
        <v>25.54</v>
      </c>
      <c r="L1279" s="4" t="s">
        <v>4</v>
      </c>
      <c r="M1279" s="4" t="s">
        <v>39</v>
      </c>
      <c r="N1279" s="1">
        <v>59.66</v>
      </c>
      <c r="O1279" s="1">
        <v>95.05</v>
      </c>
      <c r="P1279" s="1">
        <v>212.71</v>
      </c>
      <c r="Q1279" s="1">
        <v>-6.86</v>
      </c>
      <c r="R1279" s="1">
        <v>0</v>
      </c>
      <c r="S1279" s="4" t="s">
        <v>6</v>
      </c>
      <c r="T1279" s="4" t="s">
        <v>7</v>
      </c>
      <c r="U1279" s="7">
        <v>5</v>
      </c>
      <c r="V1279" s="4" t="s">
        <v>1816</v>
      </c>
      <c r="W1279" s="4" t="s">
        <v>2572</v>
      </c>
      <c r="X1279" s="7">
        <v>2</v>
      </c>
      <c r="Y1279" s="7">
        <v>2024</v>
      </c>
      <c r="Z1279" s="4" t="s">
        <v>1853</v>
      </c>
    </row>
    <row r="1280" spans="1:26">
      <c r="A1280" s="4" t="s">
        <v>1763</v>
      </c>
      <c r="B1280" s="4" t="s">
        <v>29</v>
      </c>
      <c r="C1280" s="1">
        <v>50</v>
      </c>
      <c r="D1280" s="4" t="s">
        <v>1764</v>
      </c>
      <c r="E1280" s="4" t="s">
        <v>58</v>
      </c>
      <c r="F1280" s="3">
        <v>45345.25</v>
      </c>
      <c r="G1280" s="3">
        <v>45345.384027777778</v>
      </c>
      <c r="H1280" s="1">
        <v>34.54</v>
      </c>
      <c r="I1280" s="1">
        <v>2.54</v>
      </c>
      <c r="J1280" s="1">
        <v>14.24</v>
      </c>
      <c r="K1280" s="2">
        <v>26.03</v>
      </c>
      <c r="L1280" s="4" t="s">
        <v>12</v>
      </c>
      <c r="M1280" s="4" t="s">
        <v>13</v>
      </c>
      <c r="N1280" s="1">
        <v>16.96</v>
      </c>
      <c r="O1280" s="1">
        <v>84.6</v>
      </c>
      <c r="P1280" s="1">
        <v>181.85</v>
      </c>
      <c r="Q1280" s="1">
        <v>13.03</v>
      </c>
      <c r="R1280" s="1">
        <v>2</v>
      </c>
      <c r="S1280" s="4" t="s">
        <v>6</v>
      </c>
      <c r="T1280" s="4" t="s">
        <v>7</v>
      </c>
      <c r="U1280" s="7">
        <v>6</v>
      </c>
      <c r="V1280" s="4" t="s">
        <v>12</v>
      </c>
      <c r="W1280" s="4" t="s">
        <v>2579</v>
      </c>
      <c r="X1280" s="7">
        <v>2</v>
      </c>
      <c r="Y1280" s="7">
        <v>2024</v>
      </c>
      <c r="Z1280" s="4" t="s">
        <v>1853</v>
      </c>
    </row>
    <row r="1281" spans="1:26">
      <c r="A1281" s="4" t="s">
        <v>1765</v>
      </c>
      <c r="B1281" s="4" t="s">
        <v>29</v>
      </c>
      <c r="C1281" s="1">
        <v>100</v>
      </c>
      <c r="D1281" s="4" t="s">
        <v>471</v>
      </c>
      <c r="E1281" s="4" t="s">
        <v>11</v>
      </c>
      <c r="F1281" s="3">
        <v>45345.291666666664</v>
      </c>
      <c r="G1281" s="3">
        <v>45345.354166666664</v>
      </c>
      <c r="H1281" s="1">
        <v>67.08</v>
      </c>
      <c r="I1281" s="1">
        <v>3.88</v>
      </c>
      <c r="J1281" s="1">
        <v>23.1</v>
      </c>
      <c r="K1281" s="2">
        <v>11.98</v>
      </c>
      <c r="L1281" s="4" t="s">
        <v>12</v>
      </c>
      <c r="M1281" s="4" t="s">
        <v>13</v>
      </c>
      <c r="N1281" s="1">
        <v>23.03</v>
      </c>
      <c r="O1281" s="1">
        <v>95.03</v>
      </c>
      <c r="P1281" s="1">
        <v>195.72</v>
      </c>
      <c r="Q1281" s="1">
        <v>5.01</v>
      </c>
      <c r="R1281" s="1">
        <v>3</v>
      </c>
      <c r="S1281" s="4" t="s">
        <v>20</v>
      </c>
      <c r="T1281" s="4" t="s">
        <v>24</v>
      </c>
      <c r="U1281" s="7">
        <v>7</v>
      </c>
      <c r="V1281" s="4" t="s">
        <v>12</v>
      </c>
      <c r="W1281" s="4" t="s">
        <v>2579</v>
      </c>
      <c r="X1281" s="7">
        <v>2</v>
      </c>
      <c r="Y1281" s="7">
        <v>2024</v>
      </c>
      <c r="Z1281" s="4" t="s">
        <v>1853</v>
      </c>
    </row>
    <row r="1282" spans="1:26">
      <c r="A1282" s="4" t="s">
        <v>1766</v>
      </c>
      <c r="B1282" s="4" t="s">
        <v>62</v>
      </c>
      <c r="C1282" s="1">
        <v>100</v>
      </c>
      <c r="D1282" s="4" t="s">
        <v>342</v>
      </c>
      <c r="E1282" s="4" t="s">
        <v>27</v>
      </c>
      <c r="F1282" s="3">
        <v>45345.333333333336</v>
      </c>
      <c r="G1282" s="3">
        <v>45345.365277777775</v>
      </c>
      <c r="H1282" s="1">
        <v>39.71</v>
      </c>
      <c r="I1282" s="1">
        <v>3.78</v>
      </c>
      <c r="J1282" s="1">
        <v>18.690000000000001</v>
      </c>
      <c r="K1282" s="2">
        <v>24.19</v>
      </c>
      <c r="L1282" s="4" t="s">
        <v>4</v>
      </c>
      <c r="M1282" s="4" t="s">
        <v>19</v>
      </c>
      <c r="N1282" s="1">
        <v>34.04</v>
      </c>
      <c r="O1282" s="1">
        <v>96.37</v>
      </c>
      <c r="P1282" s="1">
        <v>209.37</v>
      </c>
      <c r="Q1282" s="1">
        <v>0.26</v>
      </c>
      <c r="R1282" s="1">
        <v>7</v>
      </c>
      <c r="S1282" s="4" t="s">
        <v>14</v>
      </c>
      <c r="T1282" s="4" t="s">
        <v>15</v>
      </c>
      <c r="U1282" s="7">
        <v>8</v>
      </c>
      <c r="V1282" s="4" t="s">
        <v>12</v>
      </c>
      <c r="W1282" s="4" t="s">
        <v>2584</v>
      </c>
      <c r="X1282" s="7">
        <v>2</v>
      </c>
      <c r="Y1282" s="7">
        <v>2024</v>
      </c>
      <c r="Z1282" s="4" t="s">
        <v>1853</v>
      </c>
    </row>
    <row r="1283" spans="1:26">
      <c r="A1283" s="4" t="s">
        <v>1767</v>
      </c>
      <c r="B1283" s="4" t="s">
        <v>29</v>
      </c>
      <c r="C1283" s="1">
        <v>50</v>
      </c>
      <c r="D1283" s="4" t="s">
        <v>1768</v>
      </c>
      <c r="E1283" s="4" t="s">
        <v>42</v>
      </c>
      <c r="F1283" s="3">
        <v>45345.375</v>
      </c>
      <c r="G1283" s="3">
        <v>45345.429166666669</v>
      </c>
      <c r="H1283" s="1">
        <v>6.45</v>
      </c>
      <c r="I1283" s="1">
        <v>2.25</v>
      </c>
      <c r="J1283" s="1">
        <v>11.02</v>
      </c>
      <c r="K1283" s="2">
        <v>5.39</v>
      </c>
      <c r="L1283" s="4" t="s">
        <v>12</v>
      </c>
      <c r="M1283" s="4" t="s">
        <v>23</v>
      </c>
      <c r="N1283" s="1">
        <v>26.98</v>
      </c>
      <c r="O1283" s="1">
        <v>98.4</v>
      </c>
      <c r="P1283" s="1"/>
      <c r="Q1283" s="1">
        <v>12.19</v>
      </c>
      <c r="R1283" s="1">
        <v>7</v>
      </c>
      <c r="S1283" s="4" t="s">
        <v>6</v>
      </c>
      <c r="T1283" s="4" t="s">
        <v>24</v>
      </c>
      <c r="U1283" s="7">
        <v>9</v>
      </c>
      <c r="V1283" s="4" t="s">
        <v>12</v>
      </c>
      <c r="W1283" s="4" t="s">
        <v>2579</v>
      </c>
      <c r="X1283" s="7">
        <v>2</v>
      </c>
      <c r="Y1283" s="7">
        <v>2024</v>
      </c>
      <c r="Z1283" s="4" t="s">
        <v>1853</v>
      </c>
    </row>
    <row r="1284" spans="1:26">
      <c r="A1284" s="4" t="s">
        <v>1769</v>
      </c>
      <c r="B1284" s="4" t="s">
        <v>9</v>
      </c>
      <c r="C1284" s="1">
        <v>62</v>
      </c>
      <c r="D1284" s="4" t="s">
        <v>904</v>
      </c>
      <c r="E1284" s="4" t="s">
        <v>11</v>
      </c>
      <c r="F1284" s="3">
        <v>45345.416666666664</v>
      </c>
      <c r="G1284" s="3">
        <v>45345.489583333336</v>
      </c>
      <c r="H1284" s="1">
        <v>30.75</v>
      </c>
      <c r="I1284" s="1">
        <v>3.78</v>
      </c>
      <c r="J1284" s="1">
        <v>19.48</v>
      </c>
      <c r="K1284" s="2">
        <v>12.9</v>
      </c>
      <c r="L1284" s="4" t="s">
        <v>4</v>
      </c>
      <c r="M1284" s="4" t="s">
        <v>39</v>
      </c>
      <c r="N1284" s="1">
        <v>49.53</v>
      </c>
      <c r="O1284" s="1">
        <v>68.650000000000006</v>
      </c>
      <c r="P1284" s="1">
        <v>129.55000000000001</v>
      </c>
      <c r="Q1284" s="1">
        <v>31.98</v>
      </c>
      <c r="R1284" s="1">
        <v>0.19</v>
      </c>
      <c r="S1284" s="4" t="s">
        <v>20</v>
      </c>
      <c r="T1284" s="4" t="s">
        <v>24</v>
      </c>
      <c r="U1284" s="7">
        <v>10</v>
      </c>
      <c r="V1284" s="4" t="s">
        <v>12</v>
      </c>
      <c r="W1284" s="4" t="s">
        <v>2572</v>
      </c>
      <c r="X1284" s="7">
        <v>2</v>
      </c>
      <c r="Y1284" s="7">
        <v>2024</v>
      </c>
      <c r="Z1284" s="4" t="s">
        <v>1853</v>
      </c>
    </row>
    <row r="1285" spans="1:26">
      <c r="A1285" s="4" t="s">
        <v>1770</v>
      </c>
      <c r="B1285" s="4" t="s">
        <v>29</v>
      </c>
      <c r="C1285" s="1">
        <v>50</v>
      </c>
      <c r="D1285" s="4" t="s">
        <v>1346</v>
      </c>
      <c r="E1285" s="4" t="s">
        <v>3</v>
      </c>
      <c r="F1285" s="3">
        <v>45345.458333333336</v>
      </c>
      <c r="G1285" s="3">
        <v>45345.609027777777</v>
      </c>
      <c r="H1285" s="1">
        <v>28.8</v>
      </c>
      <c r="I1285" s="1">
        <v>0.76</v>
      </c>
      <c r="J1285" s="1">
        <v>45.52</v>
      </c>
      <c r="K1285" s="2">
        <v>20.9</v>
      </c>
      <c r="L1285" s="4" t="s">
        <v>45</v>
      </c>
      <c r="M1285" s="4" t="s">
        <v>33</v>
      </c>
      <c r="N1285" s="1">
        <v>73.69</v>
      </c>
      <c r="O1285" s="1">
        <v>81.23</v>
      </c>
      <c r="P1285" s="1">
        <v>22.33</v>
      </c>
      <c r="Q1285" s="1">
        <v>-0.26</v>
      </c>
      <c r="R1285" s="1">
        <v>3</v>
      </c>
      <c r="S1285" s="4" t="s">
        <v>6</v>
      </c>
      <c r="T1285" s="4" t="s">
        <v>15</v>
      </c>
      <c r="U1285" s="7">
        <v>11</v>
      </c>
      <c r="V1285" s="4" t="s">
        <v>12</v>
      </c>
      <c r="W1285" s="4" t="s">
        <v>2579</v>
      </c>
      <c r="X1285" s="7">
        <v>2</v>
      </c>
      <c r="Y1285" s="7">
        <v>2024</v>
      </c>
      <c r="Z1285" s="4" t="s">
        <v>1853</v>
      </c>
    </row>
    <row r="1286" spans="1:26">
      <c r="A1286" s="4" t="s">
        <v>1771</v>
      </c>
      <c r="B1286" s="4" t="s">
        <v>9</v>
      </c>
      <c r="C1286" s="1">
        <v>63.99</v>
      </c>
      <c r="D1286" s="4" t="s">
        <v>1009</v>
      </c>
      <c r="E1286" s="4" t="s">
        <v>27</v>
      </c>
      <c r="F1286" s="3">
        <v>45345.5</v>
      </c>
      <c r="G1286" s="3">
        <v>45345.622916666667</v>
      </c>
      <c r="H1286" s="1">
        <v>30.99</v>
      </c>
      <c r="I1286" s="1">
        <v>1.93</v>
      </c>
      <c r="J1286" s="1"/>
      <c r="K1286" s="2">
        <v>35.729999999999997</v>
      </c>
      <c r="L1286" s="4" t="s">
        <v>4</v>
      </c>
      <c r="M1286" s="4" t="s">
        <v>23</v>
      </c>
      <c r="N1286" s="1">
        <v>73.31</v>
      </c>
      <c r="O1286" s="1">
        <v>76.17</v>
      </c>
      <c r="P1286" s="1">
        <v>203.06</v>
      </c>
      <c r="Q1286" s="1">
        <v>28.35</v>
      </c>
      <c r="R1286" s="1">
        <v>5</v>
      </c>
      <c r="S1286" s="4" t="s">
        <v>6</v>
      </c>
      <c r="T1286" s="4" t="s">
        <v>7</v>
      </c>
      <c r="U1286" s="7">
        <v>12</v>
      </c>
      <c r="V1286" s="4" t="s">
        <v>36</v>
      </c>
      <c r="W1286" s="4" t="s">
        <v>2572</v>
      </c>
      <c r="X1286" s="7">
        <v>2</v>
      </c>
      <c r="Y1286" s="7">
        <v>2024</v>
      </c>
      <c r="Z1286" s="4" t="s">
        <v>1853</v>
      </c>
    </row>
    <row r="1287" spans="1:26">
      <c r="A1287" s="4" t="s">
        <v>1772</v>
      </c>
      <c r="B1287" s="4" t="s">
        <v>62</v>
      </c>
      <c r="C1287" s="1">
        <v>100</v>
      </c>
      <c r="D1287" s="4" t="s">
        <v>200</v>
      </c>
      <c r="E1287" s="4" t="s">
        <v>3</v>
      </c>
      <c r="F1287" s="3">
        <v>45345.541666666664</v>
      </c>
      <c r="G1287" s="3">
        <v>45345.685416666667</v>
      </c>
      <c r="H1287" s="1">
        <v>85.04</v>
      </c>
      <c r="I1287" s="1">
        <v>3.71</v>
      </c>
      <c r="J1287" s="1">
        <v>26.73</v>
      </c>
      <c r="K1287" s="2">
        <v>21.84</v>
      </c>
      <c r="L1287" s="4" t="s">
        <v>4</v>
      </c>
      <c r="M1287" s="4" t="s">
        <v>48</v>
      </c>
      <c r="N1287" s="1">
        <v>32.36</v>
      </c>
      <c r="O1287" s="1">
        <v>55.99</v>
      </c>
      <c r="P1287" s="1">
        <v>279.87</v>
      </c>
      <c r="Q1287" s="1">
        <v>22.67</v>
      </c>
      <c r="R1287" s="1">
        <v>7</v>
      </c>
      <c r="S1287" s="4" t="s">
        <v>14</v>
      </c>
      <c r="T1287" s="4" t="s">
        <v>15</v>
      </c>
      <c r="U1287" s="7">
        <v>13</v>
      </c>
      <c r="V1287" s="4" t="s">
        <v>36</v>
      </c>
      <c r="W1287" s="4" t="s">
        <v>2584</v>
      </c>
      <c r="X1287" s="7">
        <v>2</v>
      </c>
      <c r="Y1287" s="7">
        <v>2024</v>
      </c>
      <c r="Z1287" s="4" t="s">
        <v>1853</v>
      </c>
    </row>
    <row r="1288" spans="1:26">
      <c r="A1288" s="4" t="s">
        <v>1773</v>
      </c>
      <c r="B1288" s="4" t="s">
        <v>17</v>
      </c>
      <c r="C1288" s="1">
        <v>50</v>
      </c>
      <c r="D1288" s="4" t="s">
        <v>582</v>
      </c>
      <c r="E1288" s="4" t="s">
        <v>3</v>
      </c>
      <c r="F1288" s="3">
        <v>45345.583333333336</v>
      </c>
      <c r="G1288" s="3">
        <v>45345.694444444445</v>
      </c>
      <c r="H1288" s="1">
        <v>47.77</v>
      </c>
      <c r="I1288" s="1">
        <v>2.68</v>
      </c>
      <c r="J1288" s="1">
        <v>32.99</v>
      </c>
      <c r="K1288" s="2">
        <v>30.86</v>
      </c>
      <c r="L1288" s="4" t="s">
        <v>45</v>
      </c>
      <c r="M1288" s="4" t="s">
        <v>19</v>
      </c>
      <c r="N1288" s="1">
        <v>13.71</v>
      </c>
      <c r="O1288" s="1">
        <v>97.59</v>
      </c>
      <c r="P1288" s="1">
        <v>221.54</v>
      </c>
      <c r="Q1288" s="1">
        <v>15.36</v>
      </c>
      <c r="R1288" s="1">
        <v>6</v>
      </c>
      <c r="S1288" s="4" t="s">
        <v>14</v>
      </c>
      <c r="T1288" s="4" t="s">
        <v>24</v>
      </c>
      <c r="U1288" s="7">
        <v>14</v>
      </c>
      <c r="V1288" s="4" t="s">
        <v>36</v>
      </c>
      <c r="W1288" s="4" t="s">
        <v>2567</v>
      </c>
      <c r="X1288" s="7">
        <v>2</v>
      </c>
      <c r="Y1288" s="7">
        <v>2024</v>
      </c>
      <c r="Z1288" s="4" t="s">
        <v>1853</v>
      </c>
    </row>
    <row r="1289" spans="1:26">
      <c r="A1289" s="4" t="s">
        <v>1774</v>
      </c>
      <c r="B1289" s="4" t="s">
        <v>29</v>
      </c>
      <c r="C1289" s="1">
        <v>62</v>
      </c>
      <c r="D1289" s="4" t="s">
        <v>475</v>
      </c>
      <c r="E1289" s="4" t="s">
        <v>3</v>
      </c>
      <c r="F1289" s="3">
        <v>45345.625</v>
      </c>
      <c r="G1289" s="3">
        <v>45345.675000000003</v>
      </c>
      <c r="H1289" s="1">
        <v>57.45</v>
      </c>
      <c r="I1289" s="1">
        <v>1.1200000000000001</v>
      </c>
      <c r="J1289" s="1">
        <v>35.729999999999997</v>
      </c>
      <c r="K1289" s="2">
        <v>26.41</v>
      </c>
      <c r="L1289" s="4" t="s">
        <v>12</v>
      </c>
      <c r="M1289" s="4" t="s">
        <v>48</v>
      </c>
      <c r="N1289" s="1">
        <v>32.340000000000003</v>
      </c>
      <c r="O1289" s="1">
        <v>89.62</v>
      </c>
      <c r="P1289" s="1">
        <v>57.29</v>
      </c>
      <c r="Q1289" s="1">
        <v>33.49</v>
      </c>
      <c r="R1289" s="1">
        <v>1</v>
      </c>
      <c r="S1289" s="4" t="s">
        <v>20</v>
      </c>
      <c r="T1289" s="4" t="s">
        <v>15</v>
      </c>
      <c r="U1289" s="7">
        <v>15</v>
      </c>
      <c r="V1289" s="4" t="s">
        <v>36</v>
      </c>
      <c r="W1289" s="4" t="s">
        <v>2579</v>
      </c>
      <c r="X1289" s="7">
        <v>2</v>
      </c>
      <c r="Y1289" s="7">
        <v>2024</v>
      </c>
      <c r="Z1289" s="4" t="s">
        <v>1853</v>
      </c>
    </row>
    <row r="1290" spans="1:26">
      <c r="A1290" s="4" t="s">
        <v>1775</v>
      </c>
      <c r="B1290" s="4" t="s">
        <v>17</v>
      </c>
      <c r="C1290" s="1">
        <v>50</v>
      </c>
      <c r="D1290" s="4" t="s">
        <v>513</v>
      </c>
      <c r="E1290" s="4" t="s">
        <v>58</v>
      </c>
      <c r="F1290" s="3">
        <v>45345.666666666664</v>
      </c>
      <c r="G1290" s="3">
        <v>45345.726388888892</v>
      </c>
      <c r="H1290" s="1">
        <v>45.94</v>
      </c>
      <c r="I1290" s="1">
        <v>1.81</v>
      </c>
      <c r="J1290" s="1">
        <v>16.559999999999999</v>
      </c>
      <c r="K1290" s="2">
        <v>22.15</v>
      </c>
      <c r="L1290" s="4" t="s">
        <v>12</v>
      </c>
      <c r="M1290" s="4" t="s">
        <v>13</v>
      </c>
      <c r="N1290" s="1">
        <v>77.010000000000005</v>
      </c>
      <c r="O1290" s="1">
        <v>73.31</v>
      </c>
      <c r="P1290" s="1">
        <v>232.6</v>
      </c>
      <c r="Q1290" s="1">
        <v>27.57</v>
      </c>
      <c r="R1290" s="1">
        <v>0</v>
      </c>
      <c r="S1290" s="4" t="s">
        <v>14</v>
      </c>
      <c r="T1290" s="4" t="s">
        <v>7</v>
      </c>
      <c r="U1290" s="7">
        <v>16</v>
      </c>
      <c r="V1290" s="4" t="s">
        <v>36</v>
      </c>
      <c r="W1290" s="4" t="s">
        <v>2567</v>
      </c>
      <c r="X1290" s="7">
        <v>2</v>
      </c>
      <c r="Y1290" s="7">
        <v>2024</v>
      </c>
      <c r="Z1290" s="4" t="s">
        <v>1853</v>
      </c>
    </row>
    <row r="1291" spans="1:26">
      <c r="A1291" s="4" t="s">
        <v>1776</v>
      </c>
      <c r="B1291" s="4" t="s">
        <v>9</v>
      </c>
      <c r="C1291" s="1">
        <v>50</v>
      </c>
      <c r="D1291" s="4" t="s">
        <v>1154</v>
      </c>
      <c r="E1291" s="4" t="s">
        <v>3</v>
      </c>
      <c r="F1291" s="3">
        <v>45345.708333333336</v>
      </c>
      <c r="G1291" s="3">
        <v>45345.763194444444</v>
      </c>
      <c r="H1291" s="1">
        <v>49.53</v>
      </c>
      <c r="I1291" s="1">
        <v>0.81</v>
      </c>
      <c r="J1291" s="1">
        <v>42.14</v>
      </c>
      <c r="K1291" s="2">
        <v>24</v>
      </c>
      <c r="L1291" s="4" t="s">
        <v>45</v>
      </c>
      <c r="M1291" s="4" t="s">
        <v>48</v>
      </c>
      <c r="N1291" s="1">
        <v>79.739999999999995</v>
      </c>
      <c r="O1291" s="1">
        <v>53.91</v>
      </c>
      <c r="P1291" s="1">
        <v>279.44</v>
      </c>
      <c r="Q1291" s="1">
        <v>4.5199999999999996</v>
      </c>
      <c r="R1291" s="1">
        <v>5</v>
      </c>
      <c r="S1291" s="4" t="s">
        <v>6</v>
      </c>
      <c r="T1291" s="4" t="s">
        <v>15</v>
      </c>
      <c r="U1291" s="7">
        <v>17</v>
      </c>
      <c r="V1291" s="4" t="s">
        <v>36</v>
      </c>
      <c r="W1291" s="4" t="s">
        <v>2572</v>
      </c>
      <c r="X1291" s="7">
        <v>2</v>
      </c>
      <c r="Y1291" s="7">
        <v>2024</v>
      </c>
      <c r="Z1291" s="4" t="s">
        <v>1853</v>
      </c>
    </row>
    <row r="1292" spans="1:26">
      <c r="A1292" s="4" t="s">
        <v>1777</v>
      </c>
      <c r="B1292" s="4" t="s">
        <v>29</v>
      </c>
      <c r="C1292" s="1">
        <v>100</v>
      </c>
      <c r="D1292" s="4" t="s">
        <v>290</v>
      </c>
      <c r="E1292" s="4" t="s">
        <v>42</v>
      </c>
      <c r="F1292" s="3">
        <v>45345.75</v>
      </c>
      <c r="G1292" s="3">
        <v>45345.90625</v>
      </c>
      <c r="H1292" s="1">
        <v>52.74</v>
      </c>
      <c r="I1292" s="1">
        <v>2.1800000000000002</v>
      </c>
      <c r="J1292" s="1">
        <v>9.7200000000000006</v>
      </c>
      <c r="K1292" s="2">
        <v>33.82</v>
      </c>
      <c r="L1292" s="4" t="s">
        <v>36</v>
      </c>
      <c r="M1292" s="4" t="s">
        <v>39</v>
      </c>
      <c r="N1292" s="1">
        <v>77.81</v>
      </c>
      <c r="O1292" s="1">
        <v>89.79</v>
      </c>
      <c r="P1292" s="1">
        <v>56.86</v>
      </c>
      <c r="Q1292" s="1">
        <v>37.119999999999997</v>
      </c>
      <c r="R1292" s="1">
        <v>4</v>
      </c>
      <c r="S1292" s="4" t="s">
        <v>20</v>
      </c>
      <c r="T1292" s="4" t="s">
        <v>15</v>
      </c>
      <c r="U1292" s="7">
        <v>18</v>
      </c>
      <c r="V1292" s="4" t="s">
        <v>4</v>
      </c>
      <c r="W1292" s="4" t="s">
        <v>2579</v>
      </c>
      <c r="X1292" s="7">
        <v>2</v>
      </c>
      <c r="Y1292" s="7">
        <v>2024</v>
      </c>
      <c r="Z1292" s="4" t="s">
        <v>1853</v>
      </c>
    </row>
    <row r="1293" spans="1:26">
      <c r="A1293" s="4" t="s">
        <v>1778</v>
      </c>
      <c r="B1293" s="4" t="s">
        <v>1</v>
      </c>
      <c r="C1293" s="1">
        <v>50</v>
      </c>
      <c r="D1293" s="4" t="s">
        <v>1779</v>
      </c>
      <c r="E1293" s="4" t="s">
        <v>42</v>
      </c>
      <c r="F1293" s="3">
        <v>45345.791666666664</v>
      </c>
      <c r="G1293" s="3">
        <v>45345.956944444442</v>
      </c>
      <c r="H1293" s="1">
        <v>61.93</v>
      </c>
      <c r="I1293" s="1">
        <v>2.77</v>
      </c>
      <c r="J1293" s="1">
        <v>37.39</v>
      </c>
      <c r="K1293" s="2">
        <v>24.52</v>
      </c>
      <c r="L1293" s="4" t="s">
        <v>4</v>
      </c>
      <c r="M1293" s="4" t="s">
        <v>13</v>
      </c>
      <c r="N1293" s="1">
        <v>39.909999999999997</v>
      </c>
      <c r="O1293" s="1">
        <v>53.25</v>
      </c>
      <c r="P1293" s="1">
        <v>17.95</v>
      </c>
      <c r="Q1293" s="1">
        <v>0.71</v>
      </c>
      <c r="R1293" s="1">
        <v>0.85</v>
      </c>
      <c r="S1293" s="4" t="s">
        <v>20</v>
      </c>
      <c r="T1293" s="4" t="s">
        <v>24</v>
      </c>
      <c r="U1293" s="7">
        <v>19</v>
      </c>
      <c r="V1293" s="4" t="s">
        <v>4</v>
      </c>
      <c r="W1293" s="4" t="s">
        <v>2566</v>
      </c>
      <c r="X1293" s="7">
        <v>2</v>
      </c>
      <c r="Y1293" s="7">
        <v>2024</v>
      </c>
      <c r="Z1293" s="4" t="s">
        <v>1853</v>
      </c>
    </row>
    <row r="1294" spans="1:26">
      <c r="A1294" s="4" t="s">
        <v>1780</v>
      </c>
      <c r="B1294" s="4" t="s">
        <v>17</v>
      </c>
      <c r="C1294" s="1">
        <v>85</v>
      </c>
      <c r="D1294" s="4" t="s">
        <v>1263</v>
      </c>
      <c r="E1294" s="4" t="s">
        <v>11</v>
      </c>
      <c r="F1294" s="3">
        <v>45345.833333333336</v>
      </c>
      <c r="G1294" s="3">
        <v>45345.977083333331</v>
      </c>
      <c r="H1294" s="1">
        <v>23.44</v>
      </c>
      <c r="I1294" s="1">
        <v>3.46</v>
      </c>
      <c r="J1294" s="1">
        <v>50.35</v>
      </c>
      <c r="K1294" s="2">
        <v>8.48</v>
      </c>
      <c r="L1294" s="4" t="s">
        <v>12</v>
      </c>
      <c r="M1294" s="4" t="s">
        <v>23</v>
      </c>
      <c r="N1294" s="1">
        <v>81.16</v>
      </c>
      <c r="O1294" s="1">
        <v>93.28</v>
      </c>
      <c r="P1294" s="1">
        <v>22.62</v>
      </c>
      <c r="Q1294" s="1">
        <v>14.79</v>
      </c>
      <c r="R1294" s="1">
        <v>5</v>
      </c>
      <c r="S1294" s="4" t="s">
        <v>20</v>
      </c>
      <c r="T1294" s="4" t="s">
        <v>15</v>
      </c>
      <c r="U1294" s="7">
        <v>20</v>
      </c>
      <c r="V1294" s="4" t="s">
        <v>4</v>
      </c>
      <c r="W1294" s="4" t="s">
        <v>2567</v>
      </c>
      <c r="X1294" s="7">
        <v>2</v>
      </c>
      <c r="Y1294" s="7">
        <v>2024</v>
      </c>
      <c r="Z1294" s="4" t="s">
        <v>1853</v>
      </c>
    </row>
    <row r="1295" spans="1:26">
      <c r="A1295" s="4" t="s">
        <v>1781</v>
      </c>
      <c r="B1295" s="4" t="s">
        <v>29</v>
      </c>
      <c r="C1295" s="1">
        <v>62</v>
      </c>
      <c r="D1295" s="4" t="s">
        <v>406</v>
      </c>
      <c r="E1295" s="4" t="s">
        <v>3</v>
      </c>
      <c r="F1295" s="3">
        <v>45345.875</v>
      </c>
      <c r="G1295" s="3">
        <v>45345.92083333333</v>
      </c>
      <c r="H1295" s="1">
        <v>8.32</v>
      </c>
      <c r="I1295" s="1">
        <v>0.73</v>
      </c>
      <c r="J1295" s="1">
        <v>11.74</v>
      </c>
      <c r="K1295" s="2">
        <v>20.7</v>
      </c>
      <c r="L1295" s="4" t="s">
        <v>12</v>
      </c>
      <c r="M1295" s="4" t="s">
        <v>5</v>
      </c>
      <c r="N1295" s="1">
        <v>38.549999999999997</v>
      </c>
      <c r="O1295" s="1">
        <v>56.85</v>
      </c>
      <c r="P1295" s="1">
        <v>271.52999999999997</v>
      </c>
      <c r="Q1295" s="1">
        <v>35.82</v>
      </c>
      <c r="R1295" s="1">
        <v>2.93</v>
      </c>
      <c r="S1295" s="4" t="s">
        <v>20</v>
      </c>
      <c r="T1295" s="4" t="s">
        <v>24</v>
      </c>
      <c r="U1295" s="7">
        <v>21</v>
      </c>
      <c r="V1295" s="4" t="s">
        <v>4</v>
      </c>
      <c r="W1295" s="4" t="s">
        <v>2579</v>
      </c>
      <c r="X1295" s="7">
        <v>2</v>
      </c>
      <c r="Y1295" s="7">
        <v>2024</v>
      </c>
      <c r="Z1295" s="4" t="s">
        <v>1853</v>
      </c>
    </row>
    <row r="1296" spans="1:26">
      <c r="A1296" s="4" t="s">
        <v>1782</v>
      </c>
      <c r="B1296" s="4" t="s">
        <v>17</v>
      </c>
      <c r="C1296" s="1">
        <v>50</v>
      </c>
      <c r="D1296" s="4" t="s">
        <v>1270</v>
      </c>
      <c r="E1296" s="4" t="s">
        <v>3</v>
      </c>
      <c r="F1296" s="3">
        <v>45345.916666666664</v>
      </c>
      <c r="G1296" s="3">
        <v>45345.96875</v>
      </c>
      <c r="H1296" s="1">
        <v>10.19</v>
      </c>
      <c r="I1296" s="1">
        <v>3.41</v>
      </c>
      <c r="J1296" s="1">
        <v>29.83</v>
      </c>
      <c r="K1296" s="2">
        <v>18.82</v>
      </c>
      <c r="L1296" s="4" t="s">
        <v>4</v>
      </c>
      <c r="M1296" s="4" t="s">
        <v>13</v>
      </c>
      <c r="N1296" s="1">
        <v>63.63</v>
      </c>
      <c r="O1296" s="1">
        <v>22.89</v>
      </c>
      <c r="P1296" s="1">
        <v>83.87</v>
      </c>
      <c r="Q1296" s="1">
        <v>26.52</v>
      </c>
      <c r="R1296" s="1">
        <v>6</v>
      </c>
      <c r="S1296" s="4" t="s">
        <v>14</v>
      </c>
      <c r="T1296" s="4" t="s">
        <v>7</v>
      </c>
      <c r="U1296" s="7">
        <v>22</v>
      </c>
      <c r="V1296" s="4" t="s">
        <v>4</v>
      </c>
      <c r="W1296" s="4" t="s">
        <v>2567</v>
      </c>
      <c r="X1296" s="7">
        <v>2</v>
      </c>
      <c r="Y1296" s="7">
        <v>2024</v>
      </c>
      <c r="Z1296" s="4" t="s">
        <v>1853</v>
      </c>
    </row>
    <row r="1297" spans="1:26">
      <c r="A1297" s="4" t="s">
        <v>1783</v>
      </c>
      <c r="B1297" s="4" t="s">
        <v>29</v>
      </c>
      <c r="C1297" s="1">
        <v>100</v>
      </c>
      <c r="D1297" s="4" t="s">
        <v>1466</v>
      </c>
      <c r="E1297" s="4" t="s">
        <v>27</v>
      </c>
      <c r="F1297" s="3">
        <v>45345.958333333336</v>
      </c>
      <c r="G1297" s="3">
        <v>45346.09652777778</v>
      </c>
      <c r="H1297" s="1">
        <v>71.95</v>
      </c>
      <c r="I1297" s="1">
        <v>3.94</v>
      </c>
      <c r="J1297" s="1">
        <v>7.48</v>
      </c>
      <c r="K1297" s="2">
        <v>24.9</v>
      </c>
      <c r="L1297" s="4" t="s">
        <v>4</v>
      </c>
      <c r="M1297" s="4" t="s">
        <v>13</v>
      </c>
      <c r="N1297" s="1">
        <v>21.35</v>
      </c>
      <c r="O1297" s="1">
        <v>74.290000000000006</v>
      </c>
      <c r="P1297" s="1">
        <v>185.76</v>
      </c>
      <c r="Q1297" s="1">
        <v>24.85</v>
      </c>
      <c r="R1297" s="1">
        <v>5</v>
      </c>
      <c r="S1297" s="4" t="s">
        <v>6</v>
      </c>
      <c r="T1297" s="4" t="s">
        <v>15</v>
      </c>
      <c r="U1297" s="7">
        <v>23</v>
      </c>
      <c r="V1297" s="4" t="s">
        <v>4</v>
      </c>
      <c r="W1297" s="4" t="s">
        <v>2579</v>
      </c>
      <c r="X1297" s="7">
        <v>2</v>
      </c>
      <c r="Y1297" s="7">
        <v>2024</v>
      </c>
      <c r="Z1297" s="4" t="s">
        <v>1853</v>
      </c>
    </row>
    <row r="1298" spans="1:26">
      <c r="A1298" s="4" t="s">
        <v>1784</v>
      </c>
      <c r="B1298" s="4" t="s">
        <v>62</v>
      </c>
      <c r="C1298" s="1">
        <v>100</v>
      </c>
      <c r="D1298" s="4" t="s">
        <v>1462</v>
      </c>
      <c r="E1298" s="4" t="s">
        <v>58</v>
      </c>
      <c r="F1298" s="3">
        <v>45346</v>
      </c>
      <c r="G1298" s="3">
        <v>45346.030555555553</v>
      </c>
      <c r="H1298" s="1">
        <v>9.2100000000000009</v>
      </c>
      <c r="I1298" s="1">
        <v>2.42</v>
      </c>
      <c r="J1298" s="1">
        <v>43.77</v>
      </c>
      <c r="K1298" s="2">
        <v>27.71</v>
      </c>
      <c r="L1298" s="4" t="s">
        <v>4</v>
      </c>
      <c r="M1298" s="4" t="s">
        <v>19</v>
      </c>
      <c r="N1298" s="1">
        <v>44.01</v>
      </c>
      <c r="O1298" s="1">
        <v>78.66</v>
      </c>
      <c r="P1298" s="1">
        <v>58.8</v>
      </c>
      <c r="Q1298" s="1">
        <v>9.6300000000000008</v>
      </c>
      <c r="R1298" s="1">
        <v>7</v>
      </c>
      <c r="S1298" s="4" t="s">
        <v>14</v>
      </c>
      <c r="T1298" s="4" t="s">
        <v>15</v>
      </c>
      <c r="U1298" s="7">
        <v>0</v>
      </c>
      <c r="V1298" s="4" t="s">
        <v>1816</v>
      </c>
      <c r="W1298" s="4" t="s">
        <v>2584</v>
      </c>
      <c r="X1298" s="7">
        <v>2</v>
      </c>
      <c r="Y1298" s="7">
        <v>2024</v>
      </c>
      <c r="Z1298" s="4" t="s">
        <v>1853</v>
      </c>
    </row>
    <row r="1299" spans="1:26">
      <c r="A1299" s="4" t="s">
        <v>1785</v>
      </c>
      <c r="B1299" s="4" t="s">
        <v>17</v>
      </c>
      <c r="C1299" s="1">
        <v>80.25</v>
      </c>
      <c r="D1299" s="4" t="s">
        <v>222</v>
      </c>
      <c r="E1299" s="4" t="s">
        <v>11</v>
      </c>
      <c r="F1299" s="3">
        <v>45346.041666666664</v>
      </c>
      <c r="G1299" s="3">
        <v>45346.173611111109</v>
      </c>
      <c r="H1299" s="1">
        <v>21.92</v>
      </c>
      <c r="I1299" s="1">
        <v>1.67</v>
      </c>
      <c r="J1299" s="1">
        <v>6.45</v>
      </c>
      <c r="K1299" s="2">
        <v>7.49</v>
      </c>
      <c r="L1299" s="4" t="s">
        <v>36</v>
      </c>
      <c r="M1299" s="4" t="s">
        <v>5</v>
      </c>
      <c r="N1299" s="1">
        <v>69.63</v>
      </c>
      <c r="O1299" s="1">
        <v>62.8</v>
      </c>
      <c r="P1299" s="1">
        <v>198.59</v>
      </c>
      <c r="Q1299" s="1">
        <v>29.09</v>
      </c>
      <c r="R1299" s="1">
        <v>7</v>
      </c>
      <c r="S1299" s="4" t="s">
        <v>14</v>
      </c>
      <c r="T1299" s="4" t="s">
        <v>24</v>
      </c>
      <c r="U1299" s="7">
        <v>1</v>
      </c>
      <c r="V1299" s="4" t="s">
        <v>1816</v>
      </c>
      <c r="W1299" s="4" t="s">
        <v>2567</v>
      </c>
      <c r="X1299" s="7">
        <v>2</v>
      </c>
      <c r="Y1299" s="7">
        <v>2024</v>
      </c>
      <c r="Z1299" s="4" t="s">
        <v>1853</v>
      </c>
    </row>
    <row r="1300" spans="1:26">
      <c r="A1300" s="4" t="s">
        <v>1786</v>
      </c>
      <c r="B1300" s="4" t="s">
        <v>1</v>
      </c>
      <c r="C1300" s="1">
        <v>85</v>
      </c>
      <c r="D1300" s="4" t="s">
        <v>266</v>
      </c>
      <c r="E1300" s="4" t="s">
        <v>3</v>
      </c>
      <c r="F1300" s="3">
        <v>45346.083333333336</v>
      </c>
      <c r="G1300" s="3">
        <v>45346.15902777778</v>
      </c>
      <c r="H1300" s="1">
        <v>21.8</v>
      </c>
      <c r="I1300" s="1">
        <v>1.17</v>
      </c>
      <c r="J1300" s="1">
        <v>37.74</v>
      </c>
      <c r="K1300" s="2">
        <v>27.46</v>
      </c>
      <c r="L1300" s="4" t="s">
        <v>45</v>
      </c>
      <c r="M1300" s="4" t="s">
        <v>23</v>
      </c>
      <c r="N1300" s="1">
        <v>55.13</v>
      </c>
      <c r="O1300" s="1">
        <v>68.55</v>
      </c>
      <c r="P1300" s="1">
        <v>39.04</v>
      </c>
      <c r="Q1300" s="1">
        <v>-4.05</v>
      </c>
      <c r="R1300" s="1">
        <v>5</v>
      </c>
      <c r="S1300" s="4" t="s">
        <v>20</v>
      </c>
      <c r="T1300" s="4" t="s">
        <v>24</v>
      </c>
      <c r="U1300" s="7">
        <v>2</v>
      </c>
      <c r="V1300" s="4" t="s">
        <v>1816</v>
      </c>
      <c r="W1300" s="4" t="s">
        <v>2566</v>
      </c>
      <c r="X1300" s="7">
        <v>2</v>
      </c>
      <c r="Y1300" s="7">
        <v>2024</v>
      </c>
      <c r="Z1300" s="4" t="s">
        <v>1853</v>
      </c>
    </row>
    <row r="1301" spans="1:26">
      <c r="A1301" s="4" t="s">
        <v>1787</v>
      </c>
      <c r="B1301" s="4" t="s">
        <v>1</v>
      </c>
      <c r="C1301" s="1">
        <v>62</v>
      </c>
      <c r="D1301" s="4" t="s">
        <v>1104</v>
      </c>
      <c r="E1301" s="4" t="s">
        <v>27</v>
      </c>
      <c r="F1301" s="3">
        <v>45346.125</v>
      </c>
      <c r="G1301" s="3">
        <v>45346.241666666669</v>
      </c>
      <c r="H1301" s="1">
        <v>27.99</v>
      </c>
      <c r="I1301" s="1">
        <v>1.48</v>
      </c>
      <c r="J1301" s="1">
        <v>41.52</v>
      </c>
      <c r="K1301" s="2">
        <v>7.26</v>
      </c>
      <c r="L1301" s="4" t="s">
        <v>36</v>
      </c>
      <c r="M1301" s="4" t="s">
        <v>33</v>
      </c>
      <c r="N1301" s="1">
        <v>87.54</v>
      </c>
      <c r="O1301" s="1">
        <v>57.43</v>
      </c>
      <c r="P1301" s="1">
        <v>42.8</v>
      </c>
      <c r="Q1301" s="1">
        <v>3.89</v>
      </c>
      <c r="R1301" s="1">
        <v>5</v>
      </c>
      <c r="S1301" s="4" t="s">
        <v>14</v>
      </c>
      <c r="T1301" s="4" t="s">
        <v>7</v>
      </c>
      <c r="U1301" s="7">
        <v>3</v>
      </c>
      <c r="V1301" s="4" t="s">
        <v>1816</v>
      </c>
      <c r="W1301" s="4" t="s">
        <v>2566</v>
      </c>
      <c r="X1301" s="7">
        <v>2</v>
      </c>
      <c r="Y1301" s="7">
        <v>2024</v>
      </c>
      <c r="Z1301" s="4" t="s">
        <v>1853</v>
      </c>
    </row>
    <row r="1302" spans="1:26">
      <c r="A1302" s="4" t="s">
        <v>1788</v>
      </c>
      <c r="B1302" s="4" t="s">
        <v>9</v>
      </c>
      <c r="C1302" s="1">
        <v>62</v>
      </c>
      <c r="D1302" s="4" t="s">
        <v>323</v>
      </c>
      <c r="E1302" s="4" t="s">
        <v>58</v>
      </c>
      <c r="F1302" s="3">
        <v>45346.166666666664</v>
      </c>
      <c r="G1302" s="3">
        <v>45346.289583333331</v>
      </c>
      <c r="H1302" s="1">
        <v>35.76</v>
      </c>
      <c r="I1302" s="1">
        <v>1.93</v>
      </c>
      <c r="J1302" s="1">
        <v>22.87</v>
      </c>
      <c r="K1302" s="2">
        <v>17.07</v>
      </c>
      <c r="L1302" s="4" t="s">
        <v>36</v>
      </c>
      <c r="M1302" s="4" t="s">
        <v>33</v>
      </c>
      <c r="N1302" s="1">
        <v>11.85</v>
      </c>
      <c r="O1302" s="1">
        <v>114.17</v>
      </c>
      <c r="P1302" s="1">
        <v>273.51</v>
      </c>
      <c r="Q1302" s="1">
        <v>39.21</v>
      </c>
      <c r="R1302" s="1">
        <v>3</v>
      </c>
      <c r="S1302" s="4" t="s">
        <v>14</v>
      </c>
      <c r="T1302" s="4" t="s">
        <v>24</v>
      </c>
      <c r="U1302" s="7">
        <v>4</v>
      </c>
      <c r="V1302" s="4" t="s">
        <v>1816</v>
      </c>
      <c r="W1302" s="4" t="s">
        <v>2572</v>
      </c>
      <c r="X1302" s="7">
        <v>2</v>
      </c>
      <c r="Y1302" s="7">
        <v>2024</v>
      </c>
      <c r="Z1302" s="4" t="s">
        <v>1853</v>
      </c>
    </row>
    <row r="1303" spans="1:26">
      <c r="A1303" s="4" t="s">
        <v>1789</v>
      </c>
      <c r="B1303" s="4" t="s">
        <v>29</v>
      </c>
      <c r="C1303" s="1">
        <v>85</v>
      </c>
      <c r="D1303" s="4" t="s">
        <v>134</v>
      </c>
      <c r="E1303" s="4" t="s">
        <v>11</v>
      </c>
      <c r="F1303" s="3">
        <v>45346.208333333336</v>
      </c>
      <c r="G1303" s="3">
        <v>45346.245138888888</v>
      </c>
      <c r="H1303" s="1">
        <v>7.92</v>
      </c>
      <c r="I1303" s="1">
        <v>1.79</v>
      </c>
      <c r="J1303" s="1">
        <v>31.75</v>
      </c>
      <c r="K1303" s="2">
        <v>27.96</v>
      </c>
      <c r="L1303" s="4" t="s">
        <v>4</v>
      </c>
      <c r="M1303" s="4" t="s">
        <v>33</v>
      </c>
      <c r="N1303" s="1">
        <v>69.709999999999994</v>
      </c>
      <c r="O1303" s="1">
        <v>55.14</v>
      </c>
      <c r="P1303" s="1">
        <v>18.78</v>
      </c>
      <c r="Q1303" s="1">
        <v>11.77</v>
      </c>
      <c r="R1303" s="1">
        <v>3</v>
      </c>
      <c r="S1303" s="4" t="s">
        <v>6</v>
      </c>
      <c r="T1303" s="4" t="s">
        <v>24</v>
      </c>
      <c r="U1303" s="7">
        <v>5</v>
      </c>
      <c r="V1303" s="4" t="s">
        <v>1816</v>
      </c>
      <c r="W1303" s="4" t="s">
        <v>2579</v>
      </c>
      <c r="X1303" s="7">
        <v>2</v>
      </c>
      <c r="Y1303" s="7">
        <v>2024</v>
      </c>
      <c r="Z1303" s="4" t="s">
        <v>1853</v>
      </c>
    </row>
    <row r="1304" spans="1:26">
      <c r="A1304" s="4" t="s">
        <v>1790</v>
      </c>
      <c r="B1304" s="4" t="s">
        <v>17</v>
      </c>
      <c r="C1304" s="1">
        <v>60.8</v>
      </c>
      <c r="D1304" s="4" t="s">
        <v>599</v>
      </c>
      <c r="E1304" s="4" t="s">
        <v>11</v>
      </c>
      <c r="F1304" s="3">
        <v>45346.25</v>
      </c>
      <c r="G1304" s="3">
        <v>45346.356944444444</v>
      </c>
      <c r="H1304" s="1">
        <v>26.18</v>
      </c>
      <c r="I1304" s="1">
        <v>4.3</v>
      </c>
      <c r="J1304" s="1">
        <v>11.08</v>
      </c>
      <c r="K1304" s="2">
        <v>11.41</v>
      </c>
      <c r="L1304" s="4" t="s">
        <v>45</v>
      </c>
      <c r="M1304" s="4" t="s">
        <v>39</v>
      </c>
      <c r="N1304" s="1">
        <v>35.299999999999997</v>
      </c>
      <c r="O1304" s="1">
        <v>82.02</v>
      </c>
      <c r="P1304" s="1">
        <v>76.34</v>
      </c>
      <c r="Q1304" s="1">
        <v>-8.5500000000000007</v>
      </c>
      <c r="R1304" s="1">
        <v>3</v>
      </c>
      <c r="S1304" s="4" t="s">
        <v>20</v>
      </c>
      <c r="T1304" s="4" t="s">
        <v>7</v>
      </c>
      <c r="U1304" s="7">
        <v>6</v>
      </c>
      <c r="V1304" s="4" t="s">
        <v>12</v>
      </c>
      <c r="W1304" s="4" t="s">
        <v>2567</v>
      </c>
      <c r="X1304" s="7">
        <v>2</v>
      </c>
      <c r="Y1304" s="7">
        <v>2024</v>
      </c>
      <c r="Z1304" s="4" t="s">
        <v>1853</v>
      </c>
    </row>
    <row r="1305" spans="1:26">
      <c r="A1305" s="4" t="s">
        <v>1791</v>
      </c>
      <c r="B1305" s="4" t="s">
        <v>9</v>
      </c>
      <c r="C1305" s="1">
        <v>81.06</v>
      </c>
      <c r="D1305" s="4" t="s">
        <v>206</v>
      </c>
      <c r="E1305" s="4" t="s">
        <v>3</v>
      </c>
      <c r="F1305" s="3">
        <v>45346.291666666664</v>
      </c>
      <c r="G1305" s="3">
        <v>45346.445138888892</v>
      </c>
      <c r="H1305" s="1"/>
      <c r="I1305" s="1">
        <v>1.7</v>
      </c>
      <c r="J1305" s="1">
        <v>13.49</v>
      </c>
      <c r="K1305" s="2">
        <v>14.32</v>
      </c>
      <c r="L1305" s="4" t="s">
        <v>12</v>
      </c>
      <c r="M1305" s="4" t="s">
        <v>33</v>
      </c>
      <c r="N1305" s="1">
        <v>83.09</v>
      </c>
      <c r="O1305" s="1">
        <v>76.5</v>
      </c>
      <c r="P1305" s="1">
        <v>11.26</v>
      </c>
      <c r="Q1305" s="1">
        <v>13.74</v>
      </c>
      <c r="R1305" s="1">
        <v>5</v>
      </c>
      <c r="S1305" s="4" t="s">
        <v>14</v>
      </c>
      <c r="T1305" s="4" t="s">
        <v>24</v>
      </c>
      <c r="U1305" s="7">
        <v>7</v>
      </c>
      <c r="V1305" s="4" t="s">
        <v>12</v>
      </c>
      <c r="W1305" s="4" t="s">
        <v>2572</v>
      </c>
      <c r="X1305" s="7">
        <v>2</v>
      </c>
      <c r="Y1305" s="7">
        <v>2024</v>
      </c>
      <c r="Z1305" s="4" t="s">
        <v>1853</v>
      </c>
    </row>
    <row r="1306" spans="1:26">
      <c r="A1306" s="4" t="s">
        <v>1792</v>
      </c>
      <c r="B1306" s="4" t="s">
        <v>17</v>
      </c>
      <c r="C1306" s="1">
        <v>46.17</v>
      </c>
      <c r="D1306" s="4" t="s">
        <v>855</v>
      </c>
      <c r="E1306" s="4" t="s">
        <v>11</v>
      </c>
      <c r="F1306" s="3">
        <v>45346.333333333336</v>
      </c>
      <c r="G1306" s="3">
        <v>45346.435416666667</v>
      </c>
      <c r="H1306" s="1">
        <v>60.25</v>
      </c>
      <c r="I1306" s="1">
        <v>2.74</v>
      </c>
      <c r="J1306" s="1">
        <v>42.34</v>
      </c>
      <c r="K1306" s="2">
        <v>21.1</v>
      </c>
      <c r="L1306" s="4" t="s">
        <v>4</v>
      </c>
      <c r="M1306" s="4" t="s">
        <v>39</v>
      </c>
      <c r="N1306" s="1">
        <v>38.880000000000003</v>
      </c>
      <c r="O1306" s="1">
        <v>51.85</v>
      </c>
      <c r="P1306" s="1">
        <v>173.29</v>
      </c>
      <c r="Q1306" s="1">
        <v>31.55</v>
      </c>
      <c r="R1306" s="1">
        <v>6</v>
      </c>
      <c r="S1306" s="4" t="s">
        <v>20</v>
      </c>
      <c r="T1306" s="4" t="s">
        <v>24</v>
      </c>
      <c r="U1306" s="7">
        <v>8</v>
      </c>
      <c r="V1306" s="4" t="s">
        <v>12</v>
      </c>
      <c r="W1306" s="4" t="s">
        <v>2567</v>
      </c>
      <c r="X1306" s="7">
        <v>2</v>
      </c>
      <c r="Y1306" s="7">
        <v>2024</v>
      </c>
      <c r="Z1306" s="4" t="s">
        <v>1853</v>
      </c>
    </row>
    <row r="1307" spans="1:26">
      <c r="A1307" s="4" t="s">
        <v>1793</v>
      </c>
      <c r="B1307" s="4" t="s">
        <v>29</v>
      </c>
      <c r="C1307" s="1">
        <v>50</v>
      </c>
      <c r="D1307" s="4" t="s">
        <v>277</v>
      </c>
      <c r="E1307" s="4" t="s">
        <v>27</v>
      </c>
      <c r="F1307" s="3">
        <v>45346.375</v>
      </c>
      <c r="G1307" s="3">
        <v>45346.450694444444</v>
      </c>
      <c r="H1307" s="1">
        <v>15.69</v>
      </c>
      <c r="I1307" s="1">
        <v>2.13</v>
      </c>
      <c r="J1307" s="1">
        <v>14.19</v>
      </c>
      <c r="K1307" s="2">
        <v>9.25</v>
      </c>
      <c r="L1307" s="4" t="s">
        <v>45</v>
      </c>
      <c r="M1307" s="4" t="s">
        <v>23</v>
      </c>
      <c r="N1307" s="1">
        <v>83.92</v>
      </c>
      <c r="O1307" s="1">
        <v>66.78</v>
      </c>
      <c r="P1307" s="1">
        <v>194.78</v>
      </c>
      <c r="Q1307" s="1">
        <v>12.27</v>
      </c>
      <c r="R1307" s="1">
        <v>1</v>
      </c>
      <c r="S1307" s="4" t="s">
        <v>6</v>
      </c>
      <c r="T1307" s="4" t="s">
        <v>24</v>
      </c>
      <c r="U1307" s="7">
        <v>9</v>
      </c>
      <c r="V1307" s="4" t="s">
        <v>12</v>
      </c>
      <c r="W1307" s="4" t="s">
        <v>2579</v>
      </c>
      <c r="X1307" s="7">
        <v>2</v>
      </c>
      <c r="Y1307" s="7">
        <v>2024</v>
      </c>
      <c r="Z1307" s="4" t="s">
        <v>1853</v>
      </c>
    </row>
    <row r="1308" spans="1:26">
      <c r="A1308" s="4" t="s">
        <v>1794</v>
      </c>
      <c r="B1308" s="4" t="s">
        <v>1</v>
      </c>
      <c r="C1308" s="1">
        <v>75</v>
      </c>
      <c r="D1308" s="4" t="s">
        <v>1358</v>
      </c>
      <c r="E1308" s="4" t="s">
        <v>11</v>
      </c>
      <c r="F1308" s="3">
        <v>45346.416666666664</v>
      </c>
      <c r="G1308" s="3">
        <v>45346.502083333333</v>
      </c>
      <c r="H1308" s="1">
        <v>54.83</v>
      </c>
      <c r="I1308" s="1">
        <v>0.56000000000000005</v>
      </c>
      <c r="J1308" s="1">
        <v>45.86</v>
      </c>
      <c r="K1308" s="2">
        <v>22.93</v>
      </c>
      <c r="L1308" s="4" t="s">
        <v>12</v>
      </c>
      <c r="M1308" s="4" t="s">
        <v>23</v>
      </c>
      <c r="N1308" s="1">
        <v>71.31</v>
      </c>
      <c r="O1308" s="1">
        <v>96.8</v>
      </c>
      <c r="P1308" s="1">
        <v>69.73</v>
      </c>
      <c r="Q1308" s="1">
        <v>23.6</v>
      </c>
      <c r="R1308" s="1">
        <v>5</v>
      </c>
      <c r="S1308" s="4" t="s">
        <v>14</v>
      </c>
      <c r="T1308" s="4" t="s">
        <v>24</v>
      </c>
      <c r="U1308" s="7">
        <v>10</v>
      </c>
      <c r="V1308" s="4" t="s">
        <v>12</v>
      </c>
      <c r="W1308" s="4" t="s">
        <v>2566</v>
      </c>
      <c r="X1308" s="7">
        <v>2</v>
      </c>
      <c r="Y1308" s="7">
        <v>2024</v>
      </c>
      <c r="Z1308" s="4" t="s">
        <v>1853</v>
      </c>
    </row>
    <row r="1309" spans="1:26">
      <c r="A1309" s="4" t="s">
        <v>1795</v>
      </c>
      <c r="B1309" s="4" t="s">
        <v>62</v>
      </c>
      <c r="C1309" s="1">
        <v>85</v>
      </c>
      <c r="D1309" s="4" t="s">
        <v>327</v>
      </c>
      <c r="E1309" s="4" t="s">
        <v>42</v>
      </c>
      <c r="F1309" s="3">
        <v>45346.458333333336</v>
      </c>
      <c r="G1309" s="3">
        <v>45346.523611111108</v>
      </c>
      <c r="H1309" s="1">
        <v>65.23</v>
      </c>
      <c r="I1309" s="1">
        <v>1.57</v>
      </c>
      <c r="J1309" s="1">
        <v>17.13</v>
      </c>
      <c r="K1309" s="2">
        <v>5.71</v>
      </c>
      <c r="L1309" s="4" t="s">
        <v>36</v>
      </c>
      <c r="M1309" s="4" t="s">
        <v>13</v>
      </c>
      <c r="N1309" s="1">
        <v>48.17</v>
      </c>
      <c r="O1309" s="1">
        <v>61.35</v>
      </c>
      <c r="P1309" s="1">
        <v>35.64</v>
      </c>
      <c r="Q1309" s="1">
        <v>33.94</v>
      </c>
      <c r="R1309" s="1">
        <v>4</v>
      </c>
      <c r="S1309" s="4" t="s">
        <v>6</v>
      </c>
      <c r="T1309" s="4" t="s">
        <v>7</v>
      </c>
      <c r="U1309" s="7">
        <v>11</v>
      </c>
      <c r="V1309" s="4" t="s">
        <v>12</v>
      </c>
      <c r="W1309" s="4" t="s">
        <v>2584</v>
      </c>
      <c r="X1309" s="7">
        <v>2</v>
      </c>
      <c r="Y1309" s="7">
        <v>2024</v>
      </c>
      <c r="Z1309" s="4" t="s">
        <v>1853</v>
      </c>
    </row>
    <row r="1310" spans="1:26">
      <c r="A1310" s="4" t="s">
        <v>1796</v>
      </c>
      <c r="B1310" s="4" t="s">
        <v>1</v>
      </c>
      <c r="C1310" s="1">
        <v>75</v>
      </c>
      <c r="D1310" s="4" t="s">
        <v>18</v>
      </c>
      <c r="E1310" s="4" t="s">
        <v>27</v>
      </c>
      <c r="F1310" s="3">
        <v>45346.5</v>
      </c>
      <c r="G1310" s="3">
        <v>45346.581250000003</v>
      </c>
      <c r="H1310" s="1">
        <v>6.43</v>
      </c>
      <c r="I1310" s="1">
        <v>0.93</v>
      </c>
      <c r="J1310" s="1">
        <v>9.0299999999999994</v>
      </c>
      <c r="K1310" s="2">
        <v>16.43</v>
      </c>
      <c r="L1310" s="4" t="s">
        <v>45</v>
      </c>
      <c r="M1310" s="4" t="s">
        <v>33</v>
      </c>
      <c r="N1310" s="1">
        <v>71.489999999999995</v>
      </c>
      <c r="O1310" s="1">
        <v>73.290000000000006</v>
      </c>
      <c r="P1310" s="1">
        <v>209.98</v>
      </c>
      <c r="Q1310" s="1">
        <v>21.7</v>
      </c>
      <c r="R1310" s="1">
        <v>2</v>
      </c>
      <c r="S1310" s="4" t="s">
        <v>6</v>
      </c>
      <c r="T1310" s="4" t="s">
        <v>7</v>
      </c>
      <c r="U1310" s="7">
        <v>12</v>
      </c>
      <c r="V1310" s="4" t="s">
        <v>36</v>
      </c>
      <c r="W1310" s="4" t="s">
        <v>2566</v>
      </c>
      <c r="X1310" s="7">
        <v>2</v>
      </c>
      <c r="Y1310" s="7">
        <v>2024</v>
      </c>
      <c r="Z1310" s="4" t="s">
        <v>1853</v>
      </c>
    </row>
    <row r="1311" spans="1:26">
      <c r="A1311" s="4" t="s">
        <v>1797</v>
      </c>
      <c r="B1311" s="4" t="s">
        <v>9</v>
      </c>
      <c r="C1311" s="1">
        <v>50</v>
      </c>
      <c r="D1311" s="4" t="s">
        <v>38</v>
      </c>
      <c r="E1311" s="4" t="s">
        <v>58</v>
      </c>
      <c r="F1311" s="3">
        <v>45346.541666666664</v>
      </c>
      <c r="G1311" s="3">
        <v>45346.622916666667</v>
      </c>
      <c r="H1311" s="1">
        <v>16.13</v>
      </c>
      <c r="I1311" s="1">
        <v>3.91</v>
      </c>
      <c r="J1311" s="1">
        <v>4.1900000000000004</v>
      </c>
      <c r="K1311" s="2">
        <v>27.64</v>
      </c>
      <c r="L1311" s="4" t="s">
        <v>36</v>
      </c>
      <c r="M1311" s="4" t="s">
        <v>19</v>
      </c>
      <c r="N1311" s="1">
        <v>61.13</v>
      </c>
      <c r="O1311" s="1">
        <v>71.02</v>
      </c>
      <c r="P1311" s="1">
        <v>82.88</v>
      </c>
      <c r="Q1311" s="1">
        <v>29.24</v>
      </c>
      <c r="R1311" s="1">
        <v>5</v>
      </c>
      <c r="S1311" s="4" t="s">
        <v>20</v>
      </c>
      <c r="T1311" s="4" t="s">
        <v>24</v>
      </c>
      <c r="U1311" s="7">
        <v>13</v>
      </c>
      <c r="V1311" s="4" t="s">
        <v>36</v>
      </c>
      <c r="W1311" s="4" t="s">
        <v>2572</v>
      </c>
      <c r="X1311" s="7">
        <v>2</v>
      </c>
      <c r="Y1311" s="7">
        <v>2024</v>
      </c>
      <c r="Z1311" s="4" t="s">
        <v>1853</v>
      </c>
    </row>
    <row r="1312" spans="1:26">
      <c r="A1312" s="4" t="s">
        <v>1798</v>
      </c>
      <c r="B1312" s="4" t="s">
        <v>62</v>
      </c>
      <c r="C1312" s="1">
        <v>62</v>
      </c>
      <c r="D1312" s="4" t="s">
        <v>608</v>
      </c>
      <c r="E1312" s="4" t="s">
        <v>58</v>
      </c>
      <c r="F1312" s="3">
        <v>45346.583333333336</v>
      </c>
      <c r="G1312" s="3">
        <v>45346.743055555555</v>
      </c>
      <c r="H1312" s="1">
        <v>66.98</v>
      </c>
      <c r="I1312" s="1">
        <v>0.78</v>
      </c>
      <c r="J1312" s="1">
        <v>13.79</v>
      </c>
      <c r="K1312" s="2">
        <v>38.83</v>
      </c>
      <c r="L1312" s="4" t="s">
        <v>36</v>
      </c>
      <c r="M1312" s="4" t="s">
        <v>23</v>
      </c>
      <c r="N1312" s="1">
        <v>64.13</v>
      </c>
      <c r="O1312" s="1">
        <v>94.36</v>
      </c>
      <c r="P1312" s="1"/>
      <c r="Q1312" s="1">
        <v>36.43</v>
      </c>
      <c r="R1312" s="1">
        <v>1</v>
      </c>
      <c r="S1312" s="4" t="s">
        <v>20</v>
      </c>
      <c r="T1312" s="4" t="s">
        <v>15</v>
      </c>
      <c r="U1312" s="7">
        <v>14</v>
      </c>
      <c r="V1312" s="4" t="s">
        <v>36</v>
      </c>
      <c r="W1312" s="4" t="s">
        <v>2584</v>
      </c>
      <c r="X1312" s="7">
        <v>2</v>
      </c>
      <c r="Y1312" s="7">
        <v>2024</v>
      </c>
      <c r="Z1312" s="4" t="s">
        <v>1853</v>
      </c>
    </row>
    <row r="1313" spans="1:26">
      <c r="A1313" s="4" t="s">
        <v>1799</v>
      </c>
      <c r="B1313" s="4" t="s">
        <v>9</v>
      </c>
      <c r="C1313" s="1">
        <v>50</v>
      </c>
      <c r="D1313" s="4" t="s">
        <v>277</v>
      </c>
      <c r="E1313" s="4" t="s">
        <v>3</v>
      </c>
      <c r="F1313" s="3">
        <v>45346.625</v>
      </c>
      <c r="G1313" s="3">
        <v>45346.786805555559</v>
      </c>
      <c r="H1313" s="1">
        <v>74.28</v>
      </c>
      <c r="I1313" s="1">
        <v>2.85</v>
      </c>
      <c r="J1313" s="1">
        <v>25.07</v>
      </c>
      <c r="K1313" s="2">
        <v>38.19</v>
      </c>
      <c r="L1313" s="4" t="s">
        <v>45</v>
      </c>
      <c r="M1313" s="4" t="s">
        <v>5</v>
      </c>
      <c r="N1313" s="1">
        <v>41.34</v>
      </c>
      <c r="O1313" s="1">
        <v>50.41</v>
      </c>
      <c r="P1313" s="1">
        <v>194.79</v>
      </c>
      <c r="Q1313" s="1">
        <v>7.73</v>
      </c>
      <c r="R1313" s="1">
        <v>3</v>
      </c>
      <c r="S1313" s="4" t="s">
        <v>20</v>
      </c>
      <c r="T1313" s="4" t="s">
        <v>7</v>
      </c>
      <c r="U1313" s="7">
        <v>15</v>
      </c>
      <c r="V1313" s="4" t="s">
        <v>36</v>
      </c>
      <c r="W1313" s="4" t="s">
        <v>2572</v>
      </c>
      <c r="X1313" s="7">
        <v>2</v>
      </c>
      <c r="Y1313" s="7">
        <v>2024</v>
      </c>
      <c r="Z1313" s="4" t="s">
        <v>1853</v>
      </c>
    </row>
    <row r="1314" spans="1:26">
      <c r="A1314" s="4" t="s">
        <v>1800</v>
      </c>
      <c r="B1314" s="4" t="s">
        <v>29</v>
      </c>
      <c r="C1314" s="1">
        <v>75</v>
      </c>
      <c r="D1314" s="4" t="s">
        <v>318</v>
      </c>
      <c r="E1314" s="4" t="s">
        <v>3</v>
      </c>
      <c r="F1314" s="3">
        <v>45346.666666666664</v>
      </c>
      <c r="G1314" s="3">
        <v>45346.787499999999</v>
      </c>
      <c r="H1314" s="1">
        <v>39.729999999999997</v>
      </c>
      <c r="I1314" s="1">
        <v>1.25</v>
      </c>
      <c r="J1314" s="1">
        <v>21.4</v>
      </c>
      <c r="K1314" s="2">
        <v>19.41</v>
      </c>
      <c r="L1314" s="4" t="s">
        <v>12</v>
      </c>
      <c r="M1314" s="4" t="s">
        <v>5</v>
      </c>
      <c r="N1314" s="1">
        <v>55.86</v>
      </c>
      <c r="O1314" s="1">
        <v>85.12</v>
      </c>
      <c r="P1314" s="1"/>
      <c r="Q1314" s="1">
        <v>24.11</v>
      </c>
      <c r="R1314" s="1">
        <v>0</v>
      </c>
      <c r="S1314" s="4" t="s">
        <v>14</v>
      </c>
      <c r="T1314" s="4" t="s">
        <v>15</v>
      </c>
      <c r="U1314" s="7">
        <v>16</v>
      </c>
      <c r="V1314" s="4" t="s">
        <v>36</v>
      </c>
      <c r="W1314" s="4" t="s">
        <v>2579</v>
      </c>
      <c r="X1314" s="7">
        <v>2</v>
      </c>
      <c r="Y1314" s="7">
        <v>2024</v>
      </c>
      <c r="Z1314" s="4" t="s">
        <v>1853</v>
      </c>
    </row>
    <row r="1315" spans="1:26">
      <c r="A1315" s="4" t="s">
        <v>1801</v>
      </c>
      <c r="B1315" s="4" t="s">
        <v>62</v>
      </c>
      <c r="C1315" s="1">
        <v>129.35</v>
      </c>
      <c r="D1315" s="4" t="s">
        <v>1726</v>
      </c>
      <c r="E1315" s="4" t="s">
        <v>42</v>
      </c>
      <c r="F1315" s="3">
        <v>45346.708333333336</v>
      </c>
      <c r="G1315" s="3">
        <v>45346.815972222219</v>
      </c>
      <c r="H1315" s="1">
        <v>60.73</v>
      </c>
      <c r="I1315" s="1">
        <v>2.37</v>
      </c>
      <c r="J1315" s="1">
        <v>10.49</v>
      </c>
      <c r="K1315" s="2">
        <v>11.29</v>
      </c>
      <c r="L1315" s="4" t="s">
        <v>45</v>
      </c>
      <c r="M1315" s="4" t="s">
        <v>23</v>
      </c>
      <c r="N1315" s="1">
        <v>41.86</v>
      </c>
      <c r="O1315" s="1">
        <v>94.1</v>
      </c>
      <c r="P1315" s="1">
        <v>279.55</v>
      </c>
      <c r="Q1315" s="1">
        <v>-1.37</v>
      </c>
      <c r="R1315" s="1">
        <v>3</v>
      </c>
      <c r="S1315" s="4" t="s">
        <v>20</v>
      </c>
      <c r="T1315" s="4" t="s">
        <v>24</v>
      </c>
      <c r="U1315" s="7">
        <v>17</v>
      </c>
      <c r="V1315" s="4" t="s">
        <v>36</v>
      </c>
      <c r="W1315" s="4" t="s">
        <v>2584</v>
      </c>
      <c r="X1315" s="7">
        <v>2</v>
      </c>
      <c r="Y1315" s="7">
        <v>2024</v>
      </c>
      <c r="Z1315" s="4" t="s">
        <v>1853</v>
      </c>
    </row>
    <row r="1316" spans="1:26">
      <c r="A1316" s="4" t="s">
        <v>1802</v>
      </c>
      <c r="B1316" s="4" t="s">
        <v>9</v>
      </c>
      <c r="C1316" s="1">
        <v>50</v>
      </c>
      <c r="D1316" s="4" t="s">
        <v>1111</v>
      </c>
      <c r="E1316" s="4" t="s">
        <v>58</v>
      </c>
      <c r="F1316" s="3">
        <v>45346.75</v>
      </c>
      <c r="G1316" s="3">
        <v>45346.831944444442</v>
      </c>
      <c r="H1316" s="1">
        <v>43.25</v>
      </c>
      <c r="I1316" s="1">
        <v>2.5</v>
      </c>
      <c r="J1316" s="1">
        <v>63.22</v>
      </c>
      <c r="K1316" s="2">
        <v>36.36</v>
      </c>
      <c r="L1316" s="4" t="s">
        <v>12</v>
      </c>
      <c r="M1316" s="4" t="s">
        <v>13</v>
      </c>
      <c r="N1316" s="1">
        <v>62.11</v>
      </c>
      <c r="O1316" s="1">
        <v>65.2</v>
      </c>
      <c r="P1316" s="1">
        <v>220.28</v>
      </c>
      <c r="Q1316" s="1">
        <v>1.63</v>
      </c>
      <c r="R1316" s="1">
        <v>5</v>
      </c>
      <c r="S1316" s="4" t="s">
        <v>14</v>
      </c>
      <c r="T1316" s="4" t="s">
        <v>24</v>
      </c>
      <c r="U1316" s="7">
        <v>18</v>
      </c>
      <c r="V1316" s="4" t="s">
        <v>4</v>
      </c>
      <c r="W1316" s="4" t="s">
        <v>2572</v>
      </c>
      <c r="X1316" s="7">
        <v>2</v>
      </c>
      <c r="Y1316" s="7">
        <v>2024</v>
      </c>
      <c r="Z1316" s="4" t="s">
        <v>1853</v>
      </c>
    </row>
    <row r="1317" spans="1:26">
      <c r="A1317" s="4" t="s">
        <v>1803</v>
      </c>
      <c r="B1317" s="4" t="s">
        <v>29</v>
      </c>
      <c r="C1317" s="1">
        <v>100</v>
      </c>
      <c r="D1317" s="4" t="s">
        <v>852</v>
      </c>
      <c r="E1317" s="4" t="s">
        <v>58</v>
      </c>
      <c r="F1317" s="3">
        <v>45346.791666666664</v>
      </c>
      <c r="G1317" s="3">
        <v>45346.854166666664</v>
      </c>
      <c r="H1317" s="1">
        <v>42.01</v>
      </c>
      <c r="I1317" s="1">
        <v>1.43</v>
      </c>
      <c r="J1317" s="1">
        <v>5.9</v>
      </c>
      <c r="K1317" s="2">
        <v>22.08</v>
      </c>
      <c r="L1317" s="4" t="s">
        <v>4</v>
      </c>
      <c r="M1317" s="4" t="s">
        <v>48</v>
      </c>
      <c r="N1317" s="1">
        <v>39.200000000000003</v>
      </c>
      <c r="O1317" s="1">
        <v>83.92</v>
      </c>
      <c r="P1317" s="1">
        <v>239.6</v>
      </c>
      <c r="Q1317" s="1">
        <v>1.92</v>
      </c>
      <c r="R1317" s="1">
        <v>7</v>
      </c>
      <c r="S1317" s="4" t="s">
        <v>6</v>
      </c>
      <c r="T1317" s="4" t="s">
        <v>7</v>
      </c>
      <c r="U1317" s="7">
        <v>19</v>
      </c>
      <c r="V1317" s="4" t="s">
        <v>4</v>
      </c>
      <c r="W1317" s="4" t="s">
        <v>2579</v>
      </c>
      <c r="X1317" s="7">
        <v>2</v>
      </c>
      <c r="Y1317" s="7">
        <v>2024</v>
      </c>
      <c r="Z1317" s="4" t="s">
        <v>1853</v>
      </c>
    </row>
    <row r="1318" spans="1:26">
      <c r="A1318" s="4" t="s">
        <v>1804</v>
      </c>
      <c r="B1318" s="4" t="s">
        <v>1</v>
      </c>
      <c r="C1318" s="1">
        <v>100</v>
      </c>
      <c r="D1318" s="4" t="s">
        <v>1050</v>
      </c>
      <c r="E1318" s="4" t="s">
        <v>58</v>
      </c>
      <c r="F1318" s="3">
        <v>45346.833333333336</v>
      </c>
      <c r="G1318" s="3">
        <v>45346.863888888889</v>
      </c>
      <c r="H1318" s="1">
        <v>68.19</v>
      </c>
      <c r="I1318" s="1">
        <v>3.24</v>
      </c>
      <c r="J1318" s="1">
        <v>18.39</v>
      </c>
      <c r="K1318" s="2">
        <v>5.07</v>
      </c>
      <c r="L1318" s="4" t="s">
        <v>4</v>
      </c>
      <c r="M1318" s="4" t="s">
        <v>5</v>
      </c>
      <c r="N1318" s="1">
        <v>31.46</v>
      </c>
      <c r="O1318" s="1">
        <v>93.1</v>
      </c>
      <c r="P1318" s="1">
        <v>164.38</v>
      </c>
      <c r="Q1318" s="1">
        <v>34.03</v>
      </c>
      <c r="R1318" s="1">
        <v>4</v>
      </c>
      <c r="S1318" s="4" t="s">
        <v>20</v>
      </c>
      <c r="T1318" s="4" t="s">
        <v>15</v>
      </c>
      <c r="U1318" s="7">
        <v>20</v>
      </c>
      <c r="V1318" s="4" t="s">
        <v>4</v>
      </c>
      <c r="W1318" s="4" t="s">
        <v>2566</v>
      </c>
      <c r="X1318" s="7">
        <v>2</v>
      </c>
      <c r="Y1318" s="7">
        <v>2024</v>
      </c>
      <c r="Z1318" s="4" t="s">
        <v>1853</v>
      </c>
    </row>
    <row r="1319" spans="1:26">
      <c r="A1319" s="4" t="s">
        <v>1805</v>
      </c>
      <c r="B1319" s="4" t="s">
        <v>29</v>
      </c>
      <c r="C1319" s="1">
        <v>100</v>
      </c>
      <c r="D1319" s="4" t="s">
        <v>1806</v>
      </c>
      <c r="E1319" s="4" t="s">
        <v>58</v>
      </c>
      <c r="F1319" s="3">
        <v>45346.875</v>
      </c>
      <c r="G1319" s="3">
        <v>45346.960416666669</v>
      </c>
      <c r="H1319" s="1">
        <v>18.899999999999999</v>
      </c>
      <c r="I1319" s="1">
        <v>3.27</v>
      </c>
      <c r="J1319" s="1">
        <v>45.48</v>
      </c>
      <c r="K1319" s="2">
        <v>37.26</v>
      </c>
      <c r="L1319" s="4" t="s">
        <v>4</v>
      </c>
      <c r="M1319" s="4" t="s">
        <v>5</v>
      </c>
      <c r="N1319" s="1">
        <v>71.900000000000006</v>
      </c>
      <c r="O1319" s="1">
        <v>78.680000000000007</v>
      </c>
      <c r="P1319" s="1">
        <v>226.52</v>
      </c>
      <c r="Q1319" s="1">
        <v>20.36</v>
      </c>
      <c r="R1319" s="1">
        <v>5</v>
      </c>
      <c r="S1319" s="4" t="s">
        <v>6</v>
      </c>
      <c r="T1319" s="4" t="s">
        <v>7</v>
      </c>
      <c r="U1319" s="7">
        <v>21</v>
      </c>
      <c r="V1319" s="4" t="s">
        <v>4</v>
      </c>
      <c r="W1319" s="4" t="s">
        <v>2579</v>
      </c>
      <c r="X1319" s="7">
        <v>2</v>
      </c>
      <c r="Y1319" s="7">
        <v>2024</v>
      </c>
      <c r="Z1319" s="4" t="s">
        <v>1853</v>
      </c>
    </row>
    <row r="1320" spans="1:26">
      <c r="A1320" s="4" t="s">
        <v>1807</v>
      </c>
      <c r="B1320" s="4" t="s">
        <v>17</v>
      </c>
      <c r="C1320" s="1">
        <v>85</v>
      </c>
      <c r="D1320" s="4" t="s">
        <v>144</v>
      </c>
      <c r="E1320" s="4" t="s">
        <v>11</v>
      </c>
      <c r="F1320" s="3">
        <v>45346.916666666664</v>
      </c>
      <c r="G1320" s="3">
        <v>45346.972222222219</v>
      </c>
      <c r="H1320" s="1">
        <v>13.76</v>
      </c>
      <c r="I1320" s="1">
        <v>2.75</v>
      </c>
      <c r="J1320" s="1">
        <v>38.15</v>
      </c>
      <c r="K1320" s="2">
        <v>39.049999999999997</v>
      </c>
      <c r="L1320" s="4" t="s">
        <v>36</v>
      </c>
      <c r="M1320" s="4" t="s">
        <v>48</v>
      </c>
      <c r="N1320" s="1">
        <v>76.19</v>
      </c>
      <c r="O1320" s="1">
        <v>65.930000000000007</v>
      </c>
      <c r="P1320" s="1">
        <v>291.49</v>
      </c>
      <c r="Q1320" s="1">
        <v>24.13</v>
      </c>
      <c r="R1320" s="1">
        <v>5</v>
      </c>
      <c r="S1320" s="4" t="s">
        <v>20</v>
      </c>
      <c r="T1320" s="4" t="s">
        <v>7</v>
      </c>
      <c r="U1320" s="7">
        <v>22</v>
      </c>
      <c r="V1320" s="4" t="s">
        <v>4</v>
      </c>
      <c r="W1320" s="4" t="s">
        <v>2567</v>
      </c>
      <c r="X1320" s="7">
        <v>2</v>
      </c>
      <c r="Y1320" s="7">
        <v>2024</v>
      </c>
      <c r="Z1320" s="4" t="s">
        <v>1853</v>
      </c>
    </row>
    <row r="1321" spans="1:26">
      <c r="A1321" s="4" t="s">
        <v>1808</v>
      </c>
      <c r="B1321" s="4" t="s">
        <v>29</v>
      </c>
      <c r="C1321" s="1">
        <v>120.45</v>
      </c>
      <c r="D1321" s="4" t="s">
        <v>1373</v>
      </c>
      <c r="E1321" s="4" t="s">
        <v>27</v>
      </c>
      <c r="F1321" s="3">
        <v>45346.958333333336</v>
      </c>
      <c r="G1321" s="3">
        <v>45346.99722222222</v>
      </c>
      <c r="H1321" s="1">
        <v>63.65</v>
      </c>
      <c r="I1321" s="1">
        <v>3.74</v>
      </c>
      <c r="J1321" s="1">
        <v>33.700000000000003</v>
      </c>
      <c r="K1321" s="2">
        <v>10.86</v>
      </c>
      <c r="L1321" s="4" t="s">
        <v>4</v>
      </c>
      <c r="M1321" s="4" t="s">
        <v>13</v>
      </c>
      <c r="N1321" s="1">
        <v>59.34</v>
      </c>
      <c r="O1321" s="1">
        <v>56.69</v>
      </c>
      <c r="P1321" s="1">
        <v>14.45</v>
      </c>
      <c r="Q1321" s="1">
        <v>-6.97</v>
      </c>
      <c r="R1321" s="1">
        <v>5</v>
      </c>
      <c r="S1321" s="4" t="s">
        <v>6</v>
      </c>
      <c r="T1321" s="4" t="s">
        <v>7</v>
      </c>
      <c r="U1321" s="7">
        <v>23</v>
      </c>
      <c r="V1321" s="4" t="s">
        <v>4</v>
      </c>
      <c r="W1321" s="4" t="s">
        <v>2579</v>
      </c>
      <c r="X1321" s="7">
        <v>2</v>
      </c>
      <c r="Y1321" s="7">
        <v>2024</v>
      </c>
      <c r="Z1321" s="4" t="s">
        <v>1853</v>
      </c>
    </row>
    <row r="1322" spans="1:26">
      <c r="A1322" s="4" t="s">
        <v>1872</v>
      </c>
      <c r="B1322" s="4" t="s">
        <v>62</v>
      </c>
      <c r="C1322" s="1">
        <v>108.46</v>
      </c>
      <c r="D1322" s="4" t="s">
        <v>2</v>
      </c>
      <c r="E1322" s="4" t="s">
        <v>3</v>
      </c>
      <c r="F1322" s="3">
        <v>45292</v>
      </c>
      <c r="G1322" s="3">
        <v>45292.027083333334</v>
      </c>
      <c r="H1322" s="1">
        <v>60.71</v>
      </c>
      <c r="I1322" s="1">
        <v>0.59</v>
      </c>
      <c r="J1322" s="1">
        <v>36.39</v>
      </c>
      <c r="K1322" s="2">
        <v>13.09</v>
      </c>
      <c r="L1322" s="4" t="s">
        <v>4</v>
      </c>
      <c r="M1322" s="4" t="s">
        <v>5</v>
      </c>
      <c r="N1322" s="1">
        <v>29.37</v>
      </c>
      <c r="O1322" s="1">
        <v>86.12</v>
      </c>
      <c r="P1322" s="1">
        <v>293.60000000000002</v>
      </c>
      <c r="Q1322" s="1">
        <v>27.95</v>
      </c>
      <c r="R1322" s="1">
        <v>2</v>
      </c>
      <c r="S1322" s="4" t="s">
        <v>6</v>
      </c>
      <c r="T1322" s="4" t="s">
        <v>7</v>
      </c>
      <c r="U1322" s="7">
        <v>0</v>
      </c>
      <c r="V1322" s="4" t="s">
        <v>1816</v>
      </c>
      <c r="W1322" s="4" t="s">
        <v>2584</v>
      </c>
      <c r="X1322" s="7">
        <v>1</v>
      </c>
      <c r="Y1322" s="7">
        <v>2024</v>
      </c>
      <c r="Z1322" s="4" t="s">
        <v>1853</v>
      </c>
    </row>
    <row r="1323" spans="1:26">
      <c r="A1323" s="4" t="s">
        <v>1873</v>
      </c>
      <c r="B1323" s="4" t="s">
        <v>2452</v>
      </c>
      <c r="C1323" s="1">
        <v>50</v>
      </c>
      <c r="D1323" s="4" t="s">
        <v>41</v>
      </c>
      <c r="E1323" s="4" t="s">
        <v>42</v>
      </c>
      <c r="F1323" s="3">
        <v>45658.375</v>
      </c>
      <c r="G1323" s="3">
        <v>45658.530555555553</v>
      </c>
      <c r="H1323" s="1">
        <v>78.87</v>
      </c>
      <c r="I1323" s="1">
        <v>2.0299999999999998</v>
      </c>
      <c r="J1323" s="1">
        <v>11.76</v>
      </c>
      <c r="K1323" s="2">
        <v>21.31</v>
      </c>
      <c r="L1323" s="4" t="s">
        <v>12</v>
      </c>
      <c r="M1323" s="4" t="s">
        <v>39</v>
      </c>
      <c r="N1323" s="1">
        <v>27.4</v>
      </c>
      <c r="O1323" s="1">
        <v>70.05</v>
      </c>
      <c r="P1323" s="1">
        <v>54.01</v>
      </c>
      <c r="Q1323" s="1">
        <v>27.51</v>
      </c>
      <c r="R1323" s="1">
        <v>2.83</v>
      </c>
      <c r="S1323" s="4" t="s">
        <v>6</v>
      </c>
      <c r="T1323" s="4" t="s">
        <v>7</v>
      </c>
      <c r="U1323" s="7">
        <v>9</v>
      </c>
      <c r="V1323" s="4" t="s">
        <v>12</v>
      </c>
      <c r="W1323" s="4" t="s">
        <v>2584</v>
      </c>
      <c r="X1323" s="7">
        <v>1</v>
      </c>
      <c r="Y1323" s="7">
        <v>2025</v>
      </c>
      <c r="Z1323" s="4" t="s">
        <v>1853</v>
      </c>
    </row>
    <row r="1324" spans="1:26">
      <c r="A1324" s="4" t="s">
        <v>1874</v>
      </c>
      <c r="B1324" s="4" t="s">
        <v>2453</v>
      </c>
      <c r="C1324" s="1">
        <v>100</v>
      </c>
      <c r="D1324" s="4" t="s">
        <v>214</v>
      </c>
      <c r="E1324" s="4" t="s">
        <v>58</v>
      </c>
      <c r="F1324" s="3">
        <v>45658.375</v>
      </c>
      <c r="G1324" s="3">
        <v>45658.530555555553</v>
      </c>
      <c r="H1324" s="1">
        <v>50.9</v>
      </c>
      <c r="I1324" s="1">
        <v>3.62</v>
      </c>
      <c r="J1324" s="1"/>
      <c r="K1324" s="2">
        <v>28.34</v>
      </c>
      <c r="L1324" s="4" t="s">
        <v>45</v>
      </c>
      <c r="M1324" s="4" t="s">
        <v>48</v>
      </c>
      <c r="N1324" s="1">
        <v>54.45</v>
      </c>
      <c r="O1324" s="1">
        <v>60.56</v>
      </c>
      <c r="P1324" s="1">
        <v>10.44</v>
      </c>
      <c r="Q1324" s="1">
        <v>30.04</v>
      </c>
      <c r="R1324" s="1">
        <v>7</v>
      </c>
      <c r="S1324" s="4" t="s">
        <v>6</v>
      </c>
      <c r="T1324" s="4" t="s">
        <v>7</v>
      </c>
      <c r="U1324" s="7">
        <v>9</v>
      </c>
      <c r="V1324" s="4" t="s">
        <v>12</v>
      </c>
      <c r="W1324" s="4" t="s">
        <v>2584</v>
      </c>
      <c r="X1324" s="7">
        <v>1</v>
      </c>
      <c r="Y1324" s="7">
        <v>2025</v>
      </c>
      <c r="Z1324" s="4" t="s">
        <v>1853</v>
      </c>
    </row>
    <row r="1325" spans="1:26">
      <c r="A1325" s="4" t="s">
        <v>1875</v>
      </c>
      <c r="B1325" s="4" t="s">
        <v>2454</v>
      </c>
      <c r="C1325" s="1">
        <v>100</v>
      </c>
      <c r="D1325" s="4" t="s">
        <v>1050</v>
      </c>
      <c r="E1325" s="4" t="s">
        <v>58</v>
      </c>
      <c r="F1325" s="3">
        <v>45727.625</v>
      </c>
      <c r="G1325" s="3">
        <v>45727.693749999999</v>
      </c>
      <c r="H1325" s="1">
        <v>24.87</v>
      </c>
      <c r="I1325" s="1">
        <v>0.93</v>
      </c>
      <c r="J1325" s="1">
        <v>11.44</v>
      </c>
      <c r="K1325" s="2">
        <v>19.97</v>
      </c>
      <c r="L1325" s="4" t="s">
        <v>4</v>
      </c>
      <c r="M1325" s="4" t="s">
        <v>33</v>
      </c>
      <c r="N1325" s="1">
        <v>33.950000000000003</v>
      </c>
      <c r="O1325" s="1">
        <v>58.14</v>
      </c>
      <c r="P1325" s="1">
        <v>60.81</v>
      </c>
      <c r="Q1325" s="1">
        <v>7.88</v>
      </c>
      <c r="R1325" s="1">
        <v>7</v>
      </c>
      <c r="S1325" s="4" t="s">
        <v>14</v>
      </c>
      <c r="T1325" s="4" t="s">
        <v>7</v>
      </c>
      <c r="U1325" s="7">
        <v>15</v>
      </c>
      <c r="V1325" s="4" t="s">
        <v>36</v>
      </c>
      <c r="W1325" s="4" t="s">
        <v>2584</v>
      </c>
      <c r="X1325" s="7">
        <v>3</v>
      </c>
      <c r="Y1325" s="7">
        <v>2025</v>
      </c>
      <c r="Z1325" s="4" t="s">
        <v>2489</v>
      </c>
    </row>
    <row r="1326" spans="1:26">
      <c r="A1326" s="4" t="s">
        <v>1876</v>
      </c>
      <c r="B1326" s="4" t="s">
        <v>29</v>
      </c>
      <c r="C1326" s="1">
        <v>62</v>
      </c>
      <c r="D1326" s="4" t="s">
        <v>1466</v>
      </c>
      <c r="E1326" s="4" t="s">
        <v>42</v>
      </c>
      <c r="F1326" s="3">
        <v>45727.666666666664</v>
      </c>
      <c r="G1326" s="3">
        <v>45727.707638888889</v>
      </c>
      <c r="H1326" s="1">
        <v>54.36</v>
      </c>
      <c r="I1326" s="1">
        <v>1.93</v>
      </c>
      <c r="J1326" s="1">
        <v>36.36</v>
      </c>
      <c r="K1326" s="2">
        <v>26.48</v>
      </c>
      <c r="L1326" s="4" t="s">
        <v>12</v>
      </c>
      <c r="M1326" s="4" t="s">
        <v>23</v>
      </c>
      <c r="N1326" s="1">
        <v>46.39</v>
      </c>
      <c r="O1326" s="1">
        <v>77.34</v>
      </c>
      <c r="P1326" s="1">
        <v>294.48</v>
      </c>
      <c r="Q1326" s="1">
        <v>31.48</v>
      </c>
      <c r="R1326" s="1">
        <v>7</v>
      </c>
      <c r="S1326" s="4" t="s">
        <v>20</v>
      </c>
      <c r="T1326" s="4" t="s">
        <v>15</v>
      </c>
      <c r="U1326" s="7">
        <v>16</v>
      </c>
      <c r="V1326" s="4" t="s">
        <v>36</v>
      </c>
      <c r="W1326" s="4" t="s">
        <v>2579</v>
      </c>
      <c r="X1326" s="7">
        <v>3</v>
      </c>
      <c r="Y1326" s="7">
        <v>2025</v>
      </c>
      <c r="Z1326" s="4" t="s">
        <v>2489</v>
      </c>
    </row>
    <row r="1327" spans="1:26">
      <c r="A1327" s="4" t="s">
        <v>1877</v>
      </c>
      <c r="B1327" s="4" t="s">
        <v>2455</v>
      </c>
      <c r="C1327" s="1">
        <v>50</v>
      </c>
      <c r="D1327" s="4" t="s">
        <v>1468</v>
      </c>
      <c r="E1327" s="4" t="s">
        <v>3</v>
      </c>
      <c r="F1327" s="3">
        <v>45727.708333333336</v>
      </c>
      <c r="G1327" s="3">
        <v>45727.8</v>
      </c>
      <c r="H1327" s="1">
        <v>6.44</v>
      </c>
      <c r="I1327" s="1">
        <v>2.63</v>
      </c>
      <c r="J1327" s="1">
        <v>14.99</v>
      </c>
      <c r="K1327" s="2">
        <v>8.86</v>
      </c>
      <c r="L1327" s="4" t="s">
        <v>45</v>
      </c>
      <c r="M1327" s="4" t="s">
        <v>5</v>
      </c>
      <c r="N1327" s="1">
        <v>81.599999999999994</v>
      </c>
      <c r="O1327" s="1">
        <v>84.93</v>
      </c>
      <c r="P1327" s="1">
        <v>11.74</v>
      </c>
      <c r="Q1327" s="1">
        <v>-4.28</v>
      </c>
      <c r="R1327" s="1">
        <v>7</v>
      </c>
      <c r="S1327" s="4" t="s">
        <v>14</v>
      </c>
      <c r="T1327" s="4" t="s">
        <v>24</v>
      </c>
      <c r="U1327" s="7">
        <v>17</v>
      </c>
      <c r="V1327" s="4" t="s">
        <v>36</v>
      </c>
      <c r="W1327" s="4" t="s">
        <v>2567</v>
      </c>
      <c r="X1327" s="7">
        <v>3</v>
      </c>
      <c r="Y1327" s="7">
        <v>2025</v>
      </c>
      <c r="Z1327" s="4" t="s">
        <v>2489</v>
      </c>
    </row>
    <row r="1328" spans="1:26">
      <c r="A1328" s="4" t="s">
        <v>1878</v>
      </c>
      <c r="B1328" s="4" t="s">
        <v>2456</v>
      </c>
      <c r="C1328" s="1">
        <v>75</v>
      </c>
      <c r="D1328" s="4" t="s">
        <v>269</v>
      </c>
      <c r="E1328" s="4" t="s">
        <v>11</v>
      </c>
      <c r="F1328" s="3">
        <v>45727.75</v>
      </c>
      <c r="G1328" s="3">
        <v>45727.875</v>
      </c>
      <c r="H1328" s="1">
        <v>28.22</v>
      </c>
      <c r="I1328" s="1">
        <v>2.41</v>
      </c>
      <c r="J1328" s="1">
        <v>23.69</v>
      </c>
      <c r="K1328" s="2">
        <v>26.55</v>
      </c>
      <c r="L1328" s="4" t="s">
        <v>36</v>
      </c>
      <c r="M1328" s="4" t="s">
        <v>5</v>
      </c>
      <c r="N1328" s="1">
        <v>18.52</v>
      </c>
      <c r="O1328" s="1">
        <v>86.58</v>
      </c>
      <c r="P1328" s="1">
        <v>293.58</v>
      </c>
      <c r="Q1328" s="1">
        <v>28.84</v>
      </c>
      <c r="R1328" s="1">
        <v>1.04</v>
      </c>
      <c r="S1328" s="4" t="s">
        <v>20</v>
      </c>
      <c r="T1328" s="4" t="s">
        <v>7</v>
      </c>
      <c r="U1328" s="7">
        <v>18</v>
      </c>
      <c r="V1328" s="4" t="s">
        <v>4</v>
      </c>
      <c r="W1328" s="4" t="s">
        <v>2567</v>
      </c>
      <c r="X1328" s="7">
        <v>3</v>
      </c>
      <c r="Y1328" s="7">
        <v>2025</v>
      </c>
      <c r="Z1328" s="4" t="s">
        <v>2489</v>
      </c>
    </row>
    <row r="1329" spans="1:26">
      <c r="A1329" s="4" t="s">
        <v>1879</v>
      </c>
      <c r="B1329" s="4" t="s">
        <v>2457</v>
      </c>
      <c r="C1329" s="1">
        <v>75</v>
      </c>
      <c r="D1329" s="4" t="s">
        <v>1078</v>
      </c>
      <c r="E1329" s="4" t="s">
        <v>11</v>
      </c>
      <c r="F1329" s="3">
        <v>45727.791666666664</v>
      </c>
      <c r="G1329" s="3">
        <v>45727.834027777775</v>
      </c>
      <c r="H1329" s="1">
        <v>42.29</v>
      </c>
      <c r="I1329" s="1">
        <v>2.71</v>
      </c>
      <c r="J1329" s="1">
        <v>19.170000000000002</v>
      </c>
      <c r="K1329" s="2">
        <v>12.96</v>
      </c>
      <c r="L1329" s="4" t="s">
        <v>12</v>
      </c>
      <c r="M1329" s="4" t="s">
        <v>5</v>
      </c>
      <c r="N1329" s="1">
        <v>89.04</v>
      </c>
      <c r="O1329" s="1">
        <v>98.83</v>
      </c>
      <c r="P1329" s="1">
        <v>52.38</v>
      </c>
      <c r="Q1329" s="1">
        <v>37.9</v>
      </c>
      <c r="R1329" s="1">
        <v>5</v>
      </c>
      <c r="S1329" s="4" t="s">
        <v>14</v>
      </c>
      <c r="T1329" s="4" t="s">
        <v>24</v>
      </c>
      <c r="U1329" s="7">
        <v>19</v>
      </c>
      <c r="V1329" s="4" t="s">
        <v>4</v>
      </c>
      <c r="W1329" s="4" t="s">
        <v>2572</v>
      </c>
      <c r="X1329" s="7">
        <v>3</v>
      </c>
      <c r="Y1329" s="7">
        <v>2025</v>
      </c>
      <c r="Z1329" s="4" t="s">
        <v>2489</v>
      </c>
    </row>
    <row r="1330" spans="1:26">
      <c r="A1330" s="4" t="s">
        <v>1880</v>
      </c>
      <c r="B1330" s="4" t="s">
        <v>2458</v>
      </c>
      <c r="C1330" s="1">
        <v>85</v>
      </c>
      <c r="D1330" s="4" t="s">
        <v>1439</v>
      </c>
      <c r="E1330" s="4" t="s">
        <v>58</v>
      </c>
      <c r="F1330" s="3">
        <v>45727.833333333336</v>
      </c>
      <c r="G1330" s="3">
        <v>45727.913194444445</v>
      </c>
      <c r="H1330" s="1">
        <v>76.17</v>
      </c>
      <c r="I1330" s="1">
        <v>1.51</v>
      </c>
      <c r="J1330" s="1">
        <v>28.59</v>
      </c>
      <c r="K1330" s="2">
        <v>17.68</v>
      </c>
      <c r="L1330" s="4" t="s">
        <v>36</v>
      </c>
      <c r="M1330" s="4" t="s">
        <v>13</v>
      </c>
      <c r="N1330" s="1">
        <v>56.07</v>
      </c>
      <c r="O1330" s="1">
        <v>93.04</v>
      </c>
      <c r="P1330" s="1">
        <v>369.85</v>
      </c>
      <c r="Q1330" s="1">
        <v>18.05</v>
      </c>
      <c r="R1330" s="1">
        <v>0</v>
      </c>
      <c r="S1330" s="4" t="s">
        <v>6</v>
      </c>
      <c r="T1330" s="4" t="s">
        <v>15</v>
      </c>
      <c r="U1330" s="7">
        <v>20</v>
      </c>
      <c r="V1330" s="4" t="s">
        <v>4</v>
      </c>
      <c r="W1330" s="4" t="s">
        <v>2572</v>
      </c>
      <c r="X1330" s="7">
        <v>3</v>
      </c>
      <c r="Y1330" s="7">
        <v>2025</v>
      </c>
      <c r="Z1330" s="4" t="s">
        <v>2489</v>
      </c>
    </row>
    <row r="1331" spans="1:26">
      <c r="A1331" s="4" t="s">
        <v>1881</v>
      </c>
      <c r="B1331" s="4" t="s">
        <v>2459</v>
      </c>
      <c r="C1331" s="1">
        <v>75</v>
      </c>
      <c r="D1331" s="4" t="s">
        <v>38</v>
      </c>
      <c r="E1331" s="4" t="s">
        <v>11</v>
      </c>
      <c r="F1331" s="3">
        <v>45727.875</v>
      </c>
      <c r="G1331" s="3">
        <v>45727.93472222222</v>
      </c>
      <c r="H1331" s="1">
        <v>35</v>
      </c>
      <c r="I1331" s="1">
        <v>0.79</v>
      </c>
      <c r="J1331" s="1">
        <v>20.39</v>
      </c>
      <c r="K1331" s="2">
        <v>8.16</v>
      </c>
      <c r="L1331" s="4" t="s">
        <v>4</v>
      </c>
      <c r="M1331" s="4" t="s">
        <v>13</v>
      </c>
      <c r="N1331" s="1">
        <v>68.92</v>
      </c>
      <c r="O1331" s="1">
        <v>67.95</v>
      </c>
      <c r="P1331" s="1">
        <v>283.05</v>
      </c>
      <c r="Q1331" s="1">
        <v>36.24</v>
      </c>
      <c r="R1331" s="1">
        <v>3.3</v>
      </c>
      <c r="S1331" s="4" t="s">
        <v>20</v>
      </c>
      <c r="T1331" s="4" t="s">
        <v>15</v>
      </c>
      <c r="U1331" s="7">
        <v>21</v>
      </c>
      <c r="V1331" s="4" t="s">
        <v>4</v>
      </c>
      <c r="W1331" s="4" t="s">
        <v>2572</v>
      </c>
      <c r="X1331" s="7">
        <v>3</v>
      </c>
      <c r="Y1331" s="7">
        <v>2025</v>
      </c>
      <c r="Z1331" s="4" t="s">
        <v>2489</v>
      </c>
    </row>
    <row r="1332" spans="1:26">
      <c r="A1332" s="4" t="s">
        <v>1882</v>
      </c>
      <c r="B1332" s="4" t="s">
        <v>2460</v>
      </c>
      <c r="C1332" s="1">
        <v>75</v>
      </c>
      <c r="D1332" s="4" t="s">
        <v>126</v>
      </c>
      <c r="E1332" s="4" t="s">
        <v>42</v>
      </c>
      <c r="F1332" s="3">
        <v>45727.916666666664</v>
      </c>
      <c r="G1332" s="3">
        <v>45728.012499999997</v>
      </c>
      <c r="H1332" s="1">
        <v>26.51</v>
      </c>
      <c r="I1332" s="1">
        <v>2.19</v>
      </c>
      <c r="J1332" s="1"/>
      <c r="K1332" s="2">
        <v>24.69</v>
      </c>
      <c r="L1332" s="4" t="s">
        <v>36</v>
      </c>
      <c r="M1332" s="4" t="s">
        <v>33</v>
      </c>
      <c r="N1332" s="1">
        <v>69.67</v>
      </c>
      <c r="O1332" s="1">
        <v>79.5</v>
      </c>
      <c r="P1332" s="1">
        <v>14.45</v>
      </c>
      <c r="Q1332" s="1">
        <v>3.48</v>
      </c>
      <c r="R1332" s="1">
        <v>2</v>
      </c>
      <c r="S1332" s="4" t="s">
        <v>6</v>
      </c>
      <c r="T1332" s="4" t="s">
        <v>15</v>
      </c>
      <c r="U1332" s="7">
        <v>22</v>
      </c>
      <c r="V1332" s="4" t="s">
        <v>4</v>
      </c>
      <c r="W1332" s="4" t="s">
        <v>2574</v>
      </c>
      <c r="X1332" s="7">
        <v>3</v>
      </c>
      <c r="Y1332" s="7">
        <v>2025</v>
      </c>
      <c r="Z1332" s="4" t="s">
        <v>2489</v>
      </c>
    </row>
    <row r="1333" spans="1:26">
      <c r="A1333" s="4" t="s">
        <v>1883</v>
      </c>
      <c r="B1333" s="4" t="s">
        <v>2461</v>
      </c>
      <c r="C1333" s="1">
        <v>50</v>
      </c>
      <c r="D1333" s="4" t="s">
        <v>1338</v>
      </c>
      <c r="E1333" s="4" t="s">
        <v>58</v>
      </c>
      <c r="F1333" s="3">
        <v>45727.958333333336</v>
      </c>
      <c r="G1333" s="3">
        <v>45727.984722222223</v>
      </c>
      <c r="H1333" s="1">
        <v>34.96</v>
      </c>
      <c r="I1333" s="1">
        <v>1.68</v>
      </c>
      <c r="J1333" s="1">
        <v>12.03</v>
      </c>
      <c r="K1333" s="2">
        <v>9.9600000000000009</v>
      </c>
      <c r="L1333" s="4" t="s">
        <v>12</v>
      </c>
      <c r="M1333" s="4" t="s">
        <v>39</v>
      </c>
      <c r="N1333" s="1">
        <v>65.09</v>
      </c>
      <c r="O1333" s="1">
        <v>78.38</v>
      </c>
      <c r="P1333" s="1">
        <v>262.08999999999997</v>
      </c>
      <c r="Q1333" s="1">
        <v>4.95</v>
      </c>
      <c r="R1333" s="1">
        <v>1.06</v>
      </c>
      <c r="S1333" s="4" t="s">
        <v>14</v>
      </c>
      <c r="T1333" s="4" t="s">
        <v>15</v>
      </c>
      <c r="U1333" s="7">
        <v>23</v>
      </c>
      <c r="V1333" s="4" t="s">
        <v>4</v>
      </c>
      <c r="W1333" s="4" t="s">
        <v>2574</v>
      </c>
      <c r="X1333" s="7">
        <v>3</v>
      </c>
      <c r="Y1333" s="7">
        <v>2025</v>
      </c>
      <c r="Z1333" s="4" t="s">
        <v>2489</v>
      </c>
    </row>
    <row r="1334" spans="1:26">
      <c r="A1334" s="4" t="s">
        <v>1884</v>
      </c>
      <c r="B1334" s="4" t="s">
        <v>2462</v>
      </c>
      <c r="C1334" s="1">
        <v>50</v>
      </c>
      <c r="D1334" s="4" t="s">
        <v>425</v>
      </c>
      <c r="E1334" s="4" t="s">
        <v>3</v>
      </c>
      <c r="F1334" s="3">
        <v>45728</v>
      </c>
      <c r="G1334" s="3">
        <v>45728.041666666664</v>
      </c>
      <c r="H1334" s="1">
        <v>62.05</v>
      </c>
      <c r="I1334" s="1">
        <v>0.92</v>
      </c>
      <c r="J1334" s="1">
        <v>18.559999999999999</v>
      </c>
      <c r="K1334" s="2">
        <v>37.549999999999997</v>
      </c>
      <c r="L1334" s="4" t="s">
        <v>36</v>
      </c>
      <c r="M1334" s="4" t="s">
        <v>48</v>
      </c>
      <c r="N1334" s="1">
        <v>88.39</v>
      </c>
      <c r="O1334" s="1">
        <v>77.930000000000007</v>
      </c>
      <c r="P1334" s="1">
        <v>43.03</v>
      </c>
      <c r="Q1334" s="1">
        <v>-0.97</v>
      </c>
      <c r="R1334" s="1">
        <v>5</v>
      </c>
      <c r="S1334" s="4" t="s">
        <v>6</v>
      </c>
      <c r="T1334" s="4" t="s">
        <v>15</v>
      </c>
      <c r="U1334" s="7">
        <v>0</v>
      </c>
      <c r="V1334" s="4" t="s">
        <v>1816</v>
      </c>
      <c r="W1334" s="4" t="s">
        <v>2569</v>
      </c>
      <c r="X1334" s="7">
        <v>3</v>
      </c>
      <c r="Y1334" s="7">
        <v>2025</v>
      </c>
      <c r="Z1334" s="4" t="s">
        <v>2489</v>
      </c>
    </row>
    <row r="1335" spans="1:26">
      <c r="A1335" s="4" t="s">
        <v>1885</v>
      </c>
      <c r="B1335" s="4" t="s">
        <v>2463</v>
      </c>
      <c r="C1335" s="1">
        <v>77.3</v>
      </c>
      <c r="D1335" s="4" t="s">
        <v>216</v>
      </c>
      <c r="E1335" s="4" t="s">
        <v>11</v>
      </c>
      <c r="F1335" s="3">
        <v>45658.375</v>
      </c>
      <c r="G1335" s="3">
        <v>45658.530555555553</v>
      </c>
      <c r="H1335" s="1">
        <v>71.48</v>
      </c>
      <c r="I1335" s="1">
        <v>0.65</v>
      </c>
      <c r="J1335" s="1"/>
      <c r="K1335" s="2">
        <v>11.36</v>
      </c>
      <c r="L1335" s="4" t="s">
        <v>12</v>
      </c>
      <c r="M1335" s="4" t="s">
        <v>48</v>
      </c>
      <c r="N1335" s="1">
        <v>27.58</v>
      </c>
      <c r="O1335" s="1">
        <v>53.79</v>
      </c>
      <c r="P1335" s="1">
        <v>197.65</v>
      </c>
      <c r="Q1335" s="1">
        <v>28.98</v>
      </c>
      <c r="R1335" s="1">
        <v>3</v>
      </c>
      <c r="S1335" s="4" t="s">
        <v>6</v>
      </c>
      <c r="T1335" s="4" t="s">
        <v>15</v>
      </c>
      <c r="U1335" s="7">
        <v>9</v>
      </c>
      <c r="V1335" s="4" t="s">
        <v>12</v>
      </c>
      <c r="W1335" s="4" t="s">
        <v>2569</v>
      </c>
      <c r="X1335" s="7">
        <v>1</v>
      </c>
      <c r="Y1335" s="7">
        <v>2025</v>
      </c>
      <c r="Z1335" s="4" t="s">
        <v>1853</v>
      </c>
    </row>
    <row r="1336" spans="1:26">
      <c r="A1336" s="4" t="s">
        <v>1886</v>
      </c>
      <c r="B1336" s="4" t="s">
        <v>2464</v>
      </c>
      <c r="C1336" s="1">
        <v>50</v>
      </c>
      <c r="D1336" s="4" t="s">
        <v>930</v>
      </c>
      <c r="E1336" s="4" t="s">
        <v>58</v>
      </c>
      <c r="F1336" s="3">
        <v>45728.041666666664</v>
      </c>
      <c r="G1336" s="3">
        <v>45728.111111111109</v>
      </c>
      <c r="H1336" s="1">
        <v>69.87</v>
      </c>
      <c r="I1336" s="1">
        <v>2.0099999999999998</v>
      </c>
      <c r="J1336" s="1">
        <v>16.510000000000002</v>
      </c>
      <c r="K1336" s="2">
        <v>6.59</v>
      </c>
      <c r="L1336" s="4" t="s">
        <v>12</v>
      </c>
      <c r="M1336" s="4" t="s">
        <v>23</v>
      </c>
      <c r="N1336" s="1">
        <v>40.28</v>
      </c>
      <c r="O1336" s="1">
        <v>72.010000000000005</v>
      </c>
      <c r="P1336" s="1">
        <v>245.08</v>
      </c>
      <c r="Q1336" s="1">
        <v>2.77</v>
      </c>
      <c r="R1336" s="1">
        <v>4</v>
      </c>
      <c r="S1336" s="4" t="s">
        <v>20</v>
      </c>
      <c r="T1336" s="4" t="s">
        <v>15</v>
      </c>
      <c r="U1336" s="7">
        <v>1</v>
      </c>
      <c r="V1336" s="4" t="s">
        <v>1816</v>
      </c>
      <c r="W1336" s="4" t="s">
        <v>2586</v>
      </c>
      <c r="X1336" s="7">
        <v>3</v>
      </c>
      <c r="Y1336" s="7">
        <v>2025</v>
      </c>
      <c r="Z1336" s="4" t="s">
        <v>2489</v>
      </c>
    </row>
    <row r="1337" spans="1:26">
      <c r="A1337" s="4" t="s">
        <v>1887</v>
      </c>
      <c r="B1337" s="4" t="s">
        <v>1</v>
      </c>
      <c r="C1337" s="1">
        <v>100</v>
      </c>
      <c r="D1337" s="4" t="s">
        <v>124</v>
      </c>
      <c r="E1337" s="4" t="s">
        <v>58</v>
      </c>
      <c r="F1337" s="3">
        <v>45728.083333333336</v>
      </c>
      <c r="G1337" s="3">
        <v>45728.198611111111</v>
      </c>
      <c r="H1337" s="1">
        <v>10.43</v>
      </c>
      <c r="I1337" s="1">
        <v>3.31</v>
      </c>
      <c r="J1337" s="1">
        <v>31.39</v>
      </c>
      <c r="K1337" s="2">
        <v>38.61</v>
      </c>
      <c r="L1337" s="4" t="s">
        <v>12</v>
      </c>
      <c r="M1337" s="4" t="s">
        <v>23</v>
      </c>
      <c r="N1337" s="1">
        <v>47.66</v>
      </c>
      <c r="O1337" s="1">
        <v>72.19</v>
      </c>
      <c r="P1337" s="1">
        <v>227.14</v>
      </c>
      <c r="Q1337" s="1">
        <v>5.44</v>
      </c>
      <c r="R1337" s="1">
        <v>7</v>
      </c>
      <c r="S1337" s="4" t="s">
        <v>20</v>
      </c>
      <c r="T1337" s="4" t="s">
        <v>7</v>
      </c>
      <c r="U1337" s="7">
        <v>2</v>
      </c>
      <c r="V1337" s="4" t="s">
        <v>1816</v>
      </c>
      <c r="W1337" s="4" t="s">
        <v>2566</v>
      </c>
      <c r="X1337" s="7">
        <v>3</v>
      </c>
      <c r="Y1337" s="7">
        <v>2025</v>
      </c>
      <c r="Z1337" s="4" t="s">
        <v>2489</v>
      </c>
    </row>
    <row r="1338" spans="1:26">
      <c r="A1338" s="4" t="s">
        <v>1888</v>
      </c>
      <c r="B1338" s="4" t="s">
        <v>2465</v>
      </c>
      <c r="C1338" s="1">
        <v>50</v>
      </c>
      <c r="D1338" s="4" t="s">
        <v>738</v>
      </c>
      <c r="E1338" s="4" t="s">
        <v>27</v>
      </c>
      <c r="F1338" s="3">
        <v>45728.125</v>
      </c>
      <c r="G1338" s="3">
        <v>45728.154166666667</v>
      </c>
      <c r="H1338" s="1">
        <v>46.54</v>
      </c>
      <c r="I1338" s="1">
        <v>3.43</v>
      </c>
      <c r="J1338" s="1">
        <v>7.2</v>
      </c>
      <c r="K1338" s="2">
        <v>34.71</v>
      </c>
      <c r="L1338" s="4" t="s">
        <v>12</v>
      </c>
      <c r="M1338" s="4" t="s">
        <v>5</v>
      </c>
      <c r="N1338" s="1">
        <v>78.59</v>
      </c>
      <c r="O1338" s="1">
        <v>82.78</v>
      </c>
      <c r="P1338" s="1">
        <v>150.65</v>
      </c>
      <c r="Q1338" s="1">
        <v>29.37</v>
      </c>
      <c r="R1338" s="1">
        <v>3</v>
      </c>
      <c r="S1338" s="4" t="s">
        <v>6</v>
      </c>
      <c r="T1338" s="4" t="s">
        <v>15</v>
      </c>
      <c r="U1338" s="7">
        <v>3</v>
      </c>
      <c r="V1338" s="4" t="s">
        <v>1816</v>
      </c>
      <c r="W1338" s="4" t="s">
        <v>2566</v>
      </c>
      <c r="X1338" s="7">
        <v>3</v>
      </c>
      <c r="Y1338" s="7">
        <v>2025</v>
      </c>
      <c r="Z1338" s="4" t="s">
        <v>2489</v>
      </c>
    </row>
    <row r="1339" spans="1:26">
      <c r="A1339" s="4" t="s">
        <v>1889</v>
      </c>
      <c r="B1339" s="4" t="s">
        <v>2466</v>
      </c>
      <c r="C1339" s="1">
        <v>50</v>
      </c>
      <c r="D1339" s="4" t="s">
        <v>784</v>
      </c>
      <c r="E1339" s="4" t="s">
        <v>27</v>
      </c>
      <c r="F1339" s="3">
        <v>45728.166666666664</v>
      </c>
      <c r="G1339" s="3">
        <v>45728.315972222219</v>
      </c>
      <c r="H1339" s="1">
        <v>53.21</v>
      </c>
      <c r="I1339" s="1">
        <v>3.95</v>
      </c>
      <c r="J1339" s="1">
        <v>47.63</v>
      </c>
      <c r="K1339" s="2">
        <v>33.42</v>
      </c>
      <c r="L1339" s="4" t="s">
        <v>45</v>
      </c>
      <c r="M1339" s="4" t="s">
        <v>23</v>
      </c>
      <c r="N1339" s="1">
        <v>82.9</v>
      </c>
      <c r="O1339" s="1">
        <v>91.6</v>
      </c>
      <c r="P1339" s="1">
        <v>146.68</v>
      </c>
      <c r="Q1339" s="1">
        <v>11.39</v>
      </c>
      <c r="R1339" s="1">
        <v>2</v>
      </c>
      <c r="S1339" s="4" t="s">
        <v>14</v>
      </c>
      <c r="T1339" s="4" t="s">
        <v>24</v>
      </c>
      <c r="U1339" s="7">
        <v>4</v>
      </c>
      <c r="V1339" s="4" t="s">
        <v>1816</v>
      </c>
      <c r="W1339" s="4" t="s">
        <v>2566</v>
      </c>
      <c r="X1339" s="7">
        <v>3</v>
      </c>
      <c r="Y1339" s="7">
        <v>2025</v>
      </c>
      <c r="Z1339" s="4" t="s">
        <v>2489</v>
      </c>
    </row>
    <row r="1340" spans="1:26">
      <c r="A1340" s="4" t="s">
        <v>1890</v>
      </c>
      <c r="B1340" s="4" t="s">
        <v>2467</v>
      </c>
      <c r="C1340" s="1">
        <v>62</v>
      </c>
      <c r="D1340" s="4" t="s">
        <v>460</v>
      </c>
      <c r="E1340" s="4" t="s">
        <v>58</v>
      </c>
      <c r="F1340" s="3">
        <v>45728.208333333336</v>
      </c>
      <c r="G1340" s="3">
        <v>45728.319444444445</v>
      </c>
      <c r="H1340" s="1"/>
      <c r="I1340" s="1">
        <v>1.0900000000000001</v>
      </c>
      <c r="J1340" s="1">
        <v>43.49</v>
      </c>
      <c r="K1340" s="2">
        <v>21.47</v>
      </c>
      <c r="L1340" s="4" t="s">
        <v>4</v>
      </c>
      <c r="M1340" s="4" t="s">
        <v>19</v>
      </c>
      <c r="N1340" s="1">
        <v>30.43</v>
      </c>
      <c r="O1340" s="1">
        <v>87.88</v>
      </c>
      <c r="P1340" s="1">
        <v>271.75</v>
      </c>
      <c r="Q1340" s="1">
        <v>-9.5500000000000007</v>
      </c>
      <c r="R1340" s="1">
        <v>4</v>
      </c>
      <c r="S1340" s="4" t="s">
        <v>20</v>
      </c>
      <c r="T1340" s="4" t="s">
        <v>24</v>
      </c>
      <c r="U1340" s="7">
        <v>5</v>
      </c>
      <c r="V1340" s="4" t="s">
        <v>1816</v>
      </c>
      <c r="W1340" s="4" t="s">
        <v>2565</v>
      </c>
      <c r="X1340" s="7">
        <v>3</v>
      </c>
      <c r="Y1340" s="7">
        <v>2025</v>
      </c>
      <c r="Z1340" s="4" t="s">
        <v>2489</v>
      </c>
    </row>
    <row r="1341" spans="1:26">
      <c r="A1341" s="4" t="s">
        <v>1891</v>
      </c>
      <c r="B1341" s="4" t="s">
        <v>2468</v>
      </c>
      <c r="C1341" s="1">
        <v>50</v>
      </c>
      <c r="D1341" s="4" t="s">
        <v>1270</v>
      </c>
      <c r="E1341" s="4" t="s">
        <v>11</v>
      </c>
      <c r="F1341" s="3">
        <v>45728.25</v>
      </c>
      <c r="G1341" s="3">
        <v>45728.294444444444</v>
      </c>
      <c r="H1341" s="1">
        <v>26.97</v>
      </c>
      <c r="I1341" s="1">
        <v>2.74</v>
      </c>
      <c r="J1341" s="1">
        <v>15.82</v>
      </c>
      <c r="K1341" s="2">
        <v>28.82</v>
      </c>
      <c r="L1341" s="4" t="s">
        <v>4</v>
      </c>
      <c r="M1341" s="4" t="s">
        <v>5</v>
      </c>
      <c r="N1341" s="1">
        <v>71.88</v>
      </c>
      <c r="O1341" s="1">
        <v>94.01</v>
      </c>
      <c r="P1341" s="1">
        <v>114.82</v>
      </c>
      <c r="Q1341" s="1">
        <v>39.770000000000003</v>
      </c>
      <c r="R1341" s="1">
        <v>6</v>
      </c>
      <c r="S1341" s="4" t="s">
        <v>14</v>
      </c>
      <c r="T1341" s="4" t="s">
        <v>24</v>
      </c>
      <c r="U1341" s="7">
        <v>6</v>
      </c>
      <c r="V1341" s="4" t="s">
        <v>12</v>
      </c>
      <c r="W1341" s="4" t="s">
        <v>2565</v>
      </c>
      <c r="X1341" s="7">
        <v>3</v>
      </c>
      <c r="Y1341" s="7">
        <v>2025</v>
      </c>
      <c r="Z1341" s="4" t="s">
        <v>2489</v>
      </c>
    </row>
    <row r="1342" spans="1:26">
      <c r="A1342" s="4" t="s">
        <v>1892</v>
      </c>
      <c r="B1342" s="4" t="s">
        <v>2469</v>
      </c>
      <c r="C1342" s="1">
        <v>62</v>
      </c>
      <c r="D1342" s="4" t="s">
        <v>349</v>
      </c>
      <c r="E1342" s="4" t="s">
        <v>27</v>
      </c>
      <c r="F1342" s="3">
        <v>45728.291666666664</v>
      </c>
      <c r="G1342" s="3">
        <v>45728.326388888891</v>
      </c>
      <c r="H1342" s="1">
        <v>68.52</v>
      </c>
      <c r="I1342" s="1">
        <v>2.36</v>
      </c>
      <c r="J1342" s="1">
        <v>48.59</v>
      </c>
      <c r="K1342" s="2">
        <v>33</v>
      </c>
      <c r="L1342" s="4" t="s">
        <v>36</v>
      </c>
      <c r="M1342" s="4" t="s">
        <v>48</v>
      </c>
      <c r="N1342" s="1">
        <v>68.459999999999994</v>
      </c>
      <c r="O1342" s="1">
        <v>92.97</v>
      </c>
      <c r="P1342" s="1">
        <v>77.709999999999994</v>
      </c>
      <c r="Q1342" s="1">
        <v>-2.27</v>
      </c>
      <c r="R1342" s="1">
        <v>2</v>
      </c>
      <c r="S1342" s="4" t="s">
        <v>20</v>
      </c>
      <c r="T1342" s="4" t="s">
        <v>24</v>
      </c>
      <c r="U1342" s="7">
        <v>7</v>
      </c>
      <c r="V1342" s="4" t="s">
        <v>12</v>
      </c>
      <c r="W1342" s="4" t="s">
        <v>2577</v>
      </c>
      <c r="X1342" s="7">
        <v>3</v>
      </c>
      <c r="Y1342" s="7">
        <v>2025</v>
      </c>
      <c r="Z1342" s="4" t="s">
        <v>2489</v>
      </c>
    </row>
    <row r="1343" spans="1:26">
      <c r="A1343" s="4" t="s">
        <v>1893</v>
      </c>
      <c r="B1343" s="4" t="s">
        <v>2470</v>
      </c>
      <c r="C1343" s="1">
        <v>100</v>
      </c>
      <c r="D1343" s="4" t="s">
        <v>1434</v>
      </c>
      <c r="E1343" s="4" t="s">
        <v>3</v>
      </c>
      <c r="F1343" s="3">
        <v>45728.333333333336</v>
      </c>
      <c r="G1343" s="3">
        <v>45728.397916666669</v>
      </c>
      <c r="H1343" s="1">
        <v>71.709999999999994</v>
      </c>
      <c r="I1343" s="1">
        <v>5.44</v>
      </c>
      <c r="J1343" s="1">
        <v>38.799999999999997</v>
      </c>
      <c r="K1343" s="2">
        <v>37.1</v>
      </c>
      <c r="L1343" s="4" t="s">
        <v>36</v>
      </c>
      <c r="M1343" s="4" t="s">
        <v>23</v>
      </c>
      <c r="N1343" s="1">
        <v>12.22</v>
      </c>
      <c r="O1343" s="1">
        <v>77.41</v>
      </c>
      <c r="P1343" s="1">
        <v>181.09</v>
      </c>
      <c r="Q1343" s="1">
        <v>2.62</v>
      </c>
      <c r="R1343" s="1">
        <v>7</v>
      </c>
      <c r="S1343" s="4" t="s">
        <v>14</v>
      </c>
      <c r="T1343" s="4" t="s">
        <v>15</v>
      </c>
      <c r="U1343" s="7">
        <v>8</v>
      </c>
      <c r="V1343" s="4" t="s">
        <v>12</v>
      </c>
      <c r="W1343" s="4" t="s">
        <v>2577</v>
      </c>
      <c r="X1343" s="7">
        <v>3</v>
      </c>
      <c r="Y1343" s="7">
        <v>2025</v>
      </c>
      <c r="Z1343" s="4" t="s">
        <v>2489</v>
      </c>
    </row>
    <row r="1344" spans="1:26">
      <c r="A1344" s="4" t="s">
        <v>1894</v>
      </c>
      <c r="B1344" s="4" t="s">
        <v>2471</v>
      </c>
      <c r="C1344" s="1">
        <v>50</v>
      </c>
      <c r="D1344" s="4" t="s">
        <v>91</v>
      </c>
      <c r="E1344" s="4" t="s">
        <v>42</v>
      </c>
      <c r="F1344" s="3">
        <v>45728.375</v>
      </c>
      <c r="G1344" s="3">
        <v>45728.461111111108</v>
      </c>
      <c r="H1344" s="1">
        <v>79.25</v>
      </c>
      <c r="I1344" s="1">
        <v>1.77</v>
      </c>
      <c r="J1344" s="1">
        <v>33.01</v>
      </c>
      <c r="K1344" s="2">
        <v>13.89</v>
      </c>
      <c r="L1344" s="4" t="s">
        <v>12</v>
      </c>
      <c r="M1344" s="4" t="s">
        <v>33</v>
      </c>
      <c r="N1344" s="1">
        <v>51.38</v>
      </c>
      <c r="O1344" s="1">
        <v>73.61</v>
      </c>
      <c r="P1344" s="1">
        <v>252.84</v>
      </c>
      <c r="Q1344" s="1">
        <v>12.54</v>
      </c>
      <c r="R1344" s="1">
        <v>0.81</v>
      </c>
      <c r="S1344" s="4" t="s">
        <v>14</v>
      </c>
      <c r="T1344" s="4" t="s">
        <v>15</v>
      </c>
      <c r="U1344" s="7">
        <v>9</v>
      </c>
      <c r="V1344" s="4" t="s">
        <v>12</v>
      </c>
      <c r="W1344" s="4" t="s">
        <v>2577</v>
      </c>
      <c r="X1344" s="7">
        <v>3</v>
      </c>
      <c r="Y1344" s="7">
        <v>2025</v>
      </c>
      <c r="Z1344" s="4" t="s">
        <v>2489</v>
      </c>
    </row>
    <row r="1345" spans="1:26">
      <c r="A1345" s="4" t="s">
        <v>1895</v>
      </c>
      <c r="B1345" s="4" t="s">
        <v>2472</v>
      </c>
      <c r="C1345" s="1">
        <v>157.58000000000001</v>
      </c>
      <c r="D1345" s="4" t="s">
        <v>725</v>
      </c>
      <c r="E1345" s="4" t="s">
        <v>27</v>
      </c>
      <c r="F1345" s="3">
        <v>45728.416666666664</v>
      </c>
      <c r="G1345" s="3">
        <v>45728.561805555553</v>
      </c>
      <c r="H1345" s="1">
        <v>34.15</v>
      </c>
      <c r="I1345" s="1">
        <v>3.98</v>
      </c>
      <c r="J1345" s="1">
        <v>48.77</v>
      </c>
      <c r="K1345" s="2">
        <v>13.08</v>
      </c>
      <c r="L1345" s="4" t="s">
        <v>4</v>
      </c>
      <c r="M1345" s="4" t="s">
        <v>23</v>
      </c>
      <c r="N1345" s="1">
        <v>33.909999999999997</v>
      </c>
      <c r="O1345" s="1">
        <v>92.75</v>
      </c>
      <c r="P1345" s="1">
        <v>257.45999999999998</v>
      </c>
      <c r="Q1345" s="1">
        <v>19.73</v>
      </c>
      <c r="R1345" s="1">
        <v>5</v>
      </c>
      <c r="S1345" s="4" t="s">
        <v>6</v>
      </c>
      <c r="T1345" s="4" t="s">
        <v>7</v>
      </c>
      <c r="U1345" s="7">
        <v>10</v>
      </c>
      <c r="V1345" s="4" t="s">
        <v>12</v>
      </c>
      <c r="W1345" s="4" t="s">
        <v>2581</v>
      </c>
      <c r="X1345" s="7">
        <v>3</v>
      </c>
      <c r="Y1345" s="7">
        <v>2025</v>
      </c>
      <c r="Z1345" s="4" t="s">
        <v>2489</v>
      </c>
    </row>
    <row r="1346" spans="1:26">
      <c r="A1346" s="4" t="s">
        <v>1896</v>
      </c>
      <c r="B1346" s="4" t="s">
        <v>2473</v>
      </c>
      <c r="C1346" s="1">
        <v>100</v>
      </c>
      <c r="D1346" s="4" t="s">
        <v>218</v>
      </c>
      <c r="E1346" s="4" t="s">
        <v>11</v>
      </c>
      <c r="F1346" s="3">
        <v>45658.375</v>
      </c>
      <c r="G1346" s="3">
        <v>45658.530555555553</v>
      </c>
      <c r="H1346" s="1">
        <v>74.150000000000006</v>
      </c>
      <c r="I1346" s="1">
        <v>4.12</v>
      </c>
      <c r="J1346" s="1">
        <v>31.28</v>
      </c>
      <c r="K1346" s="2">
        <v>26</v>
      </c>
      <c r="L1346" s="4" t="s">
        <v>12</v>
      </c>
      <c r="M1346" s="4" t="s">
        <v>39</v>
      </c>
      <c r="N1346" s="1">
        <v>12.96</v>
      </c>
      <c r="O1346" s="1">
        <v>52.99</v>
      </c>
      <c r="P1346" s="1">
        <v>91.38</v>
      </c>
      <c r="Q1346" s="1">
        <v>35.79</v>
      </c>
      <c r="R1346" s="1">
        <v>0</v>
      </c>
      <c r="S1346" s="4" t="s">
        <v>6</v>
      </c>
      <c r="T1346" s="4" t="s">
        <v>24</v>
      </c>
      <c r="U1346" s="7">
        <v>9</v>
      </c>
      <c r="V1346" s="4" t="s">
        <v>12</v>
      </c>
      <c r="W1346" s="4" t="s">
        <v>2587</v>
      </c>
      <c r="X1346" s="7">
        <v>1</v>
      </c>
      <c r="Y1346" s="7">
        <v>2025</v>
      </c>
      <c r="Z1346" s="4" t="s">
        <v>1853</v>
      </c>
    </row>
    <row r="1347" spans="1:26">
      <c r="A1347" s="4" t="s">
        <v>1897</v>
      </c>
      <c r="B1347" s="4" t="s">
        <v>2474</v>
      </c>
      <c r="C1347" s="1">
        <v>86.09</v>
      </c>
      <c r="D1347" s="4" t="s">
        <v>479</v>
      </c>
      <c r="E1347" s="4" t="s">
        <v>58</v>
      </c>
      <c r="F1347" s="3">
        <v>45728.458333333336</v>
      </c>
      <c r="G1347" s="3">
        <v>45728.502083333333</v>
      </c>
      <c r="H1347" s="1">
        <v>66.709999999999994</v>
      </c>
      <c r="I1347" s="1">
        <v>2.83</v>
      </c>
      <c r="J1347" s="1">
        <v>25.29</v>
      </c>
      <c r="K1347" s="2">
        <v>9.16</v>
      </c>
      <c r="L1347" s="4" t="s">
        <v>36</v>
      </c>
      <c r="M1347" s="4" t="s">
        <v>13</v>
      </c>
      <c r="N1347" s="1">
        <v>44.01</v>
      </c>
      <c r="O1347" s="1">
        <v>99.69</v>
      </c>
      <c r="P1347" s="1">
        <v>142.08000000000001</v>
      </c>
      <c r="Q1347" s="1">
        <v>31.49</v>
      </c>
      <c r="R1347" s="1">
        <v>6</v>
      </c>
      <c r="S1347" s="4" t="s">
        <v>14</v>
      </c>
      <c r="T1347" s="4" t="s">
        <v>15</v>
      </c>
      <c r="U1347" s="7">
        <v>11</v>
      </c>
      <c r="V1347" s="4" t="s">
        <v>12</v>
      </c>
      <c r="W1347" s="4" t="s">
        <v>2587</v>
      </c>
      <c r="X1347" s="7">
        <v>3</v>
      </c>
      <c r="Y1347" s="7">
        <v>2025</v>
      </c>
      <c r="Z1347" s="4" t="s">
        <v>2489</v>
      </c>
    </row>
    <row r="1348" spans="1:26">
      <c r="A1348" s="4" t="s">
        <v>1898</v>
      </c>
      <c r="B1348" s="4" t="s">
        <v>2475</v>
      </c>
      <c r="C1348" s="1">
        <v>62</v>
      </c>
      <c r="D1348" s="4" t="s">
        <v>109</v>
      </c>
      <c r="E1348" s="4" t="s">
        <v>11</v>
      </c>
      <c r="F1348" s="3">
        <v>45728.5</v>
      </c>
      <c r="G1348" s="3">
        <v>45728.604166666664</v>
      </c>
      <c r="H1348" s="1">
        <v>30.77</v>
      </c>
      <c r="I1348" s="1">
        <v>3.1</v>
      </c>
      <c r="J1348" s="1">
        <v>49.75</v>
      </c>
      <c r="K1348" s="2">
        <v>13.85</v>
      </c>
      <c r="L1348" s="4" t="s">
        <v>36</v>
      </c>
      <c r="M1348" s="4" t="s">
        <v>33</v>
      </c>
      <c r="N1348" s="1">
        <v>2.48</v>
      </c>
      <c r="O1348" s="1">
        <v>83.48</v>
      </c>
      <c r="P1348" s="1">
        <v>234.75</v>
      </c>
      <c r="Q1348" s="1">
        <v>12.81</v>
      </c>
      <c r="R1348" s="1">
        <v>1</v>
      </c>
      <c r="S1348" s="4" t="s">
        <v>20</v>
      </c>
      <c r="T1348" s="4" t="s">
        <v>24</v>
      </c>
      <c r="U1348" s="7">
        <v>12</v>
      </c>
      <c r="V1348" s="4" t="s">
        <v>36</v>
      </c>
      <c r="W1348" s="4" t="s">
        <v>2582</v>
      </c>
      <c r="X1348" s="7">
        <v>3</v>
      </c>
      <c r="Y1348" s="7">
        <v>2025</v>
      </c>
      <c r="Z1348" s="4" t="s">
        <v>2489</v>
      </c>
    </row>
    <row r="1349" spans="1:26">
      <c r="A1349" s="4" t="s">
        <v>1899</v>
      </c>
      <c r="B1349" s="4" t="s">
        <v>2476</v>
      </c>
      <c r="C1349" s="1">
        <v>50</v>
      </c>
      <c r="D1349" s="4" t="s">
        <v>1081</v>
      </c>
      <c r="E1349" s="4" t="s">
        <v>42</v>
      </c>
      <c r="F1349" s="3">
        <v>45728.541666666664</v>
      </c>
      <c r="G1349" s="3">
        <v>45728.675000000003</v>
      </c>
      <c r="H1349" s="1">
        <v>24.16</v>
      </c>
      <c r="I1349" s="1">
        <v>2.2999999999999998</v>
      </c>
      <c r="J1349" s="1">
        <v>4.78</v>
      </c>
      <c r="K1349" s="2">
        <v>13.9</v>
      </c>
      <c r="L1349" s="4" t="s">
        <v>4</v>
      </c>
      <c r="M1349" s="4" t="s">
        <v>33</v>
      </c>
      <c r="N1349" s="1">
        <v>47.69</v>
      </c>
      <c r="O1349" s="1">
        <v>75.97</v>
      </c>
      <c r="P1349" s="1">
        <v>289.85000000000002</v>
      </c>
      <c r="Q1349" s="1">
        <v>23.4</v>
      </c>
      <c r="R1349" s="1">
        <v>0</v>
      </c>
      <c r="S1349" s="4" t="s">
        <v>6</v>
      </c>
      <c r="T1349" s="4" t="s">
        <v>7</v>
      </c>
      <c r="U1349" s="7">
        <v>13</v>
      </c>
      <c r="V1349" s="4" t="s">
        <v>36</v>
      </c>
      <c r="W1349" s="4" t="s">
        <v>2582</v>
      </c>
      <c r="X1349" s="7">
        <v>3</v>
      </c>
      <c r="Y1349" s="7">
        <v>2025</v>
      </c>
      <c r="Z1349" s="4" t="s">
        <v>2489</v>
      </c>
    </row>
    <row r="1350" spans="1:26">
      <c r="A1350" s="4" t="s">
        <v>1900</v>
      </c>
      <c r="B1350" s="4" t="s">
        <v>2477</v>
      </c>
      <c r="C1350" s="1">
        <v>62</v>
      </c>
      <c r="D1350" s="4" t="s">
        <v>146</v>
      </c>
      <c r="E1350" s="4" t="s">
        <v>27</v>
      </c>
      <c r="F1350" s="3">
        <v>45728.583333333336</v>
      </c>
      <c r="G1350" s="3">
        <v>45728.613888888889</v>
      </c>
      <c r="H1350" s="1">
        <v>10.35</v>
      </c>
      <c r="I1350" s="1">
        <v>3.32</v>
      </c>
      <c r="J1350" s="1">
        <v>9.39</v>
      </c>
      <c r="K1350" s="2">
        <v>39.78</v>
      </c>
      <c r="L1350" s="4" t="s">
        <v>12</v>
      </c>
      <c r="M1350" s="4" t="s">
        <v>33</v>
      </c>
      <c r="N1350" s="1">
        <v>42.66</v>
      </c>
      <c r="O1350" s="1">
        <v>79.510000000000005</v>
      </c>
      <c r="P1350" s="1">
        <v>40.14</v>
      </c>
      <c r="Q1350" s="1">
        <v>37.46</v>
      </c>
      <c r="R1350" s="1">
        <v>7</v>
      </c>
      <c r="S1350" s="4" t="s">
        <v>20</v>
      </c>
      <c r="T1350" s="4" t="s">
        <v>7</v>
      </c>
      <c r="U1350" s="7">
        <v>14</v>
      </c>
      <c r="V1350" s="4" t="s">
        <v>36</v>
      </c>
      <c r="W1350" s="4" t="s">
        <v>2575</v>
      </c>
      <c r="X1350" s="7">
        <v>3</v>
      </c>
      <c r="Y1350" s="7">
        <v>2025</v>
      </c>
      <c r="Z1350" s="4" t="s">
        <v>2489</v>
      </c>
    </row>
    <row r="1351" spans="1:26">
      <c r="A1351" s="4" t="s">
        <v>1901</v>
      </c>
      <c r="B1351" s="4" t="s">
        <v>2478</v>
      </c>
      <c r="C1351" s="1">
        <v>62</v>
      </c>
      <c r="D1351" s="4" t="s">
        <v>1491</v>
      </c>
      <c r="E1351" s="4" t="s">
        <v>11</v>
      </c>
      <c r="F1351" s="3">
        <v>45728.625</v>
      </c>
      <c r="G1351" s="3">
        <v>45728.728472222225</v>
      </c>
      <c r="H1351" s="1">
        <v>26.3</v>
      </c>
      <c r="I1351" s="1">
        <v>3.58</v>
      </c>
      <c r="J1351" s="1">
        <v>49.89</v>
      </c>
      <c r="K1351" s="2">
        <v>9.56</v>
      </c>
      <c r="L1351" s="4" t="s">
        <v>36</v>
      </c>
      <c r="M1351" s="4" t="s">
        <v>19</v>
      </c>
      <c r="N1351" s="1">
        <v>52.3</v>
      </c>
      <c r="O1351" s="1">
        <v>71.44</v>
      </c>
      <c r="P1351" s="1">
        <v>97.82</v>
      </c>
      <c r="Q1351" s="1">
        <v>31.42</v>
      </c>
      <c r="R1351" s="1">
        <v>3</v>
      </c>
      <c r="S1351" s="4" t="s">
        <v>6</v>
      </c>
      <c r="T1351" s="4" t="s">
        <v>7</v>
      </c>
      <c r="U1351" s="7">
        <v>15</v>
      </c>
      <c r="V1351" s="4" t="s">
        <v>36</v>
      </c>
      <c r="W1351" s="4" t="s">
        <v>2580</v>
      </c>
      <c r="X1351" s="7">
        <v>3</v>
      </c>
      <c r="Y1351" s="7">
        <v>2025</v>
      </c>
      <c r="Z1351" s="4" t="s">
        <v>2489</v>
      </c>
    </row>
    <row r="1352" spans="1:26">
      <c r="A1352" s="4" t="s">
        <v>1902</v>
      </c>
      <c r="B1352" s="4" t="s">
        <v>2479</v>
      </c>
      <c r="C1352" s="1">
        <v>85</v>
      </c>
      <c r="D1352" s="4" t="s">
        <v>342</v>
      </c>
      <c r="E1352" s="4" t="s">
        <v>11</v>
      </c>
      <c r="F1352" s="3">
        <v>45728.666666666664</v>
      </c>
      <c r="G1352" s="3">
        <v>45728.753472222219</v>
      </c>
      <c r="H1352" s="1">
        <v>26.73</v>
      </c>
      <c r="I1352" s="1">
        <v>0.67</v>
      </c>
      <c r="J1352" s="1">
        <v>12.95</v>
      </c>
      <c r="K1352" s="2">
        <v>26.76</v>
      </c>
      <c r="L1352" s="4" t="s">
        <v>12</v>
      </c>
      <c r="M1352" s="4" t="s">
        <v>19</v>
      </c>
      <c r="N1352" s="1">
        <v>83.74</v>
      </c>
      <c r="O1352" s="1">
        <v>88.15</v>
      </c>
      <c r="P1352" s="1">
        <v>131.4</v>
      </c>
      <c r="Q1352" s="1">
        <v>-4.5999999999999996</v>
      </c>
      <c r="R1352" s="1">
        <v>1</v>
      </c>
      <c r="S1352" s="4" t="s">
        <v>6</v>
      </c>
      <c r="T1352" s="4" t="s">
        <v>7</v>
      </c>
      <c r="U1352" s="7">
        <v>16</v>
      </c>
      <c r="V1352" s="4" t="s">
        <v>36</v>
      </c>
      <c r="W1352" s="4" t="s">
        <v>2580</v>
      </c>
      <c r="X1352" s="7">
        <v>3</v>
      </c>
      <c r="Y1352" s="7">
        <v>2025</v>
      </c>
      <c r="Z1352" s="4" t="s">
        <v>2489</v>
      </c>
    </row>
    <row r="1353" spans="1:26">
      <c r="A1353" s="4" t="s">
        <v>1903</v>
      </c>
      <c r="B1353" s="4" t="s">
        <v>2480</v>
      </c>
      <c r="C1353" s="1">
        <v>50</v>
      </c>
      <c r="D1353" s="4" t="s">
        <v>612</v>
      </c>
      <c r="E1353" s="4" t="s">
        <v>11</v>
      </c>
      <c r="F1353" s="3">
        <v>45728.708333333336</v>
      </c>
      <c r="G1353" s="3">
        <v>45728.732638888891</v>
      </c>
      <c r="H1353" s="1">
        <v>48.61</v>
      </c>
      <c r="I1353" s="1">
        <v>3.69</v>
      </c>
      <c r="J1353" s="1">
        <v>22.07</v>
      </c>
      <c r="K1353" s="2">
        <v>31.5</v>
      </c>
      <c r="L1353" s="4" t="s">
        <v>4</v>
      </c>
      <c r="M1353" s="4" t="s">
        <v>23</v>
      </c>
      <c r="N1353" s="1">
        <v>82.44</v>
      </c>
      <c r="O1353" s="1">
        <v>23.04</v>
      </c>
      <c r="P1353" s="1">
        <v>50.13</v>
      </c>
      <c r="Q1353" s="1">
        <v>11.91</v>
      </c>
      <c r="R1353" s="1">
        <v>0</v>
      </c>
      <c r="S1353" s="4" t="s">
        <v>14</v>
      </c>
      <c r="T1353" s="4" t="s">
        <v>15</v>
      </c>
      <c r="U1353" s="7">
        <v>17</v>
      </c>
      <c r="V1353" s="4" t="s">
        <v>36</v>
      </c>
      <c r="W1353" s="4" t="s">
        <v>2578</v>
      </c>
      <c r="X1353" s="7">
        <v>3</v>
      </c>
      <c r="Y1353" s="7">
        <v>2025</v>
      </c>
      <c r="Z1353" s="4" t="s">
        <v>2489</v>
      </c>
    </row>
    <row r="1354" spans="1:26">
      <c r="A1354" s="4" t="s">
        <v>1904</v>
      </c>
      <c r="B1354" s="4" t="s">
        <v>2481</v>
      </c>
      <c r="C1354" s="1">
        <v>85</v>
      </c>
      <c r="D1354" s="4" t="s">
        <v>449</v>
      </c>
      <c r="E1354" s="4" t="s">
        <v>58</v>
      </c>
      <c r="F1354" s="3">
        <v>45728.75</v>
      </c>
      <c r="G1354" s="3">
        <v>45728.845833333333</v>
      </c>
      <c r="H1354" s="1">
        <v>1.33</v>
      </c>
      <c r="I1354" s="1">
        <v>1.34</v>
      </c>
      <c r="J1354" s="1">
        <v>23.29</v>
      </c>
      <c r="K1354" s="2">
        <v>11.81</v>
      </c>
      <c r="L1354" s="4" t="s">
        <v>4</v>
      </c>
      <c r="M1354" s="4" t="s">
        <v>5</v>
      </c>
      <c r="N1354" s="1">
        <v>86.16</v>
      </c>
      <c r="O1354" s="1">
        <v>89.97</v>
      </c>
      <c r="P1354" s="1">
        <v>324.52</v>
      </c>
      <c r="Q1354" s="1">
        <v>-3.94</v>
      </c>
      <c r="R1354" s="1">
        <v>0</v>
      </c>
      <c r="S1354" s="4" t="s">
        <v>14</v>
      </c>
      <c r="T1354" s="4" t="s">
        <v>7</v>
      </c>
      <c r="U1354" s="7">
        <v>18</v>
      </c>
      <c r="V1354" s="4" t="s">
        <v>4</v>
      </c>
      <c r="W1354" s="4" t="s">
        <v>2585</v>
      </c>
      <c r="X1354" s="7">
        <v>3</v>
      </c>
      <c r="Y1354" s="7">
        <v>2025</v>
      </c>
      <c r="Z1354" s="4" t="s">
        <v>2489</v>
      </c>
    </row>
    <row r="1355" spans="1:26">
      <c r="A1355" s="4" t="s">
        <v>1905</v>
      </c>
      <c r="B1355" s="4" t="s">
        <v>2482</v>
      </c>
      <c r="C1355" s="1">
        <v>85</v>
      </c>
      <c r="D1355" s="4" t="s">
        <v>93</v>
      </c>
      <c r="E1355" s="4" t="s">
        <v>3</v>
      </c>
      <c r="F1355" s="3">
        <v>45728.791666666664</v>
      </c>
      <c r="G1355" s="3">
        <v>45728.879166666666</v>
      </c>
      <c r="H1355" s="1">
        <v>44.02</v>
      </c>
      <c r="I1355" s="1">
        <v>1.32</v>
      </c>
      <c r="J1355" s="1">
        <v>38.11</v>
      </c>
      <c r="K1355" s="2">
        <v>32.94</v>
      </c>
      <c r="L1355" s="4" t="s">
        <v>36</v>
      </c>
      <c r="M1355" s="4" t="s">
        <v>23</v>
      </c>
      <c r="N1355" s="1">
        <v>73.349999999999994</v>
      </c>
      <c r="O1355" s="1">
        <v>78.16</v>
      </c>
      <c r="P1355" s="1">
        <v>78.12</v>
      </c>
      <c r="Q1355" s="1">
        <v>5.88</v>
      </c>
      <c r="R1355" s="1">
        <v>5</v>
      </c>
      <c r="S1355" s="4" t="s">
        <v>20</v>
      </c>
      <c r="T1355" s="4" t="s">
        <v>15</v>
      </c>
      <c r="U1355" s="7">
        <v>19</v>
      </c>
      <c r="V1355" s="4" t="s">
        <v>4</v>
      </c>
      <c r="W1355" s="4" t="s">
        <v>2583</v>
      </c>
      <c r="X1355" s="7">
        <v>3</v>
      </c>
      <c r="Y1355" s="7">
        <v>2025</v>
      </c>
      <c r="Z1355" s="4" t="s">
        <v>2489</v>
      </c>
    </row>
    <row r="1356" spans="1:26">
      <c r="A1356" s="4" t="s">
        <v>1906</v>
      </c>
      <c r="B1356" s="4" t="s">
        <v>2483</v>
      </c>
      <c r="C1356" s="1">
        <v>85</v>
      </c>
      <c r="D1356" s="4" t="s">
        <v>2</v>
      </c>
      <c r="E1356" s="4" t="s">
        <v>11</v>
      </c>
      <c r="F1356" s="3">
        <v>45728.833333333336</v>
      </c>
      <c r="G1356" s="3">
        <v>45728.875694444447</v>
      </c>
      <c r="H1356" s="1">
        <v>18.43</v>
      </c>
      <c r="I1356" s="1">
        <v>1.62</v>
      </c>
      <c r="J1356" s="1">
        <v>22.32</v>
      </c>
      <c r="K1356" s="2">
        <v>10.41</v>
      </c>
      <c r="L1356" s="4" t="s">
        <v>36</v>
      </c>
      <c r="M1356" s="4" t="s">
        <v>23</v>
      </c>
      <c r="N1356" s="1">
        <v>53.52</v>
      </c>
      <c r="O1356" s="1">
        <v>95.65</v>
      </c>
      <c r="P1356" s="1">
        <v>104.38</v>
      </c>
      <c r="Q1356" s="1">
        <v>30.52</v>
      </c>
      <c r="R1356" s="1">
        <v>2</v>
      </c>
      <c r="S1356" s="4" t="s">
        <v>20</v>
      </c>
      <c r="T1356" s="4" t="s">
        <v>7</v>
      </c>
      <c r="U1356" s="7">
        <v>20</v>
      </c>
      <c r="V1356" s="4" t="s">
        <v>4</v>
      </c>
      <c r="W1356" s="4" t="s">
        <v>2571</v>
      </c>
      <c r="X1356" s="7">
        <v>3</v>
      </c>
      <c r="Y1356" s="7">
        <v>2025</v>
      </c>
      <c r="Z1356" s="4" t="s">
        <v>2489</v>
      </c>
    </row>
    <row r="1357" spans="1:26">
      <c r="A1357" s="4" t="s">
        <v>1907</v>
      </c>
      <c r="B1357" s="4" t="s">
        <v>2484</v>
      </c>
      <c r="C1357" s="1">
        <v>75</v>
      </c>
      <c r="D1357" s="4" t="s">
        <v>220</v>
      </c>
      <c r="E1357" s="4" t="s">
        <v>42</v>
      </c>
      <c r="F1357" s="3">
        <v>45693.25</v>
      </c>
      <c r="G1357" s="3">
        <v>45693.352777777778</v>
      </c>
      <c r="H1357" s="1">
        <v>46.78</v>
      </c>
      <c r="I1357" s="1">
        <v>3.12</v>
      </c>
      <c r="J1357" s="1">
        <v>32.08</v>
      </c>
      <c r="K1357" s="2">
        <v>18.59</v>
      </c>
      <c r="L1357" s="4" t="s">
        <v>12</v>
      </c>
      <c r="M1357" s="4" t="s">
        <v>39</v>
      </c>
      <c r="N1357" s="1">
        <v>77.52</v>
      </c>
      <c r="O1357" s="1">
        <v>56.73</v>
      </c>
      <c r="P1357" s="1">
        <v>246.22</v>
      </c>
      <c r="Q1357" s="1">
        <v>27.27</v>
      </c>
      <c r="R1357" s="1">
        <v>4</v>
      </c>
      <c r="S1357" s="4" t="s">
        <v>20</v>
      </c>
      <c r="T1357" s="4" t="s">
        <v>24</v>
      </c>
      <c r="U1357" s="7">
        <v>6</v>
      </c>
      <c r="V1357" s="4" t="s">
        <v>12</v>
      </c>
      <c r="W1357" s="4" t="s">
        <v>2570</v>
      </c>
      <c r="X1357" s="7">
        <v>2</v>
      </c>
      <c r="Y1357" s="7">
        <v>2025</v>
      </c>
      <c r="Z1357" s="4" t="s">
        <v>1853</v>
      </c>
    </row>
    <row r="1358" spans="1:26">
      <c r="A1358" s="4" t="s">
        <v>1908</v>
      </c>
      <c r="B1358" s="4" t="s">
        <v>2485</v>
      </c>
      <c r="C1358" s="1">
        <v>62</v>
      </c>
      <c r="D1358" s="4" t="s">
        <v>481</v>
      </c>
      <c r="E1358" s="4" t="s">
        <v>42</v>
      </c>
      <c r="F1358" s="3">
        <v>45728.875</v>
      </c>
      <c r="G1358" s="3">
        <v>45729.020138888889</v>
      </c>
      <c r="H1358" s="1">
        <v>37.700000000000003</v>
      </c>
      <c r="I1358" s="1">
        <v>2.73</v>
      </c>
      <c r="J1358" s="1">
        <v>34.72</v>
      </c>
      <c r="K1358" s="2">
        <v>24.67</v>
      </c>
      <c r="L1358" s="4" t="s">
        <v>4</v>
      </c>
      <c r="M1358" s="4" t="s">
        <v>23</v>
      </c>
      <c r="N1358" s="1">
        <v>46.56</v>
      </c>
      <c r="O1358" s="1">
        <v>52.46</v>
      </c>
      <c r="P1358" s="1">
        <v>274.45999999999998</v>
      </c>
      <c r="Q1358" s="1">
        <v>6.67</v>
      </c>
      <c r="R1358" s="1">
        <v>5</v>
      </c>
      <c r="S1358" s="4" t="s">
        <v>14</v>
      </c>
      <c r="T1358" s="4" t="s">
        <v>15</v>
      </c>
      <c r="U1358" s="7">
        <v>21</v>
      </c>
      <c r="V1358" s="4" t="s">
        <v>4</v>
      </c>
      <c r="W1358" s="4" t="s">
        <v>2570</v>
      </c>
      <c r="X1358" s="7">
        <v>3</v>
      </c>
      <c r="Y1358" s="7">
        <v>2025</v>
      </c>
      <c r="Z1358" s="4" t="s">
        <v>2489</v>
      </c>
    </row>
    <row r="1359" spans="1:26">
      <c r="A1359" s="4" t="s">
        <v>1909</v>
      </c>
      <c r="B1359" s="4" t="s">
        <v>2486</v>
      </c>
      <c r="C1359" s="1">
        <v>100</v>
      </c>
      <c r="D1359" s="4" t="s">
        <v>231</v>
      </c>
      <c r="E1359" s="4" t="s">
        <v>27</v>
      </c>
      <c r="F1359" s="3">
        <v>45728.916666666664</v>
      </c>
      <c r="G1359" s="3">
        <v>45728.994444444441</v>
      </c>
      <c r="H1359" s="1">
        <v>56.2</v>
      </c>
      <c r="I1359" s="1">
        <v>0.18</v>
      </c>
      <c r="J1359" s="1">
        <v>40.72</v>
      </c>
      <c r="K1359" s="2">
        <v>19.62</v>
      </c>
      <c r="L1359" s="4" t="s">
        <v>12</v>
      </c>
      <c r="M1359" s="4" t="s">
        <v>48</v>
      </c>
      <c r="N1359" s="1">
        <v>56.03</v>
      </c>
      <c r="O1359" s="1">
        <v>65.41</v>
      </c>
      <c r="P1359" s="1">
        <v>39.68</v>
      </c>
      <c r="Q1359" s="1">
        <v>34.06</v>
      </c>
      <c r="R1359" s="1">
        <v>1</v>
      </c>
      <c r="S1359" s="4" t="s">
        <v>20</v>
      </c>
      <c r="T1359" s="4" t="s">
        <v>15</v>
      </c>
      <c r="U1359" s="7">
        <v>22</v>
      </c>
      <c r="V1359" s="4" t="s">
        <v>4</v>
      </c>
      <c r="W1359" s="4" t="s">
        <v>2568</v>
      </c>
      <c r="X1359" s="7">
        <v>3</v>
      </c>
      <c r="Y1359" s="7">
        <v>2025</v>
      </c>
      <c r="Z1359" s="4" t="s">
        <v>2489</v>
      </c>
    </row>
    <row r="1360" spans="1:26">
      <c r="A1360" s="4" t="s">
        <v>1910</v>
      </c>
      <c r="B1360" s="4" t="s">
        <v>2487</v>
      </c>
      <c r="C1360" s="1">
        <v>85</v>
      </c>
      <c r="D1360" s="4" t="s">
        <v>374</v>
      </c>
      <c r="E1360" s="4" t="s">
        <v>42</v>
      </c>
      <c r="F1360" s="3">
        <v>45728.958333333336</v>
      </c>
      <c r="G1360" s="3">
        <v>45729.086805555555</v>
      </c>
      <c r="H1360" s="1">
        <v>73.28</v>
      </c>
      <c r="I1360" s="1">
        <v>1.49</v>
      </c>
      <c r="J1360" s="1">
        <v>23.32</v>
      </c>
      <c r="K1360" s="2">
        <v>23.61</v>
      </c>
      <c r="L1360" s="4" t="s">
        <v>12</v>
      </c>
      <c r="M1360" s="4" t="s">
        <v>13</v>
      </c>
      <c r="N1360" s="1">
        <v>78.599999999999994</v>
      </c>
      <c r="O1360" s="1">
        <v>21.88</v>
      </c>
      <c r="P1360" s="1"/>
      <c r="Q1360" s="1">
        <v>31.15</v>
      </c>
      <c r="R1360" s="1">
        <v>7</v>
      </c>
      <c r="S1360" s="4" t="s">
        <v>20</v>
      </c>
      <c r="T1360" s="4" t="s">
        <v>24</v>
      </c>
      <c r="U1360" s="7">
        <v>23</v>
      </c>
      <c r="V1360" s="4" t="s">
        <v>4</v>
      </c>
      <c r="W1360" s="4" t="s">
        <v>2576</v>
      </c>
      <c r="X1360" s="7">
        <v>3</v>
      </c>
      <c r="Y1360" s="7">
        <v>2025</v>
      </c>
      <c r="Z1360" s="4" t="s">
        <v>2489</v>
      </c>
    </row>
    <row r="1361" spans="1:26">
      <c r="A1361" s="4" t="s">
        <v>1911</v>
      </c>
      <c r="B1361" s="4" t="s">
        <v>2488</v>
      </c>
      <c r="C1361" s="1">
        <v>100</v>
      </c>
      <c r="D1361" s="4" t="s">
        <v>374</v>
      </c>
      <c r="E1361" s="4" t="s">
        <v>58</v>
      </c>
      <c r="F1361" s="3">
        <v>45729</v>
      </c>
      <c r="G1361" s="3">
        <v>45729.102083333331</v>
      </c>
      <c r="H1361" s="1">
        <v>76.89</v>
      </c>
      <c r="I1361" s="1">
        <v>7.64</v>
      </c>
      <c r="J1361" s="1">
        <v>10.45</v>
      </c>
      <c r="K1361" s="2">
        <v>39.79</v>
      </c>
      <c r="L1361" s="4" t="s">
        <v>45</v>
      </c>
      <c r="M1361" s="4" t="s">
        <v>33</v>
      </c>
      <c r="N1361" s="1">
        <v>7.17</v>
      </c>
      <c r="O1361" s="1">
        <v>101.84</v>
      </c>
      <c r="P1361" s="1">
        <v>226.39</v>
      </c>
      <c r="Q1361" s="1">
        <v>32.880000000000003</v>
      </c>
      <c r="R1361" s="1">
        <v>2</v>
      </c>
      <c r="S1361" s="4" t="s">
        <v>14</v>
      </c>
      <c r="T1361" s="4" t="s">
        <v>15</v>
      </c>
      <c r="U1361" s="7">
        <v>0</v>
      </c>
      <c r="V1361" s="4" t="s">
        <v>1816</v>
      </c>
      <c r="W1361" s="4" t="s">
        <v>2573</v>
      </c>
      <c r="X1361" s="7">
        <v>3</v>
      </c>
      <c r="Y1361" s="7">
        <v>2025</v>
      </c>
      <c r="Z1361" s="4" t="s">
        <v>2489</v>
      </c>
    </row>
    <row r="1362" spans="1:26">
      <c r="A1362" s="4" t="s">
        <v>1912</v>
      </c>
      <c r="B1362" s="4" t="s">
        <v>62</v>
      </c>
      <c r="C1362" s="1">
        <v>75</v>
      </c>
      <c r="D1362" s="4" t="s">
        <v>1502</v>
      </c>
      <c r="E1362" s="4" t="s">
        <v>58</v>
      </c>
      <c r="F1362" s="3">
        <v>45729.041666666664</v>
      </c>
      <c r="G1362" s="3">
        <v>45729.195138888892</v>
      </c>
      <c r="H1362" s="1">
        <v>23.93</v>
      </c>
      <c r="I1362" s="1">
        <v>1.63</v>
      </c>
      <c r="J1362" s="1">
        <v>42.93</v>
      </c>
      <c r="K1362" s="2">
        <v>21.83</v>
      </c>
      <c r="L1362" s="4" t="s">
        <v>4</v>
      </c>
      <c r="M1362" s="4" t="s">
        <v>39</v>
      </c>
      <c r="N1362" s="1">
        <v>69.67</v>
      </c>
      <c r="O1362" s="1">
        <v>52.64</v>
      </c>
      <c r="P1362" s="1">
        <v>219.75</v>
      </c>
      <c r="Q1362" s="1">
        <v>38.26</v>
      </c>
      <c r="R1362" s="1">
        <v>1</v>
      </c>
      <c r="S1362" s="4" t="s">
        <v>6</v>
      </c>
      <c r="T1362" s="4" t="s">
        <v>7</v>
      </c>
      <c r="U1362" s="7">
        <v>1</v>
      </c>
      <c r="V1362" s="4" t="s">
        <v>1816</v>
      </c>
      <c r="W1362" s="4" t="s">
        <v>2584</v>
      </c>
      <c r="X1362" s="7">
        <v>3</v>
      </c>
      <c r="Y1362" s="7">
        <v>2025</v>
      </c>
      <c r="Z1362" s="4" t="s">
        <v>2489</v>
      </c>
    </row>
    <row r="1363" spans="1:26">
      <c r="A1363" s="4" t="s">
        <v>1913</v>
      </c>
      <c r="B1363" s="4" t="s">
        <v>2452</v>
      </c>
      <c r="C1363" s="1">
        <v>50</v>
      </c>
      <c r="D1363" s="4" t="s">
        <v>601</v>
      </c>
      <c r="E1363" s="4" t="s">
        <v>42</v>
      </c>
      <c r="F1363" s="3">
        <v>45729.083333333336</v>
      </c>
      <c r="G1363" s="3">
        <v>45729.158333333333</v>
      </c>
      <c r="H1363" s="1">
        <v>50.49</v>
      </c>
      <c r="I1363" s="1">
        <v>0.72</v>
      </c>
      <c r="J1363" s="1">
        <v>42.79</v>
      </c>
      <c r="K1363" s="2">
        <v>15.84</v>
      </c>
      <c r="L1363" s="4" t="s">
        <v>36</v>
      </c>
      <c r="M1363" s="4" t="s">
        <v>48</v>
      </c>
      <c r="N1363" s="1">
        <v>65.94</v>
      </c>
      <c r="O1363" s="1">
        <v>62.64</v>
      </c>
      <c r="P1363" s="1">
        <v>221.59</v>
      </c>
      <c r="Q1363" s="1">
        <v>29.6</v>
      </c>
      <c r="R1363" s="1">
        <v>0</v>
      </c>
      <c r="S1363" s="4" t="s">
        <v>14</v>
      </c>
      <c r="T1363" s="4" t="s">
        <v>7</v>
      </c>
      <c r="U1363" s="7">
        <v>2</v>
      </c>
      <c r="V1363" s="4" t="s">
        <v>1816</v>
      </c>
      <c r="W1363" s="4" t="s">
        <v>2584</v>
      </c>
      <c r="X1363" s="7">
        <v>3</v>
      </c>
      <c r="Y1363" s="7">
        <v>2025</v>
      </c>
      <c r="Z1363" s="4" t="s">
        <v>2489</v>
      </c>
    </row>
    <row r="1364" spans="1:26">
      <c r="A1364" s="4" t="s">
        <v>1914</v>
      </c>
      <c r="B1364" s="4" t="s">
        <v>2453</v>
      </c>
      <c r="C1364" s="1">
        <v>60.66</v>
      </c>
      <c r="D1364" s="4" t="s">
        <v>769</v>
      </c>
      <c r="E1364" s="4" t="s">
        <v>3</v>
      </c>
      <c r="F1364" s="3">
        <v>45729.125</v>
      </c>
      <c r="G1364" s="3">
        <v>45729.199305555558</v>
      </c>
      <c r="H1364" s="1">
        <v>66.09</v>
      </c>
      <c r="I1364" s="1">
        <v>1.27</v>
      </c>
      <c r="J1364" s="1">
        <v>37.6</v>
      </c>
      <c r="K1364" s="2">
        <v>14.81</v>
      </c>
      <c r="L1364" s="4" t="s">
        <v>4</v>
      </c>
      <c r="M1364" s="4" t="s">
        <v>5</v>
      </c>
      <c r="N1364" s="1">
        <v>42.3</v>
      </c>
      <c r="O1364" s="1">
        <v>70.73</v>
      </c>
      <c r="P1364" s="1">
        <v>167.66</v>
      </c>
      <c r="Q1364" s="1">
        <v>9.9499999999999993</v>
      </c>
      <c r="R1364" s="1">
        <v>1.72</v>
      </c>
      <c r="S1364" s="4" t="s">
        <v>20</v>
      </c>
      <c r="T1364" s="4" t="s">
        <v>15</v>
      </c>
      <c r="U1364" s="7">
        <v>3</v>
      </c>
      <c r="V1364" s="4" t="s">
        <v>1816</v>
      </c>
      <c r="W1364" s="4" t="s">
        <v>2584</v>
      </c>
      <c r="X1364" s="7">
        <v>3</v>
      </c>
      <c r="Y1364" s="7">
        <v>2025</v>
      </c>
      <c r="Z1364" s="4" t="s">
        <v>2489</v>
      </c>
    </row>
    <row r="1365" spans="1:26">
      <c r="A1365" s="4" t="s">
        <v>1915</v>
      </c>
      <c r="B1365" s="4" t="s">
        <v>2454</v>
      </c>
      <c r="C1365" s="1">
        <v>62</v>
      </c>
      <c r="D1365" s="4" t="s">
        <v>383</v>
      </c>
      <c r="E1365" s="4" t="s">
        <v>58</v>
      </c>
      <c r="F1365" s="3">
        <v>45729.166666666664</v>
      </c>
      <c r="G1365" s="3">
        <v>45729.288888888892</v>
      </c>
      <c r="H1365" s="1">
        <v>6.92</v>
      </c>
      <c r="I1365" s="1">
        <v>5.51</v>
      </c>
      <c r="J1365" s="1">
        <v>49.06</v>
      </c>
      <c r="K1365" s="2">
        <v>9.2100000000000009</v>
      </c>
      <c r="L1365" s="4" t="s">
        <v>36</v>
      </c>
      <c r="M1365" s="4" t="s">
        <v>5</v>
      </c>
      <c r="N1365" s="1">
        <v>24.67</v>
      </c>
      <c r="O1365" s="1">
        <v>70.790000000000006</v>
      </c>
      <c r="P1365" s="1">
        <v>196.35</v>
      </c>
      <c r="Q1365" s="1">
        <v>26.2</v>
      </c>
      <c r="R1365" s="1">
        <v>1</v>
      </c>
      <c r="S1365" s="4" t="s">
        <v>6</v>
      </c>
      <c r="T1365" s="4" t="s">
        <v>15</v>
      </c>
      <c r="U1365" s="7">
        <v>4</v>
      </c>
      <c r="V1365" s="4" t="s">
        <v>1816</v>
      </c>
      <c r="W1365" s="4" t="s">
        <v>2584</v>
      </c>
      <c r="X1365" s="7">
        <v>3</v>
      </c>
      <c r="Y1365" s="7">
        <v>2025</v>
      </c>
      <c r="Z1365" s="4" t="s">
        <v>2489</v>
      </c>
    </row>
    <row r="1366" spans="1:26">
      <c r="A1366" s="4" t="s">
        <v>1916</v>
      </c>
      <c r="B1366" s="4" t="s">
        <v>29</v>
      </c>
      <c r="C1366" s="1">
        <v>100</v>
      </c>
      <c r="D1366" s="4" t="s">
        <v>873</v>
      </c>
      <c r="E1366" s="4" t="s">
        <v>58</v>
      </c>
      <c r="F1366" s="3">
        <v>45729.208333333336</v>
      </c>
      <c r="G1366" s="3">
        <v>45729.302777777775</v>
      </c>
      <c r="H1366" s="1"/>
      <c r="I1366" s="1">
        <v>1.58</v>
      </c>
      <c r="J1366" s="1">
        <v>46.92</v>
      </c>
      <c r="K1366" s="2">
        <v>23.95</v>
      </c>
      <c r="L1366" s="4" t="s">
        <v>12</v>
      </c>
      <c r="M1366" s="4" t="s">
        <v>33</v>
      </c>
      <c r="N1366" s="1">
        <v>65.790000000000006</v>
      </c>
      <c r="O1366" s="1">
        <v>63.29</v>
      </c>
      <c r="P1366" s="1">
        <v>161.63999999999999</v>
      </c>
      <c r="Q1366" s="1">
        <v>0.97</v>
      </c>
      <c r="R1366" s="1">
        <v>3</v>
      </c>
      <c r="S1366" s="4" t="s">
        <v>14</v>
      </c>
      <c r="T1366" s="4" t="s">
        <v>15</v>
      </c>
      <c r="U1366" s="7">
        <v>5</v>
      </c>
      <c r="V1366" s="4" t="s">
        <v>1816</v>
      </c>
      <c r="W1366" s="4" t="s">
        <v>2579</v>
      </c>
      <c r="X1366" s="7">
        <v>3</v>
      </c>
      <c r="Y1366" s="7">
        <v>2025</v>
      </c>
      <c r="Z1366" s="4" t="s">
        <v>2489</v>
      </c>
    </row>
    <row r="1367" spans="1:26">
      <c r="A1367" s="4" t="s">
        <v>1917</v>
      </c>
      <c r="B1367" s="4" t="s">
        <v>2455</v>
      </c>
      <c r="C1367" s="1">
        <v>85</v>
      </c>
      <c r="D1367" s="4" t="s">
        <v>947</v>
      </c>
      <c r="E1367" s="4" t="s">
        <v>42</v>
      </c>
      <c r="F1367" s="3">
        <v>45729.25</v>
      </c>
      <c r="G1367" s="3">
        <v>45729.357638888891</v>
      </c>
      <c r="H1367" s="1">
        <v>61.04</v>
      </c>
      <c r="I1367" s="1">
        <v>1.99</v>
      </c>
      <c r="J1367" s="1">
        <v>41.55</v>
      </c>
      <c r="K1367" s="2">
        <v>35.549999999999997</v>
      </c>
      <c r="L1367" s="4" t="s">
        <v>36</v>
      </c>
      <c r="M1367" s="4" t="s">
        <v>5</v>
      </c>
      <c r="N1367" s="1">
        <v>33.07</v>
      </c>
      <c r="O1367" s="1">
        <v>56.8</v>
      </c>
      <c r="P1367" s="1">
        <v>95.53</v>
      </c>
      <c r="Q1367" s="1">
        <v>27.06</v>
      </c>
      <c r="R1367" s="1">
        <v>5</v>
      </c>
      <c r="S1367" s="4" t="s">
        <v>6</v>
      </c>
      <c r="T1367" s="4" t="s">
        <v>15</v>
      </c>
      <c r="U1367" s="7">
        <v>6</v>
      </c>
      <c r="V1367" s="4" t="s">
        <v>12</v>
      </c>
      <c r="W1367" s="4" t="s">
        <v>2567</v>
      </c>
      <c r="X1367" s="7">
        <v>3</v>
      </c>
      <c r="Y1367" s="7">
        <v>2025</v>
      </c>
      <c r="Z1367" s="4" t="s">
        <v>2489</v>
      </c>
    </row>
    <row r="1368" spans="1:26">
      <c r="A1368" s="4" t="s">
        <v>1918</v>
      </c>
      <c r="B1368" s="4" t="s">
        <v>2456</v>
      </c>
      <c r="C1368" s="1">
        <v>95.15</v>
      </c>
      <c r="D1368" s="4" t="s">
        <v>222</v>
      </c>
      <c r="E1368" s="4" t="s">
        <v>58</v>
      </c>
      <c r="F1368" s="3">
        <v>45693.291666666664</v>
      </c>
      <c r="G1368" s="3">
        <v>45693.327777777777</v>
      </c>
      <c r="H1368" s="1">
        <v>8.4700000000000006</v>
      </c>
      <c r="I1368" s="1">
        <v>1.96</v>
      </c>
      <c r="J1368" s="1">
        <v>16.02</v>
      </c>
      <c r="K1368" s="2">
        <v>31.24</v>
      </c>
      <c r="L1368" s="4" t="s">
        <v>45</v>
      </c>
      <c r="M1368" s="4" t="s">
        <v>19</v>
      </c>
      <c r="N1368" s="1">
        <v>84.4</v>
      </c>
      <c r="O1368" s="1">
        <v>73.569999999999993</v>
      </c>
      <c r="P1368" s="1">
        <v>297.55</v>
      </c>
      <c r="Q1368" s="1">
        <v>22.17</v>
      </c>
      <c r="R1368" s="1">
        <v>1</v>
      </c>
      <c r="S1368" s="4" t="s">
        <v>20</v>
      </c>
      <c r="T1368" s="4" t="s">
        <v>24</v>
      </c>
      <c r="U1368" s="7">
        <v>7</v>
      </c>
      <c r="V1368" s="4" t="s">
        <v>12</v>
      </c>
      <c r="W1368" s="4" t="s">
        <v>2567</v>
      </c>
      <c r="X1368" s="7">
        <v>2</v>
      </c>
      <c r="Y1368" s="7">
        <v>2025</v>
      </c>
      <c r="Z1368" s="4" t="s">
        <v>1853</v>
      </c>
    </row>
    <row r="1369" spans="1:26">
      <c r="A1369" s="4" t="s">
        <v>1919</v>
      </c>
      <c r="B1369" s="4" t="s">
        <v>2457</v>
      </c>
      <c r="C1369" s="1">
        <v>85</v>
      </c>
      <c r="D1369" s="4" t="s">
        <v>904</v>
      </c>
      <c r="E1369" s="4" t="s">
        <v>58</v>
      </c>
      <c r="F1369" s="3">
        <v>45729.291666666664</v>
      </c>
      <c r="G1369" s="3">
        <v>45729.322222222225</v>
      </c>
      <c r="H1369" s="1">
        <v>64.23</v>
      </c>
      <c r="I1369" s="1">
        <v>2.13</v>
      </c>
      <c r="J1369" s="1">
        <v>18.16</v>
      </c>
      <c r="K1369" s="2">
        <v>14.83</v>
      </c>
      <c r="L1369" s="4" t="s">
        <v>45</v>
      </c>
      <c r="M1369" s="4" t="s">
        <v>33</v>
      </c>
      <c r="N1369" s="1">
        <v>83.32</v>
      </c>
      <c r="O1369" s="1">
        <v>83.8</v>
      </c>
      <c r="P1369" s="1">
        <v>171.22</v>
      </c>
      <c r="Q1369" s="1">
        <v>14.39</v>
      </c>
      <c r="R1369" s="1">
        <v>2</v>
      </c>
      <c r="S1369" s="4" t="s">
        <v>20</v>
      </c>
      <c r="T1369" s="4" t="s">
        <v>24</v>
      </c>
      <c r="U1369" s="7">
        <v>7</v>
      </c>
      <c r="V1369" s="4" t="s">
        <v>12</v>
      </c>
      <c r="W1369" s="4" t="s">
        <v>2572</v>
      </c>
      <c r="X1369" s="7">
        <v>3</v>
      </c>
      <c r="Y1369" s="7">
        <v>2025</v>
      </c>
      <c r="Z1369" s="4" t="s">
        <v>2489</v>
      </c>
    </row>
    <row r="1370" spans="1:26">
      <c r="A1370" s="4" t="s">
        <v>1920</v>
      </c>
      <c r="B1370" s="4" t="s">
        <v>2458</v>
      </c>
      <c r="C1370" s="1">
        <v>50</v>
      </c>
      <c r="D1370" s="4" t="s">
        <v>539</v>
      </c>
      <c r="E1370" s="4" t="s">
        <v>3</v>
      </c>
      <c r="F1370" s="3">
        <v>45729.333333333336</v>
      </c>
      <c r="G1370" s="3">
        <v>45729.446527777778</v>
      </c>
      <c r="H1370" s="1">
        <v>44.89</v>
      </c>
      <c r="I1370" s="1">
        <v>2.04</v>
      </c>
      <c r="J1370" s="1">
        <v>28.98</v>
      </c>
      <c r="K1370" s="2">
        <v>7.09</v>
      </c>
      <c r="L1370" s="4" t="s">
        <v>12</v>
      </c>
      <c r="M1370" s="4" t="s">
        <v>5</v>
      </c>
      <c r="N1370" s="1">
        <v>81.96</v>
      </c>
      <c r="O1370" s="1">
        <v>70.540000000000006</v>
      </c>
      <c r="P1370" s="1">
        <v>184.69</v>
      </c>
      <c r="Q1370" s="1">
        <v>22.75</v>
      </c>
      <c r="R1370" s="1">
        <v>7</v>
      </c>
      <c r="S1370" s="4" t="s">
        <v>6</v>
      </c>
      <c r="T1370" s="4" t="s">
        <v>24</v>
      </c>
      <c r="U1370" s="7">
        <v>8</v>
      </c>
      <c r="V1370" s="4" t="s">
        <v>12</v>
      </c>
      <c r="W1370" s="4" t="s">
        <v>2572</v>
      </c>
      <c r="X1370" s="7">
        <v>3</v>
      </c>
      <c r="Y1370" s="7">
        <v>2025</v>
      </c>
      <c r="Z1370" s="4" t="s">
        <v>2489</v>
      </c>
    </row>
    <row r="1371" spans="1:26">
      <c r="A1371" s="4" t="s">
        <v>1921</v>
      </c>
      <c r="B1371" s="4" t="s">
        <v>2459</v>
      </c>
      <c r="C1371" s="1">
        <v>100</v>
      </c>
      <c r="D1371" s="4" t="s">
        <v>251</v>
      </c>
      <c r="E1371" s="4" t="s">
        <v>3</v>
      </c>
      <c r="F1371" s="3">
        <v>45729.375</v>
      </c>
      <c r="G1371" s="3">
        <v>45729.445833333331</v>
      </c>
      <c r="H1371" s="1">
        <v>58.94</v>
      </c>
      <c r="I1371" s="1">
        <v>3.21</v>
      </c>
      <c r="J1371" s="1">
        <v>43.7</v>
      </c>
      <c r="K1371" s="2">
        <v>37.33</v>
      </c>
      <c r="L1371" s="4" t="s">
        <v>45</v>
      </c>
      <c r="M1371" s="4" t="s">
        <v>23</v>
      </c>
      <c r="N1371" s="1">
        <v>82.36</v>
      </c>
      <c r="O1371" s="1">
        <v>92.04</v>
      </c>
      <c r="P1371" s="1">
        <v>81.180000000000007</v>
      </c>
      <c r="Q1371" s="1">
        <v>19.46</v>
      </c>
      <c r="R1371" s="1">
        <v>6</v>
      </c>
      <c r="S1371" s="4" t="s">
        <v>20</v>
      </c>
      <c r="T1371" s="4" t="s">
        <v>24</v>
      </c>
      <c r="U1371" s="7">
        <v>9</v>
      </c>
      <c r="V1371" s="4" t="s">
        <v>12</v>
      </c>
      <c r="W1371" s="4" t="s">
        <v>2572</v>
      </c>
      <c r="X1371" s="7">
        <v>3</v>
      </c>
      <c r="Y1371" s="7">
        <v>2025</v>
      </c>
      <c r="Z1371" s="4" t="s">
        <v>2489</v>
      </c>
    </row>
    <row r="1372" spans="1:26">
      <c r="A1372" s="4" t="s">
        <v>1922</v>
      </c>
      <c r="B1372" s="4" t="s">
        <v>2460</v>
      </c>
      <c r="C1372" s="1">
        <v>109.8</v>
      </c>
      <c r="D1372" s="4" t="s">
        <v>614</v>
      </c>
      <c r="E1372" s="4" t="s">
        <v>3</v>
      </c>
      <c r="F1372" s="3">
        <v>45729.416666666664</v>
      </c>
      <c r="G1372" s="3">
        <v>45729.506944444445</v>
      </c>
      <c r="H1372" s="1">
        <v>10.039999999999999</v>
      </c>
      <c r="I1372" s="1">
        <v>1.3</v>
      </c>
      <c r="J1372" s="1"/>
      <c r="K1372" s="2">
        <v>26.59</v>
      </c>
      <c r="L1372" s="4" t="s">
        <v>4</v>
      </c>
      <c r="M1372" s="4" t="s">
        <v>13</v>
      </c>
      <c r="N1372" s="1">
        <v>35.979999999999997</v>
      </c>
      <c r="O1372" s="1">
        <v>70.680000000000007</v>
      </c>
      <c r="P1372" s="1">
        <v>81.819999999999993</v>
      </c>
      <c r="Q1372" s="1">
        <v>35.15</v>
      </c>
      <c r="R1372" s="1">
        <v>2</v>
      </c>
      <c r="S1372" s="4" t="s">
        <v>14</v>
      </c>
      <c r="T1372" s="4" t="s">
        <v>24</v>
      </c>
      <c r="U1372" s="7">
        <v>10</v>
      </c>
      <c r="V1372" s="4" t="s">
        <v>12</v>
      </c>
      <c r="W1372" s="4" t="s">
        <v>2574</v>
      </c>
      <c r="X1372" s="7">
        <v>3</v>
      </c>
      <c r="Y1372" s="7">
        <v>2025</v>
      </c>
      <c r="Z1372" s="4" t="s">
        <v>2489</v>
      </c>
    </row>
    <row r="1373" spans="1:26">
      <c r="A1373" s="4" t="s">
        <v>1923</v>
      </c>
      <c r="B1373" s="4" t="s">
        <v>2461</v>
      </c>
      <c r="C1373" s="1">
        <v>100</v>
      </c>
      <c r="D1373" s="4" t="s">
        <v>421</v>
      </c>
      <c r="E1373" s="4" t="s">
        <v>27</v>
      </c>
      <c r="F1373" s="3">
        <v>45729.458333333336</v>
      </c>
      <c r="G1373" s="3">
        <v>45729.546527777777</v>
      </c>
      <c r="H1373" s="1">
        <v>17.53</v>
      </c>
      <c r="I1373" s="1">
        <v>3.72</v>
      </c>
      <c r="J1373" s="1">
        <v>7.64</v>
      </c>
      <c r="K1373" s="2">
        <v>26.12</v>
      </c>
      <c r="L1373" s="4" t="s">
        <v>36</v>
      </c>
      <c r="M1373" s="4" t="s">
        <v>48</v>
      </c>
      <c r="N1373" s="1">
        <v>89.91</v>
      </c>
      <c r="O1373" s="1">
        <v>73.010000000000005</v>
      </c>
      <c r="P1373" s="1">
        <v>89.8</v>
      </c>
      <c r="Q1373" s="1">
        <v>-4.38</v>
      </c>
      <c r="R1373" s="1">
        <v>4</v>
      </c>
      <c r="S1373" s="4" t="s">
        <v>6</v>
      </c>
      <c r="T1373" s="4" t="s">
        <v>24</v>
      </c>
      <c r="U1373" s="7">
        <v>11</v>
      </c>
      <c r="V1373" s="4" t="s">
        <v>12</v>
      </c>
      <c r="W1373" s="4" t="s">
        <v>2574</v>
      </c>
      <c r="X1373" s="7">
        <v>3</v>
      </c>
      <c r="Y1373" s="7">
        <v>2025</v>
      </c>
      <c r="Z1373" s="4" t="s">
        <v>2489</v>
      </c>
    </row>
    <row r="1374" spans="1:26">
      <c r="A1374" s="4" t="s">
        <v>1924</v>
      </c>
      <c r="B1374" s="4" t="s">
        <v>2462</v>
      </c>
      <c r="C1374" s="1">
        <v>85</v>
      </c>
      <c r="D1374" s="4" t="s">
        <v>383</v>
      </c>
      <c r="E1374" s="4" t="s">
        <v>3</v>
      </c>
      <c r="F1374" s="3">
        <v>45729.5</v>
      </c>
      <c r="G1374" s="3">
        <v>45729.635416666664</v>
      </c>
      <c r="H1374" s="1">
        <v>29.76</v>
      </c>
      <c r="I1374" s="1">
        <v>2.16</v>
      </c>
      <c r="J1374" s="1">
        <v>29.39</v>
      </c>
      <c r="K1374" s="2">
        <v>20.07</v>
      </c>
      <c r="L1374" s="4" t="s">
        <v>12</v>
      </c>
      <c r="M1374" s="4" t="s">
        <v>48</v>
      </c>
      <c r="N1374" s="1">
        <v>10.81</v>
      </c>
      <c r="O1374" s="1">
        <v>36.549999999999997</v>
      </c>
      <c r="P1374" s="1">
        <v>51.2</v>
      </c>
      <c r="Q1374" s="1">
        <v>-1.35</v>
      </c>
      <c r="R1374" s="1">
        <v>1</v>
      </c>
      <c r="S1374" s="4" t="s">
        <v>6</v>
      </c>
      <c r="T1374" s="4" t="s">
        <v>15</v>
      </c>
      <c r="U1374" s="7">
        <v>12</v>
      </c>
      <c r="V1374" s="4" t="s">
        <v>36</v>
      </c>
      <c r="W1374" s="4" t="s">
        <v>2569</v>
      </c>
      <c r="X1374" s="7">
        <v>3</v>
      </c>
      <c r="Y1374" s="7">
        <v>2025</v>
      </c>
      <c r="Z1374" s="4" t="s">
        <v>2489</v>
      </c>
    </row>
    <row r="1375" spans="1:26">
      <c r="A1375" s="4" t="s">
        <v>1925</v>
      </c>
      <c r="B1375" s="4" t="s">
        <v>2463</v>
      </c>
      <c r="C1375" s="1">
        <v>75</v>
      </c>
      <c r="D1375" s="4" t="s">
        <v>1116</v>
      </c>
      <c r="E1375" s="4" t="s">
        <v>3</v>
      </c>
      <c r="F1375" s="3">
        <v>45729.541666666664</v>
      </c>
      <c r="G1375" s="3">
        <v>45729.579861111109</v>
      </c>
      <c r="H1375" s="1">
        <v>69.599999999999994</v>
      </c>
      <c r="I1375" s="1">
        <v>2.34</v>
      </c>
      <c r="J1375" s="1">
        <v>14.86</v>
      </c>
      <c r="K1375" s="2">
        <v>38.130000000000003</v>
      </c>
      <c r="L1375" s="4" t="s">
        <v>36</v>
      </c>
      <c r="M1375" s="4" t="s">
        <v>5</v>
      </c>
      <c r="N1375" s="1">
        <v>60.64</v>
      </c>
      <c r="O1375" s="1">
        <v>73.010000000000005</v>
      </c>
      <c r="P1375" s="1">
        <v>288.98</v>
      </c>
      <c r="Q1375" s="1">
        <v>73.17</v>
      </c>
      <c r="R1375" s="1">
        <v>6</v>
      </c>
      <c r="S1375" s="4" t="s">
        <v>6</v>
      </c>
      <c r="T1375" s="4" t="s">
        <v>24</v>
      </c>
      <c r="U1375" s="7">
        <v>13</v>
      </c>
      <c r="V1375" s="4" t="s">
        <v>36</v>
      </c>
      <c r="W1375" s="4" t="s">
        <v>2569</v>
      </c>
      <c r="X1375" s="7">
        <v>3</v>
      </c>
      <c r="Y1375" s="7">
        <v>2025</v>
      </c>
      <c r="Z1375" s="4" t="s">
        <v>2489</v>
      </c>
    </row>
    <row r="1376" spans="1:26">
      <c r="A1376" s="4" t="s">
        <v>1926</v>
      </c>
      <c r="B1376" s="4" t="s">
        <v>2464</v>
      </c>
      <c r="C1376" s="1">
        <v>75</v>
      </c>
      <c r="D1376" s="4" t="s">
        <v>1235</v>
      </c>
      <c r="E1376" s="4" t="s">
        <v>27</v>
      </c>
      <c r="F1376" s="3">
        <v>45729.583333333336</v>
      </c>
      <c r="G1376" s="3">
        <v>45729.749305555553</v>
      </c>
      <c r="H1376" s="1">
        <v>49.93</v>
      </c>
      <c r="I1376" s="1">
        <v>1.1100000000000001</v>
      </c>
      <c r="J1376" s="1">
        <v>37.93</v>
      </c>
      <c r="K1376" s="2">
        <v>28.29</v>
      </c>
      <c r="L1376" s="4" t="s">
        <v>45</v>
      </c>
      <c r="M1376" s="4" t="s">
        <v>48</v>
      </c>
      <c r="N1376" s="1">
        <v>121.85</v>
      </c>
      <c r="O1376" s="1">
        <v>52.83</v>
      </c>
      <c r="P1376" s="1">
        <v>56.71</v>
      </c>
      <c r="Q1376" s="1">
        <v>27.01</v>
      </c>
      <c r="R1376" s="1">
        <v>2</v>
      </c>
      <c r="S1376" s="4" t="s">
        <v>20</v>
      </c>
      <c r="T1376" s="4" t="s">
        <v>24</v>
      </c>
      <c r="U1376" s="7">
        <v>14</v>
      </c>
      <c r="V1376" s="4" t="s">
        <v>36</v>
      </c>
      <c r="W1376" s="4" t="s">
        <v>2586</v>
      </c>
      <c r="X1376" s="7">
        <v>3</v>
      </c>
      <c r="Y1376" s="7">
        <v>2025</v>
      </c>
      <c r="Z1376" s="4" t="s">
        <v>2489</v>
      </c>
    </row>
    <row r="1377" spans="1:26">
      <c r="A1377" s="4" t="s">
        <v>1927</v>
      </c>
      <c r="B1377" s="4" t="s">
        <v>1</v>
      </c>
      <c r="C1377" s="1">
        <v>75</v>
      </c>
      <c r="D1377" s="4" t="s">
        <v>1517</v>
      </c>
      <c r="E1377" s="4" t="s">
        <v>11</v>
      </c>
      <c r="F1377" s="3">
        <v>45729.625</v>
      </c>
      <c r="G1377" s="3">
        <v>45729.709027777775</v>
      </c>
      <c r="H1377" s="1">
        <v>14.49</v>
      </c>
      <c r="I1377" s="1">
        <v>3.89</v>
      </c>
      <c r="J1377" s="1">
        <v>41.38</v>
      </c>
      <c r="K1377" s="2">
        <v>16.38</v>
      </c>
      <c r="L1377" s="4" t="s">
        <v>12</v>
      </c>
      <c r="M1377" s="4" t="s">
        <v>5</v>
      </c>
      <c r="N1377" s="1">
        <v>42.79</v>
      </c>
      <c r="O1377" s="1">
        <v>51.76</v>
      </c>
      <c r="P1377" s="1">
        <v>97.06</v>
      </c>
      <c r="Q1377" s="1">
        <v>25</v>
      </c>
      <c r="R1377" s="1">
        <v>3</v>
      </c>
      <c r="S1377" s="4" t="s">
        <v>14</v>
      </c>
      <c r="T1377" s="4" t="s">
        <v>15</v>
      </c>
      <c r="U1377" s="7">
        <v>15</v>
      </c>
      <c r="V1377" s="4" t="s">
        <v>36</v>
      </c>
      <c r="W1377" s="4" t="s">
        <v>2566</v>
      </c>
      <c r="X1377" s="7">
        <v>3</v>
      </c>
      <c r="Y1377" s="7">
        <v>2025</v>
      </c>
      <c r="Z1377" s="4" t="s">
        <v>2489</v>
      </c>
    </row>
    <row r="1378" spans="1:26">
      <c r="A1378" s="4" t="s">
        <v>1928</v>
      </c>
      <c r="B1378" s="4" t="s">
        <v>2465</v>
      </c>
      <c r="C1378" s="1">
        <v>85</v>
      </c>
      <c r="D1378" s="4" t="s">
        <v>479</v>
      </c>
      <c r="E1378" s="4" t="s">
        <v>58</v>
      </c>
      <c r="F1378" s="3">
        <v>45729.666666666664</v>
      </c>
      <c r="G1378" s="3">
        <v>45729.773611111108</v>
      </c>
      <c r="H1378" s="1">
        <v>38.409999999999997</v>
      </c>
      <c r="I1378" s="1">
        <v>2.5</v>
      </c>
      <c r="J1378" s="1">
        <v>22.12</v>
      </c>
      <c r="K1378" s="2">
        <v>19.829999999999998</v>
      </c>
      <c r="L1378" s="4" t="s">
        <v>45</v>
      </c>
      <c r="M1378" s="4" t="s">
        <v>39</v>
      </c>
      <c r="N1378" s="1">
        <v>10.82</v>
      </c>
      <c r="O1378" s="1">
        <v>56.54</v>
      </c>
      <c r="P1378" s="1"/>
      <c r="Q1378" s="1">
        <v>-3.61</v>
      </c>
      <c r="R1378" s="1">
        <v>2</v>
      </c>
      <c r="S1378" s="4" t="s">
        <v>14</v>
      </c>
      <c r="T1378" s="4" t="s">
        <v>15</v>
      </c>
      <c r="U1378" s="7">
        <v>16</v>
      </c>
      <c r="V1378" s="4" t="s">
        <v>36</v>
      </c>
      <c r="W1378" s="4" t="s">
        <v>2566</v>
      </c>
      <c r="X1378" s="7">
        <v>3</v>
      </c>
      <c r="Y1378" s="7">
        <v>2025</v>
      </c>
      <c r="Z1378" s="4" t="s">
        <v>2489</v>
      </c>
    </row>
    <row r="1379" spans="1:26">
      <c r="A1379" s="4" t="s">
        <v>1929</v>
      </c>
      <c r="B1379" s="4" t="s">
        <v>2466</v>
      </c>
      <c r="C1379" s="1">
        <v>85</v>
      </c>
      <c r="D1379" s="4" t="s">
        <v>224</v>
      </c>
      <c r="E1379" s="4" t="s">
        <v>58</v>
      </c>
      <c r="F1379" s="3">
        <v>45693.333333333336</v>
      </c>
      <c r="G1379" s="3">
        <v>45693.461111111108</v>
      </c>
      <c r="H1379" s="1">
        <v>61.7</v>
      </c>
      <c r="I1379" s="1">
        <v>2.5299999999999998</v>
      </c>
      <c r="J1379" s="1">
        <v>30.78</v>
      </c>
      <c r="K1379" s="2">
        <v>22.49</v>
      </c>
      <c r="L1379" s="4" t="s">
        <v>4</v>
      </c>
      <c r="M1379" s="4" t="s">
        <v>48</v>
      </c>
      <c r="N1379" s="1">
        <v>84.27</v>
      </c>
      <c r="O1379" s="1">
        <v>57.22</v>
      </c>
      <c r="P1379" s="1">
        <v>208.65</v>
      </c>
      <c r="Q1379" s="1">
        <v>28.31</v>
      </c>
      <c r="R1379" s="1">
        <v>6</v>
      </c>
      <c r="S1379" s="4" t="s">
        <v>20</v>
      </c>
      <c r="T1379" s="4" t="s">
        <v>7</v>
      </c>
      <c r="U1379" s="7">
        <v>8</v>
      </c>
      <c r="V1379" s="4" t="s">
        <v>12</v>
      </c>
      <c r="W1379" s="4" t="s">
        <v>2566</v>
      </c>
      <c r="X1379" s="7">
        <v>2</v>
      </c>
      <c r="Y1379" s="7">
        <v>2025</v>
      </c>
      <c r="Z1379" s="4" t="s">
        <v>1853</v>
      </c>
    </row>
    <row r="1380" spans="1:26">
      <c r="A1380" s="4" t="s">
        <v>1930</v>
      </c>
      <c r="B1380" s="4" t="s">
        <v>2467</v>
      </c>
      <c r="C1380" s="1">
        <v>100</v>
      </c>
      <c r="D1380" s="4" t="s">
        <v>637</v>
      </c>
      <c r="E1380" s="4" t="s">
        <v>3</v>
      </c>
      <c r="F1380" s="3">
        <v>45729.708333333336</v>
      </c>
      <c r="G1380" s="3">
        <v>45729.852777777778</v>
      </c>
      <c r="H1380" s="1">
        <v>8.23</v>
      </c>
      <c r="I1380" s="1">
        <v>0.9</v>
      </c>
      <c r="J1380" s="1">
        <v>43.81</v>
      </c>
      <c r="K1380" s="2">
        <v>8.68</v>
      </c>
      <c r="L1380" s="4" t="s">
        <v>12</v>
      </c>
      <c r="M1380" s="4" t="s">
        <v>48</v>
      </c>
      <c r="N1380" s="1">
        <v>23.36</v>
      </c>
      <c r="O1380" s="1">
        <v>97.66</v>
      </c>
      <c r="P1380" s="1">
        <v>298.72000000000003</v>
      </c>
      <c r="Q1380" s="1">
        <v>38.57</v>
      </c>
      <c r="R1380" s="1">
        <v>3</v>
      </c>
      <c r="S1380" s="4" t="s">
        <v>20</v>
      </c>
      <c r="T1380" s="4" t="s">
        <v>7</v>
      </c>
      <c r="U1380" s="7">
        <v>17</v>
      </c>
      <c r="V1380" s="4" t="s">
        <v>36</v>
      </c>
      <c r="W1380" s="4" t="s">
        <v>2565</v>
      </c>
      <c r="X1380" s="7">
        <v>3</v>
      </c>
      <c r="Y1380" s="7">
        <v>2025</v>
      </c>
      <c r="Z1380" s="4" t="s">
        <v>2489</v>
      </c>
    </row>
    <row r="1381" spans="1:26">
      <c r="A1381" s="4" t="s">
        <v>1931</v>
      </c>
      <c r="B1381" s="4" t="s">
        <v>2468</v>
      </c>
      <c r="C1381" s="1">
        <v>75</v>
      </c>
      <c r="D1381" s="4" t="s">
        <v>964</v>
      </c>
      <c r="E1381" s="4" t="s">
        <v>58</v>
      </c>
      <c r="F1381" s="3">
        <v>45729.75</v>
      </c>
      <c r="G1381" s="3">
        <v>45729.820833333331</v>
      </c>
      <c r="H1381" s="1">
        <v>34.86</v>
      </c>
      <c r="I1381" s="1">
        <v>3.47</v>
      </c>
      <c r="J1381" s="1">
        <v>4.9400000000000004</v>
      </c>
      <c r="K1381" s="2">
        <v>24.3</v>
      </c>
      <c r="L1381" s="4" t="s">
        <v>4</v>
      </c>
      <c r="M1381" s="4" t="s">
        <v>13</v>
      </c>
      <c r="N1381" s="1">
        <v>47.98</v>
      </c>
      <c r="O1381" s="1">
        <v>70</v>
      </c>
      <c r="P1381" s="1">
        <v>155.72999999999999</v>
      </c>
      <c r="Q1381" s="1">
        <v>35.4</v>
      </c>
      <c r="R1381" s="1">
        <v>3</v>
      </c>
      <c r="S1381" s="4" t="s">
        <v>6</v>
      </c>
      <c r="T1381" s="4" t="s">
        <v>7</v>
      </c>
      <c r="U1381" s="7">
        <v>18</v>
      </c>
      <c r="V1381" s="4" t="s">
        <v>4</v>
      </c>
      <c r="W1381" s="4" t="s">
        <v>2565</v>
      </c>
      <c r="X1381" s="7">
        <v>3</v>
      </c>
      <c r="Y1381" s="7">
        <v>2025</v>
      </c>
      <c r="Z1381" s="4" t="s">
        <v>2489</v>
      </c>
    </row>
    <row r="1382" spans="1:26">
      <c r="A1382" s="4" t="s">
        <v>1932</v>
      </c>
      <c r="B1382" s="4" t="s">
        <v>2469</v>
      </c>
      <c r="C1382" s="1">
        <v>62</v>
      </c>
      <c r="D1382" s="4" t="s">
        <v>898</v>
      </c>
      <c r="E1382" s="4" t="s">
        <v>42</v>
      </c>
      <c r="F1382" s="3">
        <v>45729.791666666664</v>
      </c>
      <c r="G1382" s="3">
        <v>45729.897222222222</v>
      </c>
      <c r="H1382" s="1">
        <v>57.93</v>
      </c>
      <c r="I1382" s="1">
        <v>1.72</v>
      </c>
      <c r="J1382" s="1"/>
      <c r="K1382" s="2">
        <v>31.54</v>
      </c>
      <c r="L1382" s="4" t="s">
        <v>4</v>
      </c>
      <c r="M1382" s="4" t="s">
        <v>48</v>
      </c>
      <c r="N1382" s="1">
        <v>67.650000000000006</v>
      </c>
      <c r="O1382" s="1">
        <v>78.31</v>
      </c>
      <c r="P1382" s="1">
        <v>59.43</v>
      </c>
      <c r="Q1382" s="1">
        <v>34.659999999999997</v>
      </c>
      <c r="R1382" s="1">
        <v>5</v>
      </c>
      <c r="S1382" s="4" t="s">
        <v>20</v>
      </c>
      <c r="T1382" s="4" t="s">
        <v>7</v>
      </c>
      <c r="U1382" s="7">
        <v>19</v>
      </c>
      <c r="V1382" s="4" t="s">
        <v>4</v>
      </c>
      <c r="W1382" s="4" t="s">
        <v>2577</v>
      </c>
      <c r="X1382" s="7">
        <v>3</v>
      </c>
      <c r="Y1382" s="7">
        <v>2025</v>
      </c>
      <c r="Z1382" s="4" t="s">
        <v>2489</v>
      </c>
    </row>
    <row r="1383" spans="1:26">
      <c r="A1383" s="4" t="s">
        <v>1933</v>
      </c>
      <c r="B1383" s="4" t="s">
        <v>2470</v>
      </c>
      <c r="C1383" s="1">
        <v>50</v>
      </c>
      <c r="D1383" s="4" t="s">
        <v>67</v>
      </c>
      <c r="E1383" s="4" t="s">
        <v>58</v>
      </c>
      <c r="F1383" s="3">
        <v>45729.833333333336</v>
      </c>
      <c r="G1383" s="3">
        <v>45729.890277777777</v>
      </c>
      <c r="H1383" s="1">
        <v>49.41</v>
      </c>
      <c r="I1383" s="1">
        <v>2.88</v>
      </c>
      <c r="J1383" s="1">
        <v>34.01</v>
      </c>
      <c r="K1383" s="2">
        <v>38.92</v>
      </c>
      <c r="L1383" s="4" t="s">
        <v>36</v>
      </c>
      <c r="M1383" s="4" t="s">
        <v>23</v>
      </c>
      <c r="N1383" s="1">
        <v>75.989999999999995</v>
      </c>
      <c r="O1383" s="1">
        <v>84.94</v>
      </c>
      <c r="P1383" s="1">
        <v>274.98</v>
      </c>
      <c r="Q1383" s="1">
        <v>-7.57</v>
      </c>
      <c r="R1383" s="1">
        <v>5</v>
      </c>
      <c r="S1383" s="4" t="s">
        <v>20</v>
      </c>
      <c r="T1383" s="4" t="s">
        <v>24</v>
      </c>
      <c r="U1383" s="7">
        <v>20</v>
      </c>
      <c r="V1383" s="4" t="s">
        <v>4</v>
      </c>
      <c r="W1383" s="4" t="s">
        <v>2577</v>
      </c>
      <c r="X1383" s="7">
        <v>3</v>
      </c>
      <c r="Y1383" s="7">
        <v>2025</v>
      </c>
      <c r="Z1383" s="4" t="s">
        <v>2489</v>
      </c>
    </row>
    <row r="1384" spans="1:26">
      <c r="A1384" s="4" t="s">
        <v>1934</v>
      </c>
      <c r="B1384" s="4" t="s">
        <v>2471</v>
      </c>
      <c r="C1384" s="1">
        <v>50</v>
      </c>
      <c r="D1384" s="4" t="s">
        <v>855</v>
      </c>
      <c r="E1384" s="4" t="s">
        <v>27</v>
      </c>
      <c r="F1384" s="3">
        <v>45729.875</v>
      </c>
      <c r="G1384" s="3">
        <v>45730.022916666669</v>
      </c>
      <c r="H1384" s="1">
        <v>9.98</v>
      </c>
      <c r="I1384" s="1">
        <v>1.85</v>
      </c>
      <c r="J1384" s="1">
        <v>33.33</v>
      </c>
      <c r="K1384" s="2">
        <v>21.1</v>
      </c>
      <c r="L1384" s="4" t="s">
        <v>45</v>
      </c>
      <c r="M1384" s="4" t="s">
        <v>13</v>
      </c>
      <c r="N1384" s="1">
        <v>35.85</v>
      </c>
      <c r="O1384" s="1">
        <v>67.58</v>
      </c>
      <c r="P1384" s="1">
        <v>30.43</v>
      </c>
      <c r="Q1384" s="1">
        <v>37.81</v>
      </c>
      <c r="R1384" s="1">
        <v>5</v>
      </c>
      <c r="S1384" s="4" t="s">
        <v>14</v>
      </c>
      <c r="T1384" s="4" t="s">
        <v>15</v>
      </c>
      <c r="U1384" s="7">
        <v>21</v>
      </c>
      <c r="V1384" s="4" t="s">
        <v>4</v>
      </c>
      <c r="W1384" s="4" t="s">
        <v>2577</v>
      </c>
      <c r="X1384" s="7">
        <v>3</v>
      </c>
      <c r="Y1384" s="7">
        <v>2025</v>
      </c>
      <c r="Z1384" s="4" t="s">
        <v>2489</v>
      </c>
    </row>
    <row r="1385" spans="1:26">
      <c r="A1385" s="4" t="s">
        <v>1935</v>
      </c>
      <c r="B1385" s="4" t="s">
        <v>2472</v>
      </c>
      <c r="C1385" s="1">
        <v>62</v>
      </c>
      <c r="D1385" s="4" t="s">
        <v>122</v>
      </c>
      <c r="E1385" s="4" t="s">
        <v>58</v>
      </c>
      <c r="F1385" s="3">
        <v>45729.916666666664</v>
      </c>
      <c r="G1385" s="3">
        <v>45730.066666666666</v>
      </c>
      <c r="H1385" s="1">
        <v>29.05</v>
      </c>
      <c r="I1385" s="1">
        <v>2.95</v>
      </c>
      <c r="J1385" s="1">
        <v>15.96</v>
      </c>
      <c r="K1385" s="2">
        <v>7.68</v>
      </c>
      <c r="L1385" s="4" t="s">
        <v>45</v>
      </c>
      <c r="M1385" s="4" t="s">
        <v>48</v>
      </c>
      <c r="N1385" s="1">
        <v>25.85</v>
      </c>
      <c r="O1385" s="1">
        <v>90.97</v>
      </c>
      <c r="P1385" s="1">
        <v>195.62</v>
      </c>
      <c r="Q1385" s="1">
        <v>-1.97</v>
      </c>
      <c r="R1385" s="1">
        <v>4</v>
      </c>
      <c r="S1385" s="4" t="s">
        <v>20</v>
      </c>
      <c r="T1385" s="4" t="s">
        <v>7</v>
      </c>
      <c r="U1385" s="7">
        <v>22</v>
      </c>
      <c r="V1385" s="4" t="s">
        <v>4</v>
      </c>
      <c r="W1385" s="4" t="s">
        <v>2581</v>
      </c>
      <c r="X1385" s="7">
        <v>3</v>
      </c>
      <c r="Y1385" s="7">
        <v>2025</v>
      </c>
      <c r="Z1385" s="4" t="s">
        <v>2489</v>
      </c>
    </row>
    <row r="1386" spans="1:26">
      <c r="A1386" s="4" t="s">
        <v>1936</v>
      </c>
      <c r="B1386" s="4" t="s">
        <v>2473</v>
      </c>
      <c r="C1386" s="1">
        <v>75</v>
      </c>
      <c r="D1386" s="4" t="s">
        <v>314</v>
      </c>
      <c r="E1386" s="4" t="s">
        <v>58</v>
      </c>
      <c r="F1386" s="3">
        <v>45729.958333333336</v>
      </c>
      <c r="G1386" s="3">
        <v>45730.115972222222</v>
      </c>
      <c r="H1386" s="1">
        <v>42.09</v>
      </c>
      <c r="I1386" s="1">
        <v>1</v>
      </c>
      <c r="J1386" s="1">
        <v>6.31</v>
      </c>
      <c r="K1386" s="2">
        <v>3.67</v>
      </c>
      <c r="L1386" s="4" t="s">
        <v>12</v>
      </c>
      <c r="M1386" s="4" t="s">
        <v>13</v>
      </c>
      <c r="N1386" s="1">
        <v>51.68</v>
      </c>
      <c r="O1386" s="1">
        <v>95.81</v>
      </c>
      <c r="P1386" s="1">
        <v>103.28</v>
      </c>
      <c r="Q1386" s="1">
        <v>30.72</v>
      </c>
      <c r="R1386" s="1">
        <v>0</v>
      </c>
      <c r="S1386" s="4" t="s">
        <v>6</v>
      </c>
      <c r="T1386" s="4" t="s">
        <v>7</v>
      </c>
      <c r="U1386" s="7">
        <v>23</v>
      </c>
      <c r="V1386" s="4" t="s">
        <v>4</v>
      </c>
      <c r="W1386" s="4" t="s">
        <v>2587</v>
      </c>
      <c r="X1386" s="7">
        <v>3</v>
      </c>
      <c r="Y1386" s="7">
        <v>2025</v>
      </c>
      <c r="Z1386" s="4" t="s">
        <v>2489</v>
      </c>
    </row>
    <row r="1387" spans="1:26">
      <c r="A1387" s="4" t="s">
        <v>1937</v>
      </c>
      <c r="B1387" s="4" t="s">
        <v>2474</v>
      </c>
      <c r="C1387" s="1">
        <v>75</v>
      </c>
      <c r="D1387" s="4" t="s">
        <v>310</v>
      </c>
      <c r="E1387" s="4" t="s">
        <v>58</v>
      </c>
      <c r="F1387" s="3">
        <v>45730</v>
      </c>
      <c r="G1387" s="3">
        <v>45730.074305555558</v>
      </c>
      <c r="H1387" s="1">
        <v>45.77</v>
      </c>
      <c r="I1387" s="1">
        <v>0.96</v>
      </c>
      <c r="J1387" s="1">
        <v>17.399999999999999</v>
      </c>
      <c r="K1387" s="2">
        <v>14.02</v>
      </c>
      <c r="L1387" s="4" t="s">
        <v>4</v>
      </c>
      <c r="M1387" s="4" t="s">
        <v>48</v>
      </c>
      <c r="N1387" s="1">
        <v>30.74</v>
      </c>
      <c r="O1387" s="1">
        <v>81.849999999999994</v>
      </c>
      <c r="P1387" s="1"/>
      <c r="Q1387" s="1">
        <v>1.26</v>
      </c>
      <c r="R1387" s="1">
        <v>4</v>
      </c>
      <c r="S1387" s="4" t="s">
        <v>20</v>
      </c>
      <c r="T1387" s="4" t="s">
        <v>24</v>
      </c>
      <c r="U1387" s="7">
        <v>0</v>
      </c>
      <c r="V1387" s="4" t="s">
        <v>1816</v>
      </c>
      <c r="W1387" s="4" t="s">
        <v>2587</v>
      </c>
      <c r="X1387" s="7">
        <v>3</v>
      </c>
      <c r="Y1387" s="7">
        <v>2025</v>
      </c>
      <c r="Z1387" s="4" t="s">
        <v>2489</v>
      </c>
    </row>
    <row r="1388" spans="1:26">
      <c r="A1388" s="4" t="s">
        <v>1938</v>
      </c>
      <c r="B1388" s="4" t="s">
        <v>2475</v>
      </c>
      <c r="C1388" s="1">
        <v>75</v>
      </c>
      <c r="D1388" s="4" t="s">
        <v>1064</v>
      </c>
      <c r="E1388" s="4" t="s">
        <v>11</v>
      </c>
      <c r="F1388" s="3">
        <v>45730.041666666664</v>
      </c>
      <c r="G1388" s="3">
        <v>45730.125694444447</v>
      </c>
      <c r="H1388" s="1">
        <v>53.71</v>
      </c>
      <c r="I1388" s="1">
        <v>0.89</v>
      </c>
      <c r="J1388" s="1">
        <v>18.62</v>
      </c>
      <c r="K1388" s="2">
        <v>29.03</v>
      </c>
      <c r="L1388" s="4" t="s">
        <v>36</v>
      </c>
      <c r="M1388" s="4" t="s">
        <v>5</v>
      </c>
      <c r="N1388" s="1">
        <v>49.92</v>
      </c>
      <c r="O1388" s="1">
        <v>56.18</v>
      </c>
      <c r="P1388" s="1">
        <v>36.42</v>
      </c>
      <c r="Q1388" s="1">
        <v>23.76</v>
      </c>
      <c r="R1388" s="1">
        <v>4</v>
      </c>
      <c r="S1388" s="4" t="s">
        <v>20</v>
      </c>
      <c r="T1388" s="4" t="s">
        <v>7</v>
      </c>
      <c r="U1388" s="7">
        <v>1</v>
      </c>
      <c r="V1388" s="4" t="s">
        <v>1816</v>
      </c>
      <c r="W1388" s="4" t="s">
        <v>2582</v>
      </c>
      <c r="X1388" s="7">
        <v>3</v>
      </c>
      <c r="Y1388" s="7">
        <v>2025</v>
      </c>
      <c r="Z1388" s="4" t="s">
        <v>2489</v>
      </c>
    </row>
    <row r="1389" spans="1:26">
      <c r="A1389" s="4" t="s">
        <v>1939</v>
      </c>
      <c r="B1389" s="4" t="s">
        <v>2476</v>
      </c>
      <c r="C1389" s="1">
        <v>55.82</v>
      </c>
      <c r="D1389" s="4" t="s">
        <v>1439</v>
      </c>
      <c r="E1389" s="4" t="s">
        <v>11</v>
      </c>
      <c r="F1389" s="3">
        <v>45730.083333333336</v>
      </c>
      <c r="G1389" s="3">
        <v>45730.232638888891</v>
      </c>
      <c r="H1389" s="1">
        <v>66.41</v>
      </c>
      <c r="I1389" s="1">
        <v>3.03</v>
      </c>
      <c r="J1389" s="1">
        <v>39.86</v>
      </c>
      <c r="K1389" s="2">
        <v>35.47</v>
      </c>
      <c r="L1389" s="4" t="s">
        <v>4</v>
      </c>
      <c r="M1389" s="4" t="s">
        <v>19</v>
      </c>
      <c r="N1389" s="1">
        <v>15.56</v>
      </c>
      <c r="O1389" s="1">
        <v>78.849999999999994</v>
      </c>
      <c r="P1389" s="1">
        <v>61.61</v>
      </c>
      <c r="Q1389" s="1">
        <v>33.79</v>
      </c>
      <c r="R1389" s="1">
        <v>0</v>
      </c>
      <c r="S1389" s="4" t="s">
        <v>20</v>
      </c>
      <c r="T1389" s="4" t="s">
        <v>15</v>
      </c>
      <c r="U1389" s="7">
        <v>2</v>
      </c>
      <c r="V1389" s="4" t="s">
        <v>1816</v>
      </c>
      <c r="W1389" s="4" t="s">
        <v>2582</v>
      </c>
      <c r="X1389" s="7">
        <v>3</v>
      </c>
      <c r="Y1389" s="7">
        <v>2025</v>
      </c>
      <c r="Z1389" s="4" t="s">
        <v>2489</v>
      </c>
    </row>
    <row r="1390" spans="1:26">
      <c r="A1390" s="4" t="s">
        <v>1940</v>
      </c>
      <c r="B1390" s="4" t="s">
        <v>2477</v>
      </c>
      <c r="C1390" s="1">
        <v>62</v>
      </c>
      <c r="D1390" s="4" t="s">
        <v>101</v>
      </c>
      <c r="E1390" s="4" t="s">
        <v>11</v>
      </c>
      <c r="F1390" s="3">
        <v>45693.375</v>
      </c>
      <c r="G1390" s="3">
        <v>45693.524305555555</v>
      </c>
      <c r="H1390" s="1">
        <v>41.26</v>
      </c>
      <c r="I1390" s="1">
        <v>3.6</v>
      </c>
      <c r="J1390" s="1">
        <v>29.08</v>
      </c>
      <c r="K1390" s="2">
        <v>29.02</v>
      </c>
      <c r="L1390" s="4" t="s">
        <v>45</v>
      </c>
      <c r="M1390" s="4" t="s">
        <v>48</v>
      </c>
      <c r="N1390" s="1">
        <v>64.42</v>
      </c>
      <c r="O1390" s="1">
        <v>73.239999999999995</v>
      </c>
      <c r="P1390" s="1">
        <v>268.52</v>
      </c>
      <c r="Q1390" s="1">
        <v>19.64</v>
      </c>
      <c r="R1390" s="1">
        <v>6</v>
      </c>
      <c r="S1390" s="4" t="s">
        <v>6</v>
      </c>
      <c r="T1390" s="4" t="s">
        <v>24</v>
      </c>
      <c r="U1390" s="7">
        <v>9</v>
      </c>
      <c r="V1390" s="4" t="s">
        <v>12</v>
      </c>
      <c r="W1390" s="4" t="s">
        <v>2575</v>
      </c>
      <c r="X1390" s="7">
        <v>2</v>
      </c>
      <c r="Y1390" s="7">
        <v>2025</v>
      </c>
      <c r="Z1390" s="4" t="s">
        <v>1853</v>
      </c>
    </row>
    <row r="1391" spans="1:26">
      <c r="A1391" s="4" t="s">
        <v>1941</v>
      </c>
      <c r="B1391" s="4" t="s">
        <v>2478</v>
      </c>
      <c r="C1391" s="1">
        <v>85</v>
      </c>
      <c r="D1391" s="4" t="s">
        <v>1100</v>
      </c>
      <c r="E1391" s="4" t="s">
        <v>42</v>
      </c>
      <c r="F1391" s="3">
        <v>45730.125</v>
      </c>
      <c r="G1391" s="3">
        <v>45730.206250000003</v>
      </c>
      <c r="H1391" s="1">
        <v>11.46</v>
      </c>
      <c r="I1391" s="1">
        <v>3.51</v>
      </c>
      <c r="J1391" s="1">
        <v>18.91</v>
      </c>
      <c r="K1391" s="2">
        <v>27.03</v>
      </c>
      <c r="L1391" s="4" t="s">
        <v>45</v>
      </c>
      <c r="M1391" s="4" t="s">
        <v>5</v>
      </c>
      <c r="N1391" s="1">
        <v>89.11</v>
      </c>
      <c r="O1391" s="1">
        <v>51.82</v>
      </c>
      <c r="P1391" s="1">
        <v>99.81</v>
      </c>
      <c r="Q1391" s="1">
        <v>15.44</v>
      </c>
      <c r="R1391" s="1">
        <v>2</v>
      </c>
      <c r="S1391" s="4" t="s">
        <v>6</v>
      </c>
      <c r="T1391" s="4" t="s">
        <v>15</v>
      </c>
      <c r="U1391" s="7">
        <v>3</v>
      </c>
      <c r="V1391" s="4" t="s">
        <v>1816</v>
      </c>
      <c r="W1391" s="4" t="s">
        <v>2580</v>
      </c>
      <c r="X1391" s="7">
        <v>3</v>
      </c>
      <c r="Y1391" s="7">
        <v>2025</v>
      </c>
      <c r="Z1391" s="4" t="s">
        <v>2489</v>
      </c>
    </row>
    <row r="1392" spans="1:26">
      <c r="A1392" s="4" t="s">
        <v>1942</v>
      </c>
      <c r="B1392" s="4" t="s">
        <v>2479</v>
      </c>
      <c r="C1392" s="1">
        <v>100</v>
      </c>
      <c r="D1392" s="4" t="s">
        <v>748</v>
      </c>
      <c r="E1392" s="4" t="s">
        <v>27</v>
      </c>
      <c r="F1392" s="3">
        <v>45730.166666666664</v>
      </c>
      <c r="G1392" s="3">
        <v>45730.195833333331</v>
      </c>
      <c r="H1392" s="1">
        <v>75.569999999999993</v>
      </c>
      <c r="I1392" s="1">
        <v>2.57</v>
      </c>
      <c r="J1392" s="1">
        <v>21.51</v>
      </c>
      <c r="K1392" s="2">
        <v>5.99</v>
      </c>
      <c r="L1392" s="4" t="s">
        <v>36</v>
      </c>
      <c r="M1392" s="4" t="s">
        <v>33</v>
      </c>
      <c r="N1392" s="1">
        <v>32.75</v>
      </c>
      <c r="O1392" s="1">
        <v>57.68</v>
      </c>
      <c r="P1392" s="1">
        <v>281.31</v>
      </c>
      <c r="Q1392" s="1">
        <v>13.41</v>
      </c>
      <c r="R1392" s="1">
        <v>4</v>
      </c>
      <c r="S1392" s="4" t="s">
        <v>20</v>
      </c>
      <c r="T1392" s="4" t="s">
        <v>7</v>
      </c>
      <c r="U1392" s="7">
        <v>4</v>
      </c>
      <c r="V1392" s="4" t="s">
        <v>1816</v>
      </c>
      <c r="W1392" s="4" t="s">
        <v>2580</v>
      </c>
      <c r="X1392" s="7">
        <v>3</v>
      </c>
      <c r="Y1392" s="7">
        <v>2025</v>
      </c>
      <c r="Z1392" s="4" t="s">
        <v>2489</v>
      </c>
    </row>
    <row r="1393" spans="1:26">
      <c r="A1393" s="4" t="s">
        <v>1943</v>
      </c>
      <c r="B1393" s="4" t="s">
        <v>2480</v>
      </c>
      <c r="C1393" s="1">
        <v>50</v>
      </c>
      <c r="D1393" s="4" t="s">
        <v>214</v>
      </c>
      <c r="E1393" s="4" t="s">
        <v>58</v>
      </c>
      <c r="F1393" s="3">
        <v>45730.208333333336</v>
      </c>
      <c r="G1393" s="3">
        <v>45730.258333333331</v>
      </c>
      <c r="H1393" s="1">
        <v>44.36</v>
      </c>
      <c r="I1393" s="1">
        <v>2.87</v>
      </c>
      <c r="J1393" s="1">
        <v>3.92</v>
      </c>
      <c r="K1393" s="2">
        <v>6.98</v>
      </c>
      <c r="L1393" s="4" t="s">
        <v>4</v>
      </c>
      <c r="M1393" s="4" t="s">
        <v>48</v>
      </c>
      <c r="N1393" s="1">
        <v>72.819999999999993</v>
      </c>
      <c r="O1393" s="1">
        <v>64.599999999999994</v>
      </c>
      <c r="P1393" s="1">
        <v>63.03</v>
      </c>
      <c r="Q1393" s="1">
        <v>39.94</v>
      </c>
      <c r="R1393" s="1">
        <v>7</v>
      </c>
      <c r="S1393" s="4" t="s">
        <v>14</v>
      </c>
      <c r="T1393" s="4" t="s">
        <v>15</v>
      </c>
      <c r="U1393" s="7">
        <v>5</v>
      </c>
      <c r="V1393" s="4" t="s">
        <v>1816</v>
      </c>
      <c r="W1393" s="4" t="s">
        <v>2578</v>
      </c>
      <c r="X1393" s="7">
        <v>3</v>
      </c>
      <c r="Y1393" s="7">
        <v>2025</v>
      </c>
      <c r="Z1393" s="4" t="s">
        <v>2489</v>
      </c>
    </row>
    <row r="1394" spans="1:26">
      <c r="A1394" s="4" t="s">
        <v>1944</v>
      </c>
      <c r="B1394" s="4" t="s">
        <v>2481</v>
      </c>
      <c r="C1394" s="1">
        <v>62</v>
      </c>
      <c r="D1394" s="4" t="s">
        <v>241</v>
      </c>
      <c r="E1394" s="4" t="s">
        <v>58</v>
      </c>
      <c r="F1394" s="3">
        <v>45730.25</v>
      </c>
      <c r="G1394" s="3">
        <v>45730.322916666664</v>
      </c>
      <c r="H1394" s="1">
        <v>28.25</v>
      </c>
      <c r="I1394" s="1">
        <v>0.91</v>
      </c>
      <c r="J1394" s="1">
        <v>30</v>
      </c>
      <c r="K1394" s="2">
        <v>12.17</v>
      </c>
      <c r="L1394" s="4" t="s">
        <v>4</v>
      </c>
      <c r="M1394" s="4" t="s">
        <v>39</v>
      </c>
      <c r="N1394" s="1">
        <v>77.23</v>
      </c>
      <c r="O1394" s="1">
        <v>82.61</v>
      </c>
      <c r="P1394" s="1">
        <v>151.41</v>
      </c>
      <c r="Q1394" s="1">
        <v>1.94</v>
      </c>
      <c r="R1394" s="1">
        <v>4.0199999999999996</v>
      </c>
      <c r="S1394" s="4" t="s">
        <v>20</v>
      </c>
      <c r="T1394" s="4" t="s">
        <v>7</v>
      </c>
      <c r="U1394" s="7">
        <v>6</v>
      </c>
      <c r="V1394" s="4" t="s">
        <v>12</v>
      </c>
      <c r="W1394" s="4" t="s">
        <v>2585</v>
      </c>
      <c r="X1394" s="7">
        <v>3</v>
      </c>
      <c r="Y1394" s="7">
        <v>2025</v>
      </c>
      <c r="Z1394" s="4" t="s">
        <v>2489</v>
      </c>
    </row>
    <row r="1395" spans="1:26">
      <c r="A1395" s="4" t="s">
        <v>1945</v>
      </c>
      <c r="B1395" s="4" t="s">
        <v>2482</v>
      </c>
      <c r="C1395" s="1">
        <v>100</v>
      </c>
      <c r="D1395" s="4" t="s">
        <v>1306</v>
      </c>
      <c r="E1395" s="4" t="s">
        <v>58</v>
      </c>
      <c r="F1395" s="3">
        <v>45730.291666666664</v>
      </c>
      <c r="G1395" s="3">
        <v>45730.347222222219</v>
      </c>
      <c r="H1395" s="1">
        <v>39.49</v>
      </c>
      <c r="I1395" s="1">
        <v>0.86</v>
      </c>
      <c r="J1395" s="1">
        <v>16.37</v>
      </c>
      <c r="K1395" s="2">
        <v>27.77</v>
      </c>
      <c r="L1395" s="4" t="s">
        <v>12</v>
      </c>
      <c r="M1395" s="4" t="s">
        <v>13</v>
      </c>
      <c r="N1395" s="1">
        <v>26.69</v>
      </c>
      <c r="O1395" s="1">
        <v>90.02</v>
      </c>
      <c r="P1395" s="1">
        <v>250.81</v>
      </c>
      <c r="Q1395" s="1">
        <v>35.75</v>
      </c>
      <c r="R1395" s="1">
        <v>7</v>
      </c>
      <c r="S1395" s="4" t="s">
        <v>20</v>
      </c>
      <c r="T1395" s="4" t="s">
        <v>7</v>
      </c>
      <c r="U1395" s="7">
        <v>7</v>
      </c>
      <c r="V1395" s="4" t="s">
        <v>12</v>
      </c>
      <c r="W1395" s="4" t="s">
        <v>2583</v>
      </c>
      <c r="X1395" s="7">
        <v>3</v>
      </c>
      <c r="Y1395" s="7">
        <v>2025</v>
      </c>
      <c r="Z1395" s="4" t="s">
        <v>2489</v>
      </c>
    </row>
    <row r="1396" spans="1:26">
      <c r="A1396" s="4" t="s">
        <v>1946</v>
      </c>
      <c r="B1396" s="4" t="s">
        <v>2483</v>
      </c>
      <c r="C1396" s="1">
        <v>75</v>
      </c>
      <c r="D1396" s="4" t="s">
        <v>323</v>
      </c>
      <c r="E1396" s="4" t="s">
        <v>58</v>
      </c>
      <c r="F1396" s="3">
        <v>45730.333333333336</v>
      </c>
      <c r="G1396" s="3">
        <v>45730.366666666669</v>
      </c>
      <c r="H1396" s="1">
        <v>25.37</v>
      </c>
      <c r="I1396" s="1">
        <v>0.56000000000000005</v>
      </c>
      <c r="J1396" s="1">
        <v>37.58</v>
      </c>
      <c r="K1396" s="2">
        <v>7.14</v>
      </c>
      <c r="L1396" s="4" t="s">
        <v>12</v>
      </c>
      <c r="M1396" s="4" t="s">
        <v>33</v>
      </c>
      <c r="N1396" s="1">
        <v>22.47</v>
      </c>
      <c r="O1396" s="1">
        <v>72.92</v>
      </c>
      <c r="P1396" s="1"/>
      <c r="Q1396" s="1">
        <v>24.91</v>
      </c>
      <c r="R1396" s="1">
        <v>6</v>
      </c>
      <c r="S1396" s="4" t="s">
        <v>14</v>
      </c>
      <c r="T1396" s="4" t="s">
        <v>15</v>
      </c>
      <c r="U1396" s="7">
        <v>8</v>
      </c>
      <c r="V1396" s="4" t="s">
        <v>12</v>
      </c>
      <c r="W1396" s="4" t="s">
        <v>2571</v>
      </c>
      <c r="X1396" s="7">
        <v>3</v>
      </c>
      <c r="Y1396" s="7">
        <v>2025</v>
      </c>
      <c r="Z1396" s="4" t="s">
        <v>2489</v>
      </c>
    </row>
    <row r="1397" spans="1:26">
      <c r="A1397" s="4" t="s">
        <v>1947</v>
      </c>
      <c r="B1397" s="4" t="s">
        <v>2484</v>
      </c>
      <c r="C1397" s="1">
        <v>62</v>
      </c>
      <c r="D1397" s="4" t="s">
        <v>988</v>
      </c>
      <c r="E1397" s="4" t="s">
        <v>11</v>
      </c>
      <c r="F1397" s="3">
        <v>45730.375</v>
      </c>
      <c r="G1397" s="3">
        <v>45730.498611111114</v>
      </c>
      <c r="H1397" s="1">
        <v>69.209999999999994</v>
      </c>
      <c r="I1397" s="1">
        <v>2.29</v>
      </c>
      <c r="J1397" s="1">
        <v>28.76</v>
      </c>
      <c r="K1397" s="2">
        <v>5.55</v>
      </c>
      <c r="L1397" s="4" t="s">
        <v>45</v>
      </c>
      <c r="M1397" s="4" t="s">
        <v>23</v>
      </c>
      <c r="N1397" s="1">
        <v>27.77</v>
      </c>
      <c r="O1397" s="1">
        <v>55.46</v>
      </c>
      <c r="P1397" s="1">
        <v>66.2</v>
      </c>
      <c r="Q1397" s="1">
        <v>11.89</v>
      </c>
      <c r="R1397" s="1">
        <v>5</v>
      </c>
      <c r="S1397" s="4" t="s">
        <v>14</v>
      </c>
      <c r="T1397" s="4" t="s">
        <v>15</v>
      </c>
      <c r="U1397" s="7">
        <v>9</v>
      </c>
      <c r="V1397" s="4" t="s">
        <v>12</v>
      </c>
      <c r="W1397" s="4" t="s">
        <v>2570</v>
      </c>
      <c r="X1397" s="7">
        <v>3</v>
      </c>
      <c r="Y1397" s="7">
        <v>2025</v>
      </c>
      <c r="Z1397" s="4" t="s">
        <v>2489</v>
      </c>
    </row>
    <row r="1398" spans="1:26">
      <c r="A1398" s="4" t="s">
        <v>1948</v>
      </c>
      <c r="B1398" s="4" t="s">
        <v>2485</v>
      </c>
      <c r="C1398" s="1">
        <v>45.82</v>
      </c>
      <c r="D1398" s="4" t="s">
        <v>586</v>
      </c>
      <c r="E1398" s="4" t="s">
        <v>42</v>
      </c>
      <c r="F1398" s="3">
        <v>45730.416666666664</v>
      </c>
      <c r="G1398" s="3">
        <v>45730.521527777775</v>
      </c>
      <c r="H1398" s="1">
        <v>34.6</v>
      </c>
      <c r="I1398" s="1">
        <v>2.52</v>
      </c>
      <c r="J1398" s="1">
        <v>5.58</v>
      </c>
      <c r="K1398" s="2">
        <v>29.24</v>
      </c>
      <c r="L1398" s="4" t="s">
        <v>4</v>
      </c>
      <c r="M1398" s="4" t="s">
        <v>33</v>
      </c>
      <c r="N1398" s="1">
        <v>21.24</v>
      </c>
      <c r="O1398" s="1">
        <v>73.44</v>
      </c>
      <c r="P1398" s="1">
        <v>155.18</v>
      </c>
      <c r="Q1398" s="1">
        <v>5.0999999999999996</v>
      </c>
      <c r="R1398" s="1">
        <v>6</v>
      </c>
      <c r="S1398" s="4" t="s">
        <v>14</v>
      </c>
      <c r="T1398" s="4" t="s">
        <v>24</v>
      </c>
      <c r="U1398" s="7">
        <v>10</v>
      </c>
      <c r="V1398" s="4" t="s">
        <v>12</v>
      </c>
      <c r="W1398" s="4" t="s">
        <v>2570</v>
      </c>
      <c r="X1398" s="7">
        <v>3</v>
      </c>
      <c r="Y1398" s="7">
        <v>2025</v>
      </c>
      <c r="Z1398" s="4" t="s">
        <v>2489</v>
      </c>
    </row>
    <row r="1399" spans="1:26">
      <c r="A1399" s="4" t="s">
        <v>1949</v>
      </c>
      <c r="B1399" s="4" t="s">
        <v>2486</v>
      </c>
      <c r="C1399" s="1">
        <v>62</v>
      </c>
      <c r="D1399" s="4" t="s">
        <v>1306</v>
      </c>
      <c r="E1399" s="4" t="s">
        <v>3</v>
      </c>
      <c r="F1399" s="3">
        <v>45730.458333333336</v>
      </c>
      <c r="G1399" s="3">
        <v>45730.495138888888</v>
      </c>
      <c r="H1399" s="1">
        <v>40.79</v>
      </c>
      <c r="I1399" s="1">
        <v>3.43</v>
      </c>
      <c r="J1399" s="1">
        <v>11.03</v>
      </c>
      <c r="K1399" s="2">
        <v>22.86</v>
      </c>
      <c r="L1399" s="4" t="s">
        <v>12</v>
      </c>
      <c r="M1399" s="4" t="s">
        <v>19</v>
      </c>
      <c r="N1399" s="1">
        <v>68.760000000000005</v>
      </c>
      <c r="O1399" s="1">
        <v>55.15</v>
      </c>
      <c r="P1399" s="1">
        <v>159.62</v>
      </c>
      <c r="Q1399" s="1">
        <v>-0.66</v>
      </c>
      <c r="R1399" s="1">
        <v>3</v>
      </c>
      <c r="S1399" s="4" t="s">
        <v>14</v>
      </c>
      <c r="T1399" s="4" t="s">
        <v>24</v>
      </c>
      <c r="U1399" s="7">
        <v>11</v>
      </c>
      <c r="V1399" s="4" t="s">
        <v>12</v>
      </c>
      <c r="W1399" s="4" t="s">
        <v>2568</v>
      </c>
      <c r="X1399" s="7">
        <v>3</v>
      </c>
      <c r="Y1399" s="7">
        <v>2025</v>
      </c>
      <c r="Z1399" s="4" t="s">
        <v>2489</v>
      </c>
    </row>
    <row r="1400" spans="1:26">
      <c r="A1400" s="4" t="s">
        <v>1950</v>
      </c>
      <c r="B1400" s="4" t="s">
        <v>2487</v>
      </c>
      <c r="C1400" s="1">
        <v>62</v>
      </c>
      <c r="D1400" s="4" t="s">
        <v>237</v>
      </c>
      <c r="E1400" s="4" t="s">
        <v>27</v>
      </c>
      <c r="F1400" s="3">
        <v>45730.5</v>
      </c>
      <c r="G1400" s="3">
        <v>45730.538194444445</v>
      </c>
      <c r="H1400" s="1">
        <v>21.87</v>
      </c>
      <c r="I1400" s="1">
        <v>0.56999999999999995</v>
      </c>
      <c r="J1400" s="1">
        <v>10.6</v>
      </c>
      <c r="K1400" s="2">
        <v>25.99</v>
      </c>
      <c r="L1400" s="4" t="s">
        <v>4</v>
      </c>
      <c r="M1400" s="4" t="s">
        <v>48</v>
      </c>
      <c r="N1400" s="1">
        <v>44.92</v>
      </c>
      <c r="O1400" s="1">
        <v>53.75</v>
      </c>
      <c r="P1400" s="1">
        <v>296.58</v>
      </c>
      <c r="Q1400" s="1">
        <v>33.4</v>
      </c>
      <c r="R1400" s="1">
        <v>1</v>
      </c>
      <c r="S1400" s="4" t="s">
        <v>14</v>
      </c>
      <c r="T1400" s="4" t="s">
        <v>7</v>
      </c>
      <c r="U1400" s="7">
        <v>12</v>
      </c>
      <c r="V1400" s="4" t="s">
        <v>36</v>
      </c>
      <c r="W1400" s="4" t="s">
        <v>2576</v>
      </c>
      <c r="X1400" s="7">
        <v>3</v>
      </c>
      <c r="Y1400" s="7">
        <v>2025</v>
      </c>
      <c r="Z1400" s="4" t="s">
        <v>2489</v>
      </c>
    </row>
    <row r="1401" spans="1:26">
      <c r="A1401" s="4" t="s">
        <v>1951</v>
      </c>
      <c r="B1401" s="4" t="s">
        <v>2488</v>
      </c>
      <c r="C1401" s="1">
        <v>85</v>
      </c>
      <c r="D1401" s="4" t="s">
        <v>227</v>
      </c>
      <c r="E1401" s="4" t="s">
        <v>42</v>
      </c>
      <c r="F1401" s="3">
        <v>45693.416666666664</v>
      </c>
      <c r="G1401" s="3">
        <v>45693.462500000001</v>
      </c>
      <c r="H1401" s="1">
        <v>6.5</v>
      </c>
      <c r="I1401" s="1">
        <v>1.49</v>
      </c>
      <c r="J1401" s="1">
        <v>35.93</v>
      </c>
      <c r="K1401" s="2">
        <v>35.24</v>
      </c>
      <c r="L1401" s="4" t="s">
        <v>36</v>
      </c>
      <c r="M1401" s="4" t="s">
        <v>39</v>
      </c>
      <c r="N1401" s="1">
        <v>67.52</v>
      </c>
      <c r="O1401" s="1">
        <v>57.35</v>
      </c>
      <c r="P1401" s="1">
        <v>204.77</v>
      </c>
      <c r="Q1401" s="1">
        <v>35.96</v>
      </c>
      <c r="R1401" s="1">
        <v>6</v>
      </c>
      <c r="S1401" s="4" t="s">
        <v>6</v>
      </c>
      <c r="T1401" s="4" t="s">
        <v>24</v>
      </c>
      <c r="U1401" s="7">
        <v>10</v>
      </c>
      <c r="V1401" s="4" t="s">
        <v>12</v>
      </c>
      <c r="W1401" s="4" t="s">
        <v>2573</v>
      </c>
      <c r="X1401" s="7">
        <v>2</v>
      </c>
      <c r="Y1401" s="7">
        <v>2025</v>
      </c>
      <c r="Z1401" s="4" t="s">
        <v>1853</v>
      </c>
    </row>
    <row r="1402" spans="1:26">
      <c r="A1402" s="4" t="s">
        <v>1952</v>
      </c>
      <c r="B1402" s="4" t="s">
        <v>62</v>
      </c>
      <c r="C1402" s="1">
        <v>75</v>
      </c>
      <c r="D1402" s="4" t="s">
        <v>365</v>
      </c>
      <c r="E1402" s="4" t="s">
        <v>58</v>
      </c>
      <c r="F1402" s="3">
        <v>45730.541666666664</v>
      </c>
      <c r="G1402" s="3">
        <v>45730.681944444441</v>
      </c>
      <c r="H1402" s="1">
        <v>47.23</v>
      </c>
      <c r="I1402" s="1">
        <v>3.64</v>
      </c>
      <c r="J1402" s="1">
        <v>42.96</v>
      </c>
      <c r="K1402" s="2">
        <v>37.9</v>
      </c>
      <c r="L1402" s="4" t="s">
        <v>36</v>
      </c>
      <c r="M1402" s="4" t="s">
        <v>13</v>
      </c>
      <c r="N1402" s="1">
        <v>12.43</v>
      </c>
      <c r="O1402" s="1">
        <v>68.06</v>
      </c>
      <c r="P1402" s="1">
        <v>208.82</v>
      </c>
      <c r="Q1402" s="1">
        <v>10.74</v>
      </c>
      <c r="R1402" s="1">
        <v>2</v>
      </c>
      <c r="S1402" s="4" t="s">
        <v>14</v>
      </c>
      <c r="T1402" s="4" t="s">
        <v>15</v>
      </c>
      <c r="U1402" s="7">
        <v>13</v>
      </c>
      <c r="V1402" s="4" t="s">
        <v>36</v>
      </c>
      <c r="W1402" s="4" t="s">
        <v>2584</v>
      </c>
      <c r="X1402" s="7">
        <v>3</v>
      </c>
      <c r="Y1402" s="7">
        <v>2025</v>
      </c>
      <c r="Z1402" s="4" t="s">
        <v>2489</v>
      </c>
    </row>
    <row r="1403" spans="1:26">
      <c r="A1403" s="4" t="s">
        <v>1953</v>
      </c>
      <c r="B1403" s="4" t="s">
        <v>2452</v>
      </c>
      <c r="C1403" s="1">
        <v>62</v>
      </c>
      <c r="D1403" s="4" t="s">
        <v>387</v>
      </c>
      <c r="E1403" s="4" t="s">
        <v>42</v>
      </c>
      <c r="F1403" s="3">
        <v>45730.583333333336</v>
      </c>
      <c r="G1403" s="3">
        <v>45730.711805555555</v>
      </c>
      <c r="H1403" s="1"/>
      <c r="I1403" s="1">
        <v>2.88</v>
      </c>
      <c r="J1403" s="1">
        <v>18.559999999999999</v>
      </c>
      <c r="K1403" s="2">
        <v>13.93</v>
      </c>
      <c r="L1403" s="4" t="s">
        <v>4</v>
      </c>
      <c r="M1403" s="4" t="s">
        <v>5</v>
      </c>
      <c r="N1403" s="1">
        <v>64.489999999999995</v>
      </c>
      <c r="O1403" s="1">
        <v>150.79</v>
      </c>
      <c r="P1403" s="1">
        <v>246.15</v>
      </c>
      <c r="Q1403" s="1">
        <v>28.1</v>
      </c>
      <c r="R1403" s="1">
        <v>5</v>
      </c>
      <c r="S1403" s="4" t="s">
        <v>6</v>
      </c>
      <c r="T1403" s="4" t="s">
        <v>7</v>
      </c>
      <c r="U1403" s="7">
        <v>14</v>
      </c>
      <c r="V1403" s="4" t="s">
        <v>36</v>
      </c>
      <c r="W1403" s="4" t="s">
        <v>2584</v>
      </c>
      <c r="X1403" s="7">
        <v>3</v>
      </c>
      <c r="Y1403" s="7">
        <v>2025</v>
      </c>
      <c r="Z1403" s="4" t="s">
        <v>2489</v>
      </c>
    </row>
    <row r="1404" spans="1:26">
      <c r="A1404" s="4" t="s">
        <v>1954</v>
      </c>
      <c r="B1404" s="4" t="s">
        <v>2453</v>
      </c>
      <c r="C1404" s="1">
        <v>82.67</v>
      </c>
      <c r="D1404" s="4" t="s">
        <v>1116</v>
      </c>
      <c r="E1404" s="4" t="s">
        <v>3</v>
      </c>
      <c r="F1404" s="3">
        <v>45730.625</v>
      </c>
      <c r="G1404" s="3">
        <v>45730.728472222225</v>
      </c>
      <c r="H1404" s="1">
        <v>18.79</v>
      </c>
      <c r="I1404" s="1">
        <v>1.64</v>
      </c>
      <c r="J1404" s="1">
        <v>38.26</v>
      </c>
      <c r="K1404" s="2">
        <v>39.520000000000003</v>
      </c>
      <c r="L1404" s="4" t="s">
        <v>4</v>
      </c>
      <c r="M1404" s="4" t="s">
        <v>13</v>
      </c>
      <c r="N1404" s="1">
        <v>41.77</v>
      </c>
      <c r="O1404" s="1">
        <v>67.069999999999993</v>
      </c>
      <c r="P1404" s="1"/>
      <c r="Q1404" s="1">
        <v>-2.74</v>
      </c>
      <c r="R1404" s="1">
        <v>3</v>
      </c>
      <c r="S1404" s="4" t="s">
        <v>20</v>
      </c>
      <c r="T1404" s="4" t="s">
        <v>24</v>
      </c>
      <c r="U1404" s="7">
        <v>15</v>
      </c>
      <c r="V1404" s="4" t="s">
        <v>36</v>
      </c>
      <c r="W1404" s="4" t="s">
        <v>2584</v>
      </c>
      <c r="X1404" s="7">
        <v>3</v>
      </c>
      <c r="Y1404" s="7">
        <v>2025</v>
      </c>
      <c r="Z1404" s="4" t="s">
        <v>2489</v>
      </c>
    </row>
    <row r="1405" spans="1:26">
      <c r="A1405" s="4" t="s">
        <v>1955</v>
      </c>
      <c r="B1405" s="4" t="s">
        <v>2454</v>
      </c>
      <c r="C1405" s="1">
        <v>100</v>
      </c>
      <c r="D1405" s="4" t="s">
        <v>1189</v>
      </c>
      <c r="E1405" s="4" t="s">
        <v>42</v>
      </c>
      <c r="F1405" s="3">
        <v>45730.666666666664</v>
      </c>
      <c r="G1405" s="3">
        <v>45730.743750000001</v>
      </c>
      <c r="H1405" s="1">
        <v>47.29</v>
      </c>
      <c r="I1405" s="1">
        <v>0.66</v>
      </c>
      <c r="J1405" s="1">
        <v>3.6</v>
      </c>
      <c r="K1405" s="2">
        <v>11.97</v>
      </c>
      <c r="L1405" s="4" t="s">
        <v>45</v>
      </c>
      <c r="M1405" s="4" t="s">
        <v>39</v>
      </c>
      <c r="N1405" s="1">
        <v>64.569999999999993</v>
      </c>
      <c r="O1405" s="1">
        <v>63.96</v>
      </c>
      <c r="P1405" s="1">
        <v>295.20999999999998</v>
      </c>
      <c r="Q1405" s="1">
        <v>-3.67</v>
      </c>
      <c r="R1405" s="1">
        <v>1</v>
      </c>
      <c r="S1405" s="4" t="s">
        <v>6</v>
      </c>
      <c r="T1405" s="4" t="s">
        <v>7</v>
      </c>
      <c r="U1405" s="7">
        <v>16</v>
      </c>
      <c r="V1405" s="4" t="s">
        <v>36</v>
      </c>
      <c r="W1405" s="4" t="s">
        <v>2584</v>
      </c>
      <c r="X1405" s="7">
        <v>3</v>
      </c>
      <c r="Y1405" s="7">
        <v>2025</v>
      </c>
      <c r="Z1405" s="4" t="s">
        <v>2489</v>
      </c>
    </row>
    <row r="1406" spans="1:26">
      <c r="A1406" s="4" t="s">
        <v>1956</v>
      </c>
      <c r="B1406" s="4" t="s">
        <v>29</v>
      </c>
      <c r="C1406" s="1">
        <v>62</v>
      </c>
      <c r="D1406" s="4" t="s">
        <v>734</v>
      </c>
      <c r="E1406" s="4" t="s">
        <v>11</v>
      </c>
      <c r="F1406" s="3">
        <v>45730.708333333336</v>
      </c>
      <c r="G1406" s="3">
        <v>45730.79791666667</v>
      </c>
      <c r="H1406" s="1">
        <v>30.17</v>
      </c>
      <c r="I1406" s="1">
        <v>1.17</v>
      </c>
      <c r="J1406" s="1">
        <v>21.34</v>
      </c>
      <c r="K1406" s="2">
        <v>27.39</v>
      </c>
      <c r="L1406" s="4" t="s">
        <v>36</v>
      </c>
      <c r="M1406" s="4" t="s">
        <v>13</v>
      </c>
      <c r="N1406" s="1">
        <v>77.599999999999994</v>
      </c>
      <c r="O1406" s="1">
        <v>58.55</v>
      </c>
      <c r="P1406" s="1">
        <v>185.55</v>
      </c>
      <c r="Q1406" s="1">
        <v>37.22</v>
      </c>
      <c r="R1406" s="1">
        <v>5</v>
      </c>
      <c r="S1406" s="4" t="s">
        <v>6</v>
      </c>
      <c r="T1406" s="4" t="s">
        <v>15</v>
      </c>
      <c r="U1406" s="7">
        <v>17</v>
      </c>
      <c r="V1406" s="4" t="s">
        <v>36</v>
      </c>
      <c r="W1406" s="4" t="s">
        <v>2579</v>
      </c>
      <c r="X1406" s="7">
        <v>3</v>
      </c>
      <c r="Y1406" s="7">
        <v>2025</v>
      </c>
      <c r="Z1406" s="4" t="s">
        <v>2489</v>
      </c>
    </row>
    <row r="1407" spans="1:26">
      <c r="A1407" s="4" t="s">
        <v>1957</v>
      </c>
      <c r="B1407" s="4" t="s">
        <v>2455</v>
      </c>
      <c r="C1407" s="1">
        <v>85</v>
      </c>
      <c r="D1407" s="4" t="s">
        <v>852</v>
      </c>
      <c r="E1407" s="4" t="s">
        <v>3</v>
      </c>
      <c r="F1407" s="3">
        <v>45730.75</v>
      </c>
      <c r="G1407" s="3">
        <v>45730.879166666666</v>
      </c>
      <c r="H1407" s="1">
        <v>34.9</v>
      </c>
      <c r="I1407" s="1">
        <v>1.6</v>
      </c>
      <c r="J1407" s="1">
        <v>4.88</v>
      </c>
      <c r="K1407" s="2">
        <v>33.68</v>
      </c>
      <c r="L1407" s="4" t="s">
        <v>36</v>
      </c>
      <c r="M1407" s="4" t="s">
        <v>33</v>
      </c>
      <c r="N1407" s="1">
        <v>61.53</v>
      </c>
      <c r="O1407" s="1">
        <v>89</v>
      </c>
      <c r="P1407" s="1">
        <v>269.89</v>
      </c>
      <c r="Q1407" s="1">
        <v>-6.43</v>
      </c>
      <c r="R1407" s="1">
        <v>1</v>
      </c>
      <c r="S1407" s="4" t="s">
        <v>14</v>
      </c>
      <c r="T1407" s="4" t="s">
        <v>15</v>
      </c>
      <c r="U1407" s="7">
        <v>18</v>
      </c>
      <c r="V1407" s="4" t="s">
        <v>4</v>
      </c>
      <c r="W1407" s="4" t="s">
        <v>2567</v>
      </c>
      <c r="X1407" s="7">
        <v>3</v>
      </c>
      <c r="Y1407" s="7">
        <v>2025</v>
      </c>
      <c r="Z1407" s="4" t="s">
        <v>2489</v>
      </c>
    </row>
    <row r="1408" spans="1:26">
      <c r="A1408" s="4" t="s">
        <v>1958</v>
      </c>
      <c r="B1408" s="4" t="s">
        <v>2456</v>
      </c>
      <c r="C1408" s="1">
        <v>100</v>
      </c>
      <c r="D1408" s="4" t="s">
        <v>93</v>
      </c>
      <c r="E1408" s="4" t="s">
        <v>42</v>
      </c>
      <c r="F1408" s="3">
        <v>45730.791666666664</v>
      </c>
      <c r="G1408" s="3">
        <v>45730.823611111111</v>
      </c>
      <c r="H1408" s="1">
        <v>54.96</v>
      </c>
      <c r="I1408" s="1">
        <v>3.52</v>
      </c>
      <c r="J1408" s="1">
        <v>41.41</v>
      </c>
      <c r="K1408" s="2">
        <v>38.770000000000003</v>
      </c>
      <c r="L1408" s="4" t="s">
        <v>12</v>
      </c>
      <c r="M1408" s="4" t="s">
        <v>33</v>
      </c>
      <c r="N1408" s="1">
        <v>19.829999999999998</v>
      </c>
      <c r="O1408" s="1">
        <v>92.78</v>
      </c>
      <c r="P1408" s="1">
        <v>141.47</v>
      </c>
      <c r="Q1408" s="1">
        <v>39.53</v>
      </c>
      <c r="R1408" s="1">
        <v>3</v>
      </c>
      <c r="S1408" s="4" t="s">
        <v>20</v>
      </c>
      <c r="T1408" s="4" t="s">
        <v>24</v>
      </c>
      <c r="U1408" s="7">
        <v>19</v>
      </c>
      <c r="V1408" s="4" t="s">
        <v>4</v>
      </c>
      <c r="W1408" s="4" t="s">
        <v>2567</v>
      </c>
      <c r="X1408" s="7">
        <v>3</v>
      </c>
      <c r="Y1408" s="7">
        <v>2025</v>
      </c>
      <c r="Z1408" s="4" t="s">
        <v>2489</v>
      </c>
    </row>
    <row r="1409" spans="1:26">
      <c r="A1409" s="4" t="s">
        <v>1959</v>
      </c>
      <c r="B1409" s="4" t="s">
        <v>2457</v>
      </c>
      <c r="C1409" s="1">
        <v>50</v>
      </c>
      <c r="D1409" s="4" t="s">
        <v>608</v>
      </c>
      <c r="E1409" s="4" t="s">
        <v>11</v>
      </c>
      <c r="F1409" s="3">
        <v>45730.833333333336</v>
      </c>
      <c r="G1409" s="3">
        <v>45730.900694444441</v>
      </c>
      <c r="H1409" s="1">
        <v>74.790000000000006</v>
      </c>
      <c r="I1409" s="1">
        <v>1.68</v>
      </c>
      <c r="J1409" s="1">
        <v>36.549999999999997</v>
      </c>
      <c r="K1409" s="2">
        <v>31.3</v>
      </c>
      <c r="L1409" s="4" t="s">
        <v>36</v>
      </c>
      <c r="M1409" s="4" t="s">
        <v>5</v>
      </c>
      <c r="N1409" s="1">
        <v>37.369999999999997</v>
      </c>
      <c r="O1409" s="1">
        <v>98.56</v>
      </c>
      <c r="P1409" s="1">
        <v>245.6</v>
      </c>
      <c r="Q1409" s="1">
        <v>21.38</v>
      </c>
      <c r="R1409" s="1">
        <v>7</v>
      </c>
      <c r="S1409" s="4" t="s">
        <v>6</v>
      </c>
      <c r="T1409" s="4" t="s">
        <v>7</v>
      </c>
      <c r="U1409" s="7">
        <v>20</v>
      </c>
      <c r="V1409" s="4" t="s">
        <v>4</v>
      </c>
      <c r="W1409" s="4" t="s">
        <v>2572</v>
      </c>
      <c r="X1409" s="7">
        <v>3</v>
      </c>
      <c r="Y1409" s="7">
        <v>2025</v>
      </c>
      <c r="Z1409" s="4" t="s">
        <v>2489</v>
      </c>
    </row>
    <row r="1410" spans="1:26">
      <c r="A1410" s="4" t="s">
        <v>1960</v>
      </c>
      <c r="B1410" s="4" t="s">
        <v>2458</v>
      </c>
      <c r="C1410" s="1">
        <v>75</v>
      </c>
      <c r="D1410" s="4" t="s">
        <v>956</v>
      </c>
      <c r="E1410" s="4" t="s">
        <v>42</v>
      </c>
      <c r="F1410" s="3">
        <v>45730.875</v>
      </c>
      <c r="G1410" s="3">
        <v>45730.925694444442</v>
      </c>
      <c r="H1410" s="1">
        <v>34.79</v>
      </c>
      <c r="I1410" s="1">
        <v>1.81</v>
      </c>
      <c r="J1410" s="1">
        <v>23.22</v>
      </c>
      <c r="K1410" s="2">
        <v>31.8</v>
      </c>
      <c r="L1410" s="4" t="s">
        <v>45</v>
      </c>
      <c r="M1410" s="4" t="s">
        <v>5</v>
      </c>
      <c r="N1410" s="1">
        <v>42.67</v>
      </c>
      <c r="O1410" s="1">
        <v>75.7</v>
      </c>
      <c r="P1410" s="1">
        <v>247.75</v>
      </c>
      <c r="Q1410" s="1">
        <v>17.239999999999998</v>
      </c>
      <c r="R1410" s="1">
        <v>5</v>
      </c>
      <c r="S1410" s="4" t="s">
        <v>20</v>
      </c>
      <c r="T1410" s="4" t="s">
        <v>7</v>
      </c>
      <c r="U1410" s="7">
        <v>21</v>
      </c>
      <c r="V1410" s="4" t="s">
        <v>4</v>
      </c>
      <c r="W1410" s="4" t="s">
        <v>2572</v>
      </c>
      <c r="X1410" s="7">
        <v>3</v>
      </c>
      <c r="Y1410" s="7">
        <v>2025</v>
      </c>
      <c r="Z1410" s="4" t="s">
        <v>2489</v>
      </c>
    </row>
    <row r="1411" spans="1:26">
      <c r="A1411" s="4" t="s">
        <v>1961</v>
      </c>
      <c r="B1411" s="4" t="s">
        <v>2459</v>
      </c>
      <c r="C1411" s="1">
        <v>75</v>
      </c>
      <c r="D1411" s="4" t="s">
        <v>383</v>
      </c>
      <c r="E1411" s="4" t="s">
        <v>42</v>
      </c>
      <c r="F1411" s="3">
        <v>45730.916666666664</v>
      </c>
      <c r="G1411" s="3">
        <v>45730.979166666664</v>
      </c>
      <c r="H1411" s="1">
        <v>69.13</v>
      </c>
      <c r="I1411" s="1">
        <v>3.01</v>
      </c>
      <c r="J1411" s="1">
        <v>10.71</v>
      </c>
      <c r="K1411" s="2">
        <v>17.39</v>
      </c>
      <c r="L1411" s="4" t="s">
        <v>12</v>
      </c>
      <c r="M1411" s="4" t="s">
        <v>5</v>
      </c>
      <c r="N1411" s="1">
        <v>28.9</v>
      </c>
      <c r="O1411" s="1">
        <v>78.349999999999994</v>
      </c>
      <c r="P1411" s="1">
        <v>91.55</v>
      </c>
      <c r="Q1411" s="1">
        <v>3.44</v>
      </c>
      <c r="R1411" s="1">
        <v>2</v>
      </c>
      <c r="S1411" s="4" t="s">
        <v>20</v>
      </c>
      <c r="T1411" s="4" t="s">
        <v>15</v>
      </c>
      <c r="U1411" s="7">
        <v>22</v>
      </c>
      <c r="V1411" s="4" t="s">
        <v>4</v>
      </c>
      <c r="W1411" s="4" t="s">
        <v>2572</v>
      </c>
      <c r="X1411" s="7">
        <v>3</v>
      </c>
      <c r="Y1411" s="7">
        <v>2025</v>
      </c>
      <c r="Z1411" s="4" t="s">
        <v>2489</v>
      </c>
    </row>
    <row r="1412" spans="1:26">
      <c r="A1412" s="4" t="s">
        <v>1962</v>
      </c>
      <c r="B1412" s="4" t="s">
        <v>2460</v>
      </c>
      <c r="C1412" s="1">
        <v>147.4</v>
      </c>
      <c r="D1412" s="4" t="s">
        <v>229</v>
      </c>
      <c r="E1412" s="4" t="s">
        <v>11</v>
      </c>
      <c r="F1412" s="3">
        <v>45693.458333333336</v>
      </c>
      <c r="G1412" s="3">
        <v>45693.571527777778</v>
      </c>
      <c r="H1412" s="1">
        <v>65.89</v>
      </c>
      <c r="I1412" s="1">
        <v>3.15</v>
      </c>
      <c r="J1412" s="1">
        <v>24.83</v>
      </c>
      <c r="K1412" s="2">
        <v>11.04</v>
      </c>
      <c r="L1412" s="4" t="s">
        <v>4</v>
      </c>
      <c r="M1412" s="4" t="s">
        <v>5</v>
      </c>
      <c r="N1412" s="1">
        <v>27.38</v>
      </c>
      <c r="O1412" s="1">
        <v>64.7</v>
      </c>
      <c r="P1412" s="1">
        <v>74.92</v>
      </c>
      <c r="Q1412" s="1">
        <v>13.42</v>
      </c>
      <c r="R1412" s="1">
        <v>6</v>
      </c>
      <c r="S1412" s="4" t="s">
        <v>14</v>
      </c>
      <c r="T1412" s="4" t="s">
        <v>24</v>
      </c>
      <c r="U1412" s="7">
        <v>11</v>
      </c>
      <c r="V1412" s="4" t="s">
        <v>12</v>
      </c>
      <c r="W1412" s="4" t="s">
        <v>2574</v>
      </c>
      <c r="X1412" s="7">
        <v>2</v>
      </c>
      <c r="Y1412" s="7">
        <v>2025</v>
      </c>
      <c r="Z1412" s="4" t="s">
        <v>1853</v>
      </c>
    </row>
    <row r="1413" spans="1:26">
      <c r="A1413" s="4" t="s">
        <v>1963</v>
      </c>
      <c r="B1413" s="4" t="s">
        <v>2461</v>
      </c>
      <c r="C1413" s="1">
        <v>78.430000000000007</v>
      </c>
      <c r="D1413" s="4" t="s">
        <v>555</v>
      </c>
      <c r="E1413" s="4" t="s">
        <v>3</v>
      </c>
      <c r="F1413" s="3">
        <v>45730.958333333336</v>
      </c>
      <c r="G1413" s="3">
        <v>45731.063888888886</v>
      </c>
      <c r="H1413" s="1">
        <v>38.090000000000003</v>
      </c>
      <c r="I1413" s="1">
        <v>1.95</v>
      </c>
      <c r="J1413" s="1">
        <v>1.65</v>
      </c>
      <c r="K1413" s="2">
        <v>15.63</v>
      </c>
      <c r="L1413" s="4" t="s">
        <v>4</v>
      </c>
      <c r="M1413" s="4" t="s">
        <v>23</v>
      </c>
      <c r="N1413" s="1">
        <v>11.83</v>
      </c>
      <c r="O1413" s="1">
        <v>97.63</v>
      </c>
      <c r="P1413" s="1">
        <v>135.71</v>
      </c>
      <c r="Q1413" s="1">
        <v>-5.94</v>
      </c>
      <c r="R1413" s="1">
        <v>7</v>
      </c>
      <c r="S1413" s="4" t="s">
        <v>14</v>
      </c>
      <c r="T1413" s="4" t="s">
        <v>24</v>
      </c>
      <c r="U1413" s="7">
        <v>23</v>
      </c>
      <c r="V1413" s="4" t="s">
        <v>4</v>
      </c>
      <c r="W1413" s="4" t="s">
        <v>2574</v>
      </c>
      <c r="X1413" s="7">
        <v>3</v>
      </c>
      <c r="Y1413" s="7">
        <v>2025</v>
      </c>
      <c r="Z1413" s="4" t="s">
        <v>2489</v>
      </c>
    </row>
    <row r="1414" spans="1:26">
      <c r="A1414" s="4" t="s">
        <v>1964</v>
      </c>
      <c r="B1414" s="4" t="s">
        <v>2462</v>
      </c>
      <c r="C1414" s="1">
        <v>50</v>
      </c>
      <c r="D1414" s="4" t="s">
        <v>312</v>
      </c>
      <c r="E1414" s="4" t="s">
        <v>11</v>
      </c>
      <c r="F1414" s="3">
        <v>45731</v>
      </c>
      <c r="G1414" s="3">
        <v>45731.084722222222</v>
      </c>
      <c r="H1414" s="1">
        <v>27.75</v>
      </c>
      <c r="I1414" s="1">
        <v>0.9</v>
      </c>
      <c r="J1414" s="1">
        <v>31.66</v>
      </c>
      <c r="K1414" s="2">
        <v>17.09</v>
      </c>
      <c r="L1414" s="4" t="s">
        <v>36</v>
      </c>
      <c r="M1414" s="4" t="s">
        <v>48</v>
      </c>
      <c r="N1414" s="1">
        <v>24.84</v>
      </c>
      <c r="O1414" s="1">
        <v>87.94</v>
      </c>
      <c r="P1414" s="1">
        <v>265.69</v>
      </c>
      <c r="Q1414" s="1">
        <v>34.020000000000003</v>
      </c>
      <c r="R1414" s="1">
        <v>1</v>
      </c>
      <c r="S1414" s="4" t="s">
        <v>20</v>
      </c>
      <c r="T1414" s="4" t="s">
        <v>15</v>
      </c>
      <c r="U1414" s="7">
        <v>0</v>
      </c>
      <c r="V1414" s="4" t="s">
        <v>1816</v>
      </c>
      <c r="W1414" s="4" t="s">
        <v>2569</v>
      </c>
      <c r="X1414" s="7">
        <v>3</v>
      </c>
      <c r="Y1414" s="7">
        <v>2025</v>
      </c>
      <c r="Z1414" s="4" t="s">
        <v>2489</v>
      </c>
    </row>
    <row r="1415" spans="1:26">
      <c r="A1415" s="4" t="s">
        <v>1965</v>
      </c>
      <c r="B1415" s="4" t="s">
        <v>2463</v>
      </c>
      <c r="C1415" s="1">
        <v>85</v>
      </c>
      <c r="D1415" s="4" t="s">
        <v>294</v>
      </c>
      <c r="E1415" s="4" t="s">
        <v>58</v>
      </c>
      <c r="F1415" s="3">
        <v>45731.041666666664</v>
      </c>
      <c r="G1415" s="3">
        <v>45731.197916666664</v>
      </c>
      <c r="H1415" s="1">
        <v>41.65</v>
      </c>
      <c r="I1415" s="1">
        <v>0.14000000000000001</v>
      </c>
      <c r="J1415" s="1">
        <v>11.11</v>
      </c>
      <c r="K1415" s="2">
        <v>33.39</v>
      </c>
      <c r="L1415" s="4" t="s">
        <v>4</v>
      </c>
      <c r="M1415" s="4" t="s">
        <v>39</v>
      </c>
      <c r="N1415" s="1">
        <v>90.93</v>
      </c>
      <c r="O1415" s="1">
        <v>52.84</v>
      </c>
      <c r="P1415" s="1">
        <v>111.86</v>
      </c>
      <c r="Q1415" s="1">
        <v>13.07</v>
      </c>
      <c r="R1415" s="1">
        <v>2.93</v>
      </c>
      <c r="S1415" s="4" t="s">
        <v>6</v>
      </c>
      <c r="T1415" s="4" t="s">
        <v>15</v>
      </c>
      <c r="U1415" s="7">
        <v>1</v>
      </c>
      <c r="V1415" s="4" t="s">
        <v>1816</v>
      </c>
      <c r="W1415" s="4" t="s">
        <v>2569</v>
      </c>
      <c r="X1415" s="7">
        <v>3</v>
      </c>
      <c r="Y1415" s="7">
        <v>2025</v>
      </c>
      <c r="Z1415" s="4" t="s">
        <v>2489</v>
      </c>
    </row>
    <row r="1416" spans="1:26">
      <c r="A1416" s="4" t="s">
        <v>1966</v>
      </c>
      <c r="B1416" s="4" t="s">
        <v>2464</v>
      </c>
      <c r="C1416" s="1">
        <v>85</v>
      </c>
      <c r="D1416" s="4" t="s">
        <v>1124</v>
      </c>
      <c r="E1416" s="4" t="s">
        <v>27</v>
      </c>
      <c r="F1416" s="3">
        <v>45731.083333333336</v>
      </c>
      <c r="G1416" s="3">
        <v>45731.154861111114</v>
      </c>
      <c r="H1416" s="1">
        <v>35.39</v>
      </c>
      <c r="I1416" s="1">
        <v>2.31</v>
      </c>
      <c r="J1416" s="1">
        <v>44.85</v>
      </c>
      <c r="K1416" s="2">
        <v>38.4</v>
      </c>
      <c r="L1416" s="4" t="s">
        <v>12</v>
      </c>
      <c r="M1416" s="4" t="s">
        <v>23</v>
      </c>
      <c r="N1416" s="1">
        <v>34.64</v>
      </c>
      <c r="O1416" s="1">
        <v>54.27</v>
      </c>
      <c r="P1416" s="1">
        <v>286.83999999999997</v>
      </c>
      <c r="Q1416" s="1">
        <v>-7.64</v>
      </c>
      <c r="R1416" s="1">
        <v>7</v>
      </c>
      <c r="S1416" s="4" t="s">
        <v>6</v>
      </c>
      <c r="T1416" s="4" t="s">
        <v>24</v>
      </c>
      <c r="U1416" s="7">
        <v>2</v>
      </c>
      <c r="V1416" s="4" t="s">
        <v>1816</v>
      </c>
      <c r="W1416" s="4" t="s">
        <v>2586</v>
      </c>
      <c r="X1416" s="7">
        <v>3</v>
      </c>
      <c r="Y1416" s="7">
        <v>2025</v>
      </c>
      <c r="Z1416" s="4" t="s">
        <v>2489</v>
      </c>
    </row>
    <row r="1417" spans="1:26">
      <c r="A1417" s="4" t="s">
        <v>1967</v>
      </c>
      <c r="B1417" s="4" t="s">
        <v>1</v>
      </c>
      <c r="C1417" s="1">
        <v>85</v>
      </c>
      <c r="D1417" s="4" t="s">
        <v>103</v>
      </c>
      <c r="E1417" s="4" t="s">
        <v>3</v>
      </c>
      <c r="F1417" s="3">
        <v>45731.125</v>
      </c>
      <c r="G1417" s="3">
        <v>45731.251388888886</v>
      </c>
      <c r="H1417" s="1">
        <v>68.569999999999993</v>
      </c>
      <c r="I1417" s="1">
        <v>1.56</v>
      </c>
      <c r="J1417" s="1">
        <v>16.48</v>
      </c>
      <c r="K1417" s="2">
        <v>24.53</v>
      </c>
      <c r="L1417" s="4" t="s">
        <v>36</v>
      </c>
      <c r="M1417" s="4" t="s">
        <v>23</v>
      </c>
      <c r="N1417" s="1">
        <v>68.27</v>
      </c>
      <c r="O1417" s="1">
        <v>93.57</v>
      </c>
      <c r="P1417" s="1">
        <v>92.04</v>
      </c>
      <c r="Q1417" s="1">
        <v>-9.83</v>
      </c>
      <c r="R1417" s="1">
        <v>2</v>
      </c>
      <c r="S1417" s="4" t="s">
        <v>14</v>
      </c>
      <c r="T1417" s="4" t="s">
        <v>15</v>
      </c>
      <c r="U1417" s="7">
        <v>3</v>
      </c>
      <c r="V1417" s="4" t="s">
        <v>1816</v>
      </c>
      <c r="W1417" s="4" t="s">
        <v>2566</v>
      </c>
      <c r="X1417" s="7">
        <v>3</v>
      </c>
      <c r="Y1417" s="7">
        <v>2025</v>
      </c>
      <c r="Z1417" s="4" t="s">
        <v>2489</v>
      </c>
    </row>
    <row r="1418" spans="1:26">
      <c r="A1418" s="4" t="s">
        <v>1968</v>
      </c>
      <c r="B1418" s="4" t="s">
        <v>2465</v>
      </c>
      <c r="C1418" s="1">
        <v>106.82</v>
      </c>
      <c r="D1418" s="4" t="s">
        <v>224</v>
      </c>
      <c r="E1418" s="4" t="s">
        <v>11</v>
      </c>
      <c r="F1418" s="3">
        <v>45731.166666666664</v>
      </c>
      <c r="G1418" s="3">
        <v>45731.23333333333</v>
      </c>
      <c r="H1418" s="1"/>
      <c r="I1418" s="1">
        <v>2.2200000000000002</v>
      </c>
      <c r="J1418" s="1">
        <v>38.97</v>
      </c>
      <c r="K1418" s="2">
        <v>6.56</v>
      </c>
      <c r="L1418" s="4" t="s">
        <v>12</v>
      </c>
      <c r="M1418" s="4" t="s">
        <v>23</v>
      </c>
      <c r="N1418" s="1">
        <v>18.34</v>
      </c>
      <c r="O1418" s="1">
        <v>86.04</v>
      </c>
      <c r="P1418" s="1">
        <v>30.65</v>
      </c>
      <c r="Q1418" s="1">
        <v>17.78</v>
      </c>
      <c r="R1418" s="1">
        <v>6</v>
      </c>
      <c r="S1418" s="4" t="s">
        <v>6</v>
      </c>
      <c r="T1418" s="4" t="s">
        <v>7</v>
      </c>
      <c r="U1418" s="7">
        <v>4</v>
      </c>
      <c r="V1418" s="4" t="s">
        <v>1816</v>
      </c>
      <c r="W1418" s="4" t="s">
        <v>2566</v>
      </c>
      <c r="X1418" s="7">
        <v>3</v>
      </c>
      <c r="Y1418" s="7">
        <v>2025</v>
      </c>
      <c r="Z1418" s="4" t="s">
        <v>2489</v>
      </c>
    </row>
    <row r="1419" spans="1:26">
      <c r="A1419" s="4" t="s">
        <v>1969</v>
      </c>
      <c r="B1419" s="4" t="s">
        <v>2466</v>
      </c>
      <c r="C1419" s="1">
        <v>50</v>
      </c>
      <c r="D1419" s="4" t="s">
        <v>83</v>
      </c>
      <c r="E1419" s="4" t="s">
        <v>42</v>
      </c>
      <c r="F1419" s="3">
        <v>45731.208333333336</v>
      </c>
      <c r="G1419" s="3">
        <v>45731.305555555555</v>
      </c>
      <c r="H1419" s="1">
        <v>36.47</v>
      </c>
      <c r="I1419" s="1">
        <v>1.21</v>
      </c>
      <c r="J1419" s="1">
        <v>37.86</v>
      </c>
      <c r="K1419" s="2">
        <v>9.94</v>
      </c>
      <c r="L1419" s="4" t="s">
        <v>12</v>
      </c>
      <c r="M1419" s="4" t="s">
        <v>13</v>
      </c>
      <c r="N1419" s="1">
        <v>21.02</v>
      </c>
      <c r="O1419" s="1">
        <v>82.18</v>
      </c>
      <c r="P1419" s="1">
        <v>56.43</v>
      </c>
      <c r="Q1419" s="1">
        <v>36.15</v>
      </c>
      <c r="R1419" s="1">
        <v>1</v>
      </c>
      <c r="S1419" s="4" t="s">
        <v>14</v>
      </c>
      <c r="T1419" s="4" t="s">
        <v>7</v>
      </c>
      <c r="U1419" s="7">
        <v>5</v>
      </c>
      <c r="V1419" s="4" t="s">
        <v>1816</v>
      </c>
      <c r="W1419" s="4" t="s">
        <v>2566</v>
      </c>
      <c r="X1419" s="7">
        <v>3</v>
      </c>
      <c r="Y1419" s="7">
        <v>2025</v>
      </c>
      <c r="Z1419" s="4" t="s">
        <v>2489</v>
      </c>
    </row>
    <row r="1420" spans="1:26">
      <c r="A1420" s="4" t="s">
        <v>1970</v>
      </c>
      <c r="B1420" s="4" t="s">
        <v>2467</v>
      </c>
      <c r="C1420" s="1">
        <v>100</v>
      </c>
      <c r="D1420" s="4" t="s">
        <v>30</v>
      </c>
      <c r="E1420" s="4" t="s">
        <v>11</v>
      </c>
      <c r="F1420" s="3">
        <v>45731.25</v>
      </c>
      <c r="G1420" s="3">
        <v>45731.271527777775</v>
      </c>
      <c r="H1420" s="1">
        <v>44.64</v>
      </c>
      <c r="I1420" s="1">
        <v>1.2</v>
      </c>
      <c r="J1420" s="1"/>
      <c r="K1420" s="2">
        <v>17.66</v>
      </c>
      <c r="L1420" s="4" t="s">
        <v>36</v>
      </c>
      <c r="M1420" s="4" t="s">
        <v>19</v>
      </c>
      <c r="N1420" s="1">
        <v>32.299999999999997</v>
      </c>
      <c r="O1420" s="1">
        <v>69.58</v>
      </c>
      <c r="P1420" s="1">
        <v>294.76</v>
      </c>
      <c r="Q1420" s="1">
        <v>-6.26</v>
      </c>
      <c r="R1420" s="1">
        <v>6</v>
      </c>
      <c r="S1420" s="4" t="s">
        <v>6</v>
      </c>
      <c r="T1420" s="4" t="s">
        <v>7</v>
      </c>
      <c r="U1420" s="7">
        <v>6</v>
      </c>
      <c r="V1420" s="4" t="s">
        <v>12</v>
      </c>
      <c r="W1420" s="4" t="s">
        <v>2565</v>
      </c>
      <c r="X1420" s="7">
        <v>3</v>
      </c>
      <c r="Y1420" s="7">
        <v>2025</v>
      </c>
      <c r="Z1420" s="4" t="s">
        <v>2489</v>
      </c>
    </row>
    <row r="1421" spans="1:26">
      <c r="A1421" s="4" t="s">
        <v>1971</v>
      </c>
      <c r="B1421" s="4" t="s">
        <v>2468</v>
      </c>
      <c r="C1421" s="1">
        <v>50</v>
      </c>
      <c r="D1421" s="4" t="s">
        <v>77</v>
      </c>
      <c r="E1421" s="4" t="s">
        <v>27</v>
      </c>
      <c r="F1421" s="3">
        <v>45731.291666666664</v>
      </c>
      <c r="G1421" s="3">
        <v>45731.373611111114</v>
      </c>
      <c r="H1421" s="1">
        <v>40.270000000000003</v>
      </c>
      <c r="I1421" s="1">
        <v>2.69</v>
      </c>
      <c r="J1421" s="1">
        <v>49.57</v>
      </c>
      <c r="K1421" s="2">
        <v>25.55</v>
      </c>
      <c r="L1421" s="4" t="s">
        <v>36</v>
      </c>
      <c r="M1421" s="4" t="s">
        <v>48</v>
      </c>
      <c r="N1421" s="1">
        <v>21.83</v>
      </c>
      <c r="O1421" s="1">
        <v>68</v>
      </c>
      <c r="P1421" s="1">
        <v>156.49</v>
      </c>
      <c r="Q1421" s="1">
        <v>33.79</v>
      </c>
      <c r="R1421" s="1">
        <v>2</v>
      </c>
      <c r="S1421" s="4" t="s">
        <v>6</v>
      </c>
      <c r="T1421" s="4" t="s">
        <v>15</v>
      </c>
      <c r="U1421" s="7">
        <v>7</v>
      </c>
      <c r="V1421" s="4" t="s">
        <v>12</v>
      </c>
      <c r="W1421" s="4" t="s">
        <v>2565</v>
      </c>
      <c r="X1421" s="7">
        <v>3</v>
      </c>
      <c r="Y1421" s="7">
        <v>2025</v>
      </c>
      <c r="Z1421" s="4" t="s">
        <v>2489</v>
      </c>
    </row>
    <row r="1422" spans="1:26">
      <c r="A1422" s="4" t="s">
        <v>1972</v>
      </c>
      <c r="B1422" s="4" t="s">
        <v>2469</v>
      </c>
      <c r="C1422" s="1">
        <v>62</v>
      </c>
      <c r="D1422" s="4" t="s">
        <v>1559</v>
      </c>
      <c r="E1422" s="4" t="s">
        <v>27</v>
      </c>
      <c r="F1422" s="3">
        <v>45731.333333333336</v>
      </c>
      <c r="G1422" s="3">
        <v>45731.476388888892</v>
      </c>
      <c r="H1422" s="1">
        <v>34.43</v>
      </c>
      <c r="I1422" s="1">
        <v>0.68</v>
      </c>
      <c r="J1422" s="1">
        <v>34.17</v>
      </c>
      <c r="K1422" s="2">
        <v>12.65</v>
      </c>
      <c r="L1422" s="4" t="s">
        <v>12</v>
      </c>
      <c r="M1422" s="4" t="s">
        <v>13</v>
      </c>
      <c r="N1422" s="1">
        <v>77.3</v>
      </c>
      <c r="O1422" s="1">
        <v>54.74</v>
      </c>
      <c r="P1422" s="1">
        <v>265.83999999999997</v>
      </c>
      <c r="Q1422" s="1">
        <v>22.21</v>
      </c>
      <c r="R1422" s="1">
        <v>3</v>
      </c>
      <c r="S1422" s="4" t="s">
        <v>14</v>
      </c>
      <c r="T1422" s="4" t="s">
        <v>24</v>
      </c>
      <c r="U1422" s="7">
        <v>8</v>
      </c>
      <c r="V1422" s="4" t="s">
        <v>12</v>
      </c>
      <c r="W1422" s="4" t="s">
        <v>2577</v>
      </c>
      <c r="X1422" s="7">
        <v>3</v>
      </c>
      <c r="Y1422" s="7">
        <v>2025</v>
      </c>
      <c r="Z1422" s="4" t="s">
        <v>2489</v>
      </c>
    </row>
    <row r="1423" spans="1:26">
      <c r="A1423" s="4" t="s">
        <v>1973</v>
      </c>
      <c r="B1423" s="4" t="s">
        <v>2470</v>
      </c>
      <c r="C1423" s="1">
        <v>50</v>
      </c>
      <c r="D1423" s="4" t="s">
        <v>231</v>
      </c>
      <c r="E1423" s="4" t="s">
        <v>11</v>
      </c>
      <c r="F1423" s="3">
        <v>45693.5</v>
      </c>
      <c r="G1423" s="3">
        <v>45693.56527777778</v>
      </c>
      <c r="H1423" s="1">
        <v>13.26</v>
      </c>
      <c r="I1423" s="1">
        <v>3.07</v>
      </c>
      <c r="J1423" s="1">
        <v>47.67</v>
      </c>
      <c r="K1423" s="2">
        <v>32.909999999999997</v>
      </c>
      <c r="L1423" s="4" t="s">
        <v>36</v>
      </c>
      <c r="M1423" s="4" t="s">
        <v>19</v>
      </c>
      <c r="N1423" s="1">
        <v>25</v>
      </c>
      <c r="O1423" s="1">
        <v>90.02</v>
      </c>
      <c r="P1423" s="1">
        <v>220.67</v>
      </c>
      <c r="Q1423" s="1">
        <v>31.87</v>
      </c>
      <c r="R1423" s="1">
        <v>3</v>
      </c>
      <c r="S1423" s="4" t="s">
        <v>6</v>
      </c>
      <c r="T1423" s="4" t="s">
        <v>7</v>
      </c>
      <c r="U1423" s="7">
        <v>12</v>
      </c>
      <c r="V1423" s="4" t="s">
        <v>36</v>
      </c>
      <c r="W1423" s="4" t="s">
        <v>2577</v>
      </c>
      <c r="X1423" s="7">
        <v>2</v>
      </c>
      <c r="Y1423" s="7">
        <v>2025</v>
      </c>
      <c r="Z1423" s="4" t="s">
        <v>1853</v>
      </c>
    </row>
    <row r="1424" spans="1:26">
      <c r="A1424" s="4" t="s">
        <v>1974</v>
      </c>
      <c r="B1424" s="4" t="s">
        <v>2471</v>
      </c>
      <c r="C1424" s="1">
        <v>50</v>
      </c>
      <c r="D1424" s="4" t="s">
        <v>409</v>
      </c>
      <c r="E1424" s="4" t="s">
        <v>58</v>
      </c>
      <c r="F1424" s="3">
        <v>45731.375</v>
      </c>
      <c r="G1424" s="3">
        <v>45731.532638888886</v>
      </c>
      <c r="H1424" s="1"/>
      <c r="I1424" s="1">
        <v>0.94</v>
      </c>
      <c r="J1424" s="1">
        <v>15.42</v>
      </c>
      <c r="K1424" s="2">
        <v>31.47</v>
      </c>
      <c r="L1424" s="4" t="s">
        <v>45</v>
      </c>
      <c r="M1424" s="4" t="s">
        <v>5</v>
      </c>
      <c r="N1424" s="1">
        <v>21.39</v>
      </c>
      <c r="O1424" s="1">
        <v>70.38</v>
      </c>
      <c r="P1424" s="1">
        <v>266.58999999999997</v>
      </c>
      <c r="Q1424" s="1">
        <v>20.78</v>
      </c>
      <c r="R1424" s="1">
        <v>3</v>
      </c>
      <c r="S1424" s="4" t="s">
        <v>20</v>
      </c>
      <c r="T1424" s="4" t="s">
        <v>24</v>
      </c>
      <c r="U1424" s="7">
        <v>9</v>
      </c>
      <c r="V1424" s="4" t="s">
        <v>12</v>
      </c>
      <c r="W1424" s="4" t="s">
        <v>2577</v>
      </c>
      <c r="X1424" s="7">
        <v>3</v>
      </c>
      <c r="Y1424" s="7">
        <v>2025</v>
      </c>
      <c r="Z1424" s="4" t="s">
        <v>2489</v>
      </c>
    </row>
    <row r="1425" spans="1:26">
      <c r="A1425" s="4" t="s">
        <v>1975</v>
      </c>
      <c r="B1425" s="4" t="s">
        <v>2472</v>
      </c>
      <c r="C1425" s="1">
        <v>85</v>
      </c>
      <c r="D1425" s="4" t="s">
        <v>279</v>
      </c>
      <c r="E1425" s="4" t="s">
        <v>58</v>
      </c>
      <c r="F1425" s="3">
        <v>45731.416666666664</v>
      </c>
      <c r="G1425" s="3">
        <v>45731.454861111109</v>
      </c>
      <c r="H1425" s="1">
        <v>18.559999999999999</v>
      </c>
      <c r="I1425" s="1">
        <v>1.58</v>
      </c>
      <c r="J1425" s="1"/>
      <c r="K1425" s="2">
        <v>7.25</v>
      </c>
      <c r="L1425" s="4" t="s">
        <v>36</v>
      </c>
      <c r="M1425" s="4" t="s">
        <v>39</v>
      </c>
      <c r="N1425" s="1">
        <v>28.8</v>
      </c>
      <c r="O1425" s="1">
        <v>51.48</v>
      </c>
      <c r="P1425" s="1">
        <v>397.82</v>
      </c>
      <c r="Q1425" s="1">
        <v>26.2</v>
      </c>
      <c r="R1425" s="1">
        <v>1</v>
      </c>
      <c r="S1425" s="4" t="s">
        <v>14</v>
      </c>
      <c r="T1425" s="4" t="s">
        <v>24</v>
      </c>
      <c r="U1425" s="7">
        <v>10</v>
      </c>
      <c r="V1425" s="4" t="s">
        <v>12</v>
      </c>
      <c r="W1425" s="4" t="s">
        <v>2581</v>
      </c>
      <c r="X1425" s="7">
        <v>3</v>
      </c>
      <c r="Y1425" s="7">
        <v>2025</v>
      </c>
      <c r="Z1425" s="4" t="s">
        <v>2489</v>
      </c>
    </row>
    <row r="1426" spans="1:26">
      <c r="A1426" s="4" t="s">
        <v>1976</v>
      </c>
      <c r="B1426" s="4" t="s">
        <v>2473</v>
      </c>
      <c r="C1426" s="1">
        <v>75</v>
      </c>
      <c r="D1426" s="4" t="s">
        <v>575</v>
      </c>
      <c r="E1426" s="4" t="s">
        <v>27</v>
      </c>
      <c r="F1426" s="3">
        <v>45731.458333333336</v>
      </c>
      <c r="G1426" s="3">
        <v>45731.617361111108</v>
      </c>
      <c r="H1426" s="1">
        <v>59.8</v>
      </c>
      <c r="I1426" s="1">
        <v>2.12</v>
      </c>
      <c r="J1426" s="1">
        <v>14.56</v>
      </c>
      <c r="K1426" s="2">
        <v>22.93</v>
      </c>
      <c r="L1426" s="4" t="s">
        <v>12</v>
      </c>
      <c r="M1426" s="4" t="s">
        <v>23</v>
      </c>
      <c r="N1426" s="1">
        <v>28.19</v>
      </c>
      <c r="O1426" s="1">
        <v>96.03</v>
      </c>
      <c r="P1426" s="1">
        <v>276.23</v>
      </c>
      <c r="Q1426" s="1">
        <v>-0.64</v>
      </c>
      <c r="R1426" s="1">
        <v>4</v>
      </c>
      <c r="S1426" s="4" t="s">
        <v>20</v>
      </c>
      <c r="T1426" s="4" t="s">
        <v>24</v>
      </c>
      <c r="U1426" s="7">
        <v>11</v>
      </c>
      <c r="V1426" s="4" t="s">
        <v>12</v>
      </c>
      <c r="W1426" s="4" t="s">
        <v>2587</v>
      </c>
      <c r="X1426" s="7">
        <v>3</v>
      </c>
      <c r="Y1426" s="7">
        <v>2025</v>
      </c>
      <c r="Z1426" s="4" t="s">
        <v>2489</v>
      </c>
    </row>
    <row r="1427" spans="1:26">
      <c r="A1427" s="4" t="s">
        <v>1977</v>
      </c>
      <c r="B1427" s="4" t="s">
        <v>2474</v>
      </c>
      <c r="C1427" s="1">
        <v>75</v>
      </c>
      <c r="D1427" s="4" t="s">
        <v>491</v>
      </c>
      <c r="E1427" s="4" t="s">
        <v>3</v>
      </c>
      <c r="F1427" s="3">
        <v>45731.5</v>
      </c>
      <c r="G1427" s="3">
        <v>45731.588888888888</v>
      </c>
      <c r="H1427" s="1">
        <v>59.77</v>
      </c>
      <c r="I1427" s="1">
        <v>3.25</v>
      </c>
      <c r="J1427" s="1">
        <v>35.049999999999997</v>
      </c>
      <c r="K1427" s="2">
        <v>39.299999999999997</v>
      </c>
      <c r="L1427" s="4" t="s">
        <v>4</v>
      </c>
      <c r="M1427" s="4" t="s">
        <v>13</v>
      </c>
      <c r="N1427" s="1">
        <v>81.95</v>
      </c>
      <c r="O1427" s="1">
        <v>59.95</v>
      </c>
      <c r="P1427" s="1">
        <v>166.33</v>
      </c>
      <c r="Q1427" s="1">
        <v>18.16</v>
      </c>
      <c r="R1427" s="1">
        <v>2</v>
      </c>
      <c r="S1427" s="4" t="s">
        <v>20</v>
      </c>
      <c r="T1427" s="4" t="s">
        <v>24</v>
      </c>
      <c r="U1427" s="7">
        <v>12</v>
      </c>
      <c r="V1427" s="4" t="s">
        <v>36</v>
      </c>
      <c r="W1427" s="4" t="s">
        <v>2587</v>
      </c>
      <c r="X1427" s="7">
        <v>3</v>
      </c>
      <c r="Y1427" s="7">
        <v>2025</v>
      </c>
      <c r="Z1427" s="4" t="s">
        <v>2489</v>
      </c>
    </row>
    <row r="1428" spans="1:26">
      <c r="A1428" s="4" t="s">
        <v>1978</v>
      </c>
      <c r="B1428" s="4" t="s">
        <v>2475</v>
      </c>
      <c r="C1428" s="1">
        <v>62</v>
      </c>
      <c r="D1428" s="4" t="s">
        <v>1027</v>
      </c>
      <c r="E1428" s="4" t="s">
        <v>3</v>
      </c>
      <c r="F1428" s="3">
        <v>45731.541666666664</v>
      </c>
      <c r="G1428" s="3">
        <v>45731.580555555556</v>
      </c>
      <c r="H1428" s="1">
        <v>36.700000000000003</v>
      </c>
      <c r="I1428" s="1">
        <v>1.87</v>
      </c>
      <c r="J1428" s="1">
        <v>19.12</v>
      </c>
      <c r="K1428" s="2">
        <v>5.56</v>
      </c>
      <c r="L1428" s="4" t="s">
        <v>4</v>
      </c>
      <c r="M1428" s="4" t="s">
        <v>48</v>
      </c>
      <c r="N1428" s="1">
        <v>26.35</v>
      </c>
      <c r="O1428" s="1">
        <v>95.16</v>
      </c>
      <c r="P1428" s="1">
        <v>49.55</v>
      </c>
      <c r="Q1428" s="1">
        <v>30.29</v>
      </c>
      <c r="R1428" s="1">
        <v>6.45</v>
      </c>
      <c r="S1428" s="4" t="s">
        <v>14</v>
      </c>
      <c r="T1428" s="4" t="s">
        <v>15</v>
      </c>
      <c r="U1428" s="7">
        <v>13</v>
      </c>
      <c r="V1428" s="4" t="s">
        <v>36</v>
      </c>
      <c r="W1428" s="4" t="s">
        <v>2582</v>
      </c>
      <c r="X1428" s="7">
        <v>3</v>
      </c>
      <c r="Y1428" s="7">
        <v>2025</v>
      </c>
      <c r="Z1428" s="4" t="s">
        <v>2489</v>
      </c>
    </row>
    <row r="1429" spans="1:26">
      <c r="A1429" s="4" t="s">
        <v>1979</v>
      </c>
      <c r="B1429" s="4" t="s">
        <v>2476</v>
      </c>
      <c r="C1429" s="1">
        <v>62</v>
      </c>
      <c r="D1429" s="4" t="s">
        <v>1192</v>
      </c>
      <c r="E1429" s="4" t="s">
        <v>42</v>
      </c>
      <c r="F1429" s="3">
        <v>45731.583333333336</v>
      </c>
      <c r="G1429" s="3">
        <v>45731.665277777778</v>
      </c>
      <c r="H1429" s="1">
        <v>10.23</v>
      </c>
      <c r="I1429" s="1">
        <v>2.69</v>
      </c>
      <c r="J1429" s="1">
        <v>44.96</v>
      </c>
      <c r="K1429" s="2">
        <v>36.64</v>
      </c>
      <c r="L1429" s="4" t="s">
        <v>36</v>
      </c>
      <c r="M1429" s="4" t="s">
        <v>33</v>
      </c>
      <c r="N1429" s="1">
        <v>58.95</v>
      </c>
      <c r="O1429" s="1">
        <v>54.52</v>
      </c>
      <c r="P1429" s="1">
        <v>112.01</v>
      </c>
      <c r="Q1429" s="1">
        <v>-3.82</v>
      </c>
      <c r="R1429" s="1">
        <v>5</v>
      </c>
      <c r="S1429" s="4" t="s">
        <v>14</v>
      </c>
      <c r="T1429" s="4" t="s">
        <v>24</v>
      </c>
      <c r="U1429" s="7">
        <v>14</v>
      </c>
      <c r="V1429" s="4" t="s">
        <v>36</v>
      </c>
      <c r="W1429" s="4" t="s">
        <v>2582</v>
      </c>
      <c r="X1429" s="7">
        <v>3</v>
      </c>
      <c r="Y1429" s="7">
        <v>2025</v>
      </c>
      <c r="Z1429" s="4" t="s">
        <v>2489</v>
      </c>
    </row>
    <row r="1430" spans="1:26">
      <c r="A1430" s="4" t="s">
        <v>1980</v>
      </c>
      <c r="B1430" s="4" t="s">
        <v>2477</v>
      </c>
      <c r="C1430" s="1">
        <v>100</v>
      </c>
      <c r="D1430" s="4" t="s">
        <v>743</v>
      </c>
      <c r="E1430" s="4" t="s">
        <v>58</v>
      </c>
      <c r="F1430" s="3">
        <v>45731.625</v>
      </c>
      <c r="G1430" s="3">
        <v>45731.746527777781</v>
      </c>
      <c r="H1430" s="1">
        <v>24.23</v>
      </c>
      <c r="I1430" s="1">
        <v>0.93</v>
      </c>
      <c r="J1430" s="1">
        <v>7.76</v>
      </c>
      <c r="K1430" s="2">
        <v>23.53</v>
      </c>
      <c r="L1430" s="4" t="s">
        <v>36</v>
      </c>
      <c r="M1430" s="4" t="s">
        <v>48</v>
      </c>
      <c r="N1430" s="1">
        <v>17.7</v>
      </c>
      <c r="O1430" s="1">
        <v>75.5</v>
      </c>
      <c r="P1430" s="1">
        <v>171.99</v>
      </c>
      <c r="Q1430" s="1">
        <v>4.9800000000000004</v>
      </c>
      <c r="R1430" s="1">
        <v>5</v>
      </c>
      <c r="S1430" s="4" t="s">
        <v>14</v>
      </c>
      <c r="T1430" s="4" t="s">
        <v>7</v>
      </c>
      <c r="U1430" s="7">
        <v>15</v>
      </c>
      <c r="V1430" s="4" t="s">
        <v>36</v>
      </c>
      <c r="W1430" s="4" t="s">
        <v>2575</v>
      </c>
      <c r="X1430" s="7">
        <v>3</v>
      </c>
      <c r="Y1430" s="7">
        <v>2025</v>
      </c>
      <c r="Z1430" s="4" t="s">
        <v>2489</v>
      </c>
    </row>
    <row r="1431" spans="1:26">
      <c r="A1431" s="4" t="s">
        <v>1981</v>
      </c>
      <c r="B1431" s="4" t="s">
        <v>2478</v>
      </c>
      <c r="C1431" s="1">
        <v>85</v>
      </c>
      <c r="D1431" s="4" t="s">
        <v>873</v>
      </c>
      <c r="E1431" s="4" t="s">
        <v>42</v>
      </c>
      <c r="F1431" s="3">
        <v>45731.666666666664</v>
      </c>
      <c r="G1431" s="3">
        <v>45731.813194444447</v>
      </c>
      <c r="H1431" s="1">
        <v>21.71</v>
      </c>
      <c r="I1431" s="1">
        <v>2.5099999999999998</v>
      </c>
      <c r="J1431" s="1">
        <v>47.98</v>
      </c>
      <c r="K1431" s="2">
        <v>8.1199999999999992</v>
      </c>
      <c r="L1431" s="4" t="s">
        <v>4</v>
      </c>
      <c r="M1431" s="4" t="s">
        <v>23</v>
      </c>
      <c r="N1431" s="1">
        <v>17.079999999999998</v>
      </c>
      <c r="O1431" s="1">
        <v>94.51</v>
      </c>
      <c r="P1431" s="1">
        <v>169.83</v>
      </c>
      <c r="Q1431" s="1">
        <v>18.75</v>
      </c>
      <c r="R1431" s="1">
        <v>5</v>
      </c>
      <c r="S1431" s="4" t="s">
        <v>20</v>
      </c>
      <c r="T1431" s="4" t="s">
        <v>15</v>
      </c>
      <c r="U1431" s="7">
        <v>16</v>
      </c>
      <c r="V1431" s="4" t="s">
        <v>36</v>
      </c>
      <c r="W1431" s="4" t="s">
        <v>2580</v>
      </c>
      <c r="X1431" s="7">
        <v>3</v>
      </c>
      <c r="Y1431" s="7">
        <v>2025</v>
      </c>
      <c r="Z1431" s="4" t="s">
        <v>2489</v>
      </c>
    </row>
    <row r="1432" spans="1:26">
      <c r="A1432" s="4" t="s">
        <v>1982</v>
      </c>
      <c r="B1432" s="4" t="s">
        <v>2479</v>
      </c>
      <c r="C1432" s="1">
        <v>85</v>
      </c>
      <c r="D1432" s="4" t="s">
        <v>93</v>
      </c>
      <c r="E1432" s="4" t="s">
        <v>58</v>
      </c>
      <c r="F1432" s="3">
        <v>45731.708333333336</v>
      </c>
      <c r="G1432" s="3">
        <v>45731.729166666664</v>
      </c>
      <c r="H1432" s="1">
        <v>57.9</v>
      </c>
      <c r="I1432" s="1">
        <v>1.73</v>
      </c>
      <c r="J1432" s="1">
        <v>10.41</v>
      </c>
      <c r="K1432" s="2">
        <v>23.09</v>
      </c>
      <c r="L1432" s="4" t="s">
        <v>12</v>
      </c>
      <c r="M1432" s="4" t="s">
        <v>48</v>
      </c>
      <c r="N1432" s="1">
        <v>53.19</v>
      </c>
      <c r="O1432" s="1">
        <v>96.34</v>
      </c>
      <c r="P1432" s="1">
        <v>101.55</v>
      </c>
      <c r="Q1432" s="1">
        <v>23.91</v>
      </c>
      <c r="R1432" s="1">
        <v>5</v>
      </c>
      <c r="S1432" s="4" t="s">
        <v>20</v>
      </c>
      <c r="T1432" s="4" t="s">
        <v>7</v>
      </c>
      <c r="U1432" s="7">
        <v>17</v>
      </c>
      <c r="V1432" s="4" t="s">
        <v>36</v>
      </c>
      <c r="W1432" s="4" t="s">
        <v>2580</v>
      </c>
      <c r="X1432" s="7">
        <v>3</v>
      </c>
      <c r="Y1432" s="7">
        <v>2025</v>
      </c>
      <c r="Z1432" s="4" t="s">
        <v>2489</v>
      </c>
    </row>
    <row r="1433" spans="1:26">
      <c r="A1433" s="4" t="s">
        <v>1983</v>
      </c>
      <c r="B1433" s="4" t="s">
        <v>2480</v>
      </c>
      <c r="C1433" s="1">
        <v>85</v>
      </c>
      <c r="D1433" s="4" t="s">
        <v>368</v>
      </c>
      <c r="E1433" s="4" t="s">
        <v>27</v>
      </c>
      <c r="F1433" s="3">
        <v>45731.75</v>
      </c>
      <c r="G1433" s="3">
        <v>45731.901388888888</v>
      </c>
      <c r="H1433" s="1">
        <v>35.17</v>
      </c>
      <c r="I1433" s="1">
        <v>1.39</v>
      </c>
      <c r="J1433" s="1">
        <v>38.82</v>
      </c>
      <c r="K1433" s="2">
        <v>39.909999999999997</v>
      </c>
      <c r="L1433" s="4" t="s">
        <v>12</v>
      </c>
      <c r="M1433" s="4" t="s">
        <v>13</v>
      </c>
      <c r="N1433" s="1">
        <v>78.180000000000007</v>
      </c>
      <c r="O1433" s="1">
        <v>39.33</v>
      </c>
      <c r="P1433" s="1">
        <v>178.01</v>
      </c>
      <c r="Q1433" s="1">
        <v>8.2200000000000006</v>
      </c>
      <c r="R1433" s="1">
        <v>1</v>
      </c>
      <c r="S1433" s="4" t="s">
        <v>20</v>
      </c>
      <c r="T1433" s="4" t="s">
        <v>24</v>
      </c>
      <c r="U1433" s="7">
        <v>18</v>
      </c>
      <c r="V1433" s="4" t="s">
        <v>4</v>
      </c>
      <c r="W1433" s="4" t="s">
        <v>2578</v>
      </c>
      <c r="X1433" s="7">
        <v>3</v>
      </c>
      <c r="Y1433" s="7">
        <v>2025</v>
      </c>
      <c r="Z1433" s="4" t="s">
        <v>2489</v>
      </c>
    </row>
    <row r="1434" spans="1:26">
      <c r="A1434" s="4" t="s">
        <v>1984</v>
      </c>
      <c r="B1434" s="4" t="s">
        <v>2481</v>
      </c>
      <c r="C1434" s="1">
        <v>50</v>
      </c>
      <c r="D1434" s="4" t="s">
        <v>44</v>
      </c>
      <c r="E1434" s="4" t="s">
        <v>27</v>
      </c>
      <c r="F1434" s="3">
        <v>45689.416666666664</v>
      </c>
      <c r="G1434" s="3">
        <v>45689.582638888889</v>
      </c>
      <c r="H1434" s="1">
        <v>18.21</v>
      </c>
      <c r="I1434" s="1">
        <v>2.65</v>
      </c>
      <c r="J1434" s="1">
        <v>10.31</v>
      </c>
      <c r="K1434" s="2">
        <v>38.22</v>
      </c>
      <c r="L1434" s="4" t="s">
        <v>45</v>
      </c>
      <c r="M1434" s="4" t="s">
        <v>19</v>
      </c>
      <c r="N1434" s="1">
        <v>76.09</v>
      </c>
      <c r="O1434" s="1">
        <v>82.27</v>
      </c>
      <c r="P1434" s="1">
        <v>64.63</v>
      </c>
      <c r="Q1434" s="1">
        <v>0.5</v>
      </c>
      <c r="R1434" s="1">
        <v>3</v>
      </c>
      <c r="S1434" s="4" t="s">
        <v>6</v>
      </c>
      <c r="T1434" s="4" t="s">
        <v>15</v>
      </c>
      <c r="U1434" s="7">
        <v>10</v>
      </c>
      <c r="V1434" s="4" t="s">
        <v>12</v>
      </c>
      <c r="W1434" s="4" t="s">
        <v>2585</v>
      </c>
      <c r="X1434" s="7">
        <v>2</v>
      </c>
      <c r="Y1434" s="7">
        <v>2025</v>
      </c>
      <c r="Z1434" s="4" t="s">
        <v>1853</v>
      </c>
    </row>
    <row r="1435" spans="1:26">
      <c r="A1435" s="4" t="s">
        <v>1985</v>
      </c>
      <c r="B1435" s="4" t="s">
        <v>2482</v>
      </c>
      <c r="C1435" s="1">
        <v>85</v>
      </c>
      <c r="D1435" s="4" t="s">
        <v>233</v>
      </c>
      <c r="E1435" s="4" t="s">
        <v>27</v>
      </c>
      <c r="F1435" s="3">
        <v>45693.541666666664</v>
      </c>
      <c r="G1435" s="3">
        <v>45693.654861111114</v>
      </c>
      <c r="H1435" s="1"/>
      <c r="I1435" s="1">
        <v>3.29</v>
      </c>
      <c r="J1435" s="1">
        <v>49.88</v>
      </c>
      <c r="K1435" s="2">
        <v>13.28</v>
      </c>
      <c r="L1435" s="4" t="s">
        <v>45</v>
      </c>
      <c r="M1435" s="4" t="s">
        <v>48</v>
      </c>
      <c r="N1435" s="1">
        <v>59.85</v>
      </c>
      <c r="O1435" s="1">
        <v>56.29</v>
      </c>
      <c r="P1435" s="1">
        <v>137.13999999999999</v>
      </c>
      <c r="Q1435" s="1">
        <v>0.03</v>
      </c>
      <c r="R1435" s="1">
        <v>5</v>
      </c>
      <c r="S1435" s="4" t="s">
        <v>14</v>
      </c>
      <c r="T1435" s="4" t="s">
        <v>24</v>
      </c>
      <c r="U1435" s="7">
        <v>13</v>
      </c>
      <c r="V1435" s="4" t="s">
        <v>36</v>
      </c>
      <c r="W1435" s="4" t="s">
        <v>2583</v>
      </c>
      <c r="X1435" s="7">
        <v>2</v>
      </c>
      <c r="Y1435" s="7">
        <v>2025</v>
      </c>
      <c r="Z1435" s="4" t="s">
        <v>1853</v>
      </c>
    </row>
    <row r="1436" spans="1:26">
      <c r="A1436" s="4" t="s">
        <v>1986</v>
      </c>
      <c r="B1436" s="4" t="s">
        <v>2483</v>
      </c>
      <c r="C1436" s="1">
        <v>75</v>
      </c>
      <c r="D1436" s="4" t="s">
        <v>456</v>
      </c>
      <c r="E1436" s="4" t="s">
        <v>3</v>
      </c>
      <c r="F1436" s="3">
        <v>45731.791666666664</v>
      </c>
      <c r="G1436" s="3">
        <v>45731.883333333331</v>
      </c>
      <c r="H1436" s="1">
        <v>15.73</v>
      </c>
      <c r="I1436" s="1">
        <v>3.88</v>
      </c>
      <c r="J1436" s="1">
        <v>38.32</v>
      </c>
      <c r="K1436" s="2">
        <v>19.63</v>
      </c>
      <c r="L1436" s="4" t="s">
        <v>12</v>
      </c>
      <c r="M1436" s="4" t="s">
        <v>33</v>
      </c>
      <c r="N1436" s="1">
        <v>10.87</v>
      </c>
      <c r="O1436" s="1">
        <v>80.290000000000006</v>
      </c>
      <c r="P1436" s="1">
        <v>279.02999999999997</v>
      </c>
      <c r="Q1436" s="1">
        <v>10.75</v>
      </c>
      <c r="R1436" s="1">
        <v>5</v>
      </c>
      <c r="S1436" s="4" t="s">
        <v>20</v>
      </c>
      <c r="T1436" s="4" t="s">
        <v>24</v>
      </c>
      <c r="U1436" s="7">
        <v>19</v>
      </c>
      <c r="V1436" s="4" t="s">
        <v>4</v>
      </c>
      <c r="W1436" s="4" t="s">
        <v>2571</v>
      </c>
      <c r="X1436" s="7">
        <v>3</v>
      </c>
      <c r="Y1436" s="7">
        <v>2025</v>
      </c>
      <c r="Z1436" s="4" t="s">
        <v>2489</v>
      </c>
    </row>
    <row r="1437" spans="1:26">
      <c r="A1437" s="4" t="s">
        <v>1987</v>
      </c>
      <c r="B1437" s="4" t="s">
        <v>2484</v>
      </c>
      <c r="C1437" s="1">
        <v>85</v>
      </c>
      <c r="D1437" s="4" t="s">
        <v>518</v>
      </c>
      <c r="E1437" s="4" t="s">
        <v>3</v>
      </c>
      <c r="F1437" s="3">
        <v>45731.833333333336</v>
      </c>
      <c r="G1437" s="3">
        <v>45731.944444444445</v>
      </c>
      <c r="H1437" s="1">
        <v>34.08</v>
      </c>
      <c r="I1437" s="1">
        <v>2.36</v>
      </c>
      <c r="J1437" s="1">
        <v>12.6</v>
      </c>
      <c r="K1437" s="2">
        <v>19.57</v>
      </c>
      <c r="L1437" s="4" t="s">
        <v>45</v>
      </c>
      <c r="M1437" s="4" t="s">
        <v>13</v>
      </c>
      <c r="N1437" s="1">
        <v>70.12</v>
      </c>
      <c r="O1437" s="1">
        <v>61.6</v>
      </c>
      <c r="P1437" s="1"/>
      <c r="Q1437" s="1">
        <v>5.37</v>
      </c>
      <c r="R1437" s="1">
        <v>1</v>
      </c>
      <c r="S1437" s="4" t="s">
        <v>14</v>
      </c>
      <c r="T1437" s="4" t="s">
        <v>7</v>
      </c>
      <c r="U1437" s="7">
        <v>20</v>
      </c>
      <c r="V1437" s="4" t="s">
        <v>4</v>
      </c>
      <c r="W1437" s="4" t="s">
        <v>2570</v>
      </c>
      <c r="X1437" s="7">
        <v>3</v>
      </c>
      <c r="Y1437" s="7">
        <v>2025</v>
      </c>
      <c r="Z1437" s="4" t="s">
        <v>2489</v>
      </c>
    </row>
    <row r="1438" spans="1:26">
      <c r="A1438" s="4" t="s">
        <v>1988</v>
      </c>
      <c r="B1438" s="4" t="s">
        <v>2485</v>
      </c>
      <c r="C1438" s="1">
        <v>100</v>
      </c>
      <c r="D1438" s="4" t="s">
        <v>968</v>
      </c>
      <c r="E1438" s="4" t="s">
        <v>27</v>
      </c>
      <c r="F1438" s="3">
        <v>45731.875</v>
      </c>
      <c r="G1438" s="3">
        <v>45732.03125</v>
      </c>
      <c r="H1438" s="1">
        <v>26.05</v>
      </c>
      <c r="I1438" s="1">
        <v>2.0299999999999998</v>
      </c>
      <c r="J1438" s="1">
        <v>27.15</v>
      </c>
      <c r="K1438" s="2">
        <v>36.22</v>
      </c>
      <c r="L1438" s="4" t="s">
        <v>36</v>
      </c>
      <c r="M1438" s="4" t="s">
        <v>13</v>
      </c>
      <c r="N1438" s="1">
        <v>88.85</v>
      </c>
      <c r="O1438" s="1">
        <v>69.47</v>
      </c>
      <c r="P1438" s="1">
        <v>211.49</v>
      </c>
      <c r="Q1438" s="1">
        <v>19.39</v>
      </c>
      <c r="R1438" s="1">
        <v>2</v>
      </c>
      <c r="S1438" s="4" t="s">
        <v>14</v>
      </c>
      <c r="T1438" s="4" t="s">
        <v>7</v>
      </c>
      <c r="U1438" s="7">
        <v>21</v>
      </c>
      <c r="V1438" s="4" t="s">
        <v>4</v>
      </c>
      <c r="W1438" s="4" t="s">
        <v>2570</v>
      </c>
      <c r="X1438" s="7">
        <v>3</v>
      </c>
      <c r="Y1438" s="7">
        <v>2025</v>
      </c>
      <c r="Z1438" s="4" t="s">
        <v>2489</v>
      </c>
    </row>
    <row r="1439" spans="1:26">
      <c r="A1439" s="4" t="s">
        <v>1989</v>
      </c>
      <c r="B1439" s="4" t="s">
        <v>2486</v>
      </c>
      <c r="C1439" s="1">
        <v>85</v>
      </c>
      <c r="D1439" s="4" t="s">
        <v>902</v>
      </c>
      <c r="E1439" s="4" t="s">
        <v>42</v>
      </c>
      <c r="F1439" s="3">
        <v>45731.916666666664</v>
      </c>
      <c r="G1439" s="3">
        <v>45731.965277777781</v>
      </c>
      <c r="H1439" s="1">
        <v>21.85</v>
      </c>
      <c r="I1439" s="1">
        <v>3.28</v>
      </c>
      <c r="J1439" s="1"/>
      <c r="K1439" s="2">
        <v>11.77</v>
      </c>
      <c r="L1439" s="4" t="s">
        <v>45</v>
      </c>
      <c r="M1439" s="4" t="s">
        <v>23</v>
      </c>
      <c r="N1439" s="1">
        <v>19.55</v>
      </c>
      <c r="O1439" s="1">
        <v>54.51</v>
      </c>
      <c r="P1439" s="1">
        <v>240.66</v>
      </c>
      <c r="Q1439" s="1">
        <v>11.91</v>
      </c>
      <c r="R1439" s="1">
        <v>0</v>
      </c>
      <c r="S1439" s="4" t="s">
        <v>20</v>
      </c>
      <c r="T1439" s="4" t="s">
        <v>15</v>
      </c>
      <c r="U1439" s="7">
        <v>22</v>
      </c>
      <c r="V1439" s="4" t="s">
        <v>4</v>
      </c>
      <c r="W1439" s="4" t="s">
        <v>2568</v>
      </c>
      <c r="X1439" s="7">
        <v>3</v>
      </c>
      <c r="Y1439" s="7">
        <v>2025</v>
      </c>
      <c r="Z1439" s="4" t="s">
        <v>2489</v>
      </c>
    </row>
    <row r="1440" spans="1:26">
      <c r="A1440" s="4" t="s">
        <v>1990</v>
      </c>
      <c r="B1440" s="4" t="s">
        <v>2487</v>
      </c>
      <c r="C1440" s="1">
        <v>75</v>
      </c>
      <c r="D1440" s="4" t="s">
        <v>389</v>
      </c>
      <c r="E1440" s="4" t="s">
        <v>42</v>
      </c>
      <c r="F1440" s="3">
        <v>45731.958333333336</v>
      </c>
      <c r="G1440" s="3">
        <v>45732.093055555553</v>
      </c>
      <c r="H1440" s="1">
        <v>15.43</v>
      </c>
      <c r="I1440" s="1">
        <v>1.71</v>
      </c>
      <c r="J1440" s="1">
        <v>19</v>
      </c>
      <c r="K1440" s="2">
        <v>22.77</v>
      </c>
      <c r="L1440" s="4" t="s">
        <v>45</v>
      </c>
      <c r="M1440" s="4" t="s">
        <v>13</v>
      </c>
      <c r="N1440" s="1">
        <v>27.1</v>
      </c>
      <c r="O1440" s="1">
        <v>55.42</v>
      </c>
      <c r="P1440" s="1">
        <v>218.14</v>
      </c>
      <c r="Q1440" s="1">
        <v>0.01</v>
      </c>
      <c r="R1440" s="1">
        <v>1</v>
      </c>
      <c r="S1440" s="4" t="s">
        <v>6</v>
      </c>
      <c r="T1440" s="4" t="s">
        <v>24</v>
      </c>
      <c r="U1440" s="7">
        <v>23</v>
      </c>
      <c r="V1440" s="4" t="s">
        <v>4</v>
      </c>
      <c r="W1440" s="4" t="s">
        <v>2576</v>
      </c>
      <c r="X1440" s="7">
        <v>3</v>
      </c>
      <c r="Y1440" s="7">
        <v>2025</v>
      </c>
      <c r="Z1440" s="4" t="s">
        <v>2489</v>
      </c>
    </row>
    <row r="1441" spans="1:26">
      <c r="A1441" s="4" t="s">
        <v>1991</v>
      </c>
      <c r="B1441" s="4" t="s">
        <v>2488</v>
      </c>
      <c r="C1441" s="1">
        <v>85</v>
      </c>
      <c r="D1441" s="4" t="s">
        <v>124</v>
      </c>
      <c r="E1441" s="4" t="s">
        <v>11</v>
      </c>
      <c r="F1441" s="3">
        <v>45732</v>
      </c>
      <c r="G1441" s="3">
        <v>45732.055555555555</v>
      </c>
      <c r="H1441" s="1">
        <v>13.65</v>
      </c>
      <c r="I1441" s="1">
        <v>1.46</v>
      </c>
      <c r="J1441" s="1">
        <v>33.299999999999997</v>
      </c>
      <c r="K1441" s="2">
        <v>38.31</v>
      </c>
      <c r="L1441" s="4" t="s">
        <v>45</v>
      </c>
      <c r="M1441" s="4" t="s">
        <v>5</v>
      </c>
      <c r="N1441" s="1">
        <v>44.39</v>
      </c>
      <c r="O1441" s="1">
        <v>86.61</v>
      </c>
      <c r="P1441" s="1"/>
      <c r="Q1441" s="1">
        <v>28.92</v>
      </c>
      <c r="R1441" s="1">
        <v>5</v>
      </c>
      <c r="S1441" s="4" t="s">
        <v>14</v>
      </c>
      <c r="T1441" s="4" t="s">
        <v>24</v>
      </c>
      <c r="U1441" s="7">
        <v>0</v>
      </c>
      <c r="V1441" s="4" t="s">
        <v>1816</v>
      </c>
      <c r="W1441" s="4" t="s">
        <v>2573</v>
      </c>
      <c r="X1441" s="7">
        <v>3</v>
      </c>
      <c r="Y1441" s="7">
        <v>2025</v>
      </c>
      <c r="Z1441" s="4" t="s">
        <v>2489</v>
      </c>
    </row>
    <row r="1442" spans="1:26">
      <c r="A1442" s="4" t="s">
        <v>1992</v>
      </c>
      <c r="B1442" s="4" t="s">
        <v>62</v>
      </c>
      <c r="C1442" s="1">
        <v>75</v>
      </c>
      <c r="D1442" s="4" t="s">
        <v>83</v>
      </c>
      <c r="E1442" s="4" t="s">
        <v>58</v>
      </c>
      <c r="F1442" s="3">
        <v>45732.041666666664</v>
      </c>
      <c r="G1442" s="3">
        <v>45732.072222222225</v>
      </c>
      <c r="H1442" s="1">
        <v>24.78</v>
      </c>
      <c r="I1442" s="1">
        <v>0.88</v>
      </c>
      <c r="J1442" s="1"/>
      <c r="K1442" s="2">
        <v>7.64</v>
      </c>
      <c r="L1442" s="4" t="s">
        <v>45</v>
      </c>
      <c r="M1442" s="4" t="s">
        <v>48</v>
      </c>
      <c r="N1442" s="1">
        <v>41.9</v>
      </c>
      <c r="O1442" s="1">
        <v>52.62</v>
      </c>
      <c r="P1442" s="1">
        <v>171.11</v>
      </c>
      <c r="Q1442" s="1">
        <v>0.95</v>
      </c>
      <c r="R1442" s="1">
        <v>6.66</v>
      </c>
      <c r="S1442" s="4" t="s">
        <v>6</v>
      </c>
      <c r="T1442" s="4" t="s">
        <v>24</v>
      </c>
      <c r="U1442" s="7">
        <v>1</v>
      </c>
      <c r="V1442" s="4" t="s">
        <v>1816</v>
      </c>
      <c r="W1442" s="4" t="s">
        <v>2584</v>
      </c>
      <c r="X1442" s="7">
        <v>3</v>
      </c>
      <c r="Y1442" s="7">
        <v>2025</v>
      </c>
      <c r="Z1442" s="4" t="s">
        <v>2489</v>
      </c>
    </row>
    <row r="1443" spans="1:26">
      <c r="A1443" s="4" t="s">
        <v>1993</v>
      </c>
      <c r="B1443" s="4" t="s">
        <v>2452</v>
      </c>
      <c r="C1443" s="1">
        <v>75</v>
      </c>
      <c r="D1443" s="4" t="s">
        <v>60</v>
      </c>
      <c r="E1443" s="4" t="s">
        <v>42</v>
      </c>
      <c r="F1443" s="3">
        <v>45732.083333333336</v>
      </c>
      <c r="G1443" s="3">
        <v>45732.109027777777</v>
      </c>
      <c r="H1443" s="1">
        <v>67.459999999999994</v>
      </c>
      <c r="I1443" s="1">
        <v>0.87</v>
      </c>
      <c r="J1443" s="1">
        <v>17.89</v>
      </c>
      <c r="K1443" s="2">
        <v>29.52</v>
      </c>
      <c r="L1443" s="4" t="s">
        <v>12</v>
      </c>
      <c r="M1443" s="4" t="s">
        <v>33</v>
      </c>
      <c r="N1443" s="1">
        <v>58.36</v>
      </c>
      <c r="O1443" s="1">
        <v>83.42</v>
      </c>
      <c r="P1443" s="1">
        <v>93.35</v>
      </c>
      <c r="Q1443" s="1">
        <v>24.42</v>
      </c>
      <c r="R1443" s="1">
        <v>4</v>
      </c>
      <c r="S1443" s="4" t="s">
        <v>6</v>
      </c>
      <c r="T1443" s="4" t="s">
        <v>7</v>
      </c>
      <c r="U1443" s="7">
        <v>2</v>
      </c>
      <c r="V1443" s="4" t="s">
        <v>1816</v>
      </c>
      <c r="W1443" s="4" t="s">
        <v>2584</v>
      </c>
      <c r="X1443" s="7">
        <v>3</v>
      </c>
      <c r="Y1443" s="7">
        <v>2025</v>
      </c>
      <c r="Z1443" s="4" t="s">
        <v>2489</v>
      </c>
    </row>
    <row r="1444" spans="1:26">
      <c r="A1444" s="4" t="s">
        <v>1994</v>
      </c>
      <c r="B1444" s="4" t="s">
        <v>2453</v>
      </c>
      <c r="C1444" s="1">
        <v>62</v>
      </c>
      <c r="D1444" s="4" t="s">
        <v>404</v>
      </c>
      <c r="E1444" s="4" t="s">
        <v>27</v>
      </c>
      <c r="F1444" s="3">
        <v>45732.125</v>
      </c>
      <c r="G1444" s="3">
        <v>45732.171527777777</v>
      </c>
      <c r="H1444" s="1">
        <v>12.04</v>
      </c>
      <c r="I1444" s="1">
        <v>1.03</v>
      </c>
      <c r="J1444" s="1"/>
      <c r="K1444" s="2">
        <v>22.74</v>
      </c>
      <c r="L1444" s="4" t="s">
        <v>36</v>
      </c>
      <c r="M1444" s="4" t="s">
        <v>39</v>
      </c>
      <c r="N1444" s="1">
        <v>22.71</v>
      </c>
      <c r="O1444" s="1">
        <v>62.28</v>
      </c>
      <c r="P1444" s="1">
        <v>284.19</v>
      </c>
      <c r="Q1444" s="1">
        <v>12.59</v>
      </c>
      <c r="R1444" s="1">
        <v>5</v>
      </c>
      <c r="S1444" s="4" t="s">
        <v>6</v>
      </c>
      <c r="T1444" s="4" t="s">
        <v>24</v>
      </c>
      <c r="U1444" s="7">
        <v>3</v>
      </c>
      <c r="V1444" s="4" t="s">
        <v>1816</v>
      </c>
      <c r="W1444" s="4" t="s">
        <v>2584</v>
      </c>
      <c r="X1444" s="7">
        <v>3</v>
      </c>
      <c r="Y1444" s="7">
        <v>2025</v>
      </c>
      <c r="Z1444" s="4" t="s">
        <v>2489</v>
      </c>
    </row>
    <row r="1445" spans="1:26">
      <c r="A1445" s="4" t="s">
        <v>1995</v>
      </c>
      <c r="B1445" s="4" t="s">
        <v>2454</v>
      </c>
      <c r="C1445" s="1">
        <v>85</v>
      </c>
      <c r="D1445" s="4" t="s">
        <v>995</v>
      </c>
      <c r="E1445" s="4" t="s">
        <v>42</v>
      </c>
      <c r="F1445" s="3">
        <v>45732.166666666664</v>
      </c>
      <c r="G1445" s="3">
        <v>45732.265972222223</v>
      </c>
      <c r="H1445" s="1">
        <v>61.23</v>
      </c>
      <c r="I1445" s="1">
        <v>2.33</v>
      </c>
      <c r="J1445" s="1">
        <v>9.14</v>
      </c>
      <c r="K1445" s="2">
        <v>38.659999999999997</v>
      </c>
      <c r="L1445" s="4" t="s">
        <v>36</v>
      </c>
      <c r="M1445" s="4" t="s">
        <v>19</v>
      </c>
      <c r="N1445" s="1">
        <v>53.24</v>
      </c>
      <c r="O1445" s="1">
        <v>85.78</v>
      </c>
      <c r="P1445" s="1">
        <v>13.79</v>
      </c>
      <c r="Q1445" s="1">
        <v>38.96</v>
      </c>
      <c r="R1445" s="1">
        <v>7</v>
      </c>
      <c r="S1445" s="4" t="s">
        <v>20</v>
      </c>
      <c r="T1445" s="4" t="s">
        <v>15</v>
      </c>
      <c r="U1445" s="7">
        <v>4</v>
      </c>
      <c r="V1445" s="4" t="s">
        <v>1816</v>
      </c>
      <c r="W1445" s="4" t="s">
        <v>2584</v>
      </c>
      <c r="X1445" s="7">
        <v>3</v>
      </c>
      <c r="Y1445" s="7">
        <v>2025</v>
      </c>
      <c r="Z1445" s="4" t="s">
        <v>2489</v>
      </c>
    </row>
    <row r="1446" spans="1:26">
      <c r="A1446" s="4" t="s">
        <v>1996</v>
      </c>
      <c r="B1446" s="4" t="s">
        <v>29</v>
      </c>
      <c r="C1446" s="1">
        <v>62</v>
      </c>
      <c r="D1446" s="4" t="s">
        <v>235</v>
      </c>
      <c r="E1446" s="4" t="s">
        <v>27</v>
      </c>
      <c r="F1446" s="3">
        <v>45693.583333333336</v>
      </c>
      <c r="G1446" s="3">
        <v>45693.727083333331</v>
      </c>
      <c r="H1446" s="1">
        <v>27.43</v>
      </c>
      <c r="I1446" s="1">
        <v>0.91</v>
      </c>
      <c r="J1446" s="1">
        <v>32.17</v>
      </c>
      <c r="K1446" s="2">
        <v>19.78</v>
      </c>
      <c r="L1446" s="4" t="s">
        <v>4</v>
      </c>
      <c r="M1446" s="4" t="s">
        <v>5</v>
      </c>
      <c r="N1446" s="1">
        <v>74.650000000000006</v>
      </c>
      <c r="O1446" s="1">
        <v>10.08</v>
      </c>
      <c r="P1446" s="1">
        <v>216.07</v>
      </c>
      <c r="Q1446" s="1">
        <v>-4.1500000000000004</v>
      </c>
      <c r="R1446" s="1">
        <v>5</v>
      </c>
      <c r="S1446" s="4" t="s">
        <v>14</v>
      </c>
      <c r="T1446" s="4" t="s">
        <v>24</v>
      </c>
      <c r="U1446" s="7">
        <v>14</v>
      </c>
      <c r="V1446" s="4" t="s">
        <v>36</v>
      </c>
      <c r="W1446" s="4" t="s">
        <v>2579</v>
      </c>
      <c r="X1446" s="7">
        <v>2</v>
      </c>
      <c r="Y1446" s="7">
        <v>2025</v>
      </c>
      <c r="Z1446" s="4" t="s">
        <v>1853</v>
      </c>
    </row>
    <row r="1447" spans="1:26">
      <c r="A1447" s="4" t="s">
        <v>1997</v>
      </c>
      <c r="B1447" s="4" t="s">
        <v>2455</v>
      </c>
      <c r="C1447" s="1">
        <v>50</v>
      </c>
      <c r="D1447" s="4" t="s">
        <v>1502</v>
      </c>
      <c r="E1447" s="4" t="s">
        <v>3</v>
      </c>
      <c r="F1447" s="3">
        <v>45732.208333333336</v>
      </c>
      <c r="G1447" s="3">
        <v>45732.286111111112</v>
      </c>
      <c r="H1447" s="1">
        <v>23.19</v>
      </c>
      <c r="I1447" s="1">
        <v>2.0099999999999998</v>
      </c>
      <c r="J1447" s="1">
        <v>31.98</v>
      </c>
      <c r="K1447" s="2">
        <v>5.81</v>
      </c>
      <c r="L1447" s="4" t="s">
        <v>45</v>
      </c>
      <c r="M1447" s="4" t="s">
        <v>48</v>
      </c>
      <c r="N1447" s="1">
        <v>72.88</v>
      </c>
      <c r="O1447" s="1">
        <v>86.94</v>
      </c>
      <c r="P1447" s="1">
        <v>181.05</v>
      </c>
      <c r="Q1447" s="1">
        <v>17.079999999999998</v>
      </c>
      <c r="R1447" s="1">
        <v>7</v>
      </c>
      <c r="S1447" s="4" t="s">
        <v>14</v>
      </c>
      <c r="T1447" s="4" t="s">
        <v>15</v>
      </c>
      <c r="U1447" s="7">
        <v>5</v>
      </c>
      <c r="V1447" s="4" t="s">
        <v>1816</v>
      </c>
      <c r="W1447" s="4" t="s">
        <v>2567</v>
      </c>
      <c r="X1447" s="7">
        <v>3</v>
      </c>
      <c r="Y1447" s="7">
        <v>2025</v>
      </c>
      <c r="Z1447" s="4" t="s">
        <v>2489</v>
      </c>
    </row>
    <row r="1448" spans="1:26">
      <c r="A1448" s="4" t="s">
        <v>1998</v>
      </c>
      <c r="B1448" s="4" t="s">
        <v>2456</v>
      </c>
      <c r="C1448" s="1">
        <v>85</v>
      </c>
      <c r="D1448" s="4" t="s">
        <v>53</v>
      </c>
      <c r="E1448" s="4" t="s">
        <v>58</v>
      </c>
      <c r="F1448" s="3">
        <v>45732.25</v>
      </c>
      <c r="G1448" s="3">
        <v>45732.309027777781</v>
      </c>
      <c r="H1448" s="1">
        <v>48.39</v>
      </c>
      <c r="I1448" s="1">
        <v>3.74</v>
      </c>
      <c r="J1448" s="1">
        <v>27.81</v>
      </c>
      <c r="K1448" s="2">
        <v>15.99</v>
      </c>
      <c r="L1448" s="4" t="s">
        <v>36</v>
      </c>
      <c r="M1448" s="4" t="s">
        <v>23</v>
      </c>
      <c r="N1448" s="1">
        <v>19.32</v>
      </c>
      <c r="O1448" s="1">
        <v>81.93</v>
      </c>
      <c r="P1448" s="1">
        <v>112.1</v>
      </c>
      <c r="Q1448" s="1">
        <v>17.95</v>
      </c>
      <c r="R1448" s="1">
        <v>7</v>
      </c>
      <c r="S1448" s="4" t="s">
        <v>6</v>
      </c>
      <c r="T1448" s="4" t="s">
        <v>7</v>
      </c>
      <c r="U1448" s="7">
        <v>6</v>
      </c>
      <c r="V1448" s="4" t="s">
        <v>12</v>
      </c>
      <c r="W1448" s="4" t="s">
        <v>2567</v>
      </c>
      <c r="X1448" s="7">
        <v>3</v>
      </c>
      <c r="Y1448" s="7">
        <v>2025</v>
      </c>
      <c r="Z1448" s="4" t="s">
        <v>2489</v>
      </c>
    </row>
    <row r="1449" spans="1:26">
      <c r="A1449" s="4" t="s">
        <v>1999</v>
      </c>
      <c r="B1449" s="4" t="s">
        <v>2457</v>
      </c>
      <c r="C1449" s="1">
        <v>75</v>
      </c>
      <c r="D1449" s="4" t="s">
        <v>722</v>
      </c>
      <c r="E1449" s="4" t="s">
        <v>11</v>
      </c>
      <c r="F1449" s="3">
        <v>45732.291666666664</v>
      </c>
      <c r="G1449" s="3">
        <v>45732.433333333334</v>
      </c>
      <c r="H1449" s="1">
        <v>29.68</v>
      </c>
      <c r="I1449" s="1">
        <v>3.72</v>
      </c>
      <c r="J1449" s="1">
        <v>45.67</v>
      </c>
      <c r="K1449" s="2">
        <v>21.06</v>
      </c>
      <c r="L1449" s="4" t="s">
        <v>4</v>
      </c>
      <c r="M1449" s="4" t="s">
        <v>33</v>
      </c>
      <c r="N1449" s="1">
        <v>79.22</v>
      </c>
      <c r="O1449" s="1">
        <v>54.37</v>
      </c>
      <c r="P1449" s="1">
        <v>265.98</v>
      </c>
      <c r="Q1449" s="1">
        <v>34.19</v>
      </c>
      <c r="R1449" s="1">
        <v>3</v>
      </c>
      <c r="S1449" s="4" t="s">
        <v>20</v>
      </c>
      <c r="T1449" s="4" t="s">
        <v>7</v>
      </c>
      <c r="U1449" s="7">
        <v>7</v>
      </c>
      <c r="V1449" s="4" t="s">
        <v>12</v>
      </c>
      <c r="W1449" s="4" t="s">
        <v>2572</v>
      </c>
      <c r="X1449" s="7">
        <v>3</v>
      </c>
      <c r="Y1449" s="7">
        <v>2025</v>
      </c>
      <c r="Z1449" s="4" t="s">
        <v>2489</v>
      </c>
    </row>
    <row r="1450" spans="1:26">
      <c r="A1450" s="4" t="s">
        <v>2000</v>
      </c>
      <c r="B1450" s="4" t="s">
        <v>2458</v>
      </c>
      <c r="C1450" s="1">
        <v>85</v>
      </c>
      <c r="D1450" s="4" t="s">
        <v>206</v>
      </c>
      <c r="E1450" s="4" t="s">
        <v>58</v>
      </c>
      <c r="F1450" s="3">
        <v>45732.333333333336</v>
      </c>
      <c r="G1450" s="3">
        <v>45732.425000000003</v>
      </c>
      <c r="H1450" s="1">
        <v>25.09</v>
      </c>
      <c r="I1450" s="1">
        <v>3.45</v>
      </c>
      <c r="J1450" s="1">
        <v>4.96</v>
      </c>
      <c r="K1450" s="2">
        <v>21.53</v>
      </c>
      <c r="L1450" s="4" t="s">
        <v>12</v>
      </c>
      <c r="M1450" s="4" t="s">
        <v>5</v>
      </c>
      <c r="N1450" s="1">
        <v>36.840000000000003</v>
      </c>
      <c r="O1450" s="1">
        <v>58.6</v>
      </c>
      <c r="P1450" s="1"/>
      <c r="Q1450" s="1">
        <v>-9.6</v>
      </c>
      <c r="R1450" s="1">
        <v>5</v>
      </c>
      <c r="S1450" s="4" t="s">
        <v>14</v>
      </c>
      <c r="T1450" s="4" t="s">
        <v>15</v>
      </c>
      <c r="U1450" s="7">
        <v>8</v>
      </c>
      <c r="V1450" s="4" t="s">
        <v>12</v>
      </c>
      <c r="W1450" s="4" t="s">
        <v>2572</v>
      </c>
      <c r="X1450" s="7">
        <v>3</v>
      </c>
      <c r="Y1450" s="7">
        <v>2025</v>
      </c>
      <c r="Z1450" s="4" t="s">
        <v>2489</v>
      </c>
    </row>
    <row r="1451" spans="1:26">
      <c r="A1451" s="4" t="s">
        <v>2001</v>
      </c>
      <c r="B1451" s="4" t="s">
        <v>2459</v>
      </c>
      <c r="C1451" s="1">
        <v>75</v>
      </c>
      <c r="D1451" s="4" t="s">
        <v>596</v>
      </c>
      <c r="E1451" s="4" t="s">
        <v>3</v>
      </c>
      <c r="F1451" s="3">
        <v>45732.375</v>
      </c>
      <c r="G1451" s="3">
        <v>45732.490972222222</v>
      </c>
      <c r="H1451" s="1"/>
      <c r="I1451" s="1">
        <v>2.2200000000000002</v>
      </c>
      <c r="J1451" s="1">
        <v>47.66</v>
      </c>
      <c r="K1451" s="2">
        <v>19.809999999999999</v>
      </c>
      <c r="L1451" s="4" t="s">
        <v>36</v>
      </c>
      <c r="M1451" s="4" t="s">
        <v>33</v>
      </c>
      <c r="N1451" s="1">
        <v>25.18</v>
      </c>
      <c r="O1451" s="1">
        <v>80.239999999999995</v>
      </c>
      <c r="P1451" s="1">
        <v>200.88</v>
      </c>
      <c r="Q1451" s="1">
        <v>20.78</v>
      </c>
      <c r="R1451" s="1">
        <v>6</v>
      </c>
      <c r="S1451" s="4" t="s">
        <v>20</v>
      </c>
      <c r="T1451" s="4" t="s">
        <v>7</v>
      </c>
      <c r="U1451" s="7">
        <v>9</v>
      </c>
      <c r="V1451" s="4" t="s">
        <v>12</v>
      </c>
      <c r="W1451" s="4" t="s">
        <v>2572</v>
      </c>
      <c r="X1451" s="7">
        <v>3</v>
      </c>
      <c r="Y1451" s="7">
        <v>2025</v>
      </c>
      <c r="Z1451" s="4" t="s">
        <v>2489</v>
      </c>
    </row>
    <row r="1452" spans="1:26">
      <c r="A1452" s="4" t="s">
        <v>2002</v>
      </c>
      <c r="B1452" s="4" t="s">
        <v>2460</v>
      </c>
      <c r="C1452" s="1">
        <v>100</v>
      </c>
      <c r="D1452" s="4" t="s">
        <v>805</v>
      </c>
      <c r="E1452" s="4" t="s">
        <v>3</v>
      </c>
      <c r="F1452" s="3">
        <v>45732.416666666664</v>
      </c>
      <c r="G1452" s="3">
        <v>45732.507638888892</v>
      </c>
      <c r="H1452" s="1">
        <v>56.12</v>
      </c>
      <c r="I1452" s="1">
        <v>1.06</v>
      </c>
      <c r="J1452" s="1">
        <v>5.49</v>
      </c>
      <c r="K1452" s="2">
        <v>16.350000000000001</v>
      </c>
      <c r="L1452" s="4" t="s">
        <v>12</v>
      </c>
      <c r="M1452" s="4" t="s">
        <v>39</v>
      </c>
      <c r="N1452" s="1">
        <v>22.35</v>
      </c>
      <c r="O1452" s="1">
        <v>80.09</v>
      </c>
      <c r="P1452" s="1">
        <v>81.97</v>
      </c>
      <c r="Q1452" s="1">
        <v>36.590000000000003</v>
      </c>
      <c r="R1452" s="1">
        <v>7</v>
      </c>
      <c r="S1452" s="4" t="s">
        <v>14</v>
      </c>
      <c r="T1452" s="4" t="s">
        <v>7</v>
      </c>
      <c r="U1452" s="7">
        <v>10</v>
      </c>
      <c r="V1452" s="4" t="s">
        <v>12</v>
      </c>
      <c r="W1452" s="4" t="s">
        <v>2574</v>
      </c>
      <c r="X1452" s="7">
        <v>3</v>
      </c>
      <c r="Y1452" s="7">
        <v>2025</v>
      </c>
      <c r="Z1452" s="4" t="s">
        <v>2489</v>
      </c>
    </row>
    <row r="1453" spans="1:26">
      <c r="A1453" s="4" t="s">
        <v>2003</v>
      </c>
      <c r="B1453" s="4" t="s">
        <v>2461</v>
      </c>
      <c r="C1453" s="1">
        <v>50</v>
      </c>
      <c r="D1453" s="4" t="s">
        <v>1189</v>
      </c>
      <c r="E1453" s="4" t="s">
        <v>3</v>
      </c>
      <c r="F1453" s="3">
        <v>45732.458333333336</v>
      </c>
      <c r="G1453" s="3">
        <v>45732.532638888886</v>
      </c>
      <c r="H1453" s="1">
        <v>15.9</v>
      </c>
      <c r="I1453" s="1">
        <v>3.17</v>
      </c>
      <c r="J1453" s="1">
        <v>40.44</v>
      </c>
      <c r="K1453" s="2">
        <v>12.07</v>
      </c>
      <c r="L1453" s="4" t="s">
        <v>4</v>
      </c>
      <c r="M1453" s="4" t="s">
        <v>23</v>
      </c>
      <c r="N1453" s="1">
        <v>46.22</v>
      </c>
      <c r="O1453" s="1">
        <v>60.73</v>
      </c>
      <c r="P1453" s="1">
        <v>211.55</v>
      </c>
      <c r="Q1453" s="1">
        <v>-5.07</v>
      </c>
      <c r="R1453" s="1">
        <v>7</v>
      </c>
      <c r="S1453" s="4" t="s">
        <v>14</v>
      </c>
      <c r="T1453" s="4" t="s">
        <v>24</v>
      </c>
      <c r="U1453" s="7">
        <v>11</v>
      </c>
      <c r="V1453" s="4" t="s">
        <v>12</v>
      </c>
      <c r="W1453" s="4" t="s">
        <v>2574</v>
      </c>
      <c r="X1453" s="7">
        <v>3</v>
      </c>
      <c r="Y1453" s="7">
        <v>2025</v>
      </c>
      <c r="Z1453" s="4" t="s">
        <v>2489</v>
      </c>
    </row>
    <row r="1454" spans="1:26">
      <c r="A1454" s="4" t="s">
        <v>2004</v>
      </c>
      <c r="B1454" s="4" t="s">
        <v>2462</v>
      </c>
      <c r="C1454" s="1">
        <v>85</v>
      </c>
      <c r="D1454" s="4" t="s">
        <v>349</v>
      </c>
      <c r="E1454" s="4" t="s">
        <v>3</v>
      </c>
      <c r="F1454" s="3">
        <v>45732.5</v>
      </c>
      <c r="G1454" s="3">
        <v>45732.643055555556</v>
      </c>
      <c r="H1454" s="1">
        <v>41.16</v>
      </c>
      <c r="I1454" s="1">
        <v>3.26</v>
      </c>
      <c r="J1454" s="1">
        <v>46.13</v>
      </c>
      <c r="K1454" s="2">
        <v>13.44</v>
      </c>
      <c r="L1454" s="4" t="s">
        <v>12</v>
      </c>
      <c r="M1454" s="4" t="s">
        <v>33</v>
      </c>
      <c r="N1454" s="1">
        <v>31.47</v>
      </c>
      <c r="O1454" s="1">
        <v>77.45</v>
      </c>
      <c r="P1454" s="1">
        <v>125.76</v>
      </c>
      <c r="Q1454" s="1">
        <v>29.45</v>
      </c>
      <c r="R1454" s="1">
        <v>5</v>
      </c>
      <c r="S1454" s="4" t="s">
        <v>20</v>
      </c>
      <c r="T1454" s="4" t="s">
        <v>15</v>
      </c>
      <c r="U1454" s="7">
        <v>12</v>
      </c>
      <c r="V1454" s="4" t="s">
        <v>36</v>
      </c>
      <c r="W1454" s="4" t="s">
        <v>2569</v>
      </c>
      <c r="X1454" s="7">
        <v>3</v>
      </c>
      <c r="Y1454" s="7">
        <v>2025</v>
      </c>
      <c r="Z1454" s="4" t="s">
        <v>2489</v>
      </c>
    </row>
    <row r="1455" spans="1:26">
      <c r="A1455" s="4" t="s">
        <v>2005</v>
      </c>
      <c r="B1455" s="4" t="s">
        <v>2463</v>
      </c>
      <c r="C1455" s="1">
        <v>50</v>
      </c>
      <c r="D1455" s="4" t="s">
        <v>1589</v>
      </c>
      <c r="E1455" s="4" t="s">
        <v>27</v>
      </c>
      <c r="F1455" s="3">
        <v>45732.541666666664</v>
      </c>
      <c r="G1455" s="3">
        <v>45732.679166666669</v>
      </c>
      <c r="H1455" s="1">
        <v>41.91</v>
      </c>
      <c r="I1455" s="1">
        <v>1.89</v>
      </c>
      <c r="J1455" s="1">
        <v>24.48</v>
      </c>
      <c r="K1455" s="2">
        <v>26.73</v>
      </c>
      <c r="L1455" s="4" t="s">
        <v>4</v>
      </c>
      <c r="M1455" s="4" t="s">
        <v>48</v>
      </c>
      <c r="N1455" s="1">
        <v>46.4</v>
      </c>
      <c r="O1455" s="1">
        <v>58.93</v>
      </c>
      <c r="P1455" s="1">
        <v>44.51</v>
      </c>
      <c r="Q1455" s="1">
        <v>11.77</v>
      </c>
      <c r="R1455" s="1">
        <v>5</v>
      </c>
      <c r="S1455" s="4" t="s">
        <v>6</v>
      </c>
      <c r="T1455" s="4" t="s">
        <v>24</v>
      </c>
      <c r="U1455" s="7">
        <v>13</v>
      </c>
      <c r="V1455" s="4" t="s">
        <v>36</v>
      </c>
      <c r="W1455" s="4" t="s">
        <v>2569</v>
      </c>
      <c r="X1455" s="7">
        <v>3</v>
      </c>
      <c r="Y1455" s="7">
        <v>2025</v>
      </c>
      <c r="Z1455" s="4" t="s">
        <v>2489</v>
      </c>
    </row>
    <row r="1456" spans="1:26">
      <c r="A1456" s="4" t="s">
        <v>2006</v>
      </c>
      <c r="B1456" s="4" t="s">
        <v>2464</v>
      </c>
      <c r="C1456" s="1">
        <v>85</v>
      </c>
      <c r="D1456" s="4" t="s">
        <v>1053</v>
      </c>
      <c r="E1456" s="4" t="s">
        <v>11</v>
      </c>
      <c r="F1456" s="3">
        <v>45732.583333333336</v>
      </c>
      <c r="G1456" s="3">
        <v>45732.661111111112</v>
      </c>
      <c r="H1456" s="1">
        <v>8.34</v>
      </c>
      <c r="I1456" s="1">
        <v>2.4300000000000002</v>
      </c>
      <c r="J1456" s="1">
        <v>41.76</v>
      </c>
      <c r="K1456" s="2">
        <v>8.2100000000000009</v>
      </c>
      <c r="L1456" s="4" t="s">
        <v>45</v>
      </c>
      <c r="M1456" s="4" t="s">
        <v>5</v>
      </c>
      <c r="N1456" s="1">
        <v>15.63</v>
      </c>
      <c r="O1456" s="1">
        <v>42.51</v>
      </c>
      <c r="P1456" s="1">
        <v>206.27</v>
      </c>
      <c r="Q1456" s="1">
        <v>-7.33</v>
      </c>
      <c r="R1456" s="1">
        <v>4</v>
      </c>
      <c r="S1456" s="4" t="s">
        <v>14</v>
      </c>
      <c r="T1456" s="4" t="s">
        <v>15</v>
      </c>
      <c r="U1456" s="7">
        <v>14</v>
      </c>
      <c r="V1456" s="4" t="s">
        <v>36</v>
      </c>
      <c r="W1456" s="4" t="s">
        <v>2586</v>
      </c>
      <c r="X1456" s="7">
        <v>3</v>
      </c>
      <c r="Y1456" s="7">
        <v>2025</v>
      </c>
      <c r="Z1456" s="4" t="s">
        <v>2489</v>
      </c>
    </row>
    <row r="1457" spans="1:26">
      <c r="A1457" s="4" t="s">
        <v>2007</v>
      </c>
      <c r="B1457" s="4" t="s">
        <v>1</v>
      </c>
      <c r="C1457" s="1">
        <v>100</v>
      </c>
      <c r="D1457" s="4" t="s">
        <v>237</v>
      </c>
      <c r="E1457" s="4" t="s">
        <v>42</v>
      </c>
      <c r="F1457" s="3">
        <v>45693.625</v>
      </c>
      <c r="G1457" s="3">
        <v>45693.660416666666</v>
      </c>
      <c r="H1457" s="1">
        <v>7.36</v>
      </c>
      <c r="I1457" s="1">
        <v>2.4300000000000002</v>
      </c>
      <c r="J1457" s="1">
        <v>11.48</v>
      </c>
      <c r="K1457" s="2">
        <v>13.79</v>
      </c>
      <c r="L1457" s="4" t="s">
        <v>36</v>
      </c>
      <c r="M1457" s="4" t="s">
        <v>13</v>
      </c>
      <c r="N1457" s="1">
        <v>77.489999999999995</v>
      </c>
      <c r="O1457" s="1">
        <v>71.63</v>
      </c>
      <c r="P1457" s="1">
        <v>166.67</v>
      </c>
      <c r="Q1457" s="1">
        <v>-7.81</v>
      </c>
      <c r="R1457" s="1">
        <v>5</v>
      </c>
      <c r="S1457" s="4" t="s">
        <v>20</v>
      </c>
      <c r="T1457" s="4" t="s">
        <v>7</v>
      </c>
      <c r="U1457" s="7">
        <v>15</v>
      </c>
      <c r="V1457" s="4" t="s">
        <v>36</v>
      </c>
      <c r="W1457" s="4" t="s">
        <v>2566</v>
      </c>
      <c r="X1457" s="7">
        <v>2</v>
      </c>
      <c r="Y1457" s="7">
        <v>2025</v>
      </c>
      <c r="Z1457" s="4" t="s">
        <v>1853</v>
      </c>
    </row>
    <row r="1458" spans="1:26">
      <c r="A1458" s="4" t="s">
        <v>2008</v>
      </c>
      <c r="B1458" s="4" t="s">
        <v>2465</v>
      </c>
      <c r="C1458" s="1">
        <v>62</v>
      </c>
      <c r="D1458" s="4" t="s">
        <v>115</v>
      </c>
      <c r="E1458" s="4" t="s">
        <v>3</v>
      </c>
      <c r="F1458" s="3">
        <v>45732.625</v>
      </c>
      <c r="G1458" s="3">
        <v>45732.665972222225</v>
      </c>
      <c r="H1458" s="1">
        <v>90.24</v>
      </c>
      <c r="I1458" s="1">
        <v>1.29</v>
      </c>
      <c r="J1458" s="1">
        <v>4.84</v>
      </c>
      <c r="K1458" s="2">
        <v>35.03</v>
      </c>
      <c r="L1458" s="4" t="s">
        <v>36</v>
      </c>
      <c r="M1458" s="4" t="s">
        <v>23</v>
      </c>
      <c r="N1458" s="1">
        <v>70.55</v>
      </c>
      <c r="O1458" s="1">
        <v>50.52</v>
      </c>
      <c r="P1458" s="1">
        <v>102.76</v>
      </c>
      <c r="Q1458" s="1">
        <v>36.369999999999997</v>
      </c>
      <c r="R1458" s="1">
        <v>1</v>
      </c>
      <c r="S1458" s="4" t="s">
        <v>14</v>
      </c>
      <c r="T1458" s="4" t="s">
        <v>24</v>
      </c>
      <c r="U1458" s="7">
        <v>15</v>
      </c>
      <c r="V1458" s="4" t="s">
        <v>36</v>
      </c>
      <c r="W1458" s="4" t="s">
        <v>2566</v>
      </c>
      <c r="X1458" s="7">
        <v>3</v>
      </c>
      <c r="Y1458" s="7">
        <v>2025</v>
      </c>
      <c r="Z1458" s="4" t="s">
        <v>2489</v>
      </c>
    </row>
    <row r="1459" spans="1:26">
      <c r="A1459" s="4" t="s">
        <v>2009</v>
      </c>
      <c r="B1459" s="4" t="s">
        <v>2466</v>
      </c>
      <c r="C1459" s="1">
        <v>62</v>
      </c>
      <c r="D1459" s="4" t="s">
        <v>864</v>
      </c>
      <c r="E1459" s="4" t="s">
        <v>3</v>
      </c>
      <c r="F1459" s="3">
        <v>45732.666666666664</v>
      </c>
      <c r="G1459" s="3">
        <v>45732.69027777778</v>
      </c>
      <c r="H1459" s="1">
        <v>18.100000000000001</v>
      </c>
      <c r="I1459" s="1">
        <v>1.93</v>
      </c>
      <c r="J1459" s="1">
        <v>41.55</v>
      </c>
      <c r="K1459" s="2">
        <v>37.700000000000003</v>
      </c>
      <c r="L1459" s="4" t="s">
        <v>45</v>
      </c>
      <c r="M1459" s="4" t="s">
        <v>5</v>
      </c>
      <c r="N1459" s="1">
        <v>33.299999999999997</v>
      </c>
      <c r="O1459" s="1">
        <v>99.7</v>
      </c>
      <c r="P1459" s="1">
        <v>51.24</v>
      </c>
      <c r="Q1459" s="1">
        <v>1.1000000000000001</v>
      </c>
      <c r="R1459" s="1">
        <v>3</v>
      </c>
      <c r="S1459" s="4" t="s">
        <v>6</v>
      </c>
      <c r="T1459" s="4" t="s">
        <v>15</v>
      </c>
      <c r="U1459" s="7">
        <v>16</v>
      </c>
      <c r="V1459" s="4" t="s">
        <v>36</v>
      </c>
      <c r="W1459" s="4" t="s">
        <v>2566</v>
      </c>
      <c r="X1459" s="7">
        <v>3</v>
      </c>
      <c r="Y1459" s="7">
        <v>2025</v>
      </c>
      <c r="Z1459" s="4" t="s">
        <v>2489</v>
      </c>
    </row>
    <row r="1460" spans="1:26">
      <c r="A1460" s="4" t="s">
        <v>2010</v>
      </c>
      <c r="B1460" s="4" t="s">
        <v>2467</v>
      </c>
      <c r="C1460" s="1">
        <v>50</v>
      </c>
      <c r="D1460" s="4" t="s">
        <v>630</v>
      </c>
      <c r="E1460" s="4" t="s">
        <v>42</v>
      </c>
      <c r="F1460" s="3">
        <v>45732.708333333336</v>
      </c>
      <c r="G1460" s="3">
        <v>45732.811111111114</v>
      </c>
      <c r="H1460" s="1">
        <v>59.2</v>
      </c>
      <c r="I1460" s="1">
        <v>3.4</v>
      </c>
      <c r="J1460" s="1">
        <v>10.55</v>
      </c>
      <c r="K1460" s="2">
        <v>7.03</v>
      </c>
      <c r="L1460" s="4" t="s">
        <v>36</v>
      </c>
      <c r="M1460" s="4" t="s">
        <v>23</v>
      </c>
      <c r="N1460" s="1">
        <v>32.9</v>
      </c>
      <c r="O1460" s="1">
        <v>90.24</v>
      </c>
      <c r="P1460" s="1">
        <v>286.82</v>
      </c>
      <c r="Q1460" s="1">
        <v>2.48</v>
      </c>
      <c r="R1460" s="1">
        <v>6</v>
      </c>
      <c r="S1460" s="4" t="s">
        <v>14</v>
      </c>
      <c r="T1460" s="4" t="s">
        <v>15</v>
      </c>
      <c r="U1460" s="7">
        <v>17</v>
      </c>
      <c r="V1460" s="4" t="s">
        <v>36</v>
      </c>
      <c r="W1460" s="4" t="s">
        <v>2565</v>
      </c>
      <c r="X1460" s="7">
        <v>3</v>
      </c>
      <c r="Y1460" s="7">
        <v>2025</v>
      </c>
      <c r="Z1460" s="4" t="s">
        <v>2489</v>
      </c>
    </row>
    <row r="1461" spans="1:26">
      <c r="A1461" s="4" t="s">
        <v>2011</v>
      </c>
      <c r="B1461" s="4" t="s">
        <v>2468</v>
      </c>
      <c r="C1461" s="1">
        <v>85</v>
      </c>
      <c r="D1461" s="4" t="s">
        <v>812</v>
      </c>
      <c r="E1461" s="4" t="s">
        <v>11</v>
      </c>
      <c r="F1461" s="3">
        <v>45732.75</v>
      </c>
      <c r="G1461" s="3">
        <v>45732.908333333333</v>
      </c>
      <c r="H1461" s="1"/>
      <c r="I1461" s="1">
        <v>3.78</v>
      </c>
      <c r="J1461" s="1">
        <v>7.75</v>
      </c>
      <c r="K1461" s="2">
        <v>11.57</v>
      </c>
      <c r="L1461" s="4" t="s">
        <v>45</v>
      </c>
      <c r="M1461" s="4" t="s">
        <v>19</v>
      </c>
      <c r="N1461" s="1">
        <v>25.61</v>
      </c>
      <c r="O1461" s="1">
        <v>76.510000000000005</v>
      </c>
      <c r="P1461" s="1">
        <v>249.13</v>
      </c>
      <c r="Q1461" s="1">
        <v>5.15</v>
      </c>
      <c r="R1461" s="1">
        <v>5</v>
      </c>
      <c r="S1461" s="4" t="s">
        <v>6</v>
      </c>
      <c r="T1461" s="4" t="s">
        <v>15</v>
      </c>
      <c r="U1461" s="7">
        <v>18</v>
      </c>
      <c r="V1461" s="4" t="s">
        <v>4</v>
      </c>
      <c r="W1461" s="4" t="s">
        <v>2565</v>
      </c>
      <c r="X1461" s="7">
        <v>3</v>
      </c>
      <c r="Y1461" s="7">
        <v>2025</v>
      </c>
      <c r="Z1461" s="4" t="s">
        <v>2489</v>
      </c>
    </row>
    <row r="1462" spans="1:26">
      <c r="A1462" s="4" t="s">
        <v>2012</v>
      </c>
      <c r="B1462" s="4" t="s">
        <v>2469</v>
      </c>
      <c r="C1462" s="1">
        <v>85</v>
      </c>
      <c r="D1462" s="4" t="s">
        <v>389</v>
      </c>
      <c r="E1462" s="4" t="s">
        <v>58</v>
      </c>
      <c r="F1462" s="3">
        <v>45732.791666666664</v>
      </c>
      <c r="G1462" s="3">
        <v>45732.833333333336</v>
      </c>
      <c r="H1462" s="1">
        <v>15.77</v>
      </c>
      <c r="I1462" s="1">
        <v>2.69</v>
      </c>
      <c r="J1462" s="1">
        <v>25.36</v>
      </c>
      <c r="K1462" s="2">
        <v>36.229999999999997</v>
      </c>
      <c r="L1462" s="4" t="s">
        <v>4</v>
      </c>
      <c r="M1462" s="4" t="s">
        <v>39</v>
      </c>
      <c r="N1462" s="1">
        <v>59.61</v>
      </c>
      <c r="O1462" s="1">
        <v>58.96</v>
      </c>
      <c r="P1462" s="1">
        <v>297.10000000000002</v>
      </c>
      <c r="Q1462" s="1">
        <v>23.96</v>
      </c>
      <c r="R1462" s="1">
        <v>7</v>
      </c>
      <c r="S1462" s="4" t="s">
        <v>14</v>
      </c>
      <c r="T1462" s="4" t="s">
        <v>7</v>
      </c>
      <c r="U1462" s="7">
        <v>19</v>
      </c>
      <c r="V1462" s="4" t="s">
        <v>4</v>
      </c>
      <c r="W1462" s="4" t="s">
        <v>2577</v>
      </c>
      <c r="X1462" s="7">
        <v>3</v>
      </c>
      <c r="Y1462" s="7">
        <v>2025</v>
      </c>
      <c r="Z1462" s="4" t="s">
        <v>2489</v>
      </c>
    </row>
    <row r="1463" spans="1:26">
      <c r="A1463" s="4" t="s">
        <v>2013</v>
      </c>
      <c r="B1463" s="4" t="s">
        <v>2470</v>
      </c>
      <c r="C1463" s="1">
        <v>50</v>
      </c>
      <c r="D1463" s="4" t="s">
        <v>791</v>
      </c>
      <c r="E1463" s="4" t="s">
        <v>11</v>
      </c>
      <c r="F1463" s="3">
        <v>45732.833333333336</v>
      </c>
      <c r="G1463" s="3">
        <v>45732.978472222225</v>
      </c>
      <c r="H1463" s="1">
        <v>75.09</v>
      </c>
      <c r="I1463" s="1">
        <v>1.85</v>
      </c>
      <c r="J1463" s="1">
        <v>12.37</v>
      </c>
      <c r="K1463" s="2">
        <v>6.12</v>
      </c>
      <c r="L1463" s="4" t="s">
        <v>36</v>
      </c>
      <c r="M1463" s="4" t="s">
        <v>19</v>
      </c>
      <c r="N1463" s="1">
        <v>61.93</v>
      </c>
      <c r="O1463" s="1">
        <v>50.51</v>
      </c>
      <c r="P1463" s="1">
        <v>150.26</v>
      </c>
      <c r="Q1463" s="1">
        <v>23.98</v>
      </c>
      <c r="R1463" s="1">
        <v>3</v>
      </c>
      <c r="S1463" s="4" t="s">
        <v>6</v>
      </c>
      <c r="T1463" s="4" t="s">
        <v>24</v>
      </c>
      <c r="U1463" s="7">
        <v>20</v>
      </c>
      <c r="V1463" s="4" t="s">
        <v>4</v>
      </c>
      <c r="W1463" s="4" t="s">
        <v>2577</v>
      </c>
      <c r="X1463" s="7">
        <v>3</v>
      </c>
      <c r="Y1463" s="7">
        <v>2025</v>
      </c>
      <c r="Z1463" s="4" t="s">
        <v>2489</v>
      </c>
    </row>
    <row r="1464" spans="1:26">
      <c r="A1464" s="4" t="s">
        <v>2014</v>
      </c>
      <c r="B1464" s="4" t="s">
        <v>2471</v>
      </c>
      <c r="C1464" s="1">
        <v>100</v>
      </c>
      <c r="D1464" s="4" t="s">
        <v>187</v>
      </c>
      <c r="E1464" s="4" t="s">
        <v>11</v>
      </c>
      <c r="F1464" s="3">
        <v>45732.875</v>
      </c>
      <c r="G1464" s="3">
        <v>45732.911111111112</v>
      </c>
      <c r="H1464" s="1">
        <v>23.92</v>
      </c>
      <c r="I1464" s="1">
        <v>2.33</v>
      </c>
      <c r="J1464" s="1">
        <v>33.5</v>
      </c>
      <c r="K1464" s="2">
        <v>5.59</v>
      </c>
      <c r="L1464" s="4" t="s">
        <v>45</v>
      </c>
      <c r="M1464" s="4" t="s">
        <v>48</v>
      </c>
      <c r="N1464" s="1">
        <v>38.270000000000003</v>
      </c>
      <c r="O1464" s="1">
        <v>84.48</v>
      </c>
      <c r="P1464" s="1">
        <v>295.97000000000003</v>
      </c>
      <c r="Q1464" s="1">
        <v>4.83</v>
      </c>
      <c r="R1464" s="1">
        <v>2</v>
      </c>
      <c r="S1464" s="4" t="s">
        <v>14</v>
      </c>
      <c r="T1464" s="4" t="s">
        <v>7</v>
      </c>
      <c r="U1464" s="7">
        <v>21</v>
      </c>
      <c r="V1464" s="4" t="s">
        <v>4</v>
      </c>
      <c r="W1464" s="4" t="s">
        <v>2577</v>
      </c>
      <c r="X1464" s="7">
        <v>3</v>
      </c>
      <c r="Y1464" s="7">
        <v>2025</v>
      </c>
      <c r="Z1464" s="4" t="s">
        <v>2489</v>
      </c>
    </row>
    <row r="1465" spans="1:26">
      <c r="A1465" s="4" t="s">
        <v>2015</v>
      </c>
      <c r="B1465" s="4" t="s">
        <v>2472</v>
      </c>
      <c r="C1465" s="1">
        <v>50</v>
      </c>
      <c r="D1465" s="4" t="s">
        <v>10</v>
      </c>
      <c r="E1465" s="4" t="s">
        <v>11</v>
      </c>
      <c r="F1465" s="3">
        <v>45732.916666666664</v>
      </c>
      <c r="G1465" s="3">
        <v>45732.970138888886</v>
      </c>
      <c r="H1465" s="1">
        <v>13.82</v>
      </c>
      <c r="I1465" s="1">
        <v>2.09</v>
      </c>
      <c r="J1465" s="1">
        <v>12.27</v>
      </c>
      <c r="K1465" s="2">
        <v>20.84</v>
      </c>
      <c r="L1465" s="4" t="s">
        <v>12</v>
      </c>
      <c r="M1465" s="4" t="s">
        <v>48</v>
      </c>
      <c r="N1465" s="1">
        <v>86.61</v>
      </c>
      <c r="O1465" s="1">
        <v>99.09</v>
      </c>
      <c r="P1465" s="1">
        <v>119.34</v>
      </c>
      <c r="Q1465" s="1">
        <v>38.590000000000003</v>
      </c>
      <c r="R1465" s="1">
        <v>7</v>
      </c>
      <c r="S1465" s="4" t="s">
        <v>14</v>
      </c>
      <c r="T1465" s="4" t="s">
        <v>7</v>
      </c>
      <c r="U1465" s="7">
        <v>22</v>
      </c>
      <c r="V1465" s="4" t="s">
        <v>4</v>
      </c>
      <c r="W1465" s="4" t="s">
        <v>2581</v>
      </c>
      <c r="X1465" s="7">
        <v>3</v>
      </c>
      <c r="Y1465" s="7">
        <v>2025</v>
      </c>
      <c r="Z1465" s="4" t="s">
        <v>2489</v>
      </c>
    </row>
    <row r="1466" spans="1:26">
      <c r="A1466" s="4" t="s">
        <v>2016</v>
      </c>
      <c r="B1466" s="4" t="s">
        <v>2473</v>
      </c>
      <c r="C1466" s="1">
        <v>62</v>
      </c>
      <c r="D1466" s="4" t="s">
        <v>925</v>
      </c>
      <c r="E1466" s="4" t="s">
        <v>3</v>
      </c>
      <c r="F1466" s="3">
        <v>45732.958333333336</v>
      </c>
      <c r="G1466" s="3">
        <v>45733.054166666669</v>
      </c>
      <c r="H1466" s="1">
        <v>79.97</v>
      </c>
      <c r="I1466" s="1">
        <v>1.1599999999999999</v>
      </c>
      <c r="J1466" s="1">
        <v>37.46</v>
      </c>
      <c r="K1466" s="2">
        <v>8.4700000000000006</v>
      </c>
      <c r="L1466" s="4" t="s">
        <v>12</v>
      </c>
      <c r="M1466" s="4" t="s">
        <v>48</v>
      </c>
      <c r="N1466" s="1">
        <v>75.83</v>
      </c>
      <c r="O1466" s="1">
        <v>67.98</v>
      </c>
      <c r="P1466" s="1">
        <v>117.7</v>
      </c>
      <c r="Q1466" s="1">
        <v>16.05</v>
      </c>
      <c r="R1466" s="1">
        <v>5</v>
      </c>
      <c r="S1466" s="4" t="s">
        <v>14</v>
      </c>
      <c r="T1466" s="4" t="s">
        <v>15</v>
      </c>
      <c r="U1466" s="7">
        <v>23</v>
      </c>
      <c r="V1466" s="4" t="s">
        <v>4</v>
      </c>
      <c r="W1466" s="4" t="s">
        <v>2587</v>
      </c>
      <c r="X1466" s="7">
        <v>3</v>
      </c>
      <c r="Y1466" s="7">
        <v>2025</v>
      </c>
      <c r="Z1466" s="4" t="s">
        <v>2489</v>
      </c>
    </row>
    <row r="1467" spans="1:26">
      <c r="A1467" s="4" t="s">
        <v>2017</v>
      </c>
      <c r="B1467" s="4" t="s">
        <v>2474</v>
      </c>
      <c r="C1467" s="1">
        <v>50</v>
      </c>
      <c r="D1467" s="4" t="s">
        <v>495</v>
      </c>
      <c r="E1467" s="4" t="s">
        <v>3</v>
      </c>
      <c r="F1467" s="3">
        <v>45733</v>
      </c>
      <c r="G1467" s="3">
        <v>45733.04791666667</v>
      </c>
      <c r="H1467" s="1">
        <v>5.16</v>
      </c>
      <c r="I1467" s="1">
        <v>3.91</v>
      </c>
      <c r="J1467" s="1">
        <v>5.27</v>
      </c>
      <c r="K1467" s="2">
        <v>7.41</v>
      </c>
      <c r="L1467" s="4" t="s">
        <v>45</v>
      </c>
      <c r="M1467" s="4" t="s">
        <v>13</v>
      </c>
      <c r="N1467" s="1">
        <v>32.17</v>
      </c>
      <c r="O1467" s="1">
        <v>56.72</v>
      </c>
      <c r="P1467" s="1">
        <v>45.4</v>
      </c>
      <c r="Q1467" s="1">
        <v>-9.82</v>
      </c>
      <c r="R1467" s="1">
        <v>2</v>
      </c>
      <c r="S1467" s="4" t="s">
        <v>6</v>
      </c>
      <c r="T1467" s="4" t="s">
        <v>15</v>
      </c>
      <c r="U1467" s="7">
        <v>0</v>
      </c>
      <c r="V1467" s="4" t="s">
        <v>1816</v>
      </c>
      <c r="W1467" s="4" t="s">
        <v>2587</v>
      </c>
      <c r="X1467" s="7">
        <v>3</v>
      </c>
      <c r="Y1467" s="7">
        <v>2025</v>
      </c>
      <c r="Z1467" s="4" t="s">
        <v>2489</v>
      </c>
    </row>
    <row r="1468" spans="1:26">
      <c r="A1468" s="4" t="s">
        <v>2018</v>
      </c>
      <c r="B1468" s="4" t="s">
        <v>2475</v>
      </c>
      <c r="C1468" s="1">
        <v>100</v>
      </c>
      <c r="D1468" s="4" t="s">
        <v>239</v>
      </c>
      <c r="E1468" s="4" t="s">
        <v>3</v>
      </c>
      <c r="F1468" s="3">
        <v>45693.666666666664</v>
      </c>
      <c r="G1468" s="3">
        <v>45693.759722222225</v>
      </c>
      <c r="H1468" s="1">
        <v>36.14</v>
      </c>
      <c r="I1468" s="1">
        <v>2.4500000000000002</v>
      </c>
      <c r="J1468" s="1">
        <v>36.380000000000003</v>
      </c>
      <c r="K1468" s="2">
        <v>7.87</v>
      </c>
      <c r="L1468" s="4" t="s">
        <v>45</v>
      </c>
      <c r="M1468" s="4" t="s">
        <v>48</v>
      </c>
      <c r="N1468" s="1">
        <v>48.61</v>
      </c>
      <c r="O1468" s="1">
        <v>95.83</v>
      </c>
      <c r="P1468" s="1">
        <v>48.12</v>
      </c>
      <c r="Q1468" s="1">
        <v>32.31</v>
      </c>
      <c r="R1468" s="1">
        <v>1</v>
      </c>
      <c r="S1468" s="4" t="s">
        <v>6</v>
      </c>
      <c r="T1468" s="4" t="s">
        <v>15</v>
      </c>
      <c r="U1468" s="7">
        <v>16</v>
      </c>
      <c r="V1468" s="4" t="s">
        <v>36</v>
      </c>
      <c r="W1468" s="4" t="s">
        <v>2582</v>
      </c>
      <c r="X1468" s="7">
        <v>2</v>
      </c>
      <c r="Y1468" s="7">
        <v>2025</v>
      </c>
      <c r="Z1468" s="4" t="s">
        <v>1853</v>
      </c>
    </row>
    <row r="1469" spans="1:26">
      <c r="A1469" s="4" t="s">
        <v>2019</v>
      </c>
      <c r="B1469" s="4" t="s">
        <v>2476</v>
      </c>
      <c r="C1469" s="1">
        <v>75</v>
      </c>
      <c r="D1469" s="4" t="s">
        <v>1258</v>
      </c>
      <c r="E1469" s="4" t="s">
        <v>27</v>
      </c>
      <c r="F1469" s="3">
        <v>45733.041666666664</v>
      </c>
      <c r="G1469" s="3">
        <v>45733.065972222219</v>
      </c>
      <c r="H1469" s="1">
        <v>55.1</v>
      </c>
      <c r="I1469" s="1">
        <v>1.29</v>
      </c>
      <c r="J1469" s="1">
        <v>45.21</v>
      </c>
      <c r="K1469" s="2">
        <v>8.6300000000000008</v>
      </c>
      <c r="L1469" s="4" t="s">
        <v>4</v>
      </c>
      <c r="M1469" s="4" t="s">
        <v>48</v>
      </c>
      <c r="N1469" s="1">
        <v>54.16</v>
      </c>
      <c r="O1469" s="1">
        <v>56.7</v>
      </c>
      <c r="P1469" s="1">
        <v>100.84</v>
      </c>
      <c r="Q1469" s="1">
        <v>3.29</v>
      </c>
      <c r="R1469" s="1">
        <v>3</v>
      </c>
      <c r="S1469" s="4" t="s">
        <v>14</v>
      </c>
      <c r="T1469" s="4" t="s">
        <v>7</v>
      </c>
      <c r="U1469" s="7">
        <v>1</v>
      </c>
      <c r="V1469" s="4" t="s">
        <v>1816</v>
      </c>
      <c r="W1469" s="4" t="s">
        <v>2582</v>
      </c>
      <c r="X1469" s="7">
        <v>3</v>
      </c>
      <c r="Y1469" s="7">
        <v>2025</v>
      </c>
      <c r="Z1469" s="4" t="s">
        <v>2489</v>
      </c>
    </row>
    <row r="1470" spans="1:26">
      <c r="A1470" s="4" t="s">
        <v>2020</v>
      </c>
      <c r="B1470" s="4" t="s">
        <v>2477</v>
      </c>
      <c r="C1470" s="1">
        <v>102.4</v>
      </c>
      <c r="D1470" s="4" t="s">
        <v>593</v>
      </c>
      <c r="E1470" s="4" t="s">
        <v>58</v>
      </c>
      <c r="F1470" s="3">
        <v>45733.083333333336</v>
      </c>
      <c r="G1470" s="3">
        <v>45733.129861111112</v>
      </c>
      <c r="H1470" s="1">
        <v>38.19</v>
      </c>
      <c r="I1470" s="1">
        <v>3.23</v>
      </c>
      <c r="J1470" s="1">
        <v>23.2</v>
      </c>
      <c r="K1470" s="2">
        <v>8.64</v>
      </c>
      <c r="L1470" s="4" t="s">
        <v>45</v>
      </c>
      <c r="M1470" s="4" t="s">
        <v>5</v>
      </c>
      <c r="N1470" s="1">
        <v>40.630000000000003</v>
      </c>
      <c r="O1470" s="1">
        <v>62.8</v>
      </c>
      <c r="P1470" s="1">
        <v>72.319999999999993</v>
      </c>
      <c r="Q1470" s="1">
        <v>21.18</v>
      </c>
      <c r="R1470" s="1">
        <v>6</v>
      </c>
      <c r="S1470" s="4" t="s">
        <v>20</v>
      </c>
      <c r="T1470" s="4" t="s">
        <v>7</v>
      </c>
      <c r="U1470" s="7">
        <v>2</v>
      </c>
      <c r="V1470" s="4" t="s">
        <v>1816</v>
      </c>
      <c r="W1470" s="4" t="s">
        <v>2575</v>
      </c>
      <c r="X1470" s="7">
        <v>3</v>
      </c>
      <c r="Y1470" s="7">
        <v>2025</v>
      </c>
      <c r="Z1470" s="4" t="s">
        <v>2489</v>
      </c>
    </row>
    <row r="1471" spans="1:26">
      <c r="A1471" s="4" t="s">
        <v>2021</v>
      </c>
      <c r="B1471" s="4" t="s">
        <v>2478</v>
      </c>
      <c r="C1471" s="1">
        <v>60.31</v>
      </c>
      <c r="D1471" s="4" t="s">
        <v>32</v>
      </c>
      <c r="E1471" s="4" t="s">
        <v>42</v>
      </c>
      <c r="F1471" s="3">
        <v>45733.125</v>
      </c>
      <c r="G1471" s="3">
        <v>45733.262499999997</v>
      </c>
      <c r="H1471" s="1">
        <v>41.13</v>
      </c>
      <c r="I1471" s="1">
        <v>0.63</v>
      </c>
      <c r="J1471" s="1">
        <v>46.54</v>
      </c>
      <c r="K1471" s="2">
        <v>10.68</v>
      </c>
      <c r="L1471" s="4" t="s">
        <v>12</v>
      </c>
      <c r="M1471" s="4" t="s">
        <v>19</v>
      </c>
      <c r="N1471" s="1">
        <v>64.75</v>
      </c>
      <c r="O1471" s="1">
        <v>92.69</v>
      </c>
      <c r="P1471" s="1">
        <v>224.56</v>
      </c>
      <c r="Q1471" s="1">
        <v>11.13</v>
      </c>
      <c r="R1471" s="1">
        <v>4.4400000000000004</v>
      </c>
      <c r="S1471" s="4" t="s">
        <v>20</v>
      </c>
      <c r="T1471" s="4" t="s">
        <v>7</v>
      </c>
      <c r="U1471" s="7">
        <v>3</v>
      </c>
      <c r="V1471" s="4" t="s">
        <v>1816</v>
      </c>
      <c r="W1471" s="4" t="s">
        <v>2580</v>
      </c>
      <c r="X1471" s="7">
        <v>3</v>
      </c>
      <c r="Y1471" s="7">
        <v>2025</v>
      </c>
      <c r="Z1471" s="4" t="s">
        <v>2489</v>
      </c>
    </row>
    <row r="1472" spans="1:26">
      <c r="A1472" s="4" t="s">
        <v>2022</v>
      </c>
      <c r="B1472" s="4" t="s">
        <v>2479</v>
      </c>
      <c r="C1472" s="1">
        <v>100</v>
      </c>
      <c r="D1472" s="4" t="s">
        <v>22</v>
      </c>
      <c r="E1472" s="4" t="s">
        <v>11</v>
      </c>
      <c r="F1472" s="3">
        <v>45733.166666666664</v>
      </c>
      <c r="G1472" s="3">
        <v>45733.256249999999</v>
      </c>
      <c r="H1472" s="1">
        <v>55.2</v>
      </c>
      <c r="I1472" s="1">
        <v>1.7</v>
      </c>
      <c r="J1472" s="1">
        <v>26.97</v>
      </c>
      <c r="K1472" s="2">
        <v>13.32</v>
      </c>
      <c r="L1472" s="4" t="s">
        <v>36</v>
      </c>
      <c r="M1472" s="4" t="s">
        <v>5</v>
      </c>
      <c r="N1472" s="1">
        <v>28.69</v>
      </c>
      <c r="O1472" s="1">
        <v>81.11</v>
      </c>
      <c r="P1472" s="1"/>
      <c r="Q1472" s="1">
        <v>15.3</v>
      </c>
      <c r="R1472" s="1">
        <v>6</v>
      </c>
      <c r="S1472" s="4" t="s">
        <v>20</v>
      </c>
      <c r="T1472" s="4" t="s">
        <v>15</v>
      </c>
      <c r="U1472" s="7">
        <v>4</v>
      </c>
      <c r="V1472" s="4" t="s">
        <v>1816</v>
      </c>
      <c r="W1472" s="4" t="s">
        <v>2580</v>
      </c>
      <c r="X1472" s="7">
        <v>3</v>
      </c>
      <c r="Y1472" s="7">
        <v>2025</v>
      </c>
      <c r="Z1472" s="4" t="s">
        <v>2489</v>
      </c>
    </row>
    <row r="1473" spans="1:26">
      <c r="A1473" s="4" t="s">
        <v>2023</v>
      </c>
      <c r="B1473" s="4" t="s">
        <v>2480</v>
      </c>
      <c r="C1473" s="1">
        <v>75</v>
      </c>
      <c r="D1473" s="4" t="s">
        <v>1182</v>
      </c>
      <c r="E1473" s="4" t="s">
        <v>58</v>
      </c>
      <c r="F1473" s="3">
        <v>45733.208333333336</v>
      </c>
      <c r="G1473" s="3">
        <v>45733.24722222222</v>
      </c>
      <c r="H1473" s="1">
        <v>72.31</v>
      </c>
      <c r="I1473" s="1">
        <v>0.95</v>
      </c>
      <c r="J1473" s="1">
        <v>34.26</v>
      </c>
      <c r="K1473" s="2">
        <v>23.89</v>
      </c>
      <c r="L1473" s="4" t="s">
        <v>36</v>
      </c>
      <c r="M1473" s="4" t="s">
        <v>23</v>
      </c>
      <c r="N1473" s="1">
        <v>59.49</v>
      </c>
      <c r="O1473" s="1">
        <v>92.31</v>
      </c>
      <c r="P1473" s="1">
        <v>54.14</v>
      </c>
      <c r="Q1473" s="1">
        <v>8.41</v>
      </c>
      <c r="R1473" s="1">
        <v>0</v>
      </c>
      <c r="S1473" s="4" t="s">
        <v>14</v>
      </c>
      <c r="T1473" s="4" t="s">
        <v>15</v>
      </c>
      <c r="U1473" s="7">
        <v>5</v>
      </c>
      <c r="V1473" s="4" t="s">
        <v>1816</v>
      </c>
      <c r="W1473" s="4" t="s">
        <v>2578</v>
      </c>
      <c r="X1473" s="7">
        <v>3</v>
      </c>
      <c r="Y1473" s="7">
        <v>2025</v>
      </c>
      <c r="Z1473" s="4" t="s">
        <v>2489</v>
      </c>
    </row>
    <row r="1474" spans="1:26">
      <c r="A1474" s="4" t="s">
        <v>2024</v>
      </c>
      <c r="B1474" s="4" t="s">
        <v>2481</v>
      </c>
      <c r="C1474" s="1">
        <v>75</v>
      </c>
      <c r="D1474" s="4" t="s">
        <v>95</v>
      </c>
      <c r="E1474" s="4" t="s">
        <v>58</v>
      </c>
      <c r="F1474" s="3">
        <v>45733.25</v>
      </c>
      <c r="G1474" s="3">
        <v>45733.411111111112</v>
      </c>
      <c r="H1474" s="1">
        <v>37.49</v>
      </c>
      <c r="I1474" s="1">
        <v>1.85</v>
      </c>
      <c r="J1474" s="1">
        <v>15.8</v>
      </c>
      <c r="K1474" s="2">
        <v>7.39</v>
      </c>
      <c r="L1474" s="4" t="s">
        <v>45</v>
      </c>
      <c r="M1474" s="4" t="s">
        <v>5</v>
      </c>
      <c r="N1474" s="1">
        <v>86.54</v>
      </c>
      <c r="O1474" s="1">
        <v>93.38</v>
      </c>
      <c r="P1474" s="1">
        <v>215.9</v>
      </c>
      <c r="Q1474" s="1">
        <v>0.4</v>
      </c>
      <c r="R1474" s="1">
        <v>7</v>
      </c>
      <c r="S1474" s="4" t="s">
        <v>6</v>
      </c>
      <c r="T1474" s="4" t="s">
        <v>15</v>
      </c>
      <c r="U1474" s="7">
        <v>6</v>
      </c>
      <c r="V1474" s="4" t="s">
        <v>12</v>
      </c>
      <c r="W1474" s="4" t="s">
        <v>2585</v>
      </c>
      <c r="X1474" s="7">
        <v>3</v>
      </c>
      <c r="Y1474" s="7">
        <v>2025</v>
      </c>
      <c r="Z1474" s="4" t="s">
        <v>2489</v>
      </c>
    </row>
    <row r="1475" spans="1:26">
      <c r="A1475" s="4" t="s">
        <v>2025</v>
      </c>
      <c r="B1475" s="4" t="s">
        <v>2482</v>
      </c>
      <c r="C1475" s="1">
        <v>62</v>
      </c>
      <c r="D1475" s="4" t="s">
        <v>1608</v>
      </c>
      <c r="E1475" s="4" t="s">
        <v>27</v>
      </c>
      <c r="F1475" s="3">
        <v>45733.291666666664</v>
      </c>
      <c r="G1475" s="3">
        <v>45733.359722222223</v>
      </c>
      <c r="H1475" s="1">
        <v>55.37</v>
      </c>
      <c r="I1475" s="1">
        <v>3.14</v>
      </c>
      <c r="J1475" s="1">
        <v>18.05</v>
      </c>
      <c r="K1475" s="2">
        <v>8.6199999999999992</v>
      </c>
      <c r="L1475" s="4" t="s">
        <v>36</v>
      </c>
      <c r="M1475" s="4" t="s">
        <v>13</v>
      </c>
      <c r="N1475" s="1">
        <v>57.07</v>
      </c>
      <c r="O1475" s="1">
        <v>92.42</v>
      </c>
      <c r="P1475" s="1">
        <v>270.04000000000002</v>
      </c>
      <c r="Q1475" s="1">
        <v>-2.64</v>
      </c>
      <c r="R1475" s="1">
        <v>2</v>
      </c>
      <c r="S1475" s="4" t="s">
        <v>6</v>
      </c>
      <c r="T1475" s="4" t="s">
        <v>24</v>
      </c>
      <c r="U1475" s="7">
        <v>7</v>
      </c>
      <c r="V1475" s="4" t="s">
        <v>12</v>
      </c>
      <c r="W1475" s="4" t="s">
        <v>2583</v>
      </c>
      <c r="X1475" s="7">
        <v>3</v>
      </c>
      <c r="Y1475" s="7">
        <v>2025</v>
      </c>
      <c r="Z1475" s="4" t="s">
        <v>2489</v>
      </c>
    </row>
    <row r="1476" spans="1:26">
      <c r="A1476" s="4" t="s">
        <v>2026</v>
      </c>
      <c r="B1476" s="4" t="s">
        <v>2483</v>
      </c>
      <c r="C1476" s="1">
        <v>75</v>
      </c>
      <c r="D1476" s="4" t="s">
        <v>663</v>
      </c>
      <c r="E1476" s="4" t="s">
        <v>42</v>
      </c>
      <c r="F1476" s="3">
        <v>45733.333333333336</v>
      </c>
      <c r="G1476" s="3">
        <v>45733.393055555556</v>
      </c>
      <c r="H1476" s="1">
        <v>33.47</v>
      </c>
      <c r="I1476" s="1">
        <v>3.39</v>
      </c>
      <c r="J1476" s="1">
        <v>18.940000000000001</v>
      </c>
      <c r="K1476" s="2">
        <v>33.22</v>
      </c>
      <c r="L1476" s="4" t="s">
        <v>12</v>
      </c>
      <c r="M1476" s="4" t="s">
        <v>5</v>
      </c>
      <c r="N1476" s="1">
        <v>44.25</v>
      </c>
      <c r="O1476" s="1">
        <v>91.06</v>
      </c>
      <c r="P1476" s="1">
        <v>40.32</v>
      </c>
      <c r="Q1476" s="1">
        <v>26.83</v>
      </c>
      <c r="R1476" s="1">
        <v>6</v>
      </c>
      <c r="S1476" s="4" t="s">
        <v>14</v>
      </c>
      <c r="T1476" s="4" t="s">
        <v>7</v>
      </c>
      <c r="U1476" s="7">
        <v>8</v>
      </c>
      <c r="V1476" s="4" t="s">
        <v>12</v>
      </c>
      <c r="W1476" s="4" t="s">
        <v>2571</v>
      </c>
      <c r="X1476" s="7">
        <v>3</v>
      </c>
      <c r="Y1476" s="7">
        <v>2025</v>
      </c>
      <c r="Z1476" s="4" t="s">
        <v>2489</v>
      </c>
    </row>
    <row r="1477" spans="1:26">
      <c r="A1477" s="4" t="s">
        <v>2027</v>
      </c>
      <c r="B1477" s="4" t="s">
        <v>2484</v>
      </c>
      <c r="C1477" s="1">
        <v>85</v>
      </c>
      <c r="D1477" s="4" t="s">
        <v>819</v>
      </c>
      <c r="E1477" s="4" t="s">
        <v>11</v>
      </c>
      <c r="F1477" s="3">
        <v>45733.375</v>
      </c>
      <c r="G1477" s="3">
        <v>45733.406944444447</v>
      </c>
      <c r="H1477" s="1">
        <v>53.36</v>
      </c>
      <c r="I1477" s="1">
        <v>3.38</v>
      </c>
      <c r="J1477" s="1">
        <v>11.31</v>
      </c>
      <c r="K1477" s="2">
        <v>23.06</v>
      </c>
      <c r="L1477" s="4" t="s">
        <v>36</v>
      </c>
      <c r="M1477" s="4" t="s">
        <v>23</v>
      </c>
      <c r="N1477" s="1">
        <v>29.88</v>
      </c>
      <c r="O1477" s="1">
        <v>95.54</v>
      </c>
      <c r="P1477" s="1"/>
      <c r="Q1477" s="1">
        <v>3.51</v>
      </c>
      <c r="R1477" s="1">
        <v>0</v>
      </c>
      <c r="S1477" s="4" t="s">
        <v>20</v>
      </c>
      <c r="T1477" s="4" t="s">
        <v>7</v>
      </c>
      <c r="U1477" s="7">
        <v>9</v>
      </c>
      <c r="V1477" s="4" t="s">
        <v>12</v>
      </c>
      <c r="W1477" s="4" t="s">
        <v>2570</v>
      </c>
      <c r="X1477" s="7">
        <v>3</v>
      </c>
      <c r="Y1477" s="7">
        <v>2025</v>
      </c>
      <c r="Z1477" s="4" t="s">
        <v>2489</v>
      </c>
    </row>
    <row r="1478" spans="1:26">
      <c r="A1478" s="4" t="s">
        <v>2028</v>
      </c>
      <c r="B1478" s="4" t="s">
        <v>2485</v>
      </c>
      <c r="C1478" s="1">
        <v>62</v>
      </c>
      <c r="D1478" s="4" t="s">
        <v>1491</v>
      </c>
      <c r="E1478" s="4" t="s">
        <v>42</v>
      </c>
      <c r="F1478" s="3">
        <v>45733.416666666664</v>
      </c>
      <c r="G1478" s="3">
        <v>45733.486111111109</v>
      </c>
      <c r="H1478" s="1">
        <v>76.040000000000006</v>
      </c>
      <c r="I1478" s="1">
        <v>2.2000000000000002</v>
      </c>
      <c r="J1478" s="1">
        <v>14.89</v>
      </c>
      <c r="K1478" s="2">
        <v>14.96</v>
      </c>
      <c r="L1478" s="4" t="s">
        <v>45</v>
      </c>
      <c r="M1478" s="4" t="s">
        <v>23</v>
      </c>
      <c r="N1478" s="1">
        <v>87.91</v>
      </c>
      <c r="O1478" s="1">
        <v>67.05</v>
      </c>
      <c r="P1478" s="1">
        <v>259.72000000000003</v>
      </c>
      <c r="Q1478" s="1">
        <v>23.19</v>
      </c>
      <c r="R1478" s="1">
        <v>4</v>
      </c>
      <c r="S1478" s="4" t="s">
        <v>6</v>
      </c>
      <c r="T1478" s="4" t="s">
        <v>24</v>
      </c>
      <c r="U1478" s="7">
        <v>10</v>
      </c>
      <c r="V1478" s="4" t="s">
        <v>12</v>
      </c>
      <c r="W1478" s="4" t="s">
        <v>2570</v>
      </c>
      <c r="X1478" s="7">
        <v>3</v>
      </c>
      <c r="Y1478" s="7">
        <v>2025</v>
      </c>
      <c r="Z1478" s="4" t="s">
        <v>2489</v>
      </c>
    </row>
    <row r="1479" spans="1:26">
      <c r="A1479" s="4" t="s">
        <v>2029</v>
      </c>
      <c r="B1479" s="4" t="s">
        <v>2486</v>
      </c>
      <c r="C1479" s="1">
        <v>85</v>
      </c>
      <c r="D1479" s="4" t="s">
        <v>241</v>
      </c>
      <c r="E1479" s="4" t="s">
        <v>27</v>
      </c>
      <c r="F1479" s="3">
        <v>45693.708333333336</v>
      </c>
      <c r="G1479" s="3">
        <v>45693.789583333331</v>
      </c>
      <c r="H1479" s="1">
        <v>29.17</v>
      </c>
      <c r="I1479" s="1">
        <v>1.84</v>
      </c>
      <c r="J1479" s="1">
        <v>28.5</v>
      </c>
      <c r="K1479" s="2">
        <v>9.16</v>
      </c>
      <c r="L1479" s="4" t="s">
        <v>4</v>
      </c>
      <c r="M1479" s="4" t="s">
        <v>23</v>
      </c>
      <c r="N1479" s="1">
        <v>64.069999999999993</v>
      </c>
      <c r="O1479" s="1">
        <v>83.79</v>
      </c>
      <c r="P1479" s="1">
        <v>242</v>
      </c>
      <c r="Q1479" s="1">
        <v>42.74</v>
      </c>
      <c r="R1479" s="1">
        <v>5</v>
      </c>
      <c r="S1479" s="4" t="s">
        <v>6</v>
      </c>
      <c r="T1479" s="4" t="s">
        <v>24</v>
      </c>
      <c r="U1479" s="7">
        <v>17</v>
      </c>
      <c r="V1479" s="4" t="s">
        <v>36</v>
      </c>
      <c r="W1479" s="4" t="s">
        <v>2568</v>
      </c>
      <c r="X1479" s="7">
        <v>2</v>
      </c>
      <c r="Y1479" s="7">
        <v>2025</v>
      </c>
      <c r="Z1479" s="4" t="s">
        <v>1853</v>
      </c>
    </row>
    <row r="1480" spans="1:26">
      <c r="A1480" s="4" t="s">
        <v>2030</v>
      </c>
      <c r="B1480" s="4" t="s">
        <v>2487</v>
      </c>
      <c r="C1480" s="1">
        <v>75</v>
      </c>
      <c r="D1480" s="4" t="s">
        <v>260</v>
      </c>
      <c r="E1480" s="4" t="s">
        <v>27</v>
      </c>
      <c r="F1480" s="3">
        <v>45733.458333333336</v>
      </c>
      <c r="G1480" s="3">
        <v>45733.511111111111</v>
      </c>
      <c r="H1480" s="1">
        <v>9.7899999999999991</v>
      </c>
      <c r="I1480" s="1">
        <v>3.76</v>
      </c>
      <c r="J1480" s="1">
        <v>12.89</v>
      </c>
      <c r="K1480" s="2">
        <v>20.91</v>
      </c>
      <c r="L1480" s="4" t="s">
        <v>45</v>
      </c>
      <c r="M1480" s="4" t="s">
        <v>19</v>
      </c>
      <c r="N1480" s="1">
        <v>89.04</v>
      </c>
      <c r="O1480" s="1">
        <v>54.07</v>
      </c>
      <c r="P1480" s="1">
        <v>60.33</v>
      </c>
      <c r="Q1480" s="1">
        <v>31.35</v>
      </c>
      <c r="R1480" s="1">
        <v>6</v>
      </c>
      <c r="S1480" s="4" t="s">
        <v>14</v>
      </c>
      <c r="T1480" s="4" t="s">
        <v>7</v>
      </c>
      <c r="U1480" s="7">
        <v>11</v>
      </c>
      <c r="V1480" s="4" t="s">
        <v>12</v>
      </c>
      <c r="W1480" s="4" t="s">
        <v>2576</v>
      </c>
      <c r="X1480" s="7">
        <v>3</v>
      </c>
      <c r="Y1480" s="7">
        <v>2025</v>
      </c>
      <c r="Z1480" s="4" t="s">
        <v>2489</v>
      </c>
    </row>
    <row r="1481" spans="1:26">
      <c r="A1481" s="4" t="s">
        <v>2031</v>
      </c>
      <c r="B1481" s="4" t="s">
        <v>2488</v>
      </c>
      <c r="C1481" s="1">
        <v>85</v>
      </c>
      <c r="D1481" s="4" t="s">
        <v>473</v>
      </c>
      <c r="E1481" s="4" t="s">
        <v>3</v>
      </c>
      <c r="F1481" s="3">
        <v>45733.5</v>
      </c>
      <c r="G1481" s="3">
        <v>45733.574999999997</v>
      </c>
      <c r="H1481" s="1">
        <v>45.45</v>
      </c>
      <c r="I1481" s="1">
        <v>1.44</v>
      </c>
      <c r="J1481" s="1">
        <v>28.19</v>
      </c>
      <c r="K1481" s="2">
        <v>39.6</v>
      </c>
      <c r="L1481" s="4" t="s">
        <v>45</v>
      </c>
      <c r="M1481" s="4" t="s">
        <v>48</v>
      </c>
      <c r="N1481" s="1">
        <v>18.309999999999999</v>
      </c>
      <c r="O1481" s="1">
        <v>66.430000000000007</v>
      </c>
      <c r="P1481" s="1">
        <v>131.05000000000001</v>
      </c>
      <c r="Q1481" s="1">
        <v>28.51</v>
      </c>
      <c r="R1481" s="1">
        <v>7</v>
      </c>
      <c r="S1481" s="4" t="s">
        <v>6</v>
      </c>
      <c r="T1481" s="4" t="s">
        <v>7</v>
      </c>
      <c r="U1481" s="7">
        <v>12</v>
      </c>
      <c r="V1481" s="4" t="s">
        <v>36</v>
      </c>
      <c r="W1481" s="4" t="s">
        <v>2573</v>
      </c>
      <c r="X1481" s="7">
        <v>3</v>
      </c>
      <c r="Y1481" s="7">
        <v>2025</v>
      </c>
      <c r="Z1481" s="4" t="s">
        <v>2489</v>
      </c>
    </row>
    <row r="1482" spans="1:26">
      <c r="A1482" s="4" t="s">
        <v>2032</v>
      </c>
      <c r="B1482" s="4" t="s">
        <v>62</v>
      </c>
      <c r="C1482" s="1">
        <v>100</v>
      </c>
      <c r="D1482" s="4" t="s">
        <v>999</v>
      </c>
      <c r="E1482" s="4" t="s">
        <v>58</v>
      </c>
      <c r="F1482" s="3">
        <v>45733.541666666664</v>
      </c>
      <c r="G1482" s="3">
        <v>45733.638194444444</v>
      </c>
      <c r="H1482" s="1">
        <v>31.73</v>
      </c>
      <c r="I1482" s="1">
        <v>2.29</v>
      </c>
      <c r="J1482" s="1">
        <v>37.5</v>
      </c>
      <c r="K1482" s="2">
        <v>28.38</v>
      </c>
      <c r="L1482" s="4" t="s">
        <v>12</v>
      </c>
      <c r="M1482" s="4" t="s">
        <v>39</v>
      </c>
      <c r="N1482" s="1">
        <v>76.84</v>
      </c>
      <c r="O1482" s="1">
        <v>87.56</v>
      </c>
      <c r="P1482" s="1">
        <v>47.42</v>
      </c>
      <c r="Q1482" s="1">
        <v>7.58</v>
      </c>
      <c r="R1482" s="1">
        <v>0</v>
      </c>
      <c r="S1482" s="4" t="s">
        <v>20</v>
      </c>
      <c r="T1482" s="4" t="s">
        <v>7</v>
      </c>
      <c r="U1482" s="7">
        <v>13</v>
      </c>
      <c r="V1482" s="4" t="s">
        <v>36</v>
      </c>
      <c r="W1482" s="4" t="s">
        <v>2584</v>
      </c>
      <c r="X1482" s="7">
        <v>3</v>
      </c>
      <c r="Y1482" s="7">
        <v>2025</v>
      </c>
      <c r="Z1482" s="4" t="s">
        <v>2489</v>
      </c>
    </row>
    <row r="1483" spans="1:26">
      <c r="A1483" s="4" t="s">
        <v>2033</v>
      </c>
      <c r="B1483" s="4" t="s">
        <v>2452</v>
      </c>
      <c r="C1483" s="1">
        <v>62</v>
      </c>
      <c r="D1483" s="4" t="s">
        <v>1375</v>
      </c>
      <c r="E1483" s="4" t="s">
        <v>11</v>
      </c>
      <c r="F1483" s="3">
        <v>45733.583333333336</v>
      </c>
      <c r="G1483" s="3">
        <v>45733.612500000003</v>
      </c>
      <c r="H1483" s="1">
        <v>76.16</v>
      </c>
      <c r="I1483" s="1">
        <v>2.48</v>
      </c>
      <c r="J1483" s="1">
        <v>32.56</v>
      </c>
      <c r="K1483" s="2">
        <v>26.77</v>
      </c>
      <c r="L1483" s="4" t="s">
        <v>4</v>
      </c>
      <c r="M1483" s="4" t="s">
        <v>33</v>
      </c>
      <c r="N1483" s="1">
        <v>24.93</v>
      </c>
      <c r="O1483" s="1">
        <v>79.56</v>
      </c>
      <c r="P1483" s="1">
        <v>83</v>
      </c>
      <c r="Q1483" s="1">
        <v>38.5</v>
      </c>
      <c r="R1483" s="1">
        <v>4</v>
      </c>
      <c r="S1483" s="4" t="s">
        <v>20</v>
      </c>
      <c r="T1483" s="4" t="s">
        <v>24</v>
      </c>
      <c r="U1483" s="7">
        <v>14</v>
      </c>
      <c r="V1483" s="4" t="s">
        <v>36</v>
      </c>
      <c r="W1483" s="4" t="s">
        <v>2584</v>
      </c>
      <c r="X1483" s="7">
        <v>3</v>
      </c>
      <c r="Y1483" s="7">
        <v>2025</v>
      </c>
      <c r="Z1483" s="4" t="s">
        <v>2489</v>
      </c>
    </row>
    <row r="1484" spans="1:26">
      <c r="A1484" s="4" t="s">
        <v>2034</v>
      </c>
      <c r="B1484" s="4" t="s">
        <v>2453</v>
      </c>
      <c r="C1484" s="1">
        <v>75</v>
      </c>
      <c r="D1484" s="4" t="s">
        <v>160</v>
      </c>
      <c r="E1484" s="4" t="s">
        <v>3</v>
      </c>
      <c r="F1484" s="3">
        <v>45733.625</v>
      </c>
      <c r="G1484" s="3">
        <v>45733.741666666669</v>
      </c>
      <c r="H1484" s="1">
        <v>59.17</v>
      </c>
      <c r="I1484" s="1">
        <v>2.77</v>
      </c>
      <c r="J1484" s="1">
        <v>15.22</v>
      </c>
      <c r="K1484" s="2">
        <v>18.82</v>
      </c>
      <c r="L1484" s="4" t="s">
        <v>36</v>
      </c>
      <c r="M1484" s="4" t="s">
        <v>19</v>
      </c>
      <c r="N1484" s="1">
        <v>50.51</v>
      </c>
      <c r="O1484" s="1">
        <v>68.599999999999994</v>
      </c>
      <c r="P1484" s="1">
        <v>156.81</v>
      </c>
      <c r="Q1484" s="1">
        <v>29.06</v>
      </c>
      <c r="R1484" s="1">
        <v>1</v>
      </c>
      <c r="S1484" s="4" t="s">
        <v>6</v>
      </c>
      <c r="T1484" s="4" t="s">
        <v>24</v>
      </c>
      <c r="U1484" s="7">
        <v>15</v>
      </c>
      <c r="V1484" s="4" t="s">
        <v>36</v>
      </c>
      <c r="W1484" s="4" t="s">
        <v>2584</v>
      </c>
      <c r="X1484" s="7">
        <v>3</v>
      </c>
      <c r="Y1484" s="7">
        <v>2025</v>
      </c>
      <c r="Z1484" s="4" t="s">
        <v>2489</v>
      </c>
    </row>
    <row r="1485" spans="1:26">
      <c r="A1485" s="4" t="s">
        <v>2035</v>
      </c>
      <c r="B1485" s="4" t="s">
        <v>2454</v>
      </c>
      <c r="C1485" s="1">
        <v>179.01</v>
      </c>
      <c r="D1485" s="4" t="s">
        <v>187</v>
      </c>
      <c r="E1485" s="4" t="s">
        <v>27</v>
      </c>
      <c r="F1485" s="3">
        <v>45733.666666666664</v>
      </c>
      <c r="G1485" s="3">
        <v>45733.772916666669</v>
      </c>
      <c r="H1485" s="1">
        <v>15.1</v>
      </c>
      <c r="I1485" s="1">
        <v>2.89</v>
      </c>
      <c r="J1485" s="1">
        <v>5.05</v>
      </c>
      <c r="K1485" s="2">
        <v>22.01</v>
      </c>
      <c r="L1485" s="4" t="s">
        <v>45</v>
      </c>
      <c r="M1485" s="4" t="s">
        <v>13</v>
      </c>
      <c r="N1485" s="1">
        <v>51.48</v>
      </c>
      <c r="O1485" s="1">
        <v>72.7</v>
      </c>
      <c r="P1485" s="1">
        <v>152.88999999999999</v>
      </c>
      <c r="Q1485" s="1">
        <v>18.97</v>
      </c>
      <c r="R1485" s="1">
        <v>6</v>
      </c>
      <c r="S1485" s="4" t="s">
        <v>14</v>
      </c>
      <c r="T1485" s="4" t="s">
        <v>7</v>
      </c>
      <c r="U1485" s="7">
        <v>16</v>
      </c>
      <c r="V1485" s="4" t="s">
        <v>36</v>
      </c>
      <c r="W1485" s="4" t="s">
        <v>2584</v>
      </c>
      <c r="X1485" s="7">
        <v>3</v>
      </c>
      <c r="Y1485" s="7">
        <v>2025</v>
      </c>
      <c r="Z1485" s="4" t="s">
        <v>2489</v>
      </c>
    </row>
    <row r="1486" spans="1:26">
      <c r="A1486" s="4" t="s">
        <v>2036</v>
      </c>
      <c r="B1486" s="4" t="s">
        <v>29</v>
      </c>
      <c r="C1486" s="1">
        <v>62</v>
      </c>
      <c r="D1486" s="4" t="s">
        <v>1619</v>
      </c>
      <c r="E1486" s="4" t="s">
        <v>42</v>
      </c>
      <c r="F1486" s="3">
        <v>45733.708333333336</v>
      </c>
      <c r="G1486" s="3">
        <v>45733.804166666669</v>
      </c>
      <c r="H1486" s="1">
        <v>66.25</v>
      </c>
      <c r="I1486" s="1">
        <v>1.25</v>
      </c>
      <c r="J1486" s="1">
        <v>37.46</v>
      </c>
      <c r="K1486" s="2">
        <v>13.37</v>
      </c>
      <c r="L1486" s="4" t="s">
        <v>4</v>
      </c>
      <c r="M1486" s="4" t="s">
        <v>33</v>
      </c>
      <c r="N1486" s="1">
        <v>43.85</v>
      </c>
      <c r="O1486" s="1">
        <v>61.65</v>
      </c>
      <c r="P1486" s="1">
        <v>152.26</v>
      </c>
      <c r="Q1486" s="1">
        <v>8.9499999999999993</v>
      </c>
      <c r="R1486" s="1">
        <v>3</v>
      </c>
      <c r="S1486" s="4" t="s">
        <v>14</v>
      </c>
      <c r="T1486" s="4" t="s">
        <v>15</v>
      </c>
      <c r="U1486" s="7">
        <v>17</v>
      </c>
      <c r="V1486" s="4" t="s">
        <v>36</v>
      </c>
      <c r="W1486" s="4" t="s">
        <v>2579</v>
      </c>
      <c r="X1486" s="7">
        <v>3</v>
      </c>
      <c r="Y1486" s="7">
        <v>2025</v>
      </c>
      <c r="Z1486" s="4" t="s">
        <v>2489</v>
      </c>
    </row>
    <row r="1487" spans="1:26">
      <c r="A1487" s="4" t="s">
        <v>2037</v>
      </c>
      <c r="B1487" s="4" t="s">
        <v>2455</v>
      </c>
      <c r="C1487" s="1">
        <v>75</v>
      </c>
      <c r="D1487" s="4" t="s">
        <v>552</v>
      </c>
      <c r="E1487" s="4" t="s">
        <v>58</v>
      </c>
      <c r="F1487" s="3">
        <v>45733.75</v>
      </c>
      <c r="G1487" s="3">
        <v>45733.832638888889</v>
      </c>
      <c r="H1487" s="1">
        <v>30.73</v>
      </c>
      <c r="I1487" s="1">
        <v>3</v>
      </c>
      <c r="J1487" s="1">
        <v>11.22</v>
      </c>
      <c r="K1487" s="2">
        <v>37.96</v>
      </c>
      <c r="L1487" s="4" t="s">
        <v>45</v>
      </c>
      <c r="M1487" s="4" t="s">
        <v>5</v>
      </c>
      <c r="N1487" s="1">
        <v>41.9</v>
      </c>
      <c r="O1487" s="1">
        <v>79.16</v>
      </c>
      <c r="P1487" s="1">
        <v>207.48</v>
      </c>
      <c r="Q1487" s="1">
        <v>-4.45</v>
      </c>
      <c r="R1487" s="1">
        <v>5</v>
      </c>
      <c r="S1487" s="4" t="s">
        <v>6</v>
      </c>
      <c r="T1487" s="4" t="s">
        <v>7</v>
      </c>
      <c r="U1487" s="7">
        <v>18</v>
      </c>
      <c r="V1487" s="4" t="s">
        <v>4</v>
      </c>
      <c r="W1487" s="4" t="s">
        <v>2567</v>
      </c>
      <c r="X1487" s="7">
        <v>3</v>
      </c>
      <c r="Y1487" s="7">
        <v>2025</v>
      </c>
      <c r="Z1487" s="4" t="s">
        <v>2489</v>
      </c>
    </row>
    <row r="1488" spans="1:26">
      <c r="A1488" s="4" t="s">
        <v>2038</v>
      </c>
      <c r="B1488" s="4" t="s">
        <v>2456</v>
      </c>
      <c r="C1488" s="1">
        <v>85</v>
      </c>
      <c r="D1488" s="4" t="s">
        <v>864</v>
      </c>
      <c r="E1488" s="4" t="s">
        <v>11</v>
      </c>
      <c r="F1488" s="3">
        <v>45733.791666666664</v>
      </c>
      <c r="G1488" s="3">
        <v>45733.871527777781</v>
      </c>
      <c r="H1488" s="1">
        <v>77.69</v>
      </c>
      <c r="I1488" s="1">
        <v>3.62</v>
      </c>
      <c r="J1488" s="1"/>
      <c r="K1488" s="2">
        <v>21.99</v>
      </c>
      <c r="L1488" s="4" t="s">
        <v>45</v>
      </c>
      <c r="M1488" s="4" t="s">
        <v>19</v>
      </c>
      <c r="N1488" s="1">
        <v>11.3</v>
      </c>
      <c r="O1488" s="1">
        <v>81</v>
      </c>
      <c r="P1488" s="1">
        <v>15.22</v>
      </c>
      <c r="Q1488" s="1">
        <v>-8.3699999999999992</v>
      </c>
      <c r="R1488" s="1">
        <v>0</v>
      </c>
      <c r="S1488" s="4" t="s">
        <v>20</v>
      </c>
      <c r="T1488" s="4" t="s">
        <v>7</v>
      </c>
      <c r="U1488" s="7">
        <v>19</v>
      </c>
      <c r="V1488" s="4" t="s">
        <v>4</v>
      </c>
      <c r="W1488" s="4" t="s">
        <v>2567</v>
      </c>
      <c r="X1488" s="7">
        <v>3</v>
      </c>
      <c r="Y1488" s="7">
        <v>2025</v>
      </c>
      <c r="Z1488" s="4" t="s">
        <v>2489</v>
      </c>
    </row>
    <row r="1489" spans="1:26">
      <c r="A1489" s="4" t="s">
        <v>2039</v>
      </c>
      <c r="B1489" s="4" t="s">
        <v>2457</v>
      </c>
      <c r="C1489" s="1">
        <v>100</v>
      </c>
      <c r="D1489" s="4" t="s">
        <v>214</v>
      </c>
      <c r="E1489" s="4" t="s">
        <v>3</v>
      </c>
      <c r="F1489" s="3">
        <v>45733.833333333336</v>
      </c>
      <c r="G1489" s="3">
        <v>45733.917361111111</v>
      </c>
      <c r="H1489" s="1">
        <v>77.13</v>
      </c>
      <c r="I1489" s="1">
        <v>1.23</v>
      </c>
      <c r="J1489" s="1">
        <v>39.43</v>
      </c>
      <c r="K1489" s="2">
        <v>29.79</v>
      </c>
      <c r="L1489" s="4" t="s">
        <v>12</v>
      </c>
      <c r="M1489" s="4" t="s">
        <v>33</v>
      </c>
      <c r="N1489" s="1">
        <v>62.32</v>
      </c>
      <c r="O1489" s="1">
        <v>81.41</v>
      </c>
      <c r="P1489" s="1">
        <v>272.8</v>
      </c>
      <c r="Q1489" s="1">
        <v>-3.66</v>
      </c>
      <c r="R1489" s="1">
        <v>1</v>
      </c>
      <c r="S1489" s="4" t="s">
        <v>14</v>
      </c>
      <c r="T1489" s="4" t="s">
        <v>15</v>
      </c>
      <c r="U1489" s="7">
        <v>20</v>
      </c>
      <c r="V1489" s="4" t="s">
        <v>4</v>
      </c>
      <c r="W1489" s="4" t="s">
        <v>2572</v>
      </c>
      <c r="X1489" s="7">
        <v>3</v>
      </c>
      <c r="Y1489" s="7">
        <v>2025</v>
      </c>
      <c r="Z1489" s="4" t="s">
        <v>2489</v>
      </c>
    </row>
    <row r="1490" spans="1:26">
      <c r="A1490" s="4" t="s">
        <v>2040</v>
      </c>
      <c r="B1490" s="4" t="s">
        <v>2458</v>
      </c>
      <c r="C1490" s="1">
        <v>85</v>
      </c>
      <c r="D1490" s="4" t="s">
        <v>243</v>
      </c>
      <c r="E1490" s="4" t="s">
        <v>3</v>
      </c>
      <c r="F1490" s="3">
        <v>45693.75</v>
      </c>
      <c r="G1490" s="3">
        <v>45693.876388888886</v>
      </c>
      <c r="H1490" s="1">
        <v>43.45</v>
      </c>
      <c r="I1490" s="1">
        <v>1.41</v>
      </c>
      <c r="J1490" s="1"/>
      <c r="K1490" s="2">
        <v>34.68</v>
      </c>
      <c r="L1490" s="4" t="s">
        <v>12</v>
      </c>
      <c r="M1490" s="4" t="s">
        <v>33</v>
      </c>
      <c r="N1490" s="1">
        <v>55.71</v>
      </c>
      <c r="O1490" s="1">
        <v>52.81</v>
      </c>
      <c r="P1490" s="1">
        <v>38.200000000000003</v>
      </c>
      <c r="Q1490" s="1">
        <v>19.87</v>
      </c>
      <c r="R1490" s="1">
        <v>5</v>
      </c>
      <c r="S1490" s="4" t="s">
        <v>14</v>
      </c>
      <c r="T1490" s="4" t="s">
        <v>15</v>
      </c>
      <c r="U1490" s="7">
        <v>18</v>
      </c>
      <c r="V1490" s="4" t="s">
        <v>4</v>
      </c>
      <c r="W1490" s="4" t="s">
        <v>2572</v>
      </c>
      <c r="X1490" s="7">
        <v>2</v>
      </c>
      <c r="Y1490" s="7">
        <v>2025</v>
      </c>
      <c r="Z1490" s="4" t="s">
        <v>1853</v>
      </c>
    </row>
    <row r="1491" spans="1:26">
      <c r="A1491" s="4" t="s">
        <v>2041</v>
      </c>
      <c r="B1491" s="4" t="s">
        <v>2459</v>
      </c>
      <c r="C1491" s="1">
        <v>100</v>
      </c>
      <c r="D1491" s="4" t="s">
        <v>732</v>
      </c>
      <c r="E1491" s="4" t="s">
        <v>3</v>
      </c>
      <c r="F1491" s="3">
        <v>45733.875</v>
      </c>
      <c r="G1491" s="3">
        <v>45733.911805555559</v>
      </c>
      <c r="H1491" s="1">
        <v>8.2799999999999994</v>
      </c>
      <c r="I1491" s="1">
        <v>1.25</v>
      </c>
      <c r="J1491" s="1">
        <v>11.02</v>
      </c>
      <c r="K1491" s="2">
        <v>27.33</v>
      </c>
      <c r="L1491" s="4" t="s">
        <v>12</v>
      </c>
      <c r="M1491" s="4" t="s">
        <v>48</v>
      </c>
      <c r="N1491" s="1">
        <v>76.67</v>
      </c>
      <c r="O1491" s="1">
        <v>62.01</v>
      </c>
      <c r="P1491" s="1">
        <v>216.5</v>
      </c>
      <c r="Q1491" s="1">
        <v>-2.65</v>
      </c>
      <c r="R1491" s="1">
        <v>2</v>
      </c>
      <c r="S1491" s="4" t="s">
        <v>6</v>
      </c>
      <c r="T1491" s="4" t="s">
        <v>7</v>
      </c>
      <c r="U1491" s="7">
        <v>21</v>
      </c>
      <c r="V1491" s="4" t="s">
        <v>4</v>
      </c>
      <c r="W1491" s="4" t="s">
        <v>2572</v>
      </c>
      <c r="X1491" s="7">
        <v>3</v>
      </c>
      <c r="Y1491" s="7">
        <v>2025</v>
      </c>
      <c r="Z1491" s="4" t="s">
        <v>2489</v>
      </c>
    </row>
    <row r="1492" spans="1:26">
      <c r="A1492" s="4" t="s">
        <v>2042</v>
      </c>
      <c r="B1492" s="4" t="s">
        <v>2460</v>
      </c>
      <c r="C1492" s="1">
        <v>75</v>
      </c>
      <c r="D1492" s="4" t="s">
        <v>812</v>
      </c>
      <c r="E1492" s="4" t="s">
        <v>58</v>
      </c>
      <c r="F1492" s="3">
        <v>45733.916666666664</v>
      </c>
      <c r="G1492" s="3">
        <v>45733.987500000003</v>
      </c>
      <c r="H1492" s="1">
        <v>50.53</v>
      </c>
      <c r="I1492" s="1">
        <v>1.03</v>
      </c>
      <c r="J1492" s="1">
        <v>34.64</v>
      </c>
      <c r="K1492" s="2">
        <v>5.1100000000000003</v>
      </c>
      <c r="L1492" s="4" t="s">
        <v>4</v>
      </c>
      <c r="M1492" s="4" t="s">
        <v>48</v>
      </c>
      <c r="N1492" s="1">
        <v>25.35</v>
      </c>
      <c r="O1492" s="1">
        <v>63.66</v>
      </c>
      <c r="P1492" s="1">
        <v>62.53</v>
      </c>
      <c r="Q1492" s="1">
        <v>-9.16</v>
      </c>
      <c r="R1492" s="1">
        <v>0</v>
      </c>
      <c r="S1492" s="4" t="s">
        <v>6</v>
      </c>
      <c r="T1492" s="4" t="s">
        <v>7</v>
      </c>
      <c r="U1492" s="7">
        <v>22</v>
      </c>
      <c r="V1492" s="4" t="s">
        <v>4</v>
      </c>
      <c r="W1492" s="4" t="s">
        <v>2574</v>
      </c>
      <c r="X1492" s="7">
        <v>3</v>
      </c>
      <c r="Y1492" s="7">
        <v>2025</v>
      </c>
      <c r="Z1492" s="4" t="s">
        <v>2489</v>
      </c>
    </row>
    <row r="1493" spans="1:26">
      <c r="A1493" s="4" t="s">
        <v>2043</v>
      </c>
      <c r="B1493" s="4" t="s">
        <v>2461</v>
      </c>
      <c r="C1493" s="1">
        <v>65.97</v>
      </c>
      <c r="D1493" s="4" t="s">
        <v>1338</v>
      </c>
      <c r="E1493" s="4" t="s">
        <v>42</v>
      </c>
      <c r="F1493" s="3">
        <v>45733.958333333336</v>
      </c>
      <c r="G1493" s="3">
        <v>45733.981249999997</v>
      </c>
      <c r="H1493" s="1">
        <v>64.930000000000007</v>
      </c>
      <c r="I1493" s="1">
        <v>3.73</v>
      </c>
      <c r="J1493" s="1">
        <v>45.6</v>
      </c>
      <c r="K1493" s="2">
        <v>38.450000000000003</v>
      </c>
      <c r="L1493" s="4" t="s">
        <v>45</v>
      </c>
      <c r="M1493" s="4" t="s">
        <v>19</v>
      </c>
      <c r="N1493" s="1">
        <v>58.16</v>
      </c>
      <c r="O1493" s="1">
        <v>72.86</v>
      </c>
      <c r="P1493" s="1">
        <v>115.73</v>
      </c>
      <c r="Q1493" s="1">
        <v>26.68</v>
      </c>
      <c r="R1493" s="1">
        <v>2</v>
      </c>
      <c r="S1493" s="4" t="s">
        <v>20</v>
      </c>
      <c r="T1493" s="4" t="s">
        <v>24</v>
      </c>
      <c r="U1493" s="7">
        <v>23</v>
      </c>
      <c r="V1493" s="4" t="s">
        <v>4</v>
      </c>
      <c r="W1493" s="4" t="s">
        <v>2574</v>
      </c>
      <c r="X1493" s="7">
        <v>3</v>
      </c>
      <c r="Y1493" s="7">
        <v>2025</v>
      </c>
      <c r="Z1493" s="4" t="s">
        <v>2489</v>
      </c>
    </row>
    <row r="1494" spans="1:26">
      <c r="A1494" s="4" t="s">
        <v>2044</v>
      </c>
      <c r="B1494" s="4" t="s">
        <v>2462</v>
      </c>
      <c r="C1494" s="1">
        <v>85</v>
      </c>
      <c r="D1494" s="4" t="s">
        <v>239</v>
      </c>
      <c r="E1494" s="4" t="s">
        <v>27</v>
      </c>
      <c r="F1494" s="3">
        <v>45734</v>
      </c>
      <c r="G1494" s="3">
        <v>45734.098611111112</v>
      </c>
      <c r="H1494" s="1"/>
      <c r="I1494" s="1">
        <v>3.34</v>
      </c>
      <c r="J1494" s="1">
        <v>39.4</v>
      </c>
      <c r="K1494" s="2">
        <v>11.08</v>
      </c>
      <c r="L1494" s="4" t="s">
        <v>36</v>
      </c>
      <c r="M1494" s="4" t="s">
        <v>48</v>
      </c>
      <c r="N1494" s="1">
        <v>34.07</v>
      </c>
      <c r="O1494" s="1">
        <v>98.87</v>
      </c>
      <c r="P1494" s="1"/>
      <c r="Q1494" s="1">
        <v>32.31</v>
      </c>
      <c r="R1494" s="1">
        <v>5</v>
      </c>
      <c r="S1494" s="4" t="s">
        <v>20</v>
      </c>
      <c r="T1494" s="4" t="s">
        <v>7</v>
      </c>
      <c r="U1494" s="7">
        <v>0</v>
      </c>
      <c r="V1494" s="4" t="s">
        <v>1816</v>
      </c>
      <c r="W1494" s="4" t="s">
        <v>2569</v>
      </c>
      <c r="X1494" s="7">
        <v>3</v>
      </c>
      <c r="Y1494" s="7">
        <v>2025</v>
      </c>
      <c r="Z1494" s="4" t="s">
        <v>2489</v>
      </c>
    </row>
    <row r="1495" spans="1:26">
      <c r="A1495" s="4" t="s">
        <v>2045</v>
      </c>
      <c r="B1495" s="4" t="s">
        <v>2463</v>
      </c>
      <c r="C1495" s="1">
        <v>62</v>
      </c>
      <c r="D1495" s="4" t="s">
        <v>1100</v>
      </c>
      <c r="E1495" s="4" t="s">
        <v>42</v>
      </c>
      <c r="F1495" s="3">
        <v>45734.041666666664</v>
      </c>
      <c r="G1495" s="3">
        <v>45734.09375</v>
      </c>
      <c r="H1495" s="1">
        <v>55.63</v>
      </c>
      <c r="I1495" s="1">
        <v>1.38</v>
      </c>
      <c r="J1495" s="1">
        <v>8.18</v>
      </c>
      <c r="K1495" s="2">
        <v>25.72</v>
      </c>
      <c r="L1495" s="4" t="s">
        <v>36</v>
      </c>
      <c r="M1495" s="4" t="s">
        <v>5</v>
      </c>
      <c r="N1495" s="1">
        <v>50.63</v>
      </c>
      <c r="O1495" s="1">
        <v>53.25</v>
      </c>
      <c r="P1495" s="1">
        <v>294.29000000000002</v>
      </c>
      <c r="Q1495" s="1">
        <v>14.56</v>
      </c>
      <c r="R1495" s="1">
        <v>6</v>
      </c>
      <c r="S1495" s="4" t="s">
        <v>14</v>
      </c>
      <c r="T1495" s="4" t="s">
        <v>15</v>
      </c>
      <c r="U1495" s="7">
        <v>1</v>
      </c>
      <c r="V1495" s="4" t="s">
        <v>1816</v>
      </c>
      <c r="W1495" s="4" t="s">
        <v>2569</v>
      </c>
      <c r="X1495" s="7">
        <v>3</v>
      </c>
      <c r="Y1495" s="7">
        <v>2025</v>
      </c>
      <c r="Z1495" s="4" t="s">
        <v>2489</v>
      </c>
    </row>
    <row r="1496" spans="1:26">
      <c r="A1496" s="4" t="s">
        <v>2046</v>
      </c>
      <c r="B1496" s="4" t="s">
        <v>2464</v>
      </c>
      <c r="C1496" s="1">
        <v>85</v>
      </c>
      <c r="D1496" s="4" t="s">
        <v>575</v>
      </c>
      <c r="E1496" s="4" t="s">
        <v>42</v>
      </c>
      <c r="F1496" s="3">
        <v>45734.083333333336</v>
      </c>
      <c r="G1496" s="3">
        <v>45734.115972222222</v>
      </c>
      <c r="H1496" s="1">
        <v>41.99</v>
      </c>
      <c r="I1496" s="1">
        <v>1.2</v>
      </c>
      <c r="J1496" s="1">
        <v>6.48</v>
      </c>
      <c r="K1496" s="2">
        <v>30.38</v>
      </c>
      <c r="L1496" s="4" t="s">
        <v>36</v>
      </c>
      <c r="M1496" s="4" t="s">
        <v>23</v>
      </c>
      <c r="N1496" s="1">
        <v>46.35</v>
      </c>
      <c r="O1496" s="1">
        <v>91.11</v>
      </c>
      <c r="P1496" s="1">
        <v>54.27</v>
      </c>
      <c r="Q1496" s="1">
        <v>37.29</v>
      </c>
      <c r="R1496" s="1">
        <v>4</v>
      </c>
      <c r="S1496" s="4" t="s">
        <v>14</v>
      </c>
      <c r="T1496" s="4" t="s">
        <v>24</v>
      </c>
      <c r="U1496" s="7">
        <v>2</v>
      </c>
      <c r="V1496" s="4" t="s">
        <v>1816</v>
      </c>
      <c r="W1496" s="4" t="s">
        <v>2586</v>
      </c>
      <c r="X1496" s="7">
        <v>3</v>
      </c>
      <c r="Y1496" s="7">
        <v>2025</v>
      </c>
      <c r="Z1496" s="4" t="s">
        <v>2489</v>
      </c>
    </row>
    <row r="1497" spans="1:26">
      <c r="A1497" s="4" t="s">
        <v>2047</v>
      </c>
      <c r="B1497" s="4" t="s">
        <v>1</v>
      </c>
      <c r="C1497" s="1">
        <v>24.74</v>
      </c>
      <c r="D1497" s="4" t="s">
        <v>241</v>
      </c>
      <c r="E1497" s="4" t="s">
        <v>42</v>
      </c>
      <c r="F1497" s="3">
        <v>45734.125</v>
      </c>
      <c r="G1497" s="3">
        <v>45734.175000000003</v>
      </c>
      <c r="H1497" s="1">
        <v>38.700000000000003</v>
      </c>
      <c r="I1497" s="1">
        <v>0.55000000000000004</v>
      </c>
      <c r="J1497" s="1">
        <v>30.85</v>
      </c>
      <c r="K1497" s="2">
        <v>12.73</v>
      </c>
      <c r="L1497" s="4" t="s">
        <v>4</v>
      </c>
      <c r="M1497" s="4" t="s">
        <v>19</v>
      </c>
      <c r="N1497" s="1">
        <v>27.79</v>
      </c>
      <c r="O1497" s="1">
        <v>54.74</v>
      </c>
      <c r="P1497" s="1">
        <v>384.69</v>
      </c>
      <c r="Q1497" s="1">
        <v>36.659999999999997</v>
      </c>
      <c r="R1497" s="1">
        <v>5</v>
      </c>
      <c r="S1497" s="4" t="s">
        <v>14</v>
      </c>
      <c r="T1497" s="4" t="s">
        <v>24</v>
      </c>
      <c r="U1497" s="7">
        <v>3</v>
      </c>
      <c r="V1497" s="4" t="s">
        <v>1816</v>
      </c>
      <c r="W1497" s="4" t="s">
        <v>2566</v>
      </c>
      <c r="X1497" s="7">
        <v>3</v>
      </c>
      <c r="Y1497" s="7">
        <v>2025</v>
      </c>
      <c r="Z1497" s="4" t="s">
        <v>2489</v>
      </c>
    </row>
    <row r="1498" spans="1:26">
      <c r="A1498" s="4" t="s">
        <v>2048</v>
      </c>
      <c r="B1498" s="4" t="s">
        <v>2465</v>
      </c>
      <c r="C1498" s="1">
        <v>84.63</v>
      </c>
      <c r="D1498" s="4" t="s">
        <v>939</v>
      </c>
      <c r="E1498" s="4" t="s">
        <v>58</v>
      </c>
      <c r="F1498" s="3">
        <v>45734.166666666664</v>
      </c>
      <c r="G1498" s="3">
        <v>45734.331250000003</v>
      </c>
      <c r="H1498" s="1">
        <v>62.26</v>
      </c>
      <c r="I1498" s="1">
        <v>1.7</v>
      </c>
      <c r="J1498" s="1">
        <v>23.58</v>
      </c>
      <c r="K1498" s="2">
        <v>17.190000000000001</v>
      </c>
      <c r="L1498" s="4" t="s">
        <v>12</v>
      </c>
      <c r="M1498" s="4" t="s">
        <v>13</v>
      </c>
      <c r="N1498" s="1">
        <v>34.700000000000003</v>
      </c>
      <c r="O1498" s="1">
        <v>51.28</v>
      </c>
      <c r="P1498" s="1">
        <v>299.66000000000003</v>
      </c>
      <c r="Q1498" s="1">
        <v>9.25</v>
      </c>
      <c r="R1498" s="1">
        <v>2</v>
      </c>
      <c r="S1498" s="4" t="s">
        <v>20</v>
      </c>
      <c r="T1498" s="4" t="s">
        <v>15</v>
      </c>
      <c r="U1498" s="7">
        <v>4</v>
      </c>
      <c r="V1498" s="4" t="s">
        <v>1816</v>
      </c>
      <c r="W1498" s="4" t="s">
        <v>2566</v>
      </c>
      <c r="X1498" s="7">
        <v>3</v>
      </c>
      <c r="Y1498" s="7">
        <v>2025</v>
      </c>
      <c r="Z1498" s="4" t="s">
        <v>2489</v>
      </c>
    </row>
    <row r="1499" spans="1:26">
      <c r="A1499" s="4" t="s">
        <v>2049</v>
      </c>
      <c r="B1499" s="4" t="s">
        <v>2466</v>
      </c>
      <c r="C1499" s="1">
        <v>62</v>
      </c>
      <c r="D1499" s="4" t="s">
        <v>1632</v>
      </c>
      <c r="E1499" s="4" t="s">
        <v>58</v>
      </c>
      <c r="F1499" s="3">
        <v>45734.208333333336</v>
      </c>
      <c r="G1499" s="3">
        <v>45734.340277777781</v>
      </c>
      <c r="H1499" s="1">
        <v>35.840000000000003</v>
      </c>
      <c r="I1499" s="1">
        <v>3.79</v>
      </c>
      <c r="J1499" s="1">
        <v>34.74</v>
      </c>
      <c r="K1499" s="2">
        <v>13.91</v>
      </c>
      <c r="L1499" s="4" t="s">
        <v>4</v>
      </c>
      <c r="M1499" s="4" t="s">
        <v>33</v>
      </c>
      <c r="N1499" s="1">
        <v>55.96</v>
      </c>
      <c r="O1499" s="1">
        <v>87.11</v>
      </c>
      <c r="P1499" s="1">
        <v>263.58</v>
      </c>
      <c r="Q1499" s="1">
        <v>9.19</v>
      </c>
      <c r="R1499" s="1">
        <v>6</v>
      </c>
      <c r="S1499" s="4" t="s">
        <v>6</v>
      </c>
      <c r="T1499" s="4" t="s">
        <v>15</v>
      </c>
      <c r="U1499" s="7">
        <v>5</v>
      </c>
      <c r="V1499" s="4" t="s">
        <v>1816</v>
      </c>
      <c r="W1499" s="4" t="s">
        <v>2566</v>
      </c>
      <c r="X1499" s="7">
        <v>3</v>
      </c>
      <c r="Y1499" s="7">
        <v>2025</v>
      </c>
      <c r="Z1499" s="4" t="s">
        <v>2489</v>
      </c>
    </row>
    <row r="1500" spans="1:26">
      <c r="A1500" s="4" t="s">
        <v>2050</v>
      </c>
      <c r="B1500" s="4" t="s">
        <v>2467</v>
      </c>
      <c r="C1500" s="1">
        <v>100</v>
      </c>
      <c r="D1500" s="4" t="s">
        <v>44</v>
      </c>
      <c r="E1500" s="4" t="s">
        <v>27</v>
      </c>
      <c r="F1500" s="3">
        <v>45734.25</v>
      </c>
      <c r="G1500" s="3">
        <v>45734.334722222222</v>
      </c>
      <c r="H1500" s="1">
        <v>55.47</v>
      </c>
      <c r="I1500" s="1">
        <v>3.54</v>
      </c>
      <c r="J1500" s="1">
        <v>26.48</v>
      </c>
      <c r="K1500" s="2">
        <v>14.83</v>
      </c>
      <c r="L1500" s="4" t="s">
        <v>12</v>
      </c>
      <c r="M1500" s="4" t="s">
        <v>33</v>
      </c>
      <c r="N1500" s="1">
        <v>38.479999999999997</v>
      </c>
      <c r="O1500" s="1">
        <v>82.3</v>
      </c>
      <c r="P1500" s="1">
        <v>76.930000000000007</v>
      </c>
      <c r="Q1500" s="1">
        <v>1.36</v>
      </c>
      <c r="R1500" s="1">
        <v>0</v>
      </c>
      <c r="S1500" s="4" t="s">
        <v>14</v>
      </c>
      <c r="T1500" s="4" t="s">
        <v>24</v>
      </c>
      <c r="U1500" s="7">
        <v>6</v>
      </c>
      <c r="V1500" s="4" t="s">
        <v>12</v>
      </c>
      <c r="W1500" s="4" t="s">
        <v>2565</v>
      </c>
      <c r="X1500" s="7">
        <v>3</v>
      </c>
      <c r="Y1500" s="7">
        <v>2025</v>
      </c>
      <c r="Z1500" s="4" t="s">
        <v>2489</v>
      </c>
    </row>
    <row r="1501" spans="1:26">
      <c r="A1501" s="4" t="s">
        <v>2051</v>
      </c>
      <c r="B1501" s="4" t="s">
        <v>2468</v>
      </c>
      <c r="C1501" s="1">
        <v>100</v>
      </c>
      <c r="D1501" s="4" t="s">
        <v>152</v>
      </c>
      <c r="E1501" s="4" t="s">
        <v>58</v>
      </c>
      <c r="F1501" s="3">
        <v>45693.791666666664</v>
      </c>
      <c r="G1501" s="3">
        <v>45693.898611111108</v>
      </c>
      <c r="H1501" s="1">
        <v>26.87</v>
      </c>
      <c r="I1501" s="1">
        <v>2.46</v>
      </c>
      <c r="J1501" s="1">
        <v>12.05</v>
      </c>
      <c r="K1501" s="2">
        <v>17.54</v>
      </c>
      <c r="L1501" s="4" t="s">
        <v>12</v>
      </c>
      <c r="M1501" s="4" t="s">
        <v>13</v>
      </c>
      <c r="N1501" s="1">
        <v>28.18</v>
      </c>
      <c r="O1501" s="1">
        <v>54.56</v>
      </c>
      <c r="P1501" s="1">
        <v>289.57</v>
      </c>
      <c r="Q1501" s="1">
        <v>7.79</v>
      </c>
      <c r="R1501" s="1">
        <v>3</v>
      </c>
      <c r="S1501" s="4" t="s">
        <v>14</v>
      </c>
      <c r="T1501" s="4" t="s">
        <v>24</v>
      </c>
      <c r="U1501" s="7">
        <v>19</v>
      </c>
      <c r="V1501" s="4" t="s">
        <v>4</v>
      </c>
      <c r="W1501" s="4" t="s">
        <v>2565</v>
      </c>
      <c r="X1501" s="7">
        <v>2</v>
      </c>
      <c r="Y1501" s="7">
        <v>2025</v>
      </c>
      <c r="Z1501" s="4" t="s">
        <v>1853</v>
      </c>
    </row>
    <row r="1502" spans="1:26">
      <c r="A1502" s="4" t="s">
        <v>2052</v>
      </c>
      <c r="B1502" s="4" t="s">
        <v>2469</v>
      </c>
      <c r="C1502" s="1">
        <v>62</v>
      </c>
      <c r="D1502" s="4" t="s">
        <v>75</v>
      </c>
      <c r="E1502" s="4" t="s">
        <v>42</v>
      </c>
      <c r="F1502" s="3">
        <v>45734.291666666664</v>
      </c>
      <c r="G1502" s="3">
        <v>45734.383333333331</v>
      </c>
      <c r="H1502" s="1">
        <v>19.72</v>
      </c>
      <c r="I1502" s="1">
        <v>1.48</v>
      </c>
      <c r="J1502" s="1">
        <v>47.61</v>
      </c>
      <c r="K1502" s="2">
        <v>9.0399999999999991</v>
      </c>
      <c r="L1502" s="4" t="s">
        <v>36</v>
      </c>
      <c r="M1502" s="4" t="s">
        <v>33</v>
      </c>
      <c r="N1502" s="1">
        <v>58.69</v>
      </c>
      <c r="O1502" s="1">
        <v>84.55</v>
      </c>
      <c r="P1502" s="1">
        <v>32.32</v>
      </c>
      <c r="Q1502" s="1">
        <v>35.770000000000003</v>
      </c>
      <c r="R1502" s="1">
        <v>1.41</v>
      </c>
      <c r="S1502" s="4" t="s">
        <v>14</v>
      </c>
      <c r="T1502" s="4" t="s">
        <v>7</v>
      </c>
      <c r="U1502" s="7">
        <v>7</v>
      </c>
      <c r="V1502" s="4" t="s">
        <v>12</v>
      </c>
      <c r="W1502" s="4" t="s">
        <v>2577</v>
      </c>
      <c r="X1502" s="7">
        <v>3</v>
      </c>
      <c r="Y1502" s="7">
        <v>2025</v>
      </c>
      <c r="Z1502" s="4" t="s">
        <v>2489</v>
      </c>
    </row>
    <row r="1503" spans="1:26">
      <c r="A1503" s="4" t="s">
        <v>2053</v>
      </c>
      <c r="B1503" s="4" t="s">
        <v>2470</v>
      </c>
      <c r="C1503" s="1">
        <v>28.59</v>
      </c>
      <c r="D1503" s="4" t="s">
        <v>1096</v>
      </c>
      <c r="E1503" s="4" t="s">
        <v>58</v>
      </c>
      <c r="F1503" s="3">
        <v>45734.333333333336</v>
      </c>
      <c r="G1503" s="3">
        <v>45734.439583333333</v>
      </c>
      <c r="H1503" s="1">
        <v>68.45</v>
      </c>
      <c r="I1503" s="1">
        <v>2.19</v>
      </c>
      <c r="J1503" s="1">
        <v>14.97</v>
      </c>
      <c r="K1503" s="2">
        <v>14.5</v>
      </c>
      <c r="L1503" s="4" t="s">
        <v>36</v>
      </c>
      <c r="M1503" s="4" t="s">
        <v>19</v>
      </c>
      <c r="N1503" s="1">
        <v>26.46</v>
      </c>
      <c r="O1503" s="1">
        <v>98.79</v>
      </c>
      <c r="P1503" s="1">
        <v>61.81</v>
      </c>
      <c r="Q1503" s="1">
        <v>18.600000000000001</v>
      </c>
      <c r="R1503" s="1">
        <v>4.3899999999999997</v>
      </c>
      <c r="S1503" s="4" t="s">
        <v>14</v>
      </c>
      <c r="T1503" s="4" t="s">
        <v>7</v>
      </c>
      <c r="U1503" s="7">
        <v>8</v>
      </c>
      <c r="V1503" s="4" t="s">
        <v>12</v>
      </c>
      <c r="W1503" s="4" t="s">
        <v>2577</v>
      </c>
      <c r="X1503" s="7">
        <v>3</v>
      </c>
      <c r="Y1503" s="7">
        <v>2025</v>
      </c>
      <c r="Z1503" s="4" t="s">
        <v>2489</v>
      </c>
    </row>
    <row r="1504" spans="1:26">
      <c r="A1504" s="4" t="s">
        <v>2054</v>
      </c>
      <c r="B1504" s="4" t="s">
        <v>2471</v>
      </c>
      <c r="C1504" s="1">
        <v>62</v>
      </c>
      <c r="D1504" s="4" t="s">
        <v>103</v>
      </c>
      <c r="E1504" s="4" t="s">
        <v>27</v>
      </c>
      <c r="F1504" s="3">
        <v>45734.375</v>
      </c>
      <c r="G1504" s="3">
        <v>45734.402083333334</v>
      </c>
      <c r="H1504" s="1">
        <v>79.95</v>
      </c>
      <c r="I1504" s="1">
        <v>1.66</v>
      </c>
      <c r="J1504" s="1">
        <v>10.89</v>
      </c>
      <c r="K1504" s="2">
        <v>17.62</v>
      </c>
      <c r="L1504" s="4" t="s">
        <v>12</v>
      </c>
      <c r="M1504" s="4" t="s">
        <v>5</v>
      </c>
      <c r="N1504" s="1">
        <v>52.14</v>
      </c>
      <c r="O1504" s="1">
        <v>93.02</v>
      </c>
      <c r="P1504" s="1">
        <v>176.22</v>
      </c>
      <c r="Q1504" s="1">
        <v>34.43</v>
      </c>
      <c r="R1504" s="1">
        <v>6</v>
      </c>
      <c r="S1504" s="4" t="s">
        <v>6</v>
      </c>
      <c r="T1504" s="4" t="s">
        <v>24</v>
      </c>
      <c r="U1504" s="7">
        <v>9</v>
      </c>
      <c r="V1504" s="4" t="s">
        <v>12</v>
      </c>
      <c r="W1504" s="4" t="s">
        <v>2577</v>
      </c>
      <c r="X1504" s="7">
        <v>3</v>
      </c>
      <c r="Y1504" s="7">
        <v>2025</v>
      </c>
      <c r="Z1504" s="4" t="s">
        <v>2489</v>
      </c>
    </row>
    <row r="1505" spans="1:26">
      <c r="A1505" s="4" t="s">
        <v>2055</v>
      </c>
      <c r="B1505" s="4" t="s">
        <v>2472</v>
      </c>
      <c r="C1505" s="1">
        <v>85</v>
      </c>
      <c r="D1505" s="4" t="s">
        <v>577</v>
      </c>
      <c r="E1505" s="4" t="s">
        <v>27</v>
      </c>
      <c r="F1505" s="3">
        <v>45734.416666666664</v>
      </c>
      <c r="G1505" s="3">
        <v>45734.487500000003</v>
      </c>
      <c r="H1505" s="1">
        <v>60.47</v>
      </c>
      <c r="I1505" s="1">
        <v>3.72</v>
      </c>
      <c r="J1505" s="1">
        <v>28.75</v>
      </c>
      <c r="K1505" s="2">
        <v>19.649999999999999</v>
      </c>
      <c r="L1505" s="4" t="s">
        <v>36</v>
      </c>
      <c r="M1505" s="4" t="s">
        <v>19</v>
      </c>
      <c r="N1505" s="1">
        <v>33.68</v>
      </c>
      <c r="O1505" s="1">
        <v>78.91</v>
      </c>
      <c r="P1505" s="1">
        <v>147.74</v>
      </c>
      <c r="Q1505" s="1">
        <v>-2.66</v>
      </c>
      <c r="R1505" s="1">
        <v>1</v>
      </c>
      <c r="S1505" s="4" t="s">
        <v>14</v>
      </c>
      <c r="T1505" s="4" t="s">
        <v>7</v>
      </c>
      <c r="U1505" s="7">
        <v>10</v>
      </c>
      <c r="V1505" s="4" t="s">
        <v>12</v>
      </c>
      <c r="W1505" s="4" t="s">
        <v>2581</v>
      </c>
      <c r="X1505" s="7">
        <v>3</v>
      </c>
      <c r="Y1505" s="7">
        <v>2025</v>
      </c>
      <c r="Z1505" s="4" t="s">
        <v>2489</v>
      </c>
    </row>
    <row r="1506" spans="1:26">
      <c r="A1506" s="4" t="s">
        <v>2056</v>
      </c>
      <c r="B1506" s="4" t="s">
        <v>2473</v>
      </c>
      <c r="C1506" s="1">
        <v>75</v>
      </c>
      <c r="D1506" s="4" t="s">
        <v>399</v>
      </c>
      <c r="E1506" s="4" t="s">
        <v>42</v>
      </c>
      <c r="F1506" s="3">
        <v>45734.458333333336</v>
      </c>
      <c r="G1506" s="3">
        <v>45734.60833333333</v>
      </c>
      <c r="H1506" s="1">
        <v>35.380000000000003</v>
      </c>
      <c r="I1506" s="1">
        <v>1.72</v>
      </c>
      <c r="J1506" s="1">
        <v>23.77</v>
      </c>
      <c r="K1506" s="2">
        <v>16.079999999999998</v>
      </c>
      <c r="L1506" s="4" t="s">
        <v>4</v>
      </c>
      <c r="M1506" s="4" t="s">
        <v>19</v>
      </c>
      <c r="N1506" s="1">
        <v>54.48</v>
      </c>
      <c r="O1506" s="1">
        <v>70.459999999999994</v>
      </c>
      <c r="P1506" s="1">
        <v>33.69</v>
      </c>
      <c r="Q1506" s="1">
        <v>33.89</v>
      </c>
      <c r="R1506" s="1">
        <v>5</v>
      </c>
      <c r="S1506" s="4" t="s">
        <v>14</v>
      </c>
      <c r="T1506" s="4" t="s">
        <v>24</v>
      </c>
      <c r="U1506" s="7">
        <v>11</v>
      </c>
      <c r="V1506" s="4" t="s">
        <v>12</v>
      </c>
      <c r="W1506" s="4" t="s">
        <v>2587</v>
      </c>
      <c r="X1506" s="7">
        <v>3</v>
      </c>
      <c r="Y1506" s="7">
        <v>2025</v>
      </c>
      <c r="Z1506" s="4" t="s">
        <v>2489</v>
      </c>
    </row>
    <row r="1507" spans="1:26">
      <c r="A1507" s="4" t="s">
        <v>2057</v>
      </c>
      <c r="B1507" s="4" t="s">
        <v>2474</v>
      </c>
      <c r="C1507" s="1">
        <v>62</v>
      </c>
      <c r="D1507" s="4" t="s">
        <v>701</v>
      </c>
      <c r="E1507" s="4" t="s">
        <v>11</v>
      </c>
      <c r="F1507" s="3">
        <v>45734.5</v>
      </c>
      <c r="G1507" s="3">
        <v>45734.541666666664</v>
      </c>
      <c r="H1507" s="1">
        <v>37.69</v>
      </c>
      <c r="I1507" s="1">
        <v>0.6</v>
      </c>
      <c r="J1507" s="1">
        <v>45.36</v>
      </c>
      <c r="K1507" s="2">
        <v>33.81</v>
      </c>
      <c r="L1507" s="4" t="s">
        <v>12</v>
      </c>
      <c r="M1507" s="4" t="s">
        <v>48</v>
      </c>
      <c r="N1507" s="1">
        <v>17.97</v>
      </c>
      <c r="O1507" s="1">
        <v>67.459999999999994</v>
      </c>
      <c r="P1507" s="1">
        <v>172.1</v>
      </c>
      <c r="Q1507" s="1">
        <v>26.07</v>
      </c>
      <c r="R1507" s="1">
        <v>1</v>
      </c>
      <c r="S1507" s="4" t="s">
        <v>20</v>
      </c>
      <c r="T1507" s="4" t="s">
        <v>15</v>
      </c>
      <c r="U1507" s="7">
        <v>12</v>
      </c>
      <c r="V1507" s="4" t="s">
        <v>36</v>
      </c>
      <c r="W1507" s="4" t="s">
        <v>2587</v>
      </c>
      <c r="X1507" s="7">
        <v>3</v>
      </c>
      <c r="Y1507" s="7">
        <v>2025</v>
      </c>
      <c r="Z1507" s="4" t="s">
        <v>2489</v>
      </c>
    </row>
    <row r="1508" spans="1:26">
      <c r="A1508" s="4" t="s">
        <v>2058</v>
      </c>
      <c r="B1508" s="4" t="s">
        <v>2475</v>
      </c>
      <c r="C1508" s="1">
        <v>110.66</v>
      </c>
      <c r="D1508" s="4" t="s">
        <v>307</v>
      </c>
      <c r="E1508" s="4" t="s">
        <v>42</v>
      </c>
      <c r="F1508" s="3">
        <v>45734.541666666664</v>
      </c>
      <c r="G1508" s="3">
        <v>45734.670138888891</v>
      </c>
      <c r="H1508" s="1">
        <v>20.79</v>
      </c>
      <c r="I1508" s="1">
        <v>1.47</v>
      </c>
      <c r="J1508" s="1">
        <v>30.19</v>
      </c>
      <c r="K1508" s="2">
        <v>16.079999999999998</v>
      </c>
      <c r="L1508" s="4" t="s">
        <v>36</v>
      </c>
      <c r="M1508" s="4" t="s">
        <v>23</v>
      </c>
      <c r="N1508" s="1">
        <v>33.549999999999997</v>
      </c>
      <c r="O1508" s="1">
        <v>93.65</v>
      </c>
      <c r="P1508" s="1">
        <v>155.78</v>
      </c>
      <c r="Q1508" s="1">
        <v>13.66</v>
      </c>
      <c r="R1508" s="1">
        <v>6</v>
      </c>
      <c r="S1508" s="4" t="s">
        <v>20</v>
      </c>
      <c r="T1508" s="4" t="s">
        <v>7</v>
      </c>
      <c r="U1508" s="7">
        <v>13</v>
      </c>
      <c r="V1508" s="4" t="s">
        <v>36</v>
      </c>
      <c r="W1508" s="4" t="s">
        <v>2582</v>
      </c>
      <c r="X1508" s="7">
        <v>3</v>
      </c>
      <c r="Y1508" s="7">
        <v>2025</v>
      </c>
      <c r="Z1508" s="4" t="s">
        <v>2489</v>
      </c>
    </row>
    <row r="1509" spans="1:26">
      <c r="A1509" s="4" t="s">
        <v>2059</v>
      </c>
      <c r="B1509" s="4" t="s">
        <v>2476</v>
      </c>
      <c r="C1509" s="1">
        <v>100</v>
      </c>
      <c r="D1509" s="4" t="s">
        <v>1302</v>
      </c>
      <c r="E1509" s="4" t="s">
        <v>11</v>
      </c>
      <c r="F1509" s="3">
        <v>45734.583333333336</v>
      </c>
      <c r="G1509" s="3">
        <v>45734.645138888889</v>
      </c>
      <c r="H1509" s="1">
        <v>53.36</v>
      </c>
      <c r="I1509" s="1">
        <v>3.8</v>
      </c>
      <c r="J1509" s="1">
        <v>38.630000000000003</v>
      </c>
      <c r="K1509" s="2">
        <v>13.61</v>
      </c>
      <c r="L1509" s="4" t="s">
        <v>45</v>
      </c>
      <c r="M1509" s="4" t="s">
        <v>33</v>
      </c>
      <c r="N1509" s="1">
        <v>33.270000000000003</v>
      </c>
      <c r="O1509" s="1">
        <v>92.04</v>
      </c>
      <c r="P1509" s="1">
        <v>42.14</v>
      </c>
      <c r="Q1509" s="1">
        <v>29.88</v>
      </c>
      <c r="R1509" s="1">
        <v>4</v>
      </c>
      <c r="S1509" s="4" t="s">
        <v>20</v>
      </c>
      <c r="T1509" s="4" t="s">
        <v>7</v>
      </c>
      <c r="U1509" s="7">
        <v>14</v>
      </c>
      <c r="V1509" s="4" t="s">
        <v>36</v>
      </c>
      <c r="W1509" s="4" t="s">
        <v>2582</v>
      </c>
      <c r="X1509" s="7">
        <v>3</v>
      </c>
      <c r="Y1509" s="7">
        <v>2025</v>
      </c>
      <c r="Z1509" s="4" t="s">
        <v>2489</v>
      </c>
    </row>
    <row r="1510" spans="1:26">
      <c r="A1510" s="4" t="s">
        <v>2060</v>
      </c>
      <c r="B1510" s="4" t="s">
        <v>2477</v>
      </c>
      <c r="C1510" s="1">
        <v>100</v>
      </c>
      <c r="D1510" s="4" t="s">
        <v>544</v>
      </c>
      <c r="E1510" s="4" t="s">
        <v>27</v>
      </c>
      <c r="F1510" s="3">
        <v>45734.625</v>
      </c>
      <c r="G1510" s="3">
        <v>45734.736111111109</v>
      </c>
      <c r="H1510" s="1">
        <v>24.27</v>
      </c>
      <c r="I1510" s="1">
        <v>1.64</v>
      </c>
      <c r="J1510" s="1">
        <v>30.49</v>
      </c>
      <c r="K1510" s="2">
        <v>15.81</v>
      </c>
      <c r="L1510" s="4" t="s">
        <v>36</v>
      </c>
      <c r="M1510" s="4" t="s">
        <v>5</v>
      </c>
      <c r="N1510" s="1">
        <v>74.680000000000007</v>
      </c>
      <c r="O1510" s="1">
        <v>79.53</v>
      </c>
      <c r="P1510" s="1">
        <v>80.319999999999993</v>
      </c>
      <c r="Q1510" s="1">
        <v>11.7</v>
      </c>
      <c r="R1510" s="1">
        <v>6</v>
      </c>
      <c r="S1510" s="4" t="s">
        <v>6</v>
      </c>
      <c r="T1510" s="4" t="s">
        <v>24</v>
      </c>
      <c r="U1510" s="7">
        <v>15</v>
      </c>
      <c r="V1510" s="4" t="s">
        <v>36</v>
      </c>
      <c r="W1510" s="4" t="s">
        <v>2575</v>
      </c>
      <c r="X1510" s="7">
        <v>3</v>
      </c>
      <c r="Y1510" s="7">
        <v>2025</v>
      </c>
      <c r="Z1510" s="4" t="s">
        <v>2489</v>
      </c>
    </row>
    <row r="1511" spans="1:26">
      <c r="A1511" s="4" t="s">
        <v>2061</v>
      </c>
      <c r="B1511" s="4" t="s">
        <v>2478</v>
      </c>
      <c r="C1511" s="1">
        <v>62</v>
      </c>
      <c r="D1511" s="4" t="s">
        <v>120</v>
      </c>
      <c r="E1511" s="4" t="s">
        <v>58</v>
      </c>
      <c r="F1511" s="3">
        <v>45734.666666666664</v>
      </c>
      <c r="G1511" s="3">
        <v>45734.768750000003</v>
      </c>
      <c r="H1511" s="1">
        <v>68.209999999999994</v>
      </c>
      <c r="I1511" s="1">
        <v>2.84</v>
      </c>
      <c r="J1511" s="1">
        <v>21.9</v>
      </c>
      <c r="K1511" s="2">
        <v>38.65</v>
      </c>
      <c r="L1511" s="4" t="s">
        <v>45</v>
      </c>
      <c r="M1511" s="4" t="s">
        <v>39</v>
      </c>
      <c r="N1511" s="1">
        <v>87.9</v>
      </c>
      <c r="O1511" s="1">
        <v>63.86</v>
      </c>
      <c r="P1511" s="1">
        <v>71.17</v>
      </c>
      <c r="Q1511" s="1">
        <v>34.380000000000003</v>
      </c>
      <c r="R1511" s="1">
        <v>5</v>
      </c>
      <c r="S1511" s="4" t="s">
        <v>20</v>
      </c>
      <c r="T1511" s="4" t="s">
        <v>24</v>
      </c>
      <c r="U1511" s="7">
        <v>16</v>
      </c>
      <c r="V1511" s="4" t="s">
        <v>36</v>
      </c>
      <c r="W1511" s="4" t="s">
        <v>2580</v>
      </c>
      <c r="X1511" s="7">
        <v>3</v>
      </c>
      <c r="Y1511" s="7">
        <v>2025</v>
      </c>
      <c r="Z1511" s="4" t="s">
        <v>2489</v>
      </c>
    </row>
    <row r="1512" spans="1:26">
      <c r="A1512" s="4" t="s">
        <v>2062</v>
      </c>
      <c r="B1512" s="4" t="s">
        <v>2479</v>
      </c>
      <c r="C1512" s="1">
        <v>85</v>
      </c>
      <c r="D1512" s="4" t="s">
        <v>246</v>
      </c>
      <c r="E1512" s="4" t="s">
        <v>27</v>
      </c>
      <c r="F1512" s="3">
        <v>45693.833333333336</v>
      </c>
      <c r="G1512" s="3">
        <v>45693.908333333333</v>
      </c>
      <c r="H1512" s="1">
        <v>17.93</v>
      </c>
      <c r="I1512" s="1">
        <v>2.78</v>
      </c>
      <c r="J1512" s="1">
        <v>25.58</v>
      </c>
      <c r="K1512" s="2">
        <v>25.5</v>
      </c>
      <c r="L1512" s="4" t="s">
        <v>12</v>
      </c>
      <c r="M1512" s="4" t="s">
        <v>23</v>
      </c>
      <c r="N1512" s="1">
        <v>29.95</v>
      </c>
      <c r="O1512" s="1">
        <v>76.88</v>
      </c>
      <c r="P1512" s="1">
        <v>104.4</v>
      </c>
      <c r="Q1512" s="1">
        <v>38.36</v>
      </c>
      <c r="R1512" s="1">
        <v>7</v>
      </c>
      <c r="S1512" s="4" t="s">
        <v>6</v>
      </c>
      <c r="T1512" s="4" t="s">
        <v>7</v>
      </c>
      <c r="U1512" s="7">
        <v>20</v>
      </c>
      <c r="V1512" s="4" t="s">
        <v>4</v>
      </c>
      <c r="W1512" s="4" t="s">
        <v>2580</v>
      </c>
      <c r="X1512" s="7">
        <v>2</v>
      </c>
      <c r="Y1512" s="7">
        <v>2025</v>
      </c>
      <c r="Z1512" s="4" t="s">
        <v>1853</v>
      </c>
    </row>
    <row r="1513" spans="1:26">
      <c r="A1513" s="4" t="s">
        <v>2063</v>
      </c>
      <c r="B1513" s="4" t="s">
        <v>2480</v>
      </c>
      <c r="C1513" s="1">
        <v>100</v>
      </c>
      <c r="D1513" s="4" t="s">
        <v>923</v>
      </c>
      <c r="E1513" s="4" t="s">
        <v>3</v>
      </c>
      <c r="F1513" s="3">
        <v>45734.708333333336</v>
      </c>
      <c r="G1513" s="3">
        <v>45734.855555555558</v>
      </c>
      <c r="H1513" s="1">
        <v>27.71</v>
      </c>
      <c r="I1513" s="1">
        <v>2.86</v>
      </c>
      <c r="J1513" s="1">
        <v>45.33</v>
      </c>
      <c r="K1513" s="2">
        <v>38.04</v>
      </c>
      <c r="L1513" s="4" t="s">
        <v>36</v>
      </c>
      <c r="M1513" s="4" t="s">
        <v>5</v>
      </c>
      <c r="N1513" s="1">
        <v>46.48</v>
      </c>
      <c r="O1513" s="1">
        <v>98.63</v>
      </c>
      <c r="P1513" s="1">
        <v>104.86</v>
      </c>
      <c r="Q1513" s="1">
        <v>19.03</v>
      </c>
      <c r="R1513" s="1">
        <v>4</v>
      </c>
      <c r="S1513" s="4" t="s">
        <v>14</v>
      </c>
      <c r="T1513" s="4" t="s">
        <v>7</v>
      </c>
      <c r="U1513" s="7">
        <v>17</v>
      </c>
      <c r="V1513" s="4" t="s">
        <v>36</v>
      </c>
      <c r="W1513" s="4" t="s">
        <v>2578</v>
      </c>
      <c r="X1513" s="7">
        <v>3</v>
      </c>
      <c r="Y1513" s="7">
        <v>2025</v>
      </c>
      <c r="Z1513" s="4" t="s">
        <v>2489</v>
      </c>
    </row>
    <row r="1514" spans="1:26">
      <c r="A1514" s="4" t="s">
        <v>2064</v>
      </c>
      <c r="B1514" s="4" t="s">
        <v>2481</v>
      </c>
      <c r="C1514" s="1">
        <v>50</v>
      </c>
      <c r="D1514" s="4" t="s">
        <v>429</v>
      </c>
      <c r="E1514" s="4" t="s">
        <v>27</v>
      </c>
      <c r="F1514" s="3">
        <v>45734.75</v>
      </c>
      <c r="G1514" s="3">
        <v>45734.779861111114</v>
      </c>
      <c r="H1514" s="1">
        <v>76.69</v>
      </c>
      <c r="I1514" s="1">
        <v>0.73</v>
      </c>
      <c r="J1514" s="1">
        <v>45.76</v>
      </c>
      <c r="K1514" s="2">
        <v>35.270000000000003</v>
      </c>
      <c r="L1514" s="4" t="s">
        <v>45</v>
      </c>
      <c r="M1514" s="4" t="s">
        <v>48</v>
      </c>
      <c r="N1514" s="1">
        <v>33.29</v>
      </c>
      <c r="O1514" s="1">
        <v>52.04</v>
      </c>
      <c r="P1514" s="1">
        <v>190.94</v>
      </c>
      <c r="Q1514" s="1">
        <v>38.74</v>
      </c>
      <c r="R1514" s="1">
        <v>1</v>
      </c>
      <c r="S1514" s="4" t="s">
        <v>14</v>
      </c>
      <c r="T1514" s="4" t="s">
        <v>7</v>
      </c>
      <c r="U1514" s="7">
        <v>18</v>
      </c>
      <c r="V1514" s="4" t="s">
        <v>4</v>
      </c>
      <c r="W1514" s="4" t="s">
        <v>2585</v>
      </c>
      <c r="X1514" s="7">
        <v>3</v>
      </c>
      <c r="Y1514" s="7">
        <v>2025</v>
      </c>
      <c r="Z1514" s="4" t="s">
        <v>2489</v>
      </c>
    </row>
    <row r="1515" spans="1:26">
      <c r="A1515" s="4" t="s">
        <v>2065</v>
      </c>
      <c r="B1515" s="4" t="s">
        <v>2482</v>
      </c>
      <c r="C1515" s="1">
        <v>50</v>
      </c>
      <c r="D1515" s="4" t="s">
        <v>194</v>
      </c>
      <c r="E1515" s="4" t="s">
        <v>58</v>
      </c>
      <c r="F1515" s="3">
        <v>45734.791666666664</v>
      </c>
      <c r="G1515" s="3">
        <v>45734.940972222219</v>
      </c>
      <c r="H1515" s="1">
        <v>45.36</v>
      </c>
      <c r="I1515" s="1">
        <v>0.56000000000000005</v>
      </c>
      <c r="J1515" s="1">
        <v>25.04</v>
      </c>
      <c r="K1515" s="2">
        <v>33.71</v>
      </c>
      <c r="L1515" s="4" t="s">
        <v>36</v>
      </c>
      <c r="M1515" s="4" t="s">
        <v>19</v>
      </c>
      <c r="N1515" s="1">
        <v>39.08</v>
      </c>
      <c r="O1515" s="1">
        <v>91.73</v>
      </c>
      <c r="P1515" s="1">
        <v>109.93</v>
      </c>
      <c r="Q1515" s="1">
        <v>37.33</v>
      </c>
      <c r="R1515" s="1">
        <v>5</v>
      </c>
      <c r="S1515" s="4" t="s">
        <v>6</v>
      </c>
      <c r="T1515" s="4" t="s">
        <v>7</v>
      </c>
      <c r="U1515" s="7">
        <v>19</v>
      </c>
      <c r="V1515" s="4" t="s">
        <v>4</v>
      </c>
      <c r="W1515" s="4" t="s">
        <v>2583</v>
      </c>
      <c r="X1515" s="7">
        <v>3</v>
      </c>
      <c r="Y1515" s="7">
        <v>2025</v>
      </c>
      <c r="Z1515" s="4" t="s">
        <v>2489</v>
      </c>
    </row>
    <row r="1516" spans="1:26">
      <c r="A1516" s="4" t="s">
        <v>2066</v>
      </c>
      <c r="B1516" s="4" t="s">
        <v>2483</v>
      </c>
      <c r="C1516" s="1">
        <v>50</v>
      </c>
      <c r="D1516" s="4" t="s">
        <v>661</v>
      </c>
      <c r="E1516" s="4" t="s">
        <v>27</v>
      </c>
      <c r="F1516" s="3">
        <v>45734.833333333336</v>
      </c>
      <c r="G1516" s="3">
        <v>45734.952777777777</v>
      </c>
      <c r="H1516" s="1">
        <v>27.5</v>
      </c>
      <c r="I1516" s="1">
        <v>1.37</v>
      </c>
      <c r="J1516" s="1">
        <v>46.48</v>
      </c>
      <c r="K1516" s="2">
        <v>8.15</v>
      </c>
      <c r="L1516" s="4" t="s">
        <v>45</v>
      </c>
      <c r="M1516" s="4" t="s">
        <v>13</v>
      </c>
      <c r="N1516" s="1">
        <v>61.56</v>
      </c>
      <c r="O1516" s="1">
        <v>63.29</v>
      </c>
      <c r="P1516" s="1">
        <v>97.46</v>
      </c>
      <c r="Q1516" s="1">
        <v>12.41</v>
      </c>
      <c r="R1516" s="1">
        <v>3</v>
      </c>
      <c r="S1516" s="4" t="s">
        <v>6</v>
      </c>
      <c r="T1516" s="4" t="s">
        <v>15</v>
      </c>
      <c r="U1516" s="7">
        <v>20</v>
      </c>
      <c r="V1516" s="4" t="s">
        <v>4</v>
      </c>
      <c r="W1516" s="4" t="s">
        <v>2571</v>
      </c>
      <c r="X1516" s="7">
        <v>3</v>
      </c>
      <c r="Y1516" s="7">
        <v>2025</v>
      </c>
      <c r="Z1516" s="4" t="s">
        <v>2489</v>
      </c>
    </row>
    <row r="1517" spans="1:26">
      <c r="A1517" s="4" t="s">
        <v>2067</v>
      </c>
      <c r="B1517" s="4" t="s">
        <v>2484</v>
      </c>
      <c r="C1517" s="1">
        <v>100</v>
      </c>
      <c r="D1517" s="4" t="s">
        <v>132</v>
      </c>
      <c r="E1517" s="4" t="s">
        <v>42</v>
      </c>
      <c r="F1517" s="3">
        <v>45734.875</v>
      </c>
      <c r="G1517" s="3">
        <v>45734.896527777775</v>
      </c>
      <c r="H1517" s="1">
        <v>74.709999999999994</v>
      </c>
      <c r="I1517" s="1">
        <v>3.68</v>
      </c>
      <c r="J1517" s="1">
        <v>33.46</v>
      </c>
      <c r="K1517" s="2">
        <v>38.770000000000003</v>
      </c>
      <c r="L1517" s="4" t="s">
        <v>12</v>
      </c>
      <c r="M1517" s="4" t="s">
        <v>5</v>
      </c>
      <c r="N1517" s="1">
        <v>56.91</v>
      </c>
      <c r="O1517" s="1">
        <v>90.24</v>
      </c>
      <c r="P1517" s="1">
        <v>166.68</v>
      </c>
      <c r="Q1517" s="1">
        <v>7.88</v>
      </c>
      <c r="R1517" s="1">
        <v>1</v>
      </c>
      <c r="S1517" s="4" t="s">
        <v>14</v>
      </c>
      <c r="T1517" s="4" t="s">
        <v>7</v>
      </c>
      <c r="U1517" s="7">
        <v>21</v>
      </c>
      <c r="V1517" s="4" t="s">
        <v>4</v>
      </c>
      <c r="W1517" s="4" t="s">
        <v>2570</v>
      </c>
      <c r="X1517" s="7">
        <v>3</v>
      </c>
      <c r="Y1517" s="7">
        <v>2025</v>
      </c>
      <c r="Z1517" s="4" t="s">
        <v>2489</v>
      </c>
    </row>
    <row r="1518" spans="1:26">
      <c r="A1518" s="4" t="s">
        <v>2068</v>
      </c>
      <c r="B1518" s="4" t="s">
        <v>2485</v>
      </c>
      <c r="C1518" s="1">
        <v>100</v>
      </c>
      <c r="D1518" s="4" t="s">
        <v>1171</v>
      </c>
      <c r="E1518" s="4" t="s">
        <v>11</v>
      </c>
      <c r="F1518" s="3">
        <v>45734.916666666664</v>
      </c>
      <c r="G1518" s="3">
        <v>45734.953472222223</v>
      </c>
      <c r="H1518" s="1">
        <v>37.520000000000003</v>
      </c>
      <c r="I1518" s="1">
        <v>2.78</v>
      </c>
      <c r="J1518" s="1">
        <v>24.98</v>
      </c>
      <c r="K1518" s="2">
        <v>12.98</v>
      </c>
      <c r="L1518" s="4" t="s">
        <v>12</v>
      </c>
      <c r="M1518" s="4" t="s">
        <v>33</v>
      </c>
      <c r="N1518" s="1">
        <v>23.17</v>
      </c>
      <c r="O1518" s="1">
        <v>79.150000000000006</v>
      </c>
      <c r="P1518" s="1">
        <v>27.72</v>
      </c>
      <c r="Q1518" s="1">
        <v>-7.65</v>
      </c>
      <c r="R1518" s="1">
        <v>0</v>
      </c>
      <c r="S1518" s="4" t="s">
        <v>6</v>
      </c>
      <c r="T1518" s="4" t="s">
        <v>7</v>
      </c>
      <c r="U1518" s="7">
        <v>22</v>
      </c>
      <c r="V1518" s="4" t="s">
        <v>4</v>
      </c>
      <c r="W1518" s="4" t="s">
        <v>2570</v>
      </c>
      <c r="X1518" s="7">
        <v>3</v>
      </c>
      <c r="Y1518" s="7">
        <v>2025</v>
      </c>
      <c r="Z1518" s="4" t="s">
        <v>2489</v>
      </c>
    </row>
    <row r="1519" spans="1:26">
      <c r="A1519" s="4" t="s">
        <v>2069</v>
      </c>
      <c r="B1519" s="4" t="s">
        <v>2486</v>
      </c>
      <c r="C1519" s="1">
        <v>100.57</v>
      </c>
      <c r="D1519" s="4" t="s">
        <v>71</v>
      </c>
      <c r="E1519" s="4" t="s">
        <v>27</v>
      </c>
      <c r="F1519" s="3">
        <v>45734.958333333336</v>
      </c>
      <c r="G1519" s="3">
        <v>45735.121527777781</v>
      </c>
      <c r="H1519" s="1">
        <v>24.04</v>
      </c>
      <c r="I1519" s="1">
        <v>2.91</v>
      </c>
      <c r="J1519" s="1">
        <v>26.03</v>
      </c>
      <c r="K1519" s="2">
        <v>25.49</v>
      </c>
      <c r="L1519" s="4" t="s">
        <v>45</v>
      </c>
      <c r="M1519" s="4" t="s">
        <v>13</v>
      </c>
      <c r="N1519" s="1">
        <v>81.150000000000006</v>
      </c>
      <c r="O1519" s="1">
        <v>50.45</v>
      </c>
      <c r="P1519" s="1">
        <v>146.91999999999999</v>
      </c>
      <c r="Q1519" s="1">
        <v>8.83</v>
      </c>
      <c r="R1519" s="1">
        <v>1</v>
      </c>
      <c r="S1519" s="4" t="s">
        <v>14</v>
      </c>
      <c r="T1519" s="4" t="s">
        <v>24</v>
      </c>
      <c r="U1519" s="7">
        <v>23</v>
      </c>
      <c r="V1519" s="4" t="s">
        <v>4</v>
      </c>
      <c r="W1519" s="4" t="s">
        <v>2568</v>
      </c>
      <c r="X1519" s="7">
        <v>3</v>
      </c>
      <c r="Y1519" s="7">
        <v>2025</v>
      </c>
      <c r="Z1519" s="4" t="s">
        <v>2489</v>
      </c>
    </row>
    <row r="1520" spans="1:26">
      <c r="A1520" s="4" t="s">
        <v>2070</v>
      </c>
      <c r="B1520" s="4" t="s">
        <v>2487</v>
      </c>
      <c r="C1520" s="1">
        <v>75</v>
      </c>
      <c r="D1520" s="4" t="s">
        <v>698</v>
      </c>
      <c r="E1520" s="4" t="s">
        <v>58</v>
      </c>
      <c r="F1520" s="3">
        <v>45735</v>
      </c>
      <c r="G1520" s="3">
        <v>45735.064583333333</v>
      </c>
      <c r="H1520" s="1">
        <v>9.52</v>
      </c>
      <c r="I1520" s="1">
        <v>1.28</v>
      </c>
      <c r="J1520" s="1">
        <v>48.58</v>
      </c>
      <c r="K1520" s="2">
        <v>15.14</v>
      </c>
      <c r="L1520" s="4" t="s">
        <v>36</v>
      </c>
      <c r="M1520" s="4" t="s">
        <v>39</v>
      </c>
      <c r="N1520" s="1">
        <v>18.260000000000002</v>
      </c>
      <c r="O1520" s="1">
        <v>88.41</v>
      </c>
      <c r="P1520" s="1">
        <v>207.1</v>
      </c>
      <c r="Q1520" s="1">
        <v>27.83</v>
      </c>
      <c r="R1520" s="1">
        <v>0</v>
      </c>
      <c r="S1520" s="4" t="s">
        <v>20</v>
      </c>
      <c r="T1520" s="4" t="s">
        <v>15</v>
      </c>
      <c r="U1520" s="7">
        <v>0</v>
      </c>
      <c r="V1520" s="4" t="s">
        <v>1816</v>
      </c>
      <c r="W1520" s="4" t="s">
        <v>2576</v>
      </c>
      <c r="X1520" s="7">
        <v>3</v>
      </c>
      <c r="Y1520" s="7">
        <v>2025</v>
      </c>
      <c r="Z1520" s="4" t="s">
        <v>2489</v>
      </c>
    </row>
    <row r="1521" spans="1:26">
      <c r="A1521" s="4" t="s">
        <v>2071</v>
      </c>
      <c r="B1521" s="4" t="s">
        <v>2488</v>
      </c>
      <c r="C1521" s="1">
        <v>48.35</v>
      </c>
      <c r="D1521" s="4" t="s">
        <v>1653</v>
      </c>
      <c r="E1521" s="4" t="s">
        <v>42</v>
      </c>
      <c r="F1521" s="3">
        <v>45735.041666666664</v>
      </c>
      <c r="G1521" s="3">
        <v>45735.199999999997</v>
      </c>
      <c r="H1521" s="1">
        <v>39.880000000000003</v>
      </c>
      <c r="I1521" s="1">
        <v>3.04</v>
      </c>
      <c r="J1521" s="1">
        <v>19.46</v>
      </c>
      <c r="K1521" s="2">
        <v>20.34</v>
      </c>
      <c r="L1521" s="4" t="s">
        <v>4</v>
      </c>
      <c r="M1521" s="4" t="s">
        <v>39</v>
      </c>
      <c r="N1521" s="1">
        <v>58.02</v>
      </c>
      <c r="O1521" s="1">
        <v>52.29</v>
      </c>
      <c r="P1521" s="1">
        <v>172.52</v>
      </c>
      <c r="Q1521" s="1">
        <v>31.64</v>
      </c>
      <c r="R1521" s="1">
        <v>4</v>
      </c>
      <c r="S1521" s="4" t="s">
        <v>14</v>
      </c>
      <c r="T1521" s="4" t="s">
        <v>24</v>
      </c>
      <c r="U1521" s="7">
        <v>1</v>
      </c>
      <c r="V1521" s="4" t="s">
        <v>1816</v>
      </c>
      <c r="W1521" s="4" t="s">
        <v>2573</v>
      </c>
      <c r="X1521" s="7">
        <v>3</v>
      </c>
      <c r="Y1521" s="7">
        <v>2025</v>
      </c>
      <c r="Z1521" s="4" t="s">
        <v>2489</v>
      </c>
    </row>
    <row r="1522" spans="1:26">
      <c r="A1522" s="4" t="s">
        <v>2072</v>
      </c>
      <c r="B1522" s="4" t="s">
        <v>62</v>
      </c>
      <c r="C1522" s="1">
        <v>50</v>
      </c>
      <c r="D1522" s="4" t="s">
        <v>26</v>
      </c>
      <c r="E1522" s="4" t="s">
        <v>3</v>
      </c>
      <c r="F1522" s="3">
        <v>45735.083333333336</v>
      </c>
      <c r="G1522" s="3">
        <v>45735.17291666667</v>
      </c>
      <c r="H1522" s="1">
        <v>5.76</v>
      </c>
      <c r="I1522" s="1">
        <v>2.29</v>
      </c>
      <c r="J1522" s="1">
        <v>39.130000000000003</v>
      </c>
      <c r="K1522" s="2">
        <v>34.4</v>
      </c>
      <c r="L1522" s="4" t="s">
        <v>4</v>
      </c>
      <c r="M1522" s="4" t="s">
        <v>13</v>
      </c>
      <c r="N1522" s="1">
        <v>63.62</v>
      </c>
      <c r="O1522" s="1">
        <v>73.81</v>
      </c>
      <c r="P1522" s="1">
        <v>107.67</v>
      </c>
      <c r="Q1522" s="1">
        <v>18.96</v>
      </c>
      <c r="R1522" s="1">
        <v>3</v>
      </c>
      <c r="S1522" s="4" t="s">
        <v>6</v>
      </c>
      <c r="T1522" s="4" t="s">
        <v>7</v>
      </c>
      <c r="U1522" s="7">
        <v>2</v>
      </c>
      <c r="V1522" s="4" t="s">
        <v>1816</v>
      </c>
      <c r="W1522" s="4" t="s">
        <v>2584</v>
      </c>
      <c r="X1522" s="7">
        <v>3</v>
      </c>
      <c r="Y1522" s="7">
        <v>2025</v>
      </c>
      <c r="Z1522" s="4" t="s">
        <v>2489</v>
      </c>
    </row>
    <row r="1523" spans="1:26">
      <c r="A1523" s="4" t="s">
        <v>2073</v>
      </c>
      <c r="B1523" s="4" t="s">
        <v>2452</v>
      </c>
      <c r="C1523" s="1">
        <v>50</v>
      </c>
      <c r="D1523" s="4" t="s">
        <v>183</v>
      </c>
      <c r="E1523" s="4" t="s">
        <v>27</v>
      </c>
      <c r="F1523" s="3">
        <v>45693.875</v>
      </c>
      <c r="G1523" s="3">
        <v>45693.957638888889</v>
      </c>
      <c r="H1523" s="1">
        <v>60.47</v>
      </c>
      <c r="I1523" s="1">
        <v>3.19</v>
      </c>
      <c r="J1523" s="1"/>
      <c r="K1523" s="2">
        <v>15.89</v>
      </c>
      <c r="L1523" s="4" t="s">
        <v>36</v>
      </c>
      <c r="M1523" s="4" t="s">
        <v>23</v>
      </c>
      <c r="N1523" s="1">
        <v>74.540000000000006</v>
      </c>
      <c r="O1523" s="1">
        <v>79.37</v>
      </c>
      <c r="P1523" s="1">
        <v>84.38</v>
      </c>
      <c r="Q1523" s="1">
        <v>32.840000000000003</v>
      </c>
      <c r="R1523" s="1">
        <v>2</v>
      </c>
      <c r="S1523" s="4" t="s">
        <v>14</v>
      </c>
      <c r="T1523" s="4" t="s">
        <v>15</v>
      </c>
      <c r="U1523" s="7">
        <v>21</v>
      </c>
      <c r="V1523" s="4" t="s">
        <v>4</v>
      </c>
      <c r="W1523" s="4" t="s">
        <v>2584</v>
      </c>
      <c r="X1523" s="7">
        <v>2</v>
      </c>
      <c r="Y1523" s="7">
        <v>2025</v>
      </c>
      <c r="Z1523" s="4" t="s">
        <v>1853</v>
      </c>
    </row>
    <row r="1524" spans="1:26">
      <c r="A1524" s="4" t="s">
        <v>2074</v>
      </c>
      <c r="B1524" s="4" t="s">
        <v>2453</v>
      </c>
      <c r="C1524" s="1">
        <v>100</v>
      </c>
      <c r="D1524" s="4" t="s">
        <v>1043</v>
      </c>
      <c r="E1524" s="4" t="s">
        <v>42</v>
      </c>
      <c r="F1524" s="3">
        <v>45735.125</v>
      </c>
      <c r="G1524" s="3">
        <v>45735.224305555559</v>
      </c>
      <c r="H1524" s="1">
        <v>13</v>
      </c>
      <c r="I1524" s="1">
        <v>1.7</v>
      </c>
      <c r="J1524" s="1">
        <v>41.18</v>
      </c>
      <c r="K1524" s="2">
        <v>18.41</v>
      </c>
      <c r="L1524" s="4" t="s">
        <v>4</v>
      </c>
      <c r="M1524" s="4" t="s">
        <v>48</v>
      </c>
      <c r="N1524" s="1">
        <v>40.69</v>
      </c>
      <c r="O1524" s="1">
        <v>57.67</v>
      </c>
      <c r="P1524" s="1">
        <v>245.86</v>
      </c>
      <c r="Q1524" s="1">
        <v>39.630000000000003</v>
      </c>
      <c r="R1524" s="1">
        <v>6</v>
      </c>
      <c r="S1524" s="4" t="s">
        <v>20</v>
      </c>
      <c r="T1524" s="4" t="s">
        <v>15</v>
      </c>
      <c r="U1524" s="7">
        <v>3</v>
      </c>
      <c r="V1524" s="4" t="s">
        <v>1816</v>
      </c>
      <c r="W1524" s="4" t="s">
        <v>2584</v>
      </c>
      <c r="X1524" s="7">
        <v>3</v>
      </c>
      <c r="Y1524" s="7">
        <v>2025</v>
      </c>
      <c r="Z1524" s="4" t="s">
        <v>2489</v>
      </c>
    </row>
    <row r="1525" spans="1:26">
      <c r="A1525" s="4" t="s">
        <v>2075</v>
      </c>
      <c r="B1525" s="4" t="s">
        <v>2454</v>
      </c>
      <c r="C1525" s="1">
        <v>62</v>
      </c>
      <c r="D1525" s="4" t="s">
        <v>447</v>
      </c>
      <c r="E1525" s="4" t="s">
        <v>11</v>
      </c>
      <c r="F1525" s="3">
        <v>45735.166666666664</v>
      </c>
      <c r="G1525" s="3">
        <v>45735.203472222223</v>
      </c>
      <c r="H1525" s="1">
        <v>21.35</v>
      </c>
      <c r="I1525" s="1">
        <v>2.86</v>
      </c>
      <c r="J1525" s="1">
        <v>21.5</v>
      </c>
      <c r="K1525" s="2">
        <v>19.3</v>
      </c>
      <c r="L1525" s="4" t="s">
        <v>4</v>
      </c>
      <c r="M1525" s="4" t="s">
        <v>39</v>
      </c>
      <c r="N1525" s="1">
        <v>49.32</v>
      </c>
      <c r="O1525" s="1">
        <v>56.18</v>
      </c>
      <c r="P1525" s="1">
        <v>29.26</v>
      </c>
      <c r="Q1525" s="1">
        <v>2.5</v>
      </c>
      <c r="R1525" s="1">
        <v>6</v>
      </c>
      <c r="S1525" s="4" t="s">
        <v>14</v>
      </c>
      <c r="T1525" s="4" t="s">
        <v>7</v>
      </c>
      <c r="U1525" s="7">
        <v>4</v>
      </c>
      <c r="V1525" s="4" t="s">
        <v>1816</v>
      </c>
      <c r="W1525" s="4" t="s">
        <v>2584</v>
      </c>
      <c r="X1525" s="7">
        <v>3</v>
      </c>
      <c r="Y1525" s="7">
        <v>2025</v>
      </c>
      <c r="Z1525" s="4" t="s">
        <v>2489</v>
      </c>
    </row>
    <row r="1526" spans="1:26">
      <c r="A1526" s="4" t="s">
        <v>2076</v>
      </c>
      <c r="B1526" s="4" t="s">
        <v>29</v>
      </c>
      <c r="C1526" s="1">
        <v>100</v>
      </c>
      <c r="D1526" s="4" t="s">
        <v>1368</v>
      </c>
      <c r="E1526" s="4" t="s">
        <v>42</v>
      </c>
      <c r="F1526" s="3">
        <v>45735.208333333336</v>
      </c>
      <c r="G1526" s="3">
        <v>45735.336111111108</v>
      </c>
      <c r="H1526" s="1">
        <v>48.85</v>
      </c>
      <c r="I1526" s="1">
        <v>1.66</v>
      </c>
      <c r="J1526" s="1">
        <v>7.24</v>
      </c>
      <c r="K1526" s="2">
        <v>17.93</v>
      </c>
      <c r="L1526" s="4" t="s">
        <v>45</v>
      </c>
      <c r="M1526" s="4" t="s">
        <v>13</v>
      </c>
      <c r="N1526" s="1">
        <v>22.71</v>
      </c>
      <c r="O1526" s="1">
        <v>62.07</v>
      </c>
      <c r="P1526" s="1">
        <v>107.31</v>
      </c>
      <c r="Q1526" s="1">
        <v>-0.34</v>
      </c>
      <c r="R1526" s="1">
        <v>3</v>
      </c>
      <c r="S1526" s="4" t="s">
        <v>6</v>
      </c>
      <c r="T1526" s="4" t="s">
        <v>15</v>
      </c>
      <c r="U1526" s="7">
        <v>5</v>
      </c>
      <c r="V1526" s="4" t="s">
        <v>1816</v>
      </c>
      <c r="W1526" s="4" t="s">
        <v>2579</v>
      </c>
      <c r="X1526" s="7">
        <v>3</v>
      </c>
      <c r="Y1526" s="7">
        <v>2025</v>
      </c>
      <c r="Z1526" s="4" t="s">
        <v>2489</v>
      </c>
    </row>
    <row r="1527" spans="1:26">
      <c r="A1527" s="4" t="s">
        <v>2077</v>
      </c>
      <c r="B1527" s="4" t="s">
        <v>2455</v>
      </c>
      <c r="C1527" s="1">
        <v>100</v>
      </c>
      <c r="D1527" s="4" t="s">
        <v>596</v>
      </c>
      <c r="E1527" s="4" t="s">
        <v>3</v>
      </c>
      <c r="F1527" s="3">
        <v>45735.25</v>
      </c>
      <c r="G1527" s="3">
        <v>45735.384722222225</v>
      </c>
      <c r="H1527" s="1">
        <v>9.2100000000000009</v>
      </c>
      <c r="I1527" s="1">
        <v>2.86</v>
      </c>
      <c r="J1527" s="1">
        <v>14.83</v>
      </c>
      <c r="K1527" s="2">
        <v>34.450000000000003</v>
      </c>
      <c r="L1527" s="4" t="s">
        <v>12</v>
      </c>
      <c r="M1527" s="4" t="s">
        <v>19</v>
      </c>
      <c r="N1527" s="1">
        <v>46.61</v>
      </c>
      <c r="O1527" s="1">
        <v>66.150000000000006</v>
      </c>
      <c r="P1527" s="1">
        <v>280.54000000000002</v>
      </c>
      <c r="Q1527" s="1">
        <v>18.46</v>
      </c>
      <c r="R1527" s="1">
        <v>7</v>
      </c>
      <c r="S1527" s="4" t="s">
        <v>6</v>
      </c>
      <c r="T1527" s="4" t="s">
        <v>15</v>
      </c>
      <c r="U1527" s="7">
        <v>6</v>
      </c>
      <c r="V1527" s="4" t="s">
        <v>12</v>
      </c>
      <c r="W1527" s="4" t="s">
        <v>2567</v>
      </c>
      <c r="X1527" s="7">
        <v>3</v>
      </c>
      <c r="Y1527" s="7">
        <v>2025</v>
      </c>
      <c r="Z1527" s="4" t="s">
        <v>2489</v>
      </c>
    </row>
    <row r="1528" spans="1:26">
      <c r="A1528" s="4" t="s">
        <v>2078</v>
      </c>
      <c r="B1528" s="4" t="s">
        <v>2456</v>
      </c>
      <c r="C1528" s="1">
        <v>75</v>
      </c>
      <c r="D1528" s="4" t="s">
        <v>1104</v>
      </c>
      <c r="E1528" s="4" t="s">
        <v>58</v>
      </c>
      <c r="F1528" s="3">
        <v>45735.291666666664</v>
      </c>
      <c r="G1528" s="3">
        <v>45735.375</v>
      </c>
      <c r="H1528" s="1">
        <v>19.940000000000001</v>
      </c>
      <c r="I1528" s="1">
        <v>1.91</v>
      </c>
      <c r="J1528" s="1">
        <v>26.75</v>
      </c>
      <c r="K1528" s="2">
        <v>37.020000000000003</v>
      </c>
      <c r="L1528" s="4" t="s">
        <v>12</v>
      </c>
      <c r="M1528" s="4" t="s">
        <v>13</v>
      </c>
      <c r="N1528" s="1">
        <v>12.43</v>
      </c>
      <c r="O1528" s="1">
        <v>139.9</v>
      </c>
      <c r="P1528" s="1">
        <v>105.66</v>
      </c>
      <c r="Q1528" s="1">
        <v>3.37</v>
      </c>
      <c r="R1528" s="1">
        <v>3</v>
      </c>
      <c r="S1528" s="4" t="s">
        <v>20</v>
      </c>
      <c r="T1528" s="4" t="s">
        <v>15</v>
      </c>
      <c r="U1528" s="7">
        <v>7</v>
      </c>
      <c r="V1528" s="4" t="s">
        <v>12</v>
      </c>
      <c r="W1528" s="4" t="s">
        <v>2567</v>
      </c>
      <c r="X1528" s="7">
        <v>3</v>
      </c>
      <c r="Y1528" s="7">
        <v>2025</v>
      </c>
      <c r="Z1528" s="4" t="s">
        <v>2489</v>
      </c>
    </row>
    <row r="1529" spans="1:26">
      <c r="A1529" s="4" t="s">
        <v>2079</v>
      </c>
      <c r="B1529" s="4" t="s">
        <v>2457</v>
      </c>
      <c r="C1529" s="1">
        <v>62</v>
      </c>
      <c r="D1529" s="4" t="s">
        <v>730</v>
      </c>
      <c r="E1529" s="4" t="s">
        <v>27</v>
      </c>
      <c r="F1529" s="3">
        <v>45735.333333333336</v>
      </c>
      <c r="G1529" s="3">
        <v>45735.469444444447</v>
      </c>
      <c r="H1529" s="1"/>
      <c r="I1529" s="1">
        <v>1.05</v>
      </c>
      <c r="J1529" s="1">
        <v>27.82</v>
      </c>
      <c r="K1529" s="2">
        <v>12.43</v>
      </c>
      <c r="L1529" s="4" t="s">
        <v>4</v>
      </c>
      <c r="M1529" s="4" t="s">
        <v>19</v>
      </c>
      <c r="N1529" s="1">
        <v>43.44</v>
      </c>
      <c r="O1529" s="1">
        <v>56.19</v>
      </c>
      <c r="P1529" s="1">
        <v>122.3</v>
      </c>
      <c r="Q1529" s="1">
        <v>12.79</v>
      </c>
      <c r="R1529" s="1">
        <v>2</v>
      </c>
      <c r="S1529" s="4" t="s">
        <v>14</v>
      </c>
      <c r="T1529" s="4" t="s">
        <v>15</v>
      </c>
      <c r="U1529" s="7">
        <v>8</v>
      </c>
      <c r="V1529" s="4" t="s">
        <v>12</v>
      </c>
      <c r="W1529" s="4" t="s">
        <v>2572</v>
      </c>
      <c r="X1529" s="7">
        <v>3</v>
      </c>
      <c r="Y1529" s="7">
        <v>2025</v>
      </c>
      <c r="Z1529" s="4" t="s">
        <v>2489</v>
      </c>
    </row>
    <row r="1530" spans="1:26">
      <c r="A1530" s="4" t="s">
        <v>2080</v>
      </c>
      <c r="B1530" s="4" t="s">
        <v>2458</v>
      </c>
      <c r="C1530" s="1">
        <v>85</v>
      </c>
      <c r="D1530" s="4" t="s">
        <v>1189</v>
      </c>
      <c r="E1530" s="4" t="s">
        <v>11</v>
      </c>
      <c r="F1530" s="3">
        <v>45735.375</v>
      </c>
      <c r="G1530" s="3">
        <v>45735.527777777781</v>
      </c>
      <c r="H1530" s="1">
        <v>76.19</v>
      </c>
      <c r="I1530" s="1">
        <v>2.85</v>
      </c>
      <c r="J1530" s="1">
        <v>14.98</v>
      </c>
      <c r="K1530" s="2">
        <v>22.65</v>
      </c>
      <c r="L1530" s="4" t="s">
        <v>12</v>
      </c>
      <c r="M1530" s="4" t="s">
        <v>48</v>
      </c>
      <c r="N1530" s="1">
        <v>10.29</v>
      </c>
      <c r="O1530" s="1">
        <v>76.73</v>
      </c>
      <c r="P1530" s="1">
        <v>69.19</v>
      </c>
      <c r="Q1530" s="1">
        <v>15.25</v>
      </c>
      <c r="R1530" s="1">
        <v>0</v>
      </c>
      <c r="S1530" s="4" t="s">
        <v>14</v>
      </c>
      <c r="T1530" s="4" t="s">
        <v>15</v>
      </c>
      <c r="U1530" s="7">
        <v>9</v>
      </c>
      <c r="V1530" s="4" t="s">
        <v>12</v>
      </c>
      <c r="W1530" s="4" t="s">
        <v>2572</v>
      </c>
      <c r="X1530" s="7">
        <v>3</v>
      </c>
      <c r="Y1530" s="7">
        <v>2025</v>
      </c>
      <c r="Z1530" s="4" t="s">
        <v>2489</v>
      </c>
    </row>
    <row r="1531" spans="1:26">
      <c r="A1531" s="4" t="s">
        <v>2081</v>
      </c>
      <c r="B1531" s="4" t="s">
        <v>2459</v>
      </c>
      <c r="C1531" s="1">
        <v>75</v>
      </c>
      <c r="D1531" s="4" t="s">
        <v>444</v>
      </c>
      <c r="E1531" s="4" t="s">
        <v>3</v>
      </c>
      <c r="F1531" s="3">
        <v>45735.416666666664</v>
      </c>
      <c r="G1531" s="3">
        <v>45735.580555555556</v>
      </c>
      <c r="H1531" s="1">
        <v>72.94</v>
      </c>
      <c r="I1531" s="1">
        <v>3.61</v>
      </c>
      <c r="J1531" s="1">
        <v>13.83</v>
      </c>
      <c r="K1531" s="2">
        <v>35.86</v>
      </c>
      <c r="L1531" s="4" t="s">
        <v>45</v>
      </c>
      <c r="M1531" s="4" t="s">
        <v>33</v>
      </c>
      <c r="N1531" s="1">
        <v>44.09</v>
      </c>
      <c r="O1531" s="1">
        <v>61.94</v>
      </c>
      <c r="P1531" s="1">
        <v>19.309999999999999</v>
      </c>
      <c r="Q1531" s="1">
        <v>38.67</v>
      </c>
      <c r="R1531" s="1">
        <v>6</v>
      </c>
      <c r="S1531" s="4" t="s">
        <v>6</v>
      </c>
      <c r="T1531" s="4" t="s">
        <v>15</v>
      </c>
      <c r="U1531" s="7">
        <v>10</v>
      </c>
      <c r="V1531" s="4" t="s">
        <v>12</v>
      </c>
      <c r="W1531" s="4" t="s">
        <v>2572</v>
      </c>
      <c r="X1531" s="7">
        <v>3</v>
      </c>
      <c r="Y1531" s="7">
        <v>2025</v>
      </c>
      <c r="Z1531" s="4" t="s">
        <v>2489</v>
      </c>
    </row>
    <row r="1532" spans="1:26">
      <c r="A1532" s="4" t="s">
        <v>2082</v>
      </c>
      <c r="B1532" s="4" t="s">
        <v>2460</v>
      </c>
      <c r="C1532" s="1">
        <v>75</v>
      </c>
      <c r="D1532" s="4" t="s">
        <v>227</v>
      </c>
      <c r="E1532" s="4" t="s">
        <v>11</v>
      </c>
      <c r="F1532" s="3">
        <v>45735.458333333336</v>
      </c>
      <c r="G1532" s="3">
        <v>45735.496527777781</v>
      </c>
      <c r="H1532" s="1">
        <v>24.54</v>
      </c>
      <c r="I1532" s="1">
        <v>1.71</v>
      </c>
      <c r="J1532" s="1"/>
      <c r="K1532" s="2">
        <v>31.06</v>
      </c>
      <c r="L1532" s="4" t="s">
        <v>4</v>
      </c>
      <c r="M1532" s="4" t="s">
        <v>33</v>
      </c>
      <c r="N1532" s="1">
        <v>18.63</v>
      </c>
      <c r="O1532" s="1">
        <v>76.459999999999994</v>
      </c>
      <c r="P1532" s="1">
        <v>81.739999999999995</v>
      </c>
      <c r="Q1532" s="1">
        <v>-1.64</v>
      </c>
      <c r="R1532" s="1">
        <v>4.59</v>
      </c>
      <c r="S1532" s="4" t="s">
        <v>20</v>
      </c>
      <c r="T1532" s="4" t="s">
        <v>24</v>
      </c>
      <c r="U1532" s="7">
        <v>11</v>
      </c>
      <c r="V1532" s="4" t="s">
        <v>12</v>
      </c>
      <c r="W1532" s="4" t="s">
        <v>2574</v>
      </c>
      <c r="X1532" s="7">
        <v>3</v>
      </c>
      <c r="Y1532" s="7">
        <v>2025</v>
      </c>
      <c r="Z1532" s="4" t="s">
        <v>2489</v>
      </c>
    </row>
    <row r="1533" spans="1:26">
      <c r="A1533" s="4" t="s">
        <v>2083</v>
      </c>
      <c r="B1533" s="4" t="s">
        <v>2461</v>
      </c>
      <c r="C1533" s="1">
        <v>85</v>
      </c>
      <c r="D1533" s="4" t="s">
        <v>120</v>
      </c>
      <c r="E1533" s="4" t="s">
        <v>42</v>
      </c>
      <c r="F1533" s="3">
        <v>45735.5</v>
      </c>
      <c r="G1533" s="3">
        <v>45735.56527777778</v>
      </c>
      <c r="H1533" s="1">
        <v>7.45</v>
      </c>
      <c r="I1533" s="1">
        <v>3.48</v>
      </c>
      <c r="J1533" s="1"/>
      <c r="K1533" s="2">
        <v>15.13</v>
      </c>
      <c r="L1533" s="4" t="s">
        <v>45</v>
      </c>
      <c r="M1533" s="4" t="s">
        <v>39</v>
      </c>
      <c r="N1533" s="1">
        <v>65.87</v>
      </c>
      <c r="O1533" s="1">
        <v>84.11</v>
      </c>
      <c r="P1533" s="1">
        <v>30.92</v>
      </c>
      <c r="Q1533" s="1">
        <v>10.51</v>
      </c>
      <c r="R1533" s="1">
        <v>2.08</v>
      </c>
      <c r="S1533" s="4" t="s">
        <v>14</v>
      </c>
      <c r="T1533" s="4" t="s">
        <v>24</v>
      </c>
      <c r="U1533" s="7">
        <v>12</v>
      </c>
      <c r="V1533" s="4" t="s">
        <v>36</v>
      </c>
      <c r="W1533" s="4" t="s">
        <v>2574</v>
      </c>
      <c r="X1533" s="7">
        <v>3</v>
      </c>
      <c r="Y1533" s="7">
        <v>2025</v>
      </c>
      <c r="Z1533" s="4" t="s">
        <v>2489</v>
      </c>
    </row>
    <row r="1534" spans="1:26">
      <c r="A1534" s="4" t="s">
        <v>2084</v>
      </c>
      <c r="B1534" s="4" t="s">
        <v>2462</v>
      </c>
      <c r="C1534" s="1">
        <v>50</v>
      </c>
      <c r="D1534" s="4" t="s">
        <v>249</v>
      </c>
      <c r="E1534" s="4" t="s">
        <v>42</v>
      </c>
      <c r="F1534" s="3">
        <v>45693.916666666664</v>
      </c>
      <c r="G1534" s="3">
        <v>45694.075694444444</v>
      </c>
      <c r="H1534" s="1">
        <v>17.7</v>
      </c>
      <c r="I1534" s="1">
        <v>3.46</v>
      </c>
      <c r="J1534" s="1">
        <v>19.71</v>
      </c>
      <c r="K1534" s="2">
        <v>19.920000000000002</v>
      </c>
      <c r="L1534" s="4" t="s">
        <v>36</v>
      </c>
      <c r="M1534" s="4" t="s">
        <v>5</v>
      </c>
      <c r="N1534" s="1">
        <v>47.81</v>
      </c>
      <c r="O1534" s="1">
        <v>79.37</v>
      </c>
      <c r="P1534" s="1">
        <v>258.64999999999998</v>
      </c>
      <c r="Q1534" s="1">
        <v>-9.35</v>
      </c>
      <c r="R1534" s="1">
        <v>7</v>
      </c>
      <c r="S1534" s="4" t="s">
        <v>6</v>
      </c>
      <c r="T1534" s="4" t="s">
        <v>7</v>
      </c>
      <c r="U1534" s="7">
        <v>22</v>
      </c>
      <c r="V1534" s="4" t="s">
        <v>4</v>
      </c>
      <c r="W1534" s="4" t="s">
        <v>2569</v>
      </c>
      <c r="X1534" s="7">
        <v>2</v>
      </c>
      <c r="Y1534" s="7">
        <v>2025</v>
      </c>
      <c r="Z1534" s="4" t="s">
        <v>1853</v>
      </c>
    </row>
    <row r="1535" spans="1:26">
      <c r="A1535" s="4" t="s">
        <v>2085</v>
      </c>
      <c r="B1535" s="4" t="s">
        <v>2463</v>
      </c>
      <c r="C1535" s="1">
        <v>85</v>
      </c>
      <c r="D1535" s="4" t="s">
        <v>810</v>
      </c>
      <c r="E1535" s="4" t="s">
        <v>11</v>
      </c>
      <c r="F1535" s="3">
        <v>45735.541666666664</v>
      </c>
      <c r="G1535" s="3">
        <v>45735.645138888889</v>
      </c>
      <c r="H1535" s="1">
        <v>17.2</v>
      </c>
      <c r="I1535" s="1">
        <v>1.66</v>
      </c>
      <c r="J1535" s="1"/>
      <c r="K1535" s="2">
        <v>38.89</v>
      </c>
      <c r="L1535" s="4" t="s">
        <v>45</v>
      </c>
      <c r="M1535" s="4" t="s">
        <v>23</v>
      </c>
      <c r="N1535" s="1">
        <v>24.07</v>
      </c>
      <c r="O1535" s="1">
        <v>76.81</v>
      </c>
      <c r="P1535" s="1">
        <v>160.29</v>
      </c>
      <c r="Q1535" s="1">
        <v>-4.25</v>
      </c>
      <c r="R1535" s="1">
        <v>1</v>
      </c>
      <c r="S1535" s="4" t="s">
        <v>20</v>
      </c>
      <c r="T1535" s="4" t="s">
        <v>7</v>
      </c>
      <c r="U1535" s="7">
        <v>13</v>
      </c>
      <c r="V1535" s="4" t="s">
        <v>36</v>
      </c>
      <c r="W1535" s="4" t="s">
        <v>2569</v>
      </c>
      <c r="X1535" s="7">
        <v>3</v>
      </c>
      <c r="Y1535" s="7">
        <v>2025</v>
      </c>
      <c r="Z1535" s="4" t="s">
        <v>2489</v>
      </c>
    </row>
    <row r="1536" spans="1:26">
      <c r="A1536" s="4" t="s">
        <v>2086</v>
      </c>
      <c r="B1536" s="4" t="s">
        <v>2464</v>
      </c>
      <c r="C1536" s="1">
        <v>50</v>
      </c>
      <c r="D1536" s="4" t="s">
        <v>26</v>
      </c>
      <c r="E1536" s="4" t="s">
        <v>3</v>
      </c>
      <c r="F1536" s="3">
        <v>45735.583333333336</v>
      </c>
      <c r="G1536" s="3">
        <v>45735.606249999997</v>
      </c>
      <c r="H1536" s="1"/>
      <c r="I1536" s="1">
        <v>2.29</v>
      </c>
      <c r="J1536" s="1">
        <v>21.67</v>
      </c>
      <c r="K1536" s="2">
        <v>8.33</v>
      </c>
      <c r="L1536" s="4" t="s">
        <v>36</v>
      </c>
      <c r="M1536" s="4" t="s">
        <v>23</v>
      </c>
      <c r="N1536" s="1">
        <v>58.69</v>
      </c>
      <c r="O1536" s="1">
        <v>84.96</v>
      </c>
      <c r="P1536" s="1">
        <v>116.66</v>
      </c>
      <c r="Q1536" s="1">
        <v>-3.11</v>
      </c>
      <c r="R1536" s="1">
        <v>1</v>
      </c>
      <c r="S1536" s="4" t="s">
        <v>6</v>
      </c>
      <c r="T1536" s="4" t="s">
        <v>15</v>
      </c>
      <c r="U1536" s="7">
        <v>14</v>
      </c>
      <c r="V1536" s="4" t="s">
        <v>36</v>
      </c>
      <c r="W1536" s="4" t="s">
        <v>2586</v>
      </c>
      <c r="X1536" s="7">
        <v>3</v>
      </c>
      <c r="Y1536" s="7">
        <v>2025</v>
      </c>
      <c r="Z1536" s="4" t="s">
        <v>2489</v>
      </c>
    </row>
    <row r="1537" spans="1:26">
      <c r="A1537" s="4" t="s">
        <v>2087</v>
      </c>
      <c r="B1537" s="4" t="s">
        <v>1</v>
      </c>
      <c r="C1537" s="1">
        <v>75</v>
      </c>
      <c r="D1537" s="4" t="s">
        <v>717</v>
      </c>
      <c r="E1537" s="4" t="s">
        <v>27</v>
      </c>
      <c r="F1537" s="3">
        <v>45735.625</v>
      </c>
      <c r="G1537" s="3">
        <v>45735.754166666666</v>
      </c>
      <c r="H1537" s="1">
        <v>72.28</v>
      </c>
      <c r="I1537" s="1">
        <v>1.1000000000000001</v>
      </c>
      <c r="J1537" s="1">
        <v>7.44</v>
      </c>
      <c r="K1537" s="2">
        <v>11.99</v>
      </c>
      <c r="L1537" s="4" t="s">
        <v>45</v>
      </c>
      <c r="M1537" s="4" t="s">
        <v>13</v>
      </c>
      <c r="N1537" s="1">
        <v>87.22</v>
      </c>
      <c r="O1537" s="1">
        <v>65.569999999999993</v>
      </c>
      <c r="P1537" s="1">
        <v>155.31</v>
      </c>
      <c r="Q1537" s="1">
        <v>4.7</v>
      </c>
      <c r="R1537" s="1">
        <v>7</v>
      </c>
      <c r="S1537" s="4" t="s">
        <v>14</v>
      </c>
      <c r="T1537" s="4" t="s">
        <v>15</v>
      </c>
      <c r="U1537" s="7">
        <v>15</v>
      </c>
      <c r="V1537" s="4" t="s">
        <v>36</v>
      </c>
      <c r="W1537" s="4" t="s">
        <v>2566</v>
      </c>
      <c r="X1537" s="7">
        <v>3</v>
      </c>
      <c r="Y1537" s="7">
        <v>2025</v>
      </c>
      <c r="Z1537" s="4" t="s">
        <v>2489</v>
      </c>
    </row>
    <row r="1538" spans="1:26">
      <c r="A1538" s="4" t="s">
        <v>2088</v>
      </c>
      <c r="B1538" s="4" t="s">
        <v>2465</v>
      </c>
      <c r="C1538" s="1">
        <v>85</v>
      </c>
      <c r="D1538" s="4" t="s">
        <v>383</v>
      </c>
      <c r="E1538" s="4" t="s">
        <v>27</v>
      </c>
      <c r="F1538" s="3">
        <v>45735.666666666664</v>
      </c>
      <c r="G1538" s="3">
        <v>45735.6875</v>
      </c>
      <c r="H1538" s="1">
        <v>18.02</v>
      </c>
      <c r="I1538" s="1">
        <v>2.46</v>
      </c>
      <c r="J1538" s="1">
        <v>43.7</v>
      </c>
      <c r="K1538" s="2">
        <v>17.78</v>
      </c>
      <c r="L1538" s="4" t="s">
        <v>36</v>
      </c>
      <c r="M1538" s="4" t="s">
        <v>48</v>
      </c>
      <c r="N1538" s="1">
        <v>71.41</v>
      </c>
      <c r="O1538" s="1">
        <v>76.22</v>
      </c>
      <c r="P1538" s="1">
        <v>28.55</v>
      </c>
      <c r="Q1538" s="1">
        <v>19.170000000000002</v>
      </c>
      <c r="R1538" s="1">
        <v>4</v>
      </c>
      <c r="S1538" s="4" t="s">
        <v>6</v>
      </c>
      <c r="T1538" s="4" t="s">
        <v>24</v>
      </c>
      <c r="U1538" s="7">
        <v>16</v>
      </c>
      <c r="V1538" s="4" t="s">
        <v>36</v>
      </c>
      <c r="W1538" s="4" t="s">
        <v>2566</v>
      </c>
      <c r="X1538" s="7">
        <v>3</v>
      </c>
      <c r="Y1538" s="7">
        <v>2025</v>
      </c>
      <c r="Z1538" s="4" t="s">
        <v>2489</v>
      </c>
    </row>
    <row r="1539" spans="1:26">
      <c r="A1539" s="4" t="s">
        <v>2089</v>
      </c>
      <c r="B1539" s="4" t="s">
        <v>2466</v>
      </c>
      <c r="C1539" s="1">
        <v>75</v>
      </c>
      <c r="D1539" s="4" t="s">
        <v>1306</v>
      </c>
      <c r="E1539" s="4" t="s">
        <v>11</v>
      </c>
      <c r="F1539" s="3">
        <v>45735.708333333336</v>
      </c>
      <c r="G1539" s="3">
        <v>45735.763194444444</v>
      </c>
      <c r="H1539" s="1">
        <v>59.13</v>
      </c>
      <c r="I1539" s="1">
        <v>2.42</v>
      </c>
      <c r="J1539" s="1">
        <v>6.94</v>
      </c>
      <c r="K1539" s="2">
        <v>37.99</v>
      </c>
      <c r="L1539" s="4" t="s">
        <v>4</v>
      </c>
      <c r="M1539" s="4" t="s">
        <v>19</v>
      </c>
      <c r="N1539" s="1">
        <v>47.38</v>
      </c>
      <c r="O1539" s="1">
        <v>51.07</v>
      </c>
      <c r="P1539" s="1">
        <v>238.74</v>
      </c>
      <c r="Q1539" s="1">
        <v>19.75</v>
      </c>
      <c r="R1539" s="1">
        <v>0</v>
      </c>
      <c r="S1539" s="4" t="s">
        <v>14</v>
      </c>
      <c r="T1539" s="4" t="s">
        <v>7</v>
      </c>
      <c r="U1539" s="7">
        <v>17</v>
      </c>
      <c r="V1539" s="4" t="s">
        <v>36</v>
      </c>
      <c r="W1539" s="4" t="s">
        <v>2566</v>
      </c>
      <c r="X1539" s="7">
        <v>3</v>
      </c>
      <c r="Y1539" s="7">
        <v>2025</v>
      </c>
      <c r="Z1539" s="4" t="s">
        <v>2489</v>
      </c>
    </row>
    <row r="1540" spans="1:26">
      <c r="A1540" s="4" t="s">
        <v>2090</v>
      </c>
      <c r="B1540" s="4" t="s">
        <v>2467</v>
      </c>
      <c r="C1540" s="1">
        <v>85</v>
      </c>
      <c r="D1540" s="4" t="s">
        <v>22</v>
      </c>
      <c r="E1540" s="4" t="s">
        <v>58</v>
      </c>
      <c r="F1540" s="3">
        <v>45735.75</v>
      </c>
      <c r="G1540" s="3">
        <v>45735.84652777778</v>
      </c>
      <c r="H1540" s="1">
        <v>35.869999999999997</v>
      </c>
      <c r="I1540" s="1">
        <v>4.2300000000000004</v>
      </c>
      <c r="J1540" s="1">
        <v>32.799999999999997</v>
      </c>
      <c r="K1540" s="2">
        <v>25.03</v>
      </c>
      <c r="L1540" s="4" t="s">
        <v>45</v>
      </c>
      <c r="M1540" s="4" t="s">
        <v>33</v>
      </c>
      <c r="N1540" s="1">
        <v>83.52</v>
      </c>
      <c r="O1540" s="1">
        <v>85.7</v>
      </c>
      <c r="P1540" s="1">
        <v>258.02999999999997</v>
      </c>
      <c r="Q1540" s="1">
        <v>8.25</v>
      </c>
      <c r="R1540" s="1">
        <v>5.35</v>
      </c>
      <c r="S1540" s="4" t="s">
        <v>6</v>
      </c>
      <c r="T1540" s="4" t="s">
        <v>7</v>
      </c>
      <c r="U1540" s="7">
        <v>18</v>
      </c>
      <c r="V1540" s="4" t="s">
        <v>4</v>
      </c>
      <c r="W1540" s="4" t="s">
        <v>2565</v>
      </c>
      <c r="X1540" s="7">
        <v>3</v>
      </c>
      <c r="Y1540" s="7">
        <v>2025</v>
      </c>
      <c r="Z1540" s="4" t="s">
        <v>2489</v>
      </c>
    </row>
    <row r="1541" spans="1:26">
      <c r="A1541" s="4" t="s">
        <v>2091</v>
      </c>
      <c r="B1541" s="4" t="s">
        <v>2468</v>
      </c>
      <c r="C1541" s="1">
        <v>62</v>
      </c>
      <c r="D1541" s="4" t="s">
        <v>334</v>
      </c>
      <c r="E1541" s="4" t="s">
        <v>11</v>
      </c>
      <c r="F1541" s="3">
        <v>45735.791666666664</v>
      </c>
      <c r="G1541" s="3">
        <v>45735.908333333333</v>
      </c>
      <c r="H1541" s="1">
        <v>5.2</v>
      </c>
      <c r="I1541" s="1">
        <v>1.89</v>
      </c>
      <c r="J1541" s="1">
        <v>49.33</v>
      </c>
      <c r="K1541" s="2">
        <v>30.87</v>
      </c>
      <c r="L1541" s="4" t="s">
        <v>12</v>
      </c>
      <c r="M1541" s="4" t="s">
        <v>48</v>
      </c>
      <c r="N1541" s="1">
        <v>18.98</v>
      </c>
      <c r="O1541" s="1">
        <v>89.64</v>
      </c>
      <c r="P1541" s="1">
        <v>179.29</v>
      </c>
      <c r="Q1541" s="1">
        <v>37.58</v>
      </c>
      <c r="R1541" s="1">
        <v>2.4</v>
      </c>
      <c r="S1541" s="4" t="s">
        <v>14</v>
      </c>
      <c r="T1541" s="4" t="s">
        <v>24</v>
      </c>
      <c r="U1541" s="7">
        <v>19</v>
      </c>
      <c r="V1541" s="4" t="s">
        <v>4</v>
      </c>
      <c r="W1541" s="4" t="s">
        <v>2565</v>
      </c>
      <c r="X1541" s="7">
        <v>3</v>
      </c>
      <c r="Y1541" s="7">
        <v>2025</v>
      </c>
      <c r="Z1541" s="4" t="s">
        <v>2489</v>
      </c>
    </row>
    <row r="1542" spans="1:26">
      <c r="A1542" s="4" t="s">
        <v>2092</v>
      </c>
      <c r="B1542" s="4" t="s">
        <v>2469</v>
      </c>
      <c r="C1542" s="1">
        <v>50</v>
      </c>
      <c r="D1542" s="4" t="s">
        <v>1358</v>
      </c>
      <c r="E1542" s="4" t="s">
        <v>42</v>
      </c>
      <c r="F1542" s="3">
        <v>45735.833333333336</v>
      </c>
      <c r="G1542" s="3">
        <v>45735.904861111114</v>
      </c>
      <c r="H1542" s="1">
        <v>28.77</v>
      </c>
      <c r="I1542" s="1">
        <v>1.19</v>
      </c>
      <c r="J1542" s="1">
        <v>25.8</v>
      </c>
      <c r="K1542" s="2">
        <v>17.02</v>
      </c>
      <c r="L1542" s="4" t="s">
        <v>4</v>
      </c>
      <c r="M1542" s="4" t="s">
        <v>33</v>
      </c>
      <c r="N1542" s="1">
        <v>27.99</v>
      </c>
      <c r="O1542" s="1">
        <v>69.5</v>
      </c>
      <c r="P1542" s="1">
        <v>163.04</v>
      </c>
      <c r="Q1542" s="1">
        <v>37.49</v>
      </c>
      <c r="R1542" s="1">
        <v>6</v>
      </c>
      <c r="S1542" s="4" t="s">
        <v>20</v>
      </c>
      <c r="T1542" s="4" t="s">
        <v>24</v>
      </c>
      <c r="U1542" s="7">
        <v>20</v>
      </c>
      <c r="V1542" s="4" t="s">
        <v>4</v>
      </c>
      <c r="W1542" s="4" t="s">
        <v>2577</v>
      </c>
      <c r="X1542" s="7">
        <v>3</v>
      </c>
      <c r="Y1542" s="7">
        <v>2025</v>
      </c>
      <c r="Z1542" s="4" t="s">
        <v>2489</v>
      </c>
    </row>
    <row r="1543" spans="1:26">
      <c r="A1543" s="4" t="s">
        <v>2093</v>
      </c>
      <c r="B1543" s="4" t="s">
        <v>2470</v>
      </c>
      <c r="C1543" s="1">
        <v>75</v>
      </c>
      <c r="D1543" s="4" t="s">
        <v>1258</v>
      </c>
      <c r="E1543" s="4" t="s">
        <v>27</v>
      </c>
      <c r="F1543" s="3">
        <v>45735.875</v>
      </c>
      <c r="G1543" s="3">
        <v>45736.025000000001</v>
      </c>
      <c r="H1543" s="1">
        <v>61.91</v>
      </c>
      <c r="I1543" s="1">
        <v>3.1</v>
      </c>
      <c r="J1543" s="1">
        <v>37.770000000000003</v>
      </c>
      <c r="K1543" s="2">
        <v>31.22</v>
      </c>
      <c r="L1543" s="4" t="s">
        <v>45</v>
      </c>
      <c r="M1543" s="4" t="s">
        <v>33</v>
      </c>
      <c r="N1543" s="1">
        <v>18.22</v>
      </c>
      <c r="O1543" s="1">
        <v>88.06</v>
      </c>
      <c r="P1543" s="1">
        <v>291.18</v>
      </c>
      <c r="Q1543" s="1">
        <v>18.77</v>
      </c>
      <c r="R1543" s="1">
        <v>3</v>
      </c>
      <c r="S1543" s="4" t="s">
        <v>14</v>
      </c>
      <c r="T1543" s="4" t="s">
        <v>15</v>
      </c>
      <c r="U1543" s="7">
        <v>21</v>
      </c>
      <c r="V1543" s="4" t="s">
        <v>4</v>
      </c>
      <c r="W1543" s="4" t="s">
        <v>2577</v>
      </c>
      <c r="X1543" s="7">
        <v>3</v>
      </c>
      <c r="Y1543" s="7">
        <v>2025</v>
      </c>
      <c r="Z1543" s="4" t="s">
        <v>2489</v>
      </c>
    </row>
    <row r="1544" spans="1:26">
      <c r="A1544" s="4" t="s">
        <v>2094</v>
      </c>
      <c r="B1544" s="4" t="s">
        <v>2471</v>
      </c>
      <c r="C1544" s="1">
        <v>100</v>
      </c>
      <c r="D1544" s="4" t="s">
        <v>1675</v>
      </c>
      <c r="E1544" s="4" t="s">
        <v>27</v>
      </c>
      <c r="F1544" s="3">
        <v>45735.916666666664</v>
      </c>
      <c r="G1544" s="3">
        <v>45735.979861111111</v>
      </c>
      <c r="H1544" s="1">
        <v>35.020000000000003</v>
      </c>
      <c r="I1544" s="1">
        <v>2.85</v>
      </c>
      <c r="J1544" s="1">
        <v>12.54</v>
      </c>
      <c r="K1544" s="2">
        <v>26.83</v>
      </c>
      <c r="L1544" s="4" t="s">
        <v>45</v>
      </c>
      <c r="M1544" s="4" t="s">
        <v>39</v>
      </c>
      <c r="N1544" s="1">
        <v>19.07</v>
      </c>
      <c r="O1544" s="1">
        <v>77.59</v>
      </c>
      <c r="P1544" s="1">
        <v>49.67</v>
      </c>
      <c r="Q1544" s="1">
        <v>10.199999999999999</v>
      </c>
      <c r="R1544" s="1">
        <v>3</v>
      </c>
      <c r="S1544" s="4" t="s">
        <v>14</v>
      </c>
      <c r="T1544" s="4" t="s">
        <v>24</v>
      </c>
      <c r="U1544" s="7">
        <v>22</v>
      </c>
      <c r="V1544" s="4" t="s">
        <v>4</v>
      </c>
      <c r="W1544" s="4" t="s">
        <v>2577</v>
      </c>
      <c r="X1544" s="7">
        <v>3</v>
      </c>
      <c r="Y1544" s="7">
        <v>2025</v>
      </c>
      <c r="Z1544" s="4" t="s">
        <v>2489</v>
      </c>
    </row>
    <row r="1545" spans="1:26">
      <c r="A1545" s="4" t="s">
        <v>2095</v>
      </c>
      <c r="B1545" s="4" t="s">
        <v>2472</v>
      </c>
      <c r="C1545" s="1">
        <v>85</v>
      </c>
      <c r="D1545" s="4" t="s">
        <v>47</v>
      </c>
      <c r="E1545" s="4" t="s">
        <v>11</v>
      </c>
      <c r="F1545" s="3">
        <v>45689.458333333336</v>
      </c>
      <c r="G1545" s="3">
        <v>45689.621527777781</v>
      </c>
      <c r="H1545" s="1">
        <v>22.56</v>
      </c>
      <c r="I1545" s="1">
        <v>2.06</v>
      </c>
      <c r="J1545" s="1">
        <v>4.46</v>
      </c>
      <c r="K1545" s="2">
        <v>14.05</v>
      </c>
      <c r="L1545" s="4" t="s">
        <v>4</v>
      </c>
      <c r="M1545" s="4" t="s">
        <v>48</v>
      </c>
      <c r="N1545" s="1">
        <v>14.62</v>
      </c>
      <c r="O1545" s="1">
        <v>85.86</v>
      </c>
      <c r="P1545" s="1">
        <v>194.76</v>
      </c>
      <c r="Q1545" s="1">
        <v>34.26</v>
      </c>
      <c r="R1545" s="1">
        <v>0</v>
      </c>
      <c r="S1545" s="4" t="s">
        <v>6</v>
      </c>
      <c r="T1545" s="4" t="s">
        <v>24</v>
      </c>
      <c r="U1545" s="7">
        <v>11</v>
      </c>
      <c r="V1545" s="4" t="s">
        <v>12</v>
      </c>
      <c r="W1545" s="4" t="s">
        <v>2581</v>
      </c>
      <c r="X1545" s="7">
        <v>2</v>
      </c>
      <c r="Y1545" s="7">
        <v>2025</v>
      </c>
      <c r="Z1545" s="4" t="s">
        <v>1853</v>
      </c>
    </row>
    <row r="1546" spans="1:26">
      <c r="A1546" s="4" t="s">
        <v>2096</v>
      </c>
      <c r="B1546" s="4" t="s">
        <v>2473</v>
      </c>
      <c r="C1546" s="1">
        <v>63.1</v>
      </c>
      <c r="D1546" s="4" t="s">
        <v>251</v>
      </c>
      <c r="E1546" s="4" t="s">
        <v>3</v>
      </c>
      <c r="F1546" s="3">
        <v>45693.958333333336</v>
      </c>
      <c r="G1546" s="3">
        <v>45694.013888888891</v>
      </c>
      <c r="H1546" s="1">
        <v>47.71</v>
      </c>
      <c r="I1546" s="1">
        <v>1.18</v>
      </c>
      <c r="J1546" s="1"/>
      <c r="K1546" s="2">
        <v>15.35</v>
      </c>
      <c r="L1546" s="4" t="s">
        <v>45</v>
      </c>
      <c r="M1546" s="4" t="s">
        <v>39</v>
      </c>
      <c r="N1546" s="1">
        <v>49.54</v>
      </c>
      <c r="O1546" s="1">
        <v>57.94</v>
      </c>
      <c r="P1546" s="1">
        <v>214.47</v>
      </c>
      <c r="Q1546" s="1">
        <v>34.28</v>
      </c>
      <c r="R1546" s="1">
        <v>1</v>
      </c>
      <c r="S1546" s="4" t="s">
        <v>6</v>
      </c>
      <c r="T1546" s="4" t="s">
        <v>15</v>
      </c>
      <c r="U1546" s="7">
        <v>23</v>
      </c>
      <c r="V1546" s="4" t="s">
        <v>4</v>
      </c>
      <c r="W1546" s="4" t="s">
        <v>2587</v>
      </c>
      <c r="X1546" s="7">
        <v>2</v>
      </c>
      <c r="Y1546" s="7">
        <v>2025</v>
      </c>
      <c r="Z1546" s="4" t="s">
        <v>1853</v>
      </c>
    </row>
    <row r="1547" spans="1:26">
      <c r="A1547" s="4" t="s">
        <v>2097</v>
      </c>
      <c r="B1547" s="4" t="s">
        <v>2474</v>
      </c>
      <c r="C1547" s="1">
        <v>50</v>
      </c>
      <c r="D1547" s="4" t="s">
        <v>1559</v>
      </c>
      <c r="E1547" s="4" t="s">
        <v>27</v>
      </c>
      <c r="F1547" s="3">
        <v>45735.958333333336</v>
      </c>
      <c r="G1547" s="3">
        <v>45736.034722222219</v>
      </c>
      <c r="H1547" s="1">
        <v>14.8</v>
      </c>
      <c r="I1547" s="1">
        <v>2.61</v>
      </c>
      <c r="J1547" s="1">
        <v>27.5</v>
      </c>
      <c r="K1547" s="2">
        <v>33.99</v>
      </c>
      <c r="L1547" s="4" t="s">
        <v>12</v>
      </c>
      <c r="M1547" s="4" t="s">
        <v>33</v>
      </c>
      <c r="N1547" s="1">
        <v>19.600000000000001</v>
      </c>
      <c r="O1547" s="1">
        <v>82.03</v>
      </c>
      <c r="P1547" s="1">
        <v>58.87</v>
      </c>
      <c r="Q1547" s="1">
        <v>27.22</v>
      </c>
      <c r="R1547" s="1">
        <v>3</v>
      </c>
      <c r="S1547" s="4" t="s">
        <v>6</v>
      </c>
      <c r="T1547" s="4" t="s">
        <v>15</v>
      </c>
      <c r="U1547" s="7">
        <v>23</v>
      </c>
      <c r="V1547" s="4" t="s">
        <v>4</v>
      </c>
      <c r="W1547" s="4" t="s">
        <v>2587</v>
      </c>
      <c r="X1547" s="7">
        <v>3</v>
      </c>
      <c r="Y1547" s="7">
        <v>2025</v>
      </c>
      <c r="Z1547" s="4" t="s">
        <v>2489</v>
      </c>
    </row>
    <row r="1548" spans="1:26">
      <c r="A1548" s="4" t="s">
        <v>2098</v>
      </c>
      <c r="B1548" s="4" t="s">
        <v>2475</v>
      </c>
      <c r="C1548" s="1">
        <v>75</v>
      </c>
      <c r="D1548" s="4" t="s">
        <v>511</v>
      </c>
      <c r="E1548" s="4" t="s">
        <v>58</v>
      </c>
      <c r="F1548" s="3">
        <v>45736</v>
      </c>
      <c r="G1548" s="3">
        <v>45736.134027777778</v>
      </c>
      <c r="H1548" s="1">
        <v>65.099999999999994</v>
      </c>
      <c r="I1548" s="1">
        <v>1.02</v>
      </c>
      <c r="J1548" s="1">
        <v>47.44</v>
      </c>
      <c r="K1548" s="2">
        <v>31.7</v>
      </c>
      <c r="L1548" s="4" t="s">
        <v>36</v>
      </c>
      <c r="M1548" s="4" t="s">
        <v>23</v>
      </c>
      <c r="N1548" s="1">
        <v>17.25</v>
      </c>
      <c r="O1548" s="1">
        <v>99.67</v>
      </c>
      <c r="P1548" s="1">
        <v>41.26</v>
      </c>
      <c r="Q1548" s="1">
        <v>10.93</v>
      </c>
      <c r="R1548" s="1">
        <v>4</v>
      </c>
      <c r="S1548" s="4" t="s">
        <v>14</v>
      </c>
      <c r="T1548" s="4" t="s">
        <v>7</v>
      </c>
      <c r="U1548" s="7">
        <v>0</v>
      </c>
      <c r="V1548" s="4" t="s">
        <v>1816</v>
      </c>
      <c r="W1548" s="4" t="s">
        <v>2582</v>
      </c>
      <c r="X1548" s="7">
        <v>3</v>
      </c>
      <c r="Y1548" s="7">
        <v>2025</v>
      </c>
      <c r="Z1548" s="4" t="s">
        <v>2489</v>
      </c>
    </row>
    <row r="1549" spans="1:26">
      <c r="A1549" s="4" t="s">
        <v>2099</v>
      </c>
      <c r="B1549" s="4" t="s">
        <v>2476</v>
      </c>
      <c r="C1549" s="1">
        <v>75</v>
      </c>
      <c r="D1549" s="4" t="s">
        <v>150</v>
      </c>
      <c r="E1549" s="4" t="s">
        <v>58</v>
      </c>
      <c r="F1549" s="3">
        <v>45736.041666666664</v>
      </c>
      <c r="G1549" s="3">
        <v>45736.100694444445</v>
      </c>
      <c r="H1549" s="1">
        <v>18.12</v>
      </c>
      <c r="I1549" s="1">
        <v>3.41</v>
      </c>
      <c r="J1549" s="1">
        <v>35.159999999999997</v>
      </c>
      <c r="K1549" s="2">
        <v>15.37</v>
      </c>
      <c r="L1549" s="4" t="s">
        <v>45</v>
      </c>
      <c r="M1549" s="4" t="s">
        <v>5</v>
      </c>
      <c r="N1549" s="1">
        <v>41.08</v>
      </c>
      <c r="O1549" s="1">
        <v>146.76</v>
      </c>
      <c r="P1549" s="1">
        <v>277.02</v>
      </c>
      <c r="Q1549" s="1">
        <v>4.5999999999999996</v>
      </c>
      <c r="R1549" s="1">
        <v>7</v>
      </c>
      <c r="S1549" s="4" t="s">
        <v>14</v>
      </c>
      <c r="T1549" s="4" t="s">
        <v>15</v>
      </c>
      <c r="U1549" s="7">
        <v>1</v>
      </c>
      <c r="V1549" s="4" t="s">
        <v>1816</v>
      </c>
      <c r="W1549" s="4" t="s">
        <v>2582</v>
      </c>
      <c r="X1549" s="7">
        <v>3</v>
      </c>
      <c r="Y1549" s="7">
        <v>2025</v>
      </c>
      <c r="Z1549" s="4" t="s">
        <v>2489</v>
      </c>
    </row>
    <row r="1550" spans="1:26">
      <c r="A1550" s="4" t="s">
        <v>2100</v>
      </c>
      <c r="B1550" s="4" t="s">
        <v>2477</v>
      </c>
      <c r="C1550" s="1">
        <v>86.72</v>
      </c>
      <c r="D1550" s="4" t="s">
        <v>32</v>
      </c>
      <c r="E1550" s="4" t="s">
        <v>3</v>
      </c>
      <c r="F1550" s="3">
        <v>45736.083333333336</v>
      </c>
      <c r="G1550" s="3">
        <v>45736.180555555555</v>
      </c>
      <c r="H1550" s="1">
        <v>61.63</v>
      </c>
      <c r="I1550" s="1">
        <v>2.94</v>
      </c>
      <c r="J1550" s="1">
        <v>20.39</v>
      </c>
      <c r="K1550" s="2">
        <v>32.96</v>
      </c>
      <c r="L1550" s="4" t="s">
        <v>45</v>
      </c>
      <c r="M1550" s="4" t="s">
        <v>39</v>
      </c>
      <c r="N1550" s="1">
        <v>23.36</v>
      </c>
      <c r="O1550" s="1">
        <v>96.41</v>
      </c>
      <c r="P1550" s="1">
        <v>83.92</v>
      </c>
      <c r="Q1550" s="1">
        <v>-6.98</v>
      </c>
      <c r="R1550" s="1">
        <v>3</v>
      </c>
      <c r="S1550" s="4" t="s">
        <v>14</v>
      </c>
      <c r="T1550" s="4" t="s">
        <v>24</v>
      </c>
      <c r="U1550" s="7">
        <v>2</v>
      </c>
      <c r="V1550" s="4" t="s">
        <v>1816</v>
      </c>
      <c r="W1550" s="4" t="s">
        <v>2575</v>
      </c>
      <c r="X1550" s="7">
        <v>3</v>
      </c>
      <c r="Y1550" s="7">
        <v>2025</v>
      </c>
      <c r="Z1550" s="4" t="s">
        <v>2489</v>
      </c>
    </row>
    <row r="1551" spans="1:26">
      <c r="A1551" s="4" t="s">
        <v>2101</v>
      </c>
      <c r="B1551" s="4" t="s">
        <v>2478</v>
      </c>
      <c r="C1551" s="1">
        <v>75</v>
      </c>
      <c r="D1551" s="4" t="s">
        <v>91</v>
      </c>
      <c r="E1551" s="4" t="s">
        <v>11</v>
      </c>
      <c r="F1551" s="3">
        <v>45736.125</v>
      </c>
      <c r="G1551" s="3">
        <v>45736.159722222219</v>
      </c>
      <c r="H1551" s="1">
        <v>71.81</v>
      </c>
      <c r="I1551" s="1">
        <v>3.74</v>
      </c>
      <c r="J1551" s="1">
        <v>39.47</v>
      </c>
      <c r="K1551" s="2">
        <v>21.01</v>
      </c>
      <c r="L1551" s="4" t="s">
        <v>12</v>
      </c>
      <c r="M1551" s="4" t="s">
        <v>13</v>
      </c>
      <c r="N1551" s="1">
        <v>49.9</v>
      </c>
      <c r="O1551" s="1">
        <v>60.39</v>
      </c>
      <c r="P1551" s="1">
        <v>55.97</v>
      </c>
      <c r="Q1551" s="1">
        <v>-0.83</v>
      </c>
      <c r="R1551" s="1">
        <v>2</v>
      </c>
      <c r="S1551" s="4" t="s">
        <v>6</v>
      </c>
      <c r="T1551" s="4" t="s">
        <v>15</v>
      </c>
      <c r="U1551" s="7">
        <v>3</v>
      </c>
      <c r="V1551" s="4" t="s">
        <v>1816</v>
      </c>
      <c r="W1551" s="4" t="s">
        <v>2580</v>
      </c>
      <c r="X1551" s="7">
        <v>3</v>
      </c>
      <c r="Y1551" s="7">
        <v>2025</v>
      </c>
      <c r="Z1551" s="4" t="s">
        <v>2489</v>
      </c>
    </row>
    <row r="1552" spans="1:26">
      <c r="A1552" s="4" t="s">
        <v>2102</v>
      </c>
      <c r="B1552" s="4" t="s">
        <v>2479</v>
      </c>
      <c r="C1552" s="1">
        <v>100</v>
      </c>
      <c r="D1552" s="4" t="s">
        <v>264</v>
      </c>
      <c r="E1552" s="4" t="s">
        <v>11</v>
      </c>
      <c r="F1552" s="3">
        <v>45736.166666666664</v>
      </c>
      <c r="G1552" s="3">
        <v>45736.284722222219</v>
      </c>
      <c r="H1552" s="1">
        <v>45.99</v>
      </c>
      <c r="I1552" s="1">
        <v>1.6</v>
      </c>
      <c r="J1552" s="1">
        <v>42.36</v>
      </c>
      <c r="K1552" s="2">
        <v>19.23</v>
      </c>
      <c r="L1552" s="4" t="s">
        <v>4</v>
      </c>
      <c r="M1552" s="4" t="s">
        <v>5</v>
      </c>
      <c r="N1552" s="1">
        <v>63.54</v>
      </c>
      <c r="O1552" s="1">
        <v>60.39</v>
      </c>
      <c r="P1552" s="1">
        <v>113.46</v>
      </c>
      <c r="Q1552" s="1">
        <v>5.82</v>
      </c>
      <c r="R1552" s="1">
        <v>3</v>
      </c>
      <c r="S1552" s="4" t="s">
        <v>14</v>
      </c>
      <c r="T1552" s="4" t="s">
        <v>15</v>
      </c>
      <c r="U1552" s="7">
        <v>4</v>
      </c>
      <c r="V1552" s="4" t="s">
        <v>1816</v>
      </c>
      <c r="W1552" s="4" t="s">
        <v>2580</v>
      </c>
      <c r="X1552" s="7">
        <v>3</v>
      </c>
      <c r="Y1552" s="7">
        <v>2025</v>
      </c>
      <c r="Z1552" s="4" t="s">
        <v>2489</v>
      </c>
    </row>
    <row r="1553" spans="1:26">
      <c r="A1553" s="4" t="s">
        <v>2103</v>
      </c>
      <c r="B1553" s="4" t="s">
        <v>2480</v>
      </c>
      <c r="C1553" s="1">
        <v>100</v>
      </c>
      <c r="D1553" s="4" t="s">
        <v>1439</v>
      </c>
      <c r="E1553" s="4" t="s">
        <v>42</v>
      </c>
      <c r="F1553" s="3">
        <v>45736.208333333336</v>
      </c>
      <c r="G1553" s="3">
        <v>45736.234722222223</v>
      </c>
      <c r="H1553" s="1">
        <v>45.86</v>
      </c>
      <c r="I1553" s="1">
        <v>1.31</v>
      </c>
      <c r="J1553" s="1">
        <v>47.5</v>
      </c>
      <c r="K1553" s="2">
        <v>35.549999999999997</v>
      </c>
      <c r="L1553" s="4" t="s">
        <v>45</v>
      </c>
      <c r="M1553" s="4" t="s">
        <v>39</v>
      </c>
      <c r="N1553" s="1">
        <v>26.45</v>
      </c>
      <c r="O1553" s="1">
        <v>50.88</v>
      </c>
      <c r="P1553" s="1">
        <v>85</v>
      </c>
      <c r="Q1553" s="1">
        <v>7.16</v>
      </c>
      <c r="R1553" s="1">
        <v>4</v>
      </c>
      <c r="S1553" s="4" t="s">
        <v>20</v>
      </c>
      <c r="T1553" s="4" t="s">
        <v>24</v>
      </c>
      <c r="U1553" s="7">
        <v>5</v>
      </c>
      <c r="V1553" s="4" t="s">
        <v>1816</v>
      </c>
      <c r="W1553" s="4" t="s">
        <v>2578</v>
      </c>
      <c r="X1553" s="7">
        <v>3</v>
      </c>
      <c r="Y1553" s="7">
        <v>2025</v>
      </c>
      <c r="Z1553" s="4" t="s">
        <v>2489</v>
      </c>
    </row>
    <row r="1554" spans="1:26">
      <c r="A1554" s="4" t="s">
        <v>2104</v>
      </c>
      <c r="B1554" s="4" t="s">
        <v>2481</v>
      </c>
      <c r="C1554" s="1">
        <v>100</v>
      </c>
      <c r="D1554" s="4" t="s">
        <v>99</v>
      </c>
      <c r="E1554" s="4" t="s">
        <v>27</v>
      </c>
      <c r="F1554" s="3">
        <v>45736.25</v>
      </c>
      <c r="G1554" s="3">
        <v>45736.366666666669</v>
      </c>
      <c r="H1554" s="1">
        <v>55.69</v>
      </c>
      <c r="I1554" s="1">
        <v>2.87</v>
      </c>
      <c r="J1554" s="1">
        <v>3.86</v>
      </c>
      <c r="K1554" s="2">
        <v>5.43</v>
      </c>
      <c r="L1554" s="4" t="s">
        <v>36</v>
      </c>
      <c r="M1554" s="4" t="s">
        <v>48</v>
      </c>
      <c r="N1554" s="1">
        <v>25.91</v>
      </c>
      <c r="O1554" s="1">
        <v>91.24</v>
      </c>
      <c r="P1554" s="1"/>
      <c r="Q1554" s="1">
        <v>11.35</v>
      </c>
      <c r="R1554" s="1">
        <v>0</v>
      </c>
      <c r="S1554" s="4" t="s">
        <v>20</v>
      </c>
      <c r="T1554" s="4" t="s">
        <v>15</v>
      </c>
      <c r="U1554" s="7">
        <v>6</v>
      </c>
      <c r="V1554" s="4" t="s">
        <v>12</v>
      </c>
      <c r="W1554" s="4" t="s">
        <v>2585</v>
      </c>
      <c r="X1554" s="7">
        <v>3</v>
      </c>
      <c r="Y1554" s="7">
        <v>2025</v>
      </c>
      <c r="Z1554" s="4" t="s">
        <v>2489</v>
      </c>
    </row>
    <row r="1555" spans="1:26">
      <c r="A1555" s="4" t="s">
        <v>2105</v>
      </c>
      <c r="B1555" s="4" t="s">
        <v>2482</v>
      </c>
      <c r="C1555" s="1">
        <v>61.95</v>
      </c>
      <c r="D1555" s="4" t="s">
        <v>181</v>
      </c>
      <c r="E1555" s="4" t="s">
        <v>58</v>
      </c>
      <c r="F1555" s="3">
        <v>45736.291666666664</v>
      </c>
      <c r="G1555" s="3">
        <v>45736.452777777777</v>
      </c>
      <c r="H1555" s="1">
        <v>23.05</v>
      </c>
      <c r="I1555" s="1">
        <v>3.66</v>
      </c>
      <c r="J1555" s="1">
        <v>36.770000000000003</v>
      </c>
      <c r="K1555" s="2">
        <v>9.64</v>
      </c>
      <c r="L1555" s="4" t="s">
        <v>36</v>
      </c>
      <c r="M1555" s="4" t="s">
        <v>39</v>
      </c>
      <c r="N1555" s="1">
        <v>36.14</v>
      </c>
      <c r="O1555" s="1">
        <v>50.59</v>
      </c>
      <c r="P1555" s="1">
        <v>286.38</v>
      </c>
      <c r="Q1555" s="1">
        <v>-7.86</v>
      </c>
      <c r="R1555" s="1">
        <v>2</v>
      </c>
      <c r="S1555" s="4" t="s">
        <v>6</v>
      </c>
      <c r="T1555" s="4" t="s">
        <v>7</v>
      </c>
      <c r="U1555" s="7">
        <v>7</v>
      </c>
      <c r="V1555" s="4" t="s">
        <v>12</v>
      </c>
      <c r="W1555" s="4" t="s">
        <v>2583</v>
      </c>
      <c r="X1555" s="7">
        <v>3</v>
      </c>
      <c r="Y1555" s="7">
        <v>2025</v>
      </c>
      <c r="Z1555" s="4" t="s">
        <v>2489</v>
      </c>
    </row>
    <row r="1556" spans="1:26">
      <c r="A1556" s="4" t="s">
        <v>2106</v>
      </c>
      <c r="B1556" s="4" t="s">
        <v>2483</v>
      </c>
      <c r="C1556" s="1">
        <v>50</v>
      </c>
      <c r="D1556" s="4" t="s">
        <v>1375</v>
      </c>
      <c r="E1556" s="4" t="s">
        <v>42</v>
      </c>
      <c r="F1556" s="3">
        <v>45736.333333333336</v>
      </c>
      <c r="G1556" s="3">
        <v>45736.402083333334</v>
      </c>
      <c r="H1556" s="1">
        <v>39.97</v>
      </c>
      <c r="I1556" s="1">
        <v>0.69</v>
      </c>
      <c r="J1556" s="1">
        <v>37.68</v>
      </c>
      <c r="K1556" s="2">
        <v>35.479999999999997</v>
      </c>
      <c r="L1556" s="4" t="s">
        <v>12</v>
      </c>
      <c r="M1556" s="4" t="s">
        <v>19</v>
      </c>
      <c r="N1556" s="1">
        <v>88.3</v>
      </c>
      <c r="O1556" s="1">
        <v>71.14</v>
      </c>
      <c r="P1556" s="1">
        <v>60.92</v>
      </c>
      <c r="Q1556" s="1">
        <v>11.02</v>
      </c>
      <c r="R1556" s="1">
        <v>4</v>
      </c>
      <c r="S1556" s="4" t="s">
        <v>14</v>
      </c>
      <c r="T1556" s="4" t="s">
        <v>15</v>
      </c>
      <c r="U1556" s="7">
        <v>8</v>
      </c>
      <c r="V1556" s="4" t="s">
        <v>12</v>
      </c>
      <c r="W1556" s="4" t="s">
        <v>2571</v>
      </c>
      <c r="X1556" s="7">
        <v>3</v>
      </c>
      <c r="Y1556" s="7">
        <v>2025</v>
      </c>
      <c r="Z1556" s="4" t="s">
        <v>2489</v>
      </c>
    </row>
    <row r="1557" spans="1:26">
      <c r="A1557" s="4" t="s">
        <v>2107</v>
      </c>
      <c r="B1557" s="4" t="s">
        <v>2484</v>
      </c>
      <c r="C1557" s="1">
        <v>85</v>
      </c>
      <c r="D1557" s="4" t="s">
        <v>253</v>
      </c>
      <c r="E1557" s="4" t="s">
        <v>27</v>
      </c>
      <c r="F1557" s="3">
        <v>45694</v>
      </c>
      <c r="G1557" s="3">
        <v>45694.142361111109</v>
      </c>
      <c r="H1557" s="1">
        <v>71.19</v>
      </c>
      <c r="I1557" s="1">
        <v>1.43</v>
      </c>
      <c r="J1557" s="1">
        <v>10.3</v>
      </c>
      <c r="K1557" s="2">
        <v>5.14</v>
      </c>
      <c r="L1557" s="4" t="s">
        <v>12</v>
      </c>
      <c r="M1557" s="4" t="s">
        <v>33</v>
      </c>
      <c r="N1557" s="1">
        <v>36.880000000000003</v>
      </c>
      <c r="O1557" s="1">
        <v>73.97</v>
      </c>
      <c r="P1557" s="1">
        <v>276.22000000000003</v>
      </c>
      <c r="Q1557" s="1">
        <v>-4.8099999999999996</v>
      </c>
      <c r="R1557" s="1">
        <v>6</v>
      </c>
      <c r="S1557" s="4" t="s">
        <v>14</v>
      </c>
      <c r="T1557" s="4" t="s">
        <v>7</v>
      </c>
      <c r="U1557" s="7">
        <v>0</v>
      </c>
      <c r="V1557" s="4" t="s">
        <v>1816</v>
      </c>
      <c r="W1557" s="4" t="s">
        <v>2570</v>
      </c>
      <c r="X1557" s="7">
        <v>2</v>
      </c>
      <c r="Y1557" s="7">
        <v>2025</v>
      </c>
      <c r="Z1557" s="4" t="s">
        <v>1853</v>
      </c>
    </row>
    <row r="1558" spans="1:26">
      <c r="A1558" s="4" t="s">
        <v>2108</v>
      </c>
      <c r="B1558" s="4" t="s">
        <v>2485</v>
      </c>
      <c r="C1558" s="1">
        <v>75</v>
      </c>
      <c r="D1558" s="4" t="s">
        <v>567</v>
      </c>
      <c r="E1558" s="4" t="s">
        <v>42</v>
      </c>
      <c r="F1558" s="3">
        <v>45736.375</v>
      </c>
      <c r="G1558" s="3">
        <v>45736.484722222223</v>
      </c>
      <c r="H1558" s="1">
        <v>21.05</v>
      </c>
      <c r="I1558" s="1">
        <v>1.46</v>
      </c>
      <c r="J1558" s="1">
        <v>6.31</v>
      </c>
      <c r="K1558" s="2">
        <v>46.17</v>
      </c>
      <c r="L1558" s="4" t="s">
        <v>36</v>
      </c>
      <c r="M1558" s="4" t="s">
        <v>5</v>
      </c>
      <c r="N1558" s="1">
        <v>50.71</v>
      </c>
      <c r="O1558" s="1">
        <v>64.14</v>
      </c>
      <c r="P1558" s="1">
        <v>135.63999999999999</v>
      </c>
      <c r="Q1558" s="1">
        <v>26.19</v>
      </c>
      <c r="R1558" s="1">
        <v>5</v>
      </c>
      <c r="S1558" s="4" t="s">
        <v>6</v>
      </c>
      <c r="T1558" s="4" t="s">
        <v>24</v>
      </c>
      <c r="U1558" s="7">
        <v>9</v>
      </c>
      <c r="V1558" s="4" t="s">
        <v>12</v>
      </c>
      <c r="W1558" s="4" t="s">
        <v>2570</v>
      </c>
      <c r="X1558" s="7">
        <v>3</v>
      </c>
      <c r="Y1558" s="7">
        <v>2025</v>
      </c>
      <c r="Z1558" s="4" t="s">
        <v>2489</v>
      </c>
    </row>
    <row r="1559" spans="1:26">
      <c r="A1559" s="4" t="s">
        <v>2109</v>
      </c>
      <c r="B1559" s="4" t="s">
        <v>2486</v>
      </c>
      <c r="C1559" s="1">
        <v>100</v>
      </c>
      <c r="D1559" s="4" t="s">
        <v>1688</v>
      </c>
      <c r="E1559" s="4" t="s">
        <v>58</v>
      </c>
      <c r="F1559" s="3">
        <v>45736.416666666664</v>
      </c>
      <c r="G1559" s="3">
        <v>45736.518750000003</v>
      </c>
      <c r="H1559" s="1">
        <v>8.7899999999999991</v>
      </c>
      <c r="I1559" s="1">
        <v>2.91</v>
      </c>
      <c r="J1559" s="1"/>
      <c r="K1559" s="2">
        <v>15.66</v>
      </c>
      <c r="L1559" s="4" t="s">
        <v>45</v>
      </c>
      <c r="M1559" s="4" t="s">
        <v>5</v>
      </c>
      <c r="N1559" s="1">
        <v>49.82</v>
      </c>
      <c r="O1559" s="1">
        <v>86.76</v>
      </c>
      <c r="P1559" s="1">
        <v>98.66</v>
      </c>
      <c r="Q1559" s="1">
        <v>-9.1199999999999992</v>
      </c>
      <c r="R1559" s="1">
        <v>1</v>
      </c>
      <c r="S1559" s="4" t="s">
        <v>14</v>
      </c>
      <c r="T1559" s="4" t="s">
        <v>24</v>
      </c>
      <c r="U1559" s="7">
        <v>10</v>
      </c>
      <c r="V1559" s="4" t="s">
        <v>12</v>
      </c>
      <c r="W1559" s="4" t="s">
        <v>2568</v>
      </c>
      <c r="X1559" s="7">
        <v>3</v>
      </c>
      <c r="Y1559" s="7">
        <v>2025</v>
      </c>
      <c r="Z1559" s="4" t="s">
        <v>2489</v>
      </c>
    </row>
    <row r="1560" spans="1:26">
      <c r="A1560" s="4" t="s">
        <v>2110</v>
      </c>
      <c r="B1560" s="4" t="s">
        <v>2487</v>
      </c>
      <c r="C1560" s="1">
        <v>62</v>
      </c>
      <c r="D1560" s="4" t="s">
        <v>113</v>
      </c>
      <c r="E1560" s="4" t="s">
        <v>11</v>
      </c>
      <c r="F1560" s="3">
        <v>45736.458333333336</v>
      </c>
      <c r="G1560" s="3">
        <v>45736.615972222222</v>
      </c>
      <c r="H1560" s="1">
        <v>97.67</v>
      </c>
      <c r="I1560" s="1">
        <v>2.82</v>
      </c>
      <c r="J1560" s="1">
        <v>34.01</v>
      </c>
      <c r="K1560" s="2">
        <v>14.87</v>
      </c>
      <c r="L1560" s="4" t="s">
        <v>36</v>
      </c>
      <c r="M1560" s="4" t="s">
        <v>23</v>
      </c>
      <c r="N1560" s="1">
        <v>31.72</v>
      </c>
      <c r="O1560" s="1">
        <v>64</v>
      </c>
      <c r="P1560" s="1">
        <v>249.07</v>
      </c>
      <c r="Q1560" s="1">
        <v>-7.75</v>
      </c>
      <c r="R1560" s="1">
        <v>5</v>
      </c>
      <c r="S1560" s="4" t="s">
        <v>6</v>
      </c>
      <c r="T1560" s="4" t="s">
        <v>24</v>
      </c>
      <c r="U1560" s="7">
        <v>11</v>
      </c>
      <c r="V1560" s="4" t="s">
        <v>12</v>
      </c>
      <c r="W1560" s="4" t="s">
        <v>2576</v>
      </c>
      <c r="X1560" s="7">
        <v>3</v>
      </c>
      <c r="Y1560" s="7">
        <v>2025</v>
      </c>
      <c r="Z1560" s="4" t="s">
        <v>2489</v>
      </c>
    </row>
    <row r="1561" spans="1:26">
      <c r="A1561" s="4" t="s">
        <v>2111</v>
      </c>
      <c r="B1561" s="4" t="s">
        <v>2488</v>
      </c>
      <c r="C1561" s="1">
        <v>100</v>
      </c>
      <c r="D1561" s="4" t="s">
        <v>279</v>
      </c>
      <c r="E1561" s="4" t="s">
        <v>27</v>
      </c>
      <c r="F1561" s="3">
        <v>45736.5</v>
      </c>
      <c r="G1561" s="3">
        <v>45736.662499999999</v>
      </c>
      <c r="H1561" s="1">
        <v>39.950000000000003</v>
      </c>
      <c r="I1561" s="1">
        <v>2.71</v>
      </c>
      <c r="J1561" s="1">
        <v>34.1</v>
      </c>
      <c r="K1561" s="2">
        <v>29.24</v>
      </c>
      <c r="L1561" s="4" t="s">
        <v>45</v>
      </c>
      <c r="M1561" s="4" t="s">
        <v>5</v>
      </c>
      <c r="N1561" s="1">
        <v>15.07</v>
      </c>
      <c r="O1561" s="1">
        <v>98.61</v>
      </c>
      <c r="P1561" s="1">
        <v>132.79</v>
      </c>
      <c r="Q1561" s="1">
        <v>-5.5</v>
      </c>
      <c r="R1561" s="1">
        <v>1</v>
      </c>
      <c r="S1561" s="4" t="s">
        <v>14</v>
      </c>
      <c r="T1561" s="4" t="s">
        <v>15</v>
      </c>
      <c r="U1561" s="7">
        <v>12</v>
      </c>
      <c r="V1561" s="4" t="s">
        <v>36</v>
      </c>
      <c r="W1561" s="4" t="s">
        <v>2573</v>
      </c>
      <c r="X1561" s="7">
        <v>3</v>
      </c>
      <c r="Y1561" s="7">
        <v>2025</v>
      </c>
      <c r="Z1561" s="4" t="s">
        <v>2489</v>
      </c>
    </row>
    <row r="1562" spans="1:26">
      <c r="A1562" s="4" t="s">
        <v>2112</v>
      </c>
      <c r="B1562" s="4" t="s">
        <v>62</v>
      </c>
      <c r="C1562" s="1">
        <v>86.17</v>
      </c>
      <c r="D1562" s="4" t="s">
        <v>47</v>
      </c>
      <c r="E1562" s="4" t="s">
        <v>11</v>
      </c>
      <c r="F1562" s="3">
        <v>45736.541666666664</v>
      </c>
      <c r="G1562" s="3">
        <v>45736.600694444445</v>
      </c>
      <c r="H1562" s="1">
        <v>41.01</v>
      </c>
      <c r="I1562" s="1">
        <v>3.07</v>
      </c>
      <c r="J1562" s="1">
        <v>35.24</v>
      </c>
      <c r="K1562" s="2">
        <v>43.37</v>
      </c>
      <c r="L1562" s="4" t="s">
        <v>12</v>
      </c>
      <c r="M1562" s="4" t="s">
        <v>33</v>
      </c>
      <c r="N1562" s="1">
        <v>56.93</v>
      </c>
      <c r="O1562" s="1">
        <v>79.680000000000007</v>
      </c>
      <c r="P1562" s="1">
        <v>223.72</v>
      </c>
      <c r="Q1562" s="1">
        <v>31.59</v>
      </c>
      <c r="R1562" s="1">
        <v>2</v>
      </c>
      <c r="S1562" s="4" t="s">
        <v>14</v>
      </c>
      <c r="T1562" s="4" t="s">
        <v>7</v>
      </c>
      <c r="U1562" s="7">
        <v>13</v>
      </c>
      <c r="V1562" s="4" t="s">
        <v>36</v>
      </c>
      <c r="W1562" s="4" t="s">
        <v>2584</v>
      </c>
      <c r="X1562" s="7">
        <v>3</v>
      </c>
      <c r="Y1562" s="7">
        <v>2025</v>
      </c>
      <c r="Z1562" s="4" t="s">
        <v>2489</v>
      </c>
    </row>
    <row r="1563" spans="1:26">
      <c r="A1563" s="4" t="s">
        <v>2113</v>
      </c>
      <c r="B1563" s="4" t="s">
        <v>2452</v>
      </c>
      <c r="C1563" s="1">
        <v>75</v>
      </c>
      <c r="D1563" s="4" t="s">
        <v>73</v>
      </c>
      <c r="E1563" s="4" t="s">
        <v>42</v>
      </c>
      <c r="F1563" s="3">
        <v>45736.583333333336</v>
      </c>
      <c r="G1563" s="3">
        <v>45736.625</v>
      </c>
      <c r="H1563" s="1">
        <v>11.42</v>
      </c>
      <c r="I1563" s="1">
        <v>3.25</v>
      </c>
      <c r="J1563" s="1">
        <v>26.14</v>
      </c>
      <c r="K1563" s="2">
        <v>12.86</v>
      </c>
      <c r="L1563" s="4" t="s">
        <v>36</v>
      </c>
      <c r="M1563" s="4" t="s">
        <v>23</v>
      </c>
      <c r="N1563" s="1">
        <v>75.86</v>
      </c>
      <c r="O1563" s="1">
        <v>60.2</v>
      </c>
      <c r="P1563" s="1">
        <v>31.31</v>
      </c>
      <c r="Q1563" s="1">
        <v>-2.44</v>
      </c>
      <c r="R1563" s="1">
        <v>4</v>
      </c>
      <c r="S1563" s="4" t="s">
        <v>6</v>
      </c>
      <c r="T1563" s="4" t="s">
        <v>24</v>
      </c>
      <c r="U1563" s="7">
        <v>14</v>
      </c>
      <c r="V1563" s="4" t="s">
        <v>36</v>
      </c>
      <c r="W1563" s="4" t="s">
        <v>2584</v>
      </c>
      <c r="X1563" s="7">
        <v>3</v>
      </c>
      <c r="Y1563" s="7">
        <v>2025</v>
      </c>
      <c r="Z1563" s="4" t="s">
        <v>2489</v>
      </c>
    </row>
    <row r="1564" spans="1:26">
      <c r="A1564" s="4" t="s">
        <v>2114</v>
      </c>
      <c r="B1564" s="4" t="s">
        <v>2453</v>
      </c>
      <c r="C1564" s="1">
        <v>100</v>
      </c>
      <c r="D1564" s="4" t="s">
        <v>1043</v>
      </c>
      <c r="E1564" s="4" t="s">
        <v>27</v>
      </c>
      <c r="F1564" s="3">
        <v>45736.625</v>
      </c>
      <c r="G1564" s="3">
        <v>45736.67083333333</v>
      </c>
      <c r="H1564" s="1">
        <v>52.28</v>
      </c>
      <c r="I1564" s="1">
        <v>1.77</v>
      </c>
      <c r="J1564" s="1">
        <v>23.88</v>
      </c>
      <c r="K1564" s="2">
        <v>23.7</v>
      </c>
      <c r="L1564" s="4" t="s">
        <v>45</v>
      </c>
      <c r="M1564" s="4" t="s">
        <v>48</v>
      </c>
      <c r="N1564" s="1">
        <v>21.86</v>
      </c>
      <c r="O1564" s="1">
        <v>79.260000000000005</v>
      </c>
      <c r="P1564" s="1">
        <v>41.29</v>
      </c>
      <c r="Q1564" s="1">
        <v>6.39</v>
      </c>
      <c r="R1564" s="1">
        <v>6</v>
      </c>
      <c r="S1564" s="4" t="s">
        <v>6</v>
      </c>
      <c r="T1564" s="4" t="s">
        <v>24</v>
      </c>
      <c r="U1564" s="7">
        <v>15</v>
      </c>
      <c r="V1564" s="4" t="s">
        <v>36</v>
      </c>
      <c r="W1564" s="4" t="s">
        <v>2584</v>
      </c>
      <c r="X1564" s="7">
        <v>3</v>
      </c>
      <c r="Y1564" s="7">
        <v>2025</v>
      </c>
      <c r="Z1564" s="4" t="s">
        <v>2489</v>
      </c>
    </row>
    <row r="1565" spans="1:26">
      <c r="A1565" s="4" t="s">
        <v>2115</v>
      </c>
      <c r="B1565" s="4" t="s">
        <v>2454</v>
      </c>
      <c r="C1565" s="1">
        <v>75</v>
      </c>
      <c r="D1565" s="4" t="s">
        <v>658</v>
      </c>
      <c r="E1565" s="4" t="s">
        <v>3</v>
      </c>
      <c r="F1565" s="3">
        <v>45736.666666666664</v>
      </c>
      <c r="G1565" s="3">
        <v>45736.808333333334</v>
      </c>
      <c r="H1565" s="1">
        <v>77.63</v>
      </c>
      <c r="I1565" s="1">
        <v>3.31</v>
      </c>
      <c r="J1565" s="1">
        <v>11.18</v>
      </c>
      <c r="K1565" s="2">
        <v>10.91</v>
      </c>
      <c r="L1565" s="4" t="s">
        <v>4</v>
      </c>
      <c r="M1565" s="4" t="s">
        <v>33</v>
      </c>
      <c r="N1565" s="1">
        <v>54.64</v>
      </c>
      <c r="O1565" s="1">
        <v>58.02</v>
      </c>
      <c r="P1565" s="1">
        <v>101.4</v>
      </c>
      <c r="Q1565" s="1">
        <v>2.21</v>
      </c>
      <c r="R1565" s="1">
        <v>2</v>
      </c>
      <c r="S1565" s="4" t="s">
        <v>6</v>
      </c>
      <c r="T1565" s="4" t="s">
        <v>7</v>
      </c>
      <c r="U1565" s="7">
        <v>16</v>
      </c>
      <c r="V1565" s="4" t="s">
        <v>36</v>
      </c>
      <c r="W1565" s="4" t="s">
        <v>2584</v>
      </c>
      <c r="X1565" s="7">
        <v>3</v>
      </c>
      <c r="Y1565" s="7">
        <v>2025</v>
      </c>
      <c r="Z1565" s="4" t="s">
        <v>2489</v>
      </c>
    </row>
    <row r="1566" spans="1:26">
      <c r="A1566" s="4" t="s">
        <v>2116</v>
      </c>
      <c r="B1566" s="4" t="s">
        <v>29</v>
      </c>
      <c r="C1566" s="1">
        <v>50</v>
      </c>
      <c r="D1566" s="4" t="s">
        <v>264</v>
      </c>
      <c r="E1566" s="4" t="s">
        <v>42</v>
      </c>
      <c r="F1566" s="3">
        <v>45736.708333333336</v>
      </c>
      <c r="G1566" s="3">
        <v>45736.791666666664</v>
      </c>
      <c r="H1566" s="1">
        <v>14.18</v>
      </c>
      <c r="I1566" s="1">
        <v>2.21</v>
      </c>
      <c r="J1566" s="1">
        <v>21.86</v>
      </c>
      <c r="K1566" s="2">
        <v>23.92</v>
      </c>
      <c r="L1566" s="4" t="s">
        <v>45</v>
      </c>
      <c r="M1566" s="4" t="s">
        <v>23</v>
      </c>
      <c r="N1566" s="1">
        <v>18.14</v>
      </c>
      <c r="O1566" s="1">
        <v>64.34</v>
      </c>
      <c r="P1566" s="1">
        <v>295.95999999999998</v>
      </c>
      <c r="Q1566" s="1">
        <v>8.01</v>
      </c>
      <c r="R1566" s="1">
        <v>7</v>
      </c>
      <c r="S1566" s="4" t="s">
        <v>14</v>
      </c>
      <c r="T1566" s="4" t="s">
        <v>24</v>
      </c>
      <c r="U1566" s="7">
        <v>17</v>
      </c>
      <c r="V1566" s="4" t="s">
        <v>36</v>
      </c>
      <c r="W1566" s="4" t="s">
        <v>2579</v>
      </c>
      <c r="X1566" s="7">
        <v>3</v>
      </c>
      <c r="Y1566" s="7">
        <v>2025</v>
      </c>
      <c r="Z1566" s="4" t="s">
        <v>2489</v>
      </c>
    </row>
    <row r="1567" spans="1:26">
      <c r="A1567" s="4" t="s">
        <v>2117</v>
      </c>
      <c r="B1567" s="4" t="s">
        <v>2455</v>
      </c>
      <c r="C1567" s="1">
        <v>62</v>
      </c>
      <c r="D1567" s="4" t="s">
        <v>1053</v>
      </c>
      <c r="E1567" s="4" t="s">
        <v>11</v>
      </c>
      <c r="F1567" s="3">
        <v>45736.75</v>
      </c>
      <c r="G1567" s="3">
        <v>45736.849305555559</v>
      </c>
      <c r="H1567" s="1">
        <v>28.34</v>
      </c>
      <c r="I1567" s="1">
        <v>2.2599999999999998</v>
      </c>
      <c r="J1567" s="1">
        <v>36.29</v>
      </c>
      <c r="K1567" s="2">
        <v>35.18</v>
      </c>
      <c r="L1567" s="4" t="s">
        <v>45</v>
      </c>
      <c r="M1567" s="4" t="s">
        <v>13</v>
      </c>
      <c r="N1567" s="1">
        <v>25.45</v>
      </c>
      <c r="O1567" s="1">
        <v>95.75</v>
      </c>
      <c r="P1567" s="1">
        <v>85.89</v>
      </c>
      <c r="Q1567" s="1">
        <v>15.73</v>
      </c>
      <c r="R1567" s="1">
        <v>7</v>
      </c>
      <c r="S1567" s="4" t="s">
        <v>6</v>
      </c>
      <c r="T1567" s="4" t="s">
        <v>15</v>
      </c>
      <c r="U1567" s="7">
        <v>18</v>
      </c>
      <c r="V1567" s="4" t="s">
        <v>4</v>
      </c>
      <c r="W1567" s="4" t="s">
        <v>2567</v>
      </c>
      <c r="X1567" s="7">
        <v>3</v>
      </c>
      <c r="Y1567" s="7">
        <v>2025</v>
      </c>
      <c r="Z1567" s="4" t="s">
        <v>2489</v>
      </c>
    </row>
    <row r="1568" spans="1:26">
      <c r="A1568" s="4" t="s">
        <v>2118</v>
      </c>
      <c r="B1568" s="4" t="s">
        <v>2456</v>
      </c>
      <c r="C1568" s="1">
        <v>75</v>
      </c>
      <c r="D1568" s="4" t="s">
        <v>255</v>
      </c>
      <c r="E1568" s="4" t="s">
        <v>27</v>
      </c>
      <c r="F1568" s="3">
        <v>45694.041666666664</v>
      </c>
      <c r="G1568" s="3">
        <v>45694.132638888892</v>
      </c>
      <c r="H1568" s="1">
        <v>39.64</v>
      </c>
      <c r="I1568" s="1">
        <v>1.93</v>
      </c>
      <c r="J1568" s="1">
        <v>13.8</v>
      </c>
      <c r="K1568" s="2">
        <v>6.97</v>
      </c>
      <c r="L1568" s="4" t="s">
        <v>36</v>
      </c>
      <c r="M1568" s="4" t="s">
        <v>39</v>
      </c>
      <c r="N1568" s="1">
        <v>20.420000000000002</v>
      </c>
      <c r="O1568" s="1">
        <v>57.5</v>
      </c>
      <c r="P1568" s="1"/>
      <c r="Q1568" s="1">
        <v>22.57</v>
      </c>
      <c r="R1568" s="1">
        <v>6</v>
      </c>
      <c r="S1568" s="4" t="s">
        <v>20</v>
      </c>
      <c r="T1568" s="4" t="s">
        <v>15</v>
      </c>
      <c r="U1568" s="7">
        <v>1</v>
      </c>
      <c r="V1568" s="4" t="s">
        <v>1816</v>
      </c>
      <c r="W1568" s="4" t="s">
        <v>2567</v>
      </c>
      <c r="X1568" s="7">
        <v>2</v>
      </c>
      <c r="Y1568" s="7">
        <v>2025</v>
      </c>
      <c r="Z1568" s="4" t="s">
        <v>1853</v>
      </c>
    </row>
    <row r="1569" spans="1:26">
      <c r="A1569" s="4" t="s">
        <v>2119</v>
      </c>
      <c r="B1569" s="4" t="s">
        <v>2457</v>
      </c>
      <c r="C1569" s="1">
        <v>100</v>
      </c>
      <c r="D1569" s="4" t="s">
        <v>541</v>
      </c>
      <c r="E1569" s="4" t="s">
        <v>11</v>
      </c>
      <c r="F1569" s="3">
        <v>45736.791666666664</v>
      </c>
      <c r="G1569" s="3">
        <v>45736.954861111109</v>
      </c>
      <c r="H1569" s="1">
        <v>17.63</v>
      </c>
      <c r="I1569" s="1">
        <v>1.73</v>
      </c>
      <c r="J1569" s="1">
        <v>11.38</v>
      </c>
      <c r="K1569" s="2">
        <v>30.59</v>
      </c>
      <c r="L1569" s="4" t="s">
        <v>12</v>
      </c>
      <c r="M1569" s="4" t="s">
        <v>48</v>
      </c>
      <c r="N1569" s="1">
        <v>88.54</v>
      </c>
      <c r="O1569" s="1">
        <v>54.64</v>
      </c>
      <c r="P1569" s="1">
        <v>179.75</v>
      </c>
      <c r="Q1569" s="1">
        <v>36.450000000000003</v>
      </c>
      <c r="R1569" s="1">
        <v>5</v>
      </c>
      <c r="S1569" s="4" t="s">
        <v>14</v>
      </c>
      <c r="T1569" s="4" t="s">
        <v>24</v>
      </c>
      <c r="U1569" s="7">
        <v>19</v>
      </c>
      <c r="V1569" s="4" t="s">
        <v>4</v>
      </c>
      <c r="W1569" s="4" t="s">
        <v>2572</v>
      </c>
      <c r="X1569" s="7">
        <v>3</v>
      </c>
      <c r="Y1569" s="7">
        <v>2025</v>
      </c>
      <c r="Z1569" s="4" t="s">
        <v>2489</v>
      </c>
    </row>
    <row r="1570" spans="1:26">
      <c r="A1570" s="4" t="s">
        <v>2120</v>
      </c>
      <c r="B1570" s="4" t="s">
        <v>2458</v>
      </c>
      <c r="C1570" s="1">
        <v>75</v>
      </c>
      <c r="D1570" s="4" t="s">
        <v>179</v>
      </c>
      <c r="E1570" s="4" t="s">
        <v>11</v>
      </c>
      <c r="F1570" s="3">
        <v>45736.833333333336</v>
      </c>
      <c r="G1570" s="3">
        <v>45736.942361111112</v>
      </c>
      <c r="H1570" s="1">
        <v>45.45</v>
      </c>
      <c r="I1570" s="1">
        <v>1.1299999999999999</v>
      </c>
      <c r="J1570" s="1">
        <v>12.82</v>
      </c>
      <c r="K1570" s="2">
        <v>29.15</v>
      </c>
      <c r="L1570" s="4" t="s">
        <v>45</v>
      </c>
      <c r="M1570" s="4" t="s">
        <v>23</v>
      </c>
      <c r="N1570" s="1">
        <v>59.31</v>
      </c>
      <c r="O1570" s="1">
        <v>59.87</v>
      </c>
      <c r="P1570" s="1">
        <v>39.89</v>
      </c>
      <c r="Q1570" s="1">
        <v>37.729999999999997</v>
      </c>
      <c r="R1570" s="1">
        <v>0</v>
      </c>
      <c r="S1570" s="4" t="s">
        <v>20</v>
      </c>
      <c r="T1570" s="4" t="s">
        <v>24</v>
      </c>
      <c r="U1570" s="7">
        <v>20</v>
      </c>
      <c r="V1570" s="4" t="s">
        <v>4</v>
      </c>
      <c r="W1570" s="4" t="s">
        <v>2572</v>
      </c>
      <c r="X1570" s="7">
        <v>3</v>
      </c>
      <c r="Y1570" s="7">
        <v>2025</v>
      </c>
      <c r="Z1570" s="4" t="s">
        <v>2489</v>
      </c>
    </row>
    <row r="1571" spans="1:26">
      <c r="A1571" s="4" t="s">
        <v>2121</v>
      </c>
      <c r="B1571" s="4" t="s">
        <v>2459</v>
      </c>
      <c r="C1571" s="1">
        <v>50</v>
      </c>
      <c r="D1571" s="4" t="s">
        <v>743</v>
      </c>
      <c r="E1571" s="4" t="s">
        <v>58</v>
      </c>
      <c r="F1571" s="3">
        <v>45736.875</v>
      </c>
      <c r="G1571" s="3">
        <v>45737.01666666667</v>
      </c>
      <c r="H1571" s="1">
        <v>49.66</v>
      </c>
      <c r="I1571" s="1">
        <v>3.59</v>
      </c>
      <c r="J1571" s="1">
        <v>17.66</v>
      </c>
      <c r="K1571" s="2">
        <v>12.39</v>
      </c>
      <c r="L1571" s="4" t="s">
        <v>12</v>
      </c>
      <c r="M1571" s="4" t="s">
        <v>13</v>
      </c>
      <c r="N1571" s="1">
        <v>68.709999999999994</v>
      </c>
      <c r="O1571" s="1">
        <v>84.88</v>
      </c>
      <c r="P1571" s="1">
        <v>236.73</v>
      </c>
      <c r="Q1571" s="1">
        <v>-4.1399999999999997</v>
      </c>
      <c r="R1571" s="1">
        <v>0</v>
      </c>
      <c r="S1571" s="4" t="s">
        <v>20</v>
      </c>
      <c r="T1571" s="4" t="s">
        <v>15</v>
      </c>
      <c r="U1571" s="7">
        <v>21</v>
      </c>
      <c r="V1571" s="4" t="s">
        <v>4</v>
      </c>
      <c r="W1571" s="4" t="s">
        <v>2572</v>
      </c>
      <c r="X1571" s="7">
        <v>3</v>
      </c>
      <c r="Y1571" s="7">
        <v>2025</v>
      </c>
      <c r="Z1571" s="4" t="s">
        <v>2489</v>
      </c>
    </row>
    <row r="1572" spans="1:26">
      <c r="A1572" s="4" t="s">
        <v>2122</v>
      </c>
      <c r="B1572" s="4" t="s">
        <v>2460</v>
      </c>
      <c r="C1572" s="1">
        <v>85</v>
      </c>
      <c r="D1572" s="4" t="s">
        <v>805</v>
      </c>
      <c r="E1572" s="4" t="s">
        <v>42</v>
      </c>
      <c r="F1572" s="3">
        <v>45736.916666666664</v>
      </c>
      <c r="G1572" s="3">
        <v>45737.021527777775</v>
      </c>
      <c r="H1572" s="1">
        <v>23.94</v>
      </c>
      <c r="I1572" s="1">
        <v>2.16</v>
      </c>
      <c r="J1572" s="1">
        <v>18.82</v>
      </c>
      <c r="K1572" s="2">
        <v>23.77</v>
      </c>
      <c r="L1572" s="4" t="s">
        <v>45</v>
      </c>
      <c r="M1572" s="4" t="s">
        <v>23</v>
      </c>
      <c r="N1572" s="1">
        <v>24.12</v>
      </c>
      <c r="O1572" s="1">
        <v>90.83</v>
      </c>
      <c r="P1572" s="1">
        <v>190.2</v>
      </c>
      <c r="Q1572" s="1">
        <v>-3.24</v>
      </c>
      <c r="R1572" s="1">
        <v>3</v>
      </c>
      <c r="S1572" s="4" t="s">
        <v>14</v>
      </c>
      <c r="T1572" s="4" t="s">
        <v>7</v>
      </c>
      <c r="U1572" s="7">
        <v>22</v>
      </c>
      <c r="V1572" s="4" t="s">
        <v>4</v>
      </c>
      <c r="W1572" s="4" t="s">
        <v>2574</v>
      </c>
      <c r="X1572" s="7">
        <v>3</v>
      </c>
      <c r="Y1572" s="7">
        <v>2025</v>
      </c>
      <c r="Z1572" s="4" t="s">
        <v>2489</v>
      </c>
    </row>
    <row r="1573" spans="1:26">
      <c r="A1573" s="4" t="s">
        <v>2123</v>
      </c>
      <c r="B1573" s="4" t="s">
        <v>2461</v>
      </c>
      <c r="C1573" s="1">
        <v>85</v>
      </c>
      <c r="D1573" s="4" t="s">
        <v>227</v>
      </c>
      <c r="E1573" s="4" t="s">
        <v>27</v>
      </c>
      <c r="F1573" s="3">
        <v>45736.958333333336</v>
      </c>
      <c r="G1573" s="3">
        <v>45737.026388888888</v>
      </c>
      <c r="H1573" s="1">
        <v>23.87</v>
      </c>
      <c r="I1573" s="1">
        <v>2.44</v>
      </c>
      <c r="J1573" s="1">
        <v>23.6</v>
      </c>
      <c r="K1573" s="2">
        <v>10.91</v>
      </c>
      <c r="L1573" s="4" t="s">
        <v>45</v>
      </c>
      <c r="M1573" s="4" t="s">
        <v>13</v>
      </c>
      <c r="N1573" s="1">
        <v>75.64</v>
      </c>
      <c r="O1573" s="1">
        <v>58.59</v>
      </c>
      <c r="P1573" s="1">
        <v>158.22</v>
      </c>
      <c r="Q1573" s="1">
        <v>11.05</v>
      </c>
      <c r="R1573" s="1">
        <v>0</v>
      </c>
      <c r="S1573" s="4" t="s">
        <v>14</v>
      </c>
      <c r="T1573" s="4" t="s">
        <v>7</v>
      </c>
      <c r="U1573" s="7">
        <v>23</v>
      </c>
      <c r="V1573" s="4" t="s">
        <v>4</v>
      </c>
      <c r="W1573" s="4" t="s">
        <v>2574</v>
      </c>
      <c r="X1573" s="7">
        <v>3</v>
      </c>
      <c r="Y1573" s="7">
        <v>2025</v>
      </c>
      <c r="Z1573" s="4" t="s">
        <v>2489</v>
      </c>
    </row>
    <row r="1574" spans="1:26">
      <c r="A1574" s="4" t="s">
        <v>2124</v>
      </c>
      <c r="B1574" s="4" t="s">
        <v>2462</v>
      </c>
      <c r="C1574" s="1">
        <v>50</v>
      </c>
      <c r="D1574" s="4" t="s">
        <v>642</v>
      </c>
      <c r="E1574" s="4" t="s">
        <v>11</v>
      </c>
      <c r="F1574" s="3">
        <v>45737</v>
      </c>
      <c r="G1574" s="3">
        <v>45737.149305555555</v>
      </c>
      <c r="H1574" s="1">
        <v>8.64</v>
      </c>
      <c r="I1574" s="1">
        <v>2.4900000000000002</v>
      </c>
      <c r="J1574" s="1">
        <v>19.670000000000002</v>
      </c>
      <c r="K1574" s="2">
        <v>21.98</v>
      </c>
      <c r="L1574" s="4" t="s">
        <v>45</v>
      </c>
      <c r="M1574" s="4" t="s">
        <v>33</v>
      </c>
      <c r="N1574" s="1">
        <v>13.25</v>
      </c>
      <c r="O1574" s="1">
        <v>85.29</v>
      </c>
      <c r="P1574" s="1">
        <v>132.61000000000001</v>
      </c>
      <c r="Q1574" s="1">
        <v>0.87</v>
      </c>
      <c r="R1574" s="1">
        <v>4</v>
      </c>
      <c r="S1574" s="4" t="s">
        <v>6</v>
      </c>
      <c r="T1574" s="4" t="s">
        <v>24</v>
      </c>
      <c r="U1574" s="7">
        <v>0</v>
      </c>
      <c r="V1574" s="4" t="s">
        <v>1816</v>
      </c>
      <c r="W1574" s="4" t="s">
        <v>2569</v>
      </c>
      <c r="X1574" s="7">
        <v>3</v>
      </c>
      <c r="Y1574" s="7">
        <v>2025</v>
      </c>
      <c r="Z1574" s="4" t="s">
        <v>2489</v>
      </c>
    </row>
    <row r="1575" spans="1:26">
      <c r="A1575" s="4" t="s">
        <v>2125</v>
      </c>
      <c r="B1575" s="4" t="s">
        <v>2463</v>
      </c>
      <c r="C1575" s="1">
        <v>75</v>
      </c>
      <c r="D1575" s="4" t="s">
        <v>164</v>
      </c>
      <c r="E1575" s="4" t="s">
        <v>11</v>
      </c>
      <c r="F1575" s="3">
        <v>45737.041666666664</v>
      </c>
      <c r="G1575" s="3">
        <v>45737.086805555555</v>
      </c>
      <c r="H1575" s="1">
        <v>11.14</v>
      </c>
      <c r="I1575" s="1">
        <v>0.77</v>
      </c>
      <c r="J1575" s="1"/>
      <c r="K1575" s="2">
        <v>37.340000000000003</v>
      </c>
      <c r="L1575" s="4" t="s">
        <v>12</v>
      </c>
      <c r="M1575" s="4" t="s">
        <v>48</v>
      </c>
      <c r="N1575" s="1">
        <v>75.44</v>
      </c>
      <c r="O1575" s="1">
        <v>98.86</v>
      </c>
      <c r="P1575" s="1">
        <v>246.71</v>
      </c>
      <c r="Q1575" s="1">
        <v>35.78</v>
      </c>
      <c r="R1575" s="1">
        <v>5</v>
      </c>
      <c r="S1575" s="4" t="s">
        <v>14</v>
      </c>
      <c r="T1575" s="4" t="s">
        <v>15</v>
      </c>
      <c r="U1575" s="7">
        <v>1</v>
      </c>
      <c r="V1575" s="4" t="s">
        <v>1816</v>
      </c>
      <c r="W1575" s="4" t="s">
        <v>2569</v>
      </c>
      <c r="X1575" s="7">
        <v>3</v>
      </c>
      <c r="Y1575" s="7">
        <v>2025</v>
      </c>
      <c r="Z1575" s="4" t="s">
        <v>2489</v>
      </c>
    </row>
    <row r="1576" spans="1:26">
      <c r="A1576" s="4" t="s">
        <v>2126</v>
      </c>
      <c r="B1576" s="4" t="s">
        <v>2464</v>
      </c>
      <c r="C1576" s="1">
        <v>100</v>
      </c>
      <c r="D1576" s="4" t="s">
        <v>1705</v>
      </c>
      <c r="E1576" s="4" t="s">
        <v>58</v>
      </c>
      <c r="F1576" s="3">
        <v>45737.083333333336</v>
      </c>
      <c r="G1576" s="3">
        <v>45737.125694444447</v>
      </c>
      <c r="H1576" s="1">
        <v>46.4</v>
      </c>
      <c r="I1576" s="1">
        <v>0.98</v>
      </c>
      <c r="J1576" s="1">
        <v>38.51</v>
      </c>
      <c r="K1576" s="2">
        <v>6.69</v>
      </c>
      <c r="L1576" s="4" t="s">
        <v>45</v>
      </c>
      <c r="M1576" s="4" t="s">
        <v>48</v>
      </c>
      <c r="N1576" s="1">
        <v>61.77</v>
      </c>
      <c r="O1576" s="1">
        <v>58.63</v>
      </c>
      <c r="P1576" s="1">
        <v>18.64</v>
      </c>
      <c r="Q1576" s="1">
        <v>-1.9</v>
      </c>
      <c r="R1576" s="1">
        <v>3</v>
      </c>
      <c r="S1576" s="4" t="s">
        <v>14</v>
      </c>
      <c r="T1576" s="4" t="s">
        <v>15</v>
      </c>
      <c r="U1576" s="7">
        <v>2</v>
      </c>
      <c r="V1576" s="4" t="s">
        <v>1816</v>
      </c>
      <c r="W1576" s="4" t="s">
        <v>2586</v>
      </c>
      <c r="X1576" s="7">
        <v>3</v>
      </c>
      <c r="Y1576" s="7">
        <v>2025</v>
      </c>
      <c r="Z1576" s="4" t="s">
        <v>2489</v>
      </c>
    </row>
    <row r="1577" spans="1:26">
      <c r="A1577" s="4" t="s">
        <v>2127</v>
      </c>
      <c r="B1577" s="4" t="s">
        <v>1</v>
      </c>
      <c r="C1577" s="1">
        <v>64.930000000000007</v>
      </c>
      <c r="D1577" s="4" t="s">
        <v>682</v>
      </c>
      <c r="E1577" s="4" t="s">
        <v>27</v>
      </c>
      <c r="F1577" s="3">
        <v>45737.125</v>
      </c>
      <c r="G1577" s="3">
        <v>45737.189583333333</v>
      </c>
      <c r="H1577" s="1">
        <v>77.27</v>
      </c>
      <c r="I1577" s="1">
        <v>3.5</v>
      </c>
      <c r="J1577" s="1">
        <v>28.93</v>
      </c>
      <c r="K1577" s="2">
        <v>37.51</v>
      </c>
      <c r="L1577" s="4" t="s">
        <v>12</v>
      </c>
      <c r="M1577" s="4" t="s">
        <v>23</v>
      </c>
      <c r="N1577" s="1">
        <v>34.590000000000003</v>
      </c>
      <c r="O1577" s="1">
        <v>92.21</v>
      </c>
      <c r="P1577" s="1">
        <v>27.66</v>
      </c>
      <c r="Q1577" s="1">
        <v>12</v>
      </c>
      <c r="R1577" s="1">
        <v>3</v>
      </c>
      <c r="S1577" s="4" t="s">
        <v>20</v>
      </c>
      <c r="T1577" s="4" t="s">
        <v>7</v>
      </c>
      <c r="U1577" s="7">
        <v>3</v>
      </c>
      <c r="V1577" s="4" t="s">
        <v>1816</v>
      </c>
      <c r="W1577" s="4" t="s">
        <v>2566</v>
      </c>
      <c r="X1577" s="7">
        <v>3</v>
      </c>
      <c r="Y1577" s="7">
        <v>2025</v>
      </c>
      <c r="Z1577" s="4" t="s">
        <v>2489</v>
      </c>
    </row>
    <row r="1578" spans="1:26">
      <c r="A1578" s="4" t="s">
        <v>2128</v>
      </c>
      <c r="B1578" s="4" t="s">
        <v>2465</v>
      </c>
      <c r="C1578" s="1">
        <v>100</v>
      </c>
      <c r="D1578" s="4" t="s">
        <v>301</v>
      </c>
      <c r="E1578" s="4" t="s">
        <v>42</v>
      </c>
      <c r="F1578" s="3">
        <v>45737.166666666664</v>
      </c>
      <c r="G1578" s="3">
        <v>45737.324999999997</v>
      </c>
      <c r="H1578" s="1">
        <v>6</v>
      </c>
      <c r="I1578" s="1">
        <v>3.98</v>
      </c>
      <c r="J1578" s="1">
        <v>34.950000000000003</v>
      </c>
      <c r="K1578" s="2">
        <v>30.41</v>
      </c>
      <c r="L1578" s="4" t="s">
        <v>4</v>
      </c>
      <c r="M1578" s="4" t="s">
        <v>19</v>
      </c>
      <c r="N1578" s="1">
        <v>36.4</v>
      </c>
      <c r="O1578" s="1">
        <v>62.03</v>
      </c>
      <c r="P1578" s="1">
        <v>270.66000000000003</v>
      </c>
      <c r="Q1578" s="1">
        <v>22.98</v>
      </c>
      <c r="R1578" s="1">
        <v>5</v>
      </c>
      <c r="S1578" s="4" t="s">
        <v>6</v>
      </c>
      <c r="T1578" s="4" t="s">
        <v>7</v>
      </c>
      <c r="U1578" s="7">
        <v>4</v>
      </c>
      <c r="V1578" s="4" t="s">
        <v>1816</v>
      </c>
      <c r="W1578" s="4" t="s">
        <v>2566</v>
      </c>
      <c r="X1578" s="7">
        <v>3</v>
      </c>
      <c r="Y1578" s="7">
        <v>2025</v>
      </c>
      <c r="Z1578" s="4" t="s">
        <v>2489</v>
      </c>
    </row>
    <row r="1579" spans="1:26">
      <c r="A1579" s="4" t="s">
        <v>2129</v>
      </c>
      <c r="B1579" s="4" t="s">
        <v>2466</v>
      </c>
      <c r="C1579" s="1">
        <v>62</v>
      </c>
      <c r="D1579" s="4" t="s">
        <v>224</v>
      </c>
      <c r="E1579" s="4" t="s">
        <v>42</v>
      </c>
      <c r="F1579" s="3">
        <v>45694.083333333336</v>
      </c>
      <c r="G1579" s="3">
        <v>45694.240972222222</v>
      </c>
      <c r="H1579" s="1">
        <v>24.85</v>
      </c>
      <c r="I1579" s="1">
        <v>3.32</v>
      </c>
      <c r="J1579" s="1">
        <v>32.24</v>
      </c>
      <c r="K1579" s="2">
        <v>19.91</v>
      </c>
      <c r="L1579" s="4" t="s">
        <v>12</v>
      </c>
      <c r="M1579" s="4" t="s">
        <v>39</v>
      </c>
      <c r="N1579" s="1">
        <v>60.67</v>
      </c>
      <c r="O1579" s="1">
        <v>53.93</v>
      </c>
      <c r="P1579" s="1">
        <v>260.70999999999998</v>
      </c>
      <c r="Q1579" s="1">
        <v>11.2</v>
      </c>
      <c r="R1579" s="1">
        <v>3</v>
      </c>
      <c r="S1579" s="4" t="s">
        <v>6</v>
      </c>
      <c r="T1579" s="4" t="s">
        <v>15</v>
      </c>
      <c r="U1579" s="7">
        <v>2</v>
      </c>
      <c r="V1579" s="4" t="s">
        <v>1816</v>
      </c>
      <c r="W1579" s="4" t="s">
        <v>2566</v>
      </c>
      <c r="X1579" s="7">
        <v>2</v>
      </c>
      <c r="Y1579" s="7">
        <v>2025</v>
      </c>
      <c r="Z1579" s="4" t="s">
        <v>1853</v>
      </c>
    </row>
    <row r="1580" spans="1:26">
      <c r="A1580" s="4" t="s">
        <v>2130</v>
      </c>
      <c r="B1580" s="4" t="s">
        <v>2467</v>
      </c>
      <c r="C1580" s="1">
        <v>54.03</v>
      </c>
      <c r="D1580" s="4" t="s">
        <v>321</v>
      </c>
      <c r="E1580" s="4" t="s">
        <v>3</v>
      </c>
      <c r="F1580" s="3">
        <v>45737.208333333336</v>
      </c>
      <c r="G1580" s="3">
        <v>45737.34652777778</v>
      </c>
      <c r="H1580" s="1">
        <v>21.27</v>
      </c>
      <c r="I1580" s="1">
        <v>3.34</v>
      </c>
      <c r="J1580" s="1">
        <v>40.18</v>
      </c>
      <c r="K1580" s="2">
        <v>12.19</v>
      </c>
      <c r="L1580" s="4" t="s">
        <v>12</v>
      </c>
      <c r="M1580" s="4" t="s">
        <v>23</v>
      </c>
      <c r="N1580" s="1">
        <v>23.97</v>
      </c>
      <c r="O1580" s="1">
        <v>90.94</v>
      </c>
      <c r="P1580" s="1">
        <v>75.73</v>
      </c>
      <c r="Q1580" s="1">
        <v>31.35</v>
      </c>
      <c r="R1580" s="1">
        <v>6</v>
      </c>
      <c r="S1580" s="4" t="s">
        <v>6</v>
      </c>
      <c r="T1580" s="4" t="s">
        <v>7</v>
      </c>
      <c r="U1580" s="7">
        <v>5</v>
      </c>
      <c r="V1580" s="4" t="s">
        <v>1816</v>
      </c>
      <c r="W1580" s="4" t="s">
        <v>2565</v>
      </c>
      <c r="X1580" s="7">
        <v>3</v>
      </c>
      <c r="Y1580" s="7">
        <v>2025</v>
      </c>
      <c r="Z1580" s="4" t="s">
        <v>2489</v>
      </c>
    </row>
    <row r="1581" spans="1:26">
      <c r="A1581" s="4" t="s">
        <v>2131</v>
      </c>
      <c r="B1581" s="4" t="s">
        <v>2468</v>
      </c>
      <c r="C1581" s="1">
        <v>62</v>
      </c>
      <c r="D1581" s="4" t="s">
        <v>1344</v>
      </c>
      <c r="E1581" s="4" t="s">
        <v>58</v>
      </c>
      <c r="F1581" s="3">
        <v>45737.25</v>
      </c>
      <c r="G1581" s="3">
        <v>45737.303472222222</v>
      </c>
      <c r="H1581" s="1">
        <v>38.14</v>
      </c>
      <c r="I1581" s="1">
        <v>0.95</v>
      </c>
      <c r="J1581" s="1">
        <v>42.52</v>
      </c>
      <c r="K1581" s="2">
        <v>21.81</v>
      </c>
      <c r="L1581" s="4" t="s">
        <v>4</v>
      </c>
      <c r="M1581" s="4" t="s">
        <v>13</v>
      </c>
      <c r="N1581" s="1">
        <v>79.209999999999994</v>
      </c>
      <c r="O1581" s="1">
        <v>147.49</v>
      </c>
      <c r="P1581" s="1">
        <v>145.03</v>
      </c>
      <c r="Q1581" s="1">
        <v>39.71</v>
      </c>
      <c r="R1581" s="1">
        <v>7</v>
      </c>
      <c r="S1581" s="4" t="s">
        <v>14</v>
      </c>
      <c r="T1581" s="4" t="s">
        <v>15</v>
      </c>
      <c r="U1581" s="7">
        <v>6</v>
      </c>
      <c r="V1581" s="4" t="s">
        <v>12</v>
      </c>
      <c r="W1581" s="4" t="s">
        <v>2565</v>
      </c>
      <c r="X1581" s="7">
        <v>3</v>
      </c>
      <c r="Y1581" s="7">
        <v>2025</v>
      </c>
      <c r="Z1581" s="4" t="s">
        <v>2489</v>
      </c>
    </row>
    <row r="1582" spans="1:26">
      <c r="A1582" s="4" t="s">
        <v>2132</v>
      </c>
      <c r="B1582" s="4" t="s">
        <v>2469</v>
      </c>
      <c r="C1582" s="1">
        <v>85</v>
      </c>
      <c r="D1582" s="4" t="s">
        <v>563</v>
      </c>
      <c r="E1582" s="4" t="s">
        <v>42</v>
      </c>
      <c r="F1582" s="3">
        <v>45737.291666666664</v>
      </c>
      <c r="G1582" s="3">
        <v>45737.45208333333</v>
      </c>
      <c r="H1582" s="1">
        <v>38</v>
      </c>
      <c r="I1582" s="1">
        <v>2.06</v>
      </c>
      <c r="J1582" s="1">
        <v>10.49</v>
      </c>
      <c r="K1582" s="2">
        <v>16.649999999999999</v>
      </c>
      <c r="L1582" s="4" t="s">
        <v>12</v>
      </c>
      <c r="M1582" s="4" t="s">
        <v>48</v>
      </c>
      <c r="N1582" s="1">
        <v>21.31</v>
      </c>
      <c r="O1582" s="1">
        <v>58.47</v>
      </c>
      <c r="P1582" s="1">
        <v>214.38</v>
      </c>
      <c r="Q1582" s="1">
        <v>-1.84</v>
      </c>
      <c r="R1582" s="1">
        <v>1</v>
      </c>
      <c r="S1582" s="4" t="s">
        <v>6</v>
      </c>
      <c r="T1582" s="4" t="s">
        <v>15</v>
      </c>
      <c r="U1582" s="7">
        <v>7</v>
      </c>
      <c r="V1582" s="4" t="s">
        <v>12</v>
      </c>
      <c r="W1582" s="4" t="s">
        <v>2577</v>
      </c>
      <c r="X1582" s="7">
        <v>3</v>
      </c>
      <c r="Y1582" s="7">
        <v>2025</v>
      </c>
      <c r="Z1582" s="4" t="s">
        <v>2489</v>
      </c>
    </row>
    <row r="1583" spans="1:26">
      <c r="A1583" s="4" t="s">
        <v>2133</v>
      </c>
      <c r="B1583" s="4" t="s">
        <v>2470</v>
      </c>
      <c r="C1583" s="1">
        <v>50</v>
      </c>
      <c r="D1583" s="4" t="s">
        <v>401</v>
      </c>
      <c r="E1583" s="4" t="s">
        <v>3</v>
      </c>
      <c r="F1583" s="3">
        <v>45737.333333333336</v>
      </c>
      <c r="G1583" s="3">
        <v>45737.409722222219</v>
      </c>
      <c r="H1583" s="1">
        <v>12.89</v>
      </c>
      <c r="I1583" s="1">
        <v>2.14</v>
      </c>
      <c r="J1583" s="1">
        <v>17.34</v>
      </c>
      <c r="K1583" s="2">
        <v>18.14</v>
      </c>
      <c r="L1583" s="4" t="s">
        <v>12</v>
      </c>
      <c r="M1583" s="4" t="s">
        <v>39</v>
      </c>
      <c r="N1583" s="1">
        <v>78.39</v>
      </c>
      <c r="O1583" s="1">
        <v>78.819999999999993</v>
      </c>
      <c r="P1583" s="1">
        <v>88.54</v>
      </c>
      <c r="Q1583" s="1">
        <v>20.059999999999999</v>
      </c>
      <c r="R1583" s="1">
        <v>0</v>
      </c>
      <c r="S1583" s="4" t="s">
        <v>20</v>
      </c>
      <c r="T1583" s="4" t="s">
        <v>15</v>
      </c>
      <c r="U1583" s="7">
        <v>8</v>
      </c>
      <c r="V1583" s="4" t="s">
        <v>12</v>
      </c>
      <c r="W1583" s="4" t="s">
        <v>2577</v>
      </c>
      <c r="X1583" s="7">
        <v>3</v>
      </c>
      <c r="Y1583" s="7">
        <v>2025</v>
      </c>
      <c r="Z1583" s="4" t="s">
        <v>2489</v>
      </c>
    </row>
    <row r="1584" spans="1:26">
      <c r="A1584" s="4" t="s">
        <v>2134</v>
      </c>
      <c r="B1584" s="4" t="s">
        <v>2471</v>
      </c>
      <c r="C1584" s="1">
        <v>85</v>
      </c>
      <c r="D1584" s="4" t="s">
        <v>612</v>
      </c>
      <c r="E1584" s="4" t="s">
        <v>11</v>
      </c>
      <c r="F1584" s="3">
        <v>45737.375</v>
      </c>
      <c r="G1584" s="3">
        <v>45737.504861111112</v>
      </c>
      <c r="H1584" s="1">
        <v>60.62</v>
      </c>
      <c r="I1584" s="1">
        <v>1.96</v>
      </c>
      <c r="J1584" s="1">
        <v>22.68</v>
      </c>
      <c r="K1584" s="2">
        <v>32.74</v>
      </c>
      <c r="L1584" s="4" t="s">
        <v>45</v>
      </c>
      <c r="M1584" s="4" t="s">
        <v>33</v>
      </c>
      <c r="N1584" s="1">
        <v>71.58</v>
      </c>
      <c r="O1584" s="1">
        <v>66.87</v>
      </c>
      <c r="P1584" s="1">
        <v>286.42</v>
      </c>
      <c r="Q1584" s="1">
        <v>29.72</v>
      </c>
      <c r="R1584" s="1">
        <v>4</v>
      </c>
      <c r="S1584" s="4" t="s">
        <v>20</v>
      </c>
      <c r="T1584" s="4" t="s">
        <v>24</v>
      </c>
      <c r="U1584" s="7">
        <v>9</v>
      </c>
      <c r="V1584" s="4" t="s">
        <v>12</v>
      </c>
      <c r="W1584" s="4" t="s">
        <v>2577</v>
      </c>
      <c r="X1584" s="7">
        <v>3</v>
      </c>
      <c r="Y1584" s="7">
        <v>2025</v>
      </c>
      <c r="Z1584" s="4" t="s">
        <v>2489</v>
      </c>
    </row>
    <row r="1585" spans="1:26">
      <c r="A1585" s="4" t="s">
        <v>2135</v>
      </c>
      <c r="B1585" s="4" t="s">
        <v>2472</v>
      </c>
      <c r="C1585" s="1">
        <v>100</v>
      </c>
      <c r="D1585" s="4" t="s">
        <v>732</v>
      </c>
      <c r="E1585" s="4" t="s">
        <v>11</v>
      </c>
      <c r="F1585" s="3">
        <v>45737.416666666664</v>
      </c>
      <c r="G1585" s="3">
        <v>45737.540277777778</v>
      </c>
      <c r="H1585" s="1"/>
      <c r="I1585" s="1">
        <v>1.62</v>
      </c>
      <c r="J1585" s="1">
        <v>27.8</v>
      </c>
      <c r="K1585" s="2">
        <v>58.25</v>
      </c>
      <c r="L1585" s="4" t="s">
        <v>36</v>
      </c>
      <c r="M1585" s="4" t="s">
        <v>19</v>
      </c>
      <c r="N1585" s="1">
        <v>74.48</v>
      </c>
      <c r="O1585" s="1">
        <v>75.87</v>
      </c>
      <c r="P1585" s="1">
        <v>58.28</v>
      </c>
      <c r="Q1585" s="1">
        <v>33.67</v>
      </c>
      <c r="R1585" s="1">
        <v>7</v>
      </c>
      <c r="S1585" s="4" t="s">
        <v>20</v>
      </c>
      <c r="T1585" s="4" t="s">
        <v>24</v>
      </c>
      <c r="U1585" s="7">
        <v>10</v>
      </c>
      <c r="V1585" s="4" t="s">
        <v>12</v>
      </c>
      <c r="W1585" s="4" t="s">
        <v>2581</v>
      </c>
      <c r="X1585" s="7">
        <v>3</v>
      </c>
      <c r="Y1585" s="7">
        <v>2025</v>
      </c>
      <c r="Z1585" s="4" t="s">
        <v>2489</v>
      </c>
    </row>
    <row r="1586" spans="1:26">
      <c r="A1586" s="4" t="s">
        <v>2136</v>
      </c>
      <c r="B1586" s="4" t="s">
        <v>2473</v>
      </c>
      <c r="C1586" s="1">
        <v>75</v>
      </c>
      <c r="D1586" s="4" t="s">
        <v>1715</v>
      </c>
      <c r="E1586" s="4" t="s">
        <v>27</v>
      </c>
      <c r="F1586" s="3">
        <v>45737.458333333336</v>
      </c>
      <c r="G1586" s="3">
        <v>45737.520138888889</v>
      </c>
      <c r="H1586" s="1">
        <v>5.87</v>
      </c>
      <c r="I1586" s="1">
        <v>0.89</v>
      </c>
      <c r="J1586" s="1">
        <v>21.33</v>
      </c>
      <c r="K1586" s="2">
        <v>21.91</v>
      </c>
      <c r="L1586" s="4" t="s">
        <v>36</v>
      </c>
      <c r="M1586" s="4" t="s">
        <v>39</v>
      </c>
      <c r="N1586" s="1">
        <v>28.9</v>
      </c>
      <c r="O1586" s="1">
        <v>97.35</v>
      </c>
      <c r="P1586" s="1">
        <v>280.98</v>
      </c>
      <c r="Q1586" s="1">
        <v>-1.56</v>
      </c>
      <c r="R1586" s="1">
        <v>4</v>
      </c>
      <c r="S1586" s="4" t="s">
        <v>14</v>
      </c>
      <c r="T1586" s="4" t="s">
        <v>7</v>
      </c>
      <c r="U1586" s="7">
        <v>11</v>
      </c>
      <c r="V1586" s="4" t="s">
        <v>12</v>
      </c>
      <c r="W1586" s="4" t="s">
        <v>2587</v>
      </c>
      <c r="X1586" s="7">
        <v>3</v>
      </c>
      <c r="Y1586" s="7">
        <v>2025</v>
      </c>
      <c r="Z1586" s="4" t="s">
        <v>2489</v>
      </c>
    </row>
    <row r="1587" spans="1:26">
      <c r="A1587" s="4" t="s">
        <v>2137</v>
      </c>
      <c r="B1587" s="4" t="s">
        <v>2474</v>
      </c>
      <c r="C1587" s="1">
        <v>62</v>
      </c>
      <c r="D1587" s="4" t="s">
        <v>1361</v>
      </c>
      <c r="E1587" s="4" t="s">
        <v>3</v>
      </c>
      <c r="F1587" s="3">
        <v>45737.5</v>
      </c>
      <c r="G1587" s="3">
        <v>45737.618055555555</v>
      </c>
      <c r="H1587" s="1"/>
      <c r="I1587" s="1">
        <v>1.28</v>
      </c>
      <c r="J1587" s="1">
        <v>36.6</v>
      </c>
      <c r="K1587" s="2">
        <v>29.78</v>
      </c>
      <c r="L1587" s="4" t="s">
        <v>45</v>
      </c>
      <c r="M1587" s="4" t="s">
        <v>39</v>
      </c>
      <c r="N1587" s="1">
        <v>76.959999999999994</v>
      </c>
      <c r="O1587" s="1">
        <v>83.76</v>
      </c>
      <c r="P1587" s="1">
        <v>11.77</v>
      </c>
      <c r="Q1587" s="1">
        <v>12.24</v>
      </c>
      <c r="R1587" s="1">
        <v>1</v>
      </c>
      <c r="S1587" s="4" t="s">
        <v>14</v>
      </c>
      <c r="T1587" s="4" t="s">
        <v>7</v>
      </c>
      <c r="U1587" s="7">
        <v>12</v>
      </c>
      <c r="V1587" s="4" t="s">
        <v>36</v>
      </c>
      <c r="W1587" s="4" t="s">
        <v>2587</v>
      </c>
      <c r="X1587" s="7">
        <v>3</v>
      </c>
      <c r="Y1587" s="7">
        <v>2025</v>
      </c>
      <c r="Z1587" s="4" t="s">
        <v>2489</v>
      </c>
    </row>
    <row r="1588" spans="1:26">
      <c r="A1588" s="4" t="s">
        <v>2138</v>
      </c>
      <c r="B1588" s="4" t="s">
        <v>2475</v>
      </c>
      <c r="C1588" s="1">
        <v>100</v>
      </c>
      <c r="D1588" s="4" t="s">
        <v>923</v>
      </c>
      <c r="E1588" s="4" t="s">
        <v>11</v>
      </c>
      <c r="F1588" s="3">
        <v>45737.541666666664</v>
      </c>
      <c r="G1588" s="3">
        <v>45737.5625</v>
      </c>
      <c r="H1588" s="1">
        <v>77.7</v>
      </c>
      <c r="I1588" s="1">
        <v>1.22</v>
      </c>
      <c r="J1588" s="1">
        <v>26.42</v>
      </c>
      <c r="K1588" s="2">
        <v>17.059999999999999</v>
      </c>
      <c r="L1588" s="4" t="s">
        <v>4</v>
      </c>
      <c r="M1588" s="4" t="s">
        <v>33</v>
      </c>
      <c r="N1588" s="1">
        <v>52.5</v>
      </c>
      <c r="O1588" s="1">
        <v>66.180000000000007</v>
      </c>
      <c r="P1588" s="1">
        <v>196.29</v>
      </c>
      <c r="Q1588" s="1">
        <v>36.64</v>
      </c>
      <c r="R1588" s="1">
        <v>5</v>
      </c>
      <c r="S1588" s="4" t="s">
        <v>20</v>
      </c>
      <c r="T1588" s="4" t="s">
        <v>24</v>
      </c>
      <c r="U1588" s="7">
        <v>13</v>
      </c>
      <c r="V1588" s="4" t="s">
        <v>36</v>
      </c>
      <c r="W1588" s="4" t="s">
        <v>2582</v>
      </c>
      <c r="X1588" s="7">
        <v>3</v>
      </c>
      <c r="Y1588" s="7">
        <v>2025</v>
      </c>
      <c r="Z1588" s="4" t="s">
        <v>2489</v>
      </c>
    </row>
    <row r="1589" spans="1:26">
      <c r="A1589" s="4" t="s">
        <v>2139</v>
      </c>
      <c r="B1589" s="4" t="s">
        <v>2476</v>
      </c>
      <c r="C1589" s="1">
        <v>85</v>
      </c>
      <c r="D1589" s="4" t="s">
        <v>383</v>
      </c>
      <c r="E1589" s="4" t="s">
        <v>11</v>
      </c>
      <c r="F1589" s="3">
        <v>45737.583333333336</v>
      </c>
      <c r="G1589" s="3">
        <v>45737.648611111108</v>
      </c>
      <c r="H1589" s="1">
        <v>94.37</v>
      </c>
      <c r="I1589" s="1">
        <v>2.2400000000000002</v>
      </c>
      <c r="J1589" s="1">
        <v>31.65</v>
      </c>
      <c r="K1589" s="2">
        <v>38.090000000000003</v>
      </c>
      <c r="L1589" s="4" t="s">
        <v>45</v>
      </c>
      <c r="M1589" s="4" t="s">
        <v>23</v>
      </c>
      <c r="N1589" s="1">
        <v>43.88</v>
      </c>
      <c r="O1589" s="1">
        <v>62.26</v>
      </c>
      <c r="P1589" s="1">
        <v>205.84</v>
      </c>
      <c r="Q1589" s="1">
        <v>19.12</v>
      </c>
      <c r="R1589" s="1">
        <v>7</v>
      </c>
      <c r="S1589" s="4" t="s">
        <v>20</v>
      </c>
      <c r="T1589" s="4" t="s">
        <v>24</v>
      </c>
      <c r="U1589" s="7">
        <v>14</v>
      </c>
      <c r="V1589" s="4" t="s">
        <v>36</v>
      </c>
      <c r="W1589" s="4" t="s">
        <v>2582</v>
      </c>
      <c r="X1589" s="7">
        <v>3</v>
      </c>
      <c r="Y1589" s="7">
        <v>2025</v>
      </c>
      <c r="Z1589" s="4" t="s">
        <v>2489</v>
      </c>
    </row>
    <row r="1590" spans="1:26">
      <c r="A1590" s="4" t="s">
        <v>2140</v>
      </c>
      <c r="B1590" s="4" t="s">
        <v>2477</v>
      </c>
      <c r="C1590" s="1">
        <v>50</v>
      </c>
      <c r="D1590" s="4" t="s">
        <v>258</v>
      </c>
      <c r="E1590" s="4" t="s">
        <v>42</v>
      </c>
      <c r="F1590" s="3">
        <v>45694.125</v>
      </c>
      <c r="G1590" s="3">
        <v>45694.21875</v>
      </c>
      <c r="H1590" s="1">
        <v>7.52</v>
      </c>
      <c r="I1590" s="1">
        <v>3.42</v>
      </c>
      <c r="J1590" s="1">
        <v>10.62</v>
      </c>
      <c r="K1590" s="2">
        <v>34.76</v>
      </c>
      <c r="L1590" s="4" t="s">
        <v>45</v>
      </c>
      <c r="M1590" s="4" t="s">
        <v>48</v>
      </c>
      <c r="N1590" s="1">
        <v>61.76</v>
      </c>
      <c r="O1590" s="1">
        <v>83.21</v>
      </c>
      <c r="P1590" s="1">
        <v>126.59</v>
      </c>
      <c r="Q1590" s="1">
        <v>9.7899999999999991</v>
      </c>
      <c r="R1590" s="1">
        <v>6</v>
      </c>
      <c r="S1590" s="4" t="s">
        <v>14</v>
      </c>
      <c r="T1590" s="4" t="s">
        <v>15</v>
      </c>
      <c r="U1590" s="7">
        <v>3</v>
      </c>
      <c r="V1590" s="4" t="s">
        <v>1816</v>
      </c>
      <c r="W1590" s="4" t="s">
        <v>2575</v>
      </c>
      <c r="X1590" s="7">
        <v>2</v>
      </c>
      <c r="Y1590" s="7">
        <v>2025</v>
      </c>
      <c r="Z1590" s="4" t="s">
        <v>1853</v>
      </c>
    </row>
    <row r="1591" spans="1:26">
      <c r="A1591" s="4" t="s">
        <v>2141</v>
      </c>
      <c r="B1591" s="4" t="s">
        <v>2478</v>
      </c>
      <c r="C1591" s="1">
        <v>62</v>
      </c>
      <c r="D1591" s="4" t="s">
        <v>1720</v>
      </c>
      <c r="E1591" s="4" t="s">
        <v>27</v>
      </c>
      <c r="F1591" s="3">
        <v>45737.625</v>
      </c>
      <c r="G1591" s="3">
        <v>45737.668055555558</v>
      </c>
      <c r="H1591" s="1">
        <v>43.96</v>
      </c>
      <c r="I1591" s="1">
        <v>1.77</v>
      </c>
      <c r="J1591" s="1">
        <v>36</v>
      </c>
      <c r="K1591" s="2">
        <v>10.43</v>
      </c>
      <c r="L1591" s="4" t="s">
        <v>36</v>
      </c>
      <c r="M1591" s="4" t="s">
        <v>5</v>
      </c>
      <c r="N1591" s="1">
        <v>60.9</v>
      </c>
      <c r="O1591" s="1">
        <v>81.09</v>
      </c>
      <c r="P1591" s="1">
        <v>49.91</v>
      </c>
      <c r="Q1591" s="1">
        <v>3.92</v>
      </c>
      <c r="R1591" s="1">
        <v>4</v>
      </c>
      <c r="S1591" s="4" t="s">
        <v>6</v>
      </c>
      <c r="T1591" s="4" t="s">
        <v>24</v>
      </c>
      <c r="U1591" s="7">
        <v>15</v>
      </c>
      <c r="V1591" s="4" t="s">
        <v>36</v>
      </c>
      <c r="W1591" s="4" t="s">
        <v>2580</v>
      </c>
      <c r="X1591" s="7">
        <v>3</v>
      </c>
      <c r="Y1591" s="7">
        <v>2025</v>
      </c>
      <c r="Z1591" s="4" t="s">
        <v>2489</v>
      </c>
    </row>
    <row r="1592" spans="1:26">
      <c r="A1592" s="4" t="s">
        <v>2142</v>
      </c>
      <c r="B1592" s="4" t="s">
        <v>2479</v>
      </c>
      <c r="C1592" s="1">
        <v>85</v>
      </c>
      <c r="D1592" s="4" t="s">
        <v>515</v>
      </c>
      <c r="E1592" s="4" t="s">
        <v>42</v>
      </c>
      <c r="F1592" s="3">
        <v>45737.666666666664</v>
      </c>
      <c r="G1592" s="3">
        <v>45737.713194444441</v>
      </c>
      <c r="H1592" s="1">
        <v>76.48</v>
      </c>
      <c r="I1592" s="1">
        <v>1.91</v>
      </c>
      <c r="J1592" s="1">
        <v>42.37</v>
      </c>
      <c r="K1592" s="2">
        <v>15.66</v>
      </c>
      <c r="L1592" s="4" t="s">
        <v>12</v>
      </c>
      <c r="M1592" s="4" t="s">
        <v>19</v>
      </c>
      <c r="N1592" s="1">
        <v>27.95</v>
      </c>
      <c r="O1592" s="1">
        <v>85.82</v>
      </c>
      <c r="P1592" s="1">
        <v>92.33</v>
      </c>
      <c r="Q1592" s="1">
        <v>5.65</v>
      </c>
      <c r="R1592" s="1">
        <v>3</v>
      </c>
      <c r="S1592" s="4" t="s">
        <v>6</v>
      </c>
      <c r="T1592" s="4" t="s">
        <v>24</v>
      </c>
      <c r="U1592" s="7">
        <v>16</v>
      </c>
      <c r="V1592" s="4" t="s">
        <v>36</v>
      </c>
      <c r="W1592" s="4" t="s">
        <v>2580</v>
      </c>
      <c r="X1592" s="7">
        <v>3</v>
      </c>
      <c r="Y1592" s="7">
        <v>2025</v>
      </c>
      <c r="Z1592" s="4" t="s">
        <v>2489</v>
      </c>
    </row>
    <row r="1593" spans="1:26">
      <c r="A1593" s="4" t="s">
        <v>2143</v>
      </c>
      <c r="B1593" s="4" t="s">
        <v>2480</v>
      </c>
      <c r="C1593" s="1">
        <v>78.510000000000005</v>
      </c>
      <c r="D1593" s="4" t="s">
        <v>93</v>
      </c>
      <c r="E1593" s="4" t="s">
        <v>11</v>
      </c>
      <c r="F1593" s="3">
        <v>45737.708333333336</v>
      </c>
      <c r="G1593" s="3">
        <v>45737.745833333334</v>
      </c>
      <c r="H1593" s="1">
        <v>66.180000000000007</v>
      </c>
      <c r="I1593" s="1">
        <v>3.26</v>
      </c>
      <c r="J1593" s="1">
        <v>5.92</v>
      </c>
      <c r="K1593" s="2">
        <v>37.28</v>
      </c>
      <c r="L1593" s="4" t="s">
        <v>45</v>
      </c>
      <c r="M1593" s="4" t="s">
        <v>23</v>
      </c>
      <c r="N1593" s="1">
        <v>40.619999999999997</v>
      </c>
      <c r="O1593" s="1">
        <v>54.01</v>
      </c>
      <c r="P1593" s="1">
        <v>108.14</v>
      </c>
      <c r="Q1593" s="1">
        <v>2.2400000000000002</v>
      </c>
      <c r="R1593" s="1">
        <v>3</v>
      </c>
      <c r="S1593" s="4" t="s">
        <v>6</v>
      </c>
      <c r="T1593" s="4" t="s">
        <v>7</v>
      </c>
      <c r="U1593" s="7">
        <v>17</v>
      </c>
      <c r="V1593" s="4" t="s">
        <v>36</v>
      </c>
      <c r="W1593" s="4" t="s">
        <v>2578</v>
      </c>
      <c r="X1593" s="7">
        <v>3</v>
      </c>
      <c r="Y1593" s="7">
        <v>2025</v>
      </c>
      <c r="Z1593" s="4" t="s">
        <v>2489</v>
      </c>
    </row>
    <row r="1594" spans="1:26">
      <c r="A1594" s="4" t="s">
        <v>2144</v>
      </c>
      <c r="B1594" s="4" t="s">
        <v>2481</v>
      </c>
      <c r="C1594" s="1">
        <v>50</v>
      </c>
      <c r="D1594" s="4" t="s">
        <v>1116</v>
      </c>
      <c r="E1594" s="4" t="s">
        <v>58</v>
      </c>
      <c r="F1594" s="3">
        <v>45737.75</v>
      </c>
      <c r="G1594" s="3">
        <v>45737.877083333333</v>
      </c>
      <c r="H1594" s="1">
        <v>76.239999999999995</v>
      </c>
      <c r="I1594" s="1">
        <v>3.73</v>
      </c>
      <c r="J1594" s="1">
        <v>6.8</v>
      </c>
      <c r="K1594" s="2">
        <v>21.09</v>
      </c>
      <c r="L1594" s="4" t="s">
        <v>4</v>
      </c>
      <c r="M1594" s="4" t="s">
        <v>33</v>
      </c>
      <c r="N1594" s="1">
        <v>76.959999999999994</v>
      </c>
      <c r="O1594" s="1">
        <v>61.47</v>
      </c>
      <c r="P1594" s="1">
        <v>94.43</v>
      </c>
      <c r="Q1594" s="1">
        <v>2.5499999999999998</v>
      </c>
      <c r="R1594" s="1">
        <v>4</v>
      </c>
      <c r="S1594" s="4" t="s">
        <v>6</v>
      </c>
      <c r="T1594" s="4" t="s">
        <v>24</v>
      </c>
      <c r="U1594" s="7">
        <v>18</v>
      </c>
      <c r="V1594" s="4" t="s">
        <v>4</v>
      </c>
      <c r="W1594" s="4" t="s">
        <v>2585</v>
      </c>
      <c r="X1594" s="7">
        <v>3</v>
      </c>
      <c r="Y1594" s="7">
        <v>2025</v>
      </c>
      <c r="Z1594" s="4" t="s">
        <v>2489</v>
      </c>
    </row>
    <row r="1595" spans="1:26">
      <c r="A1595" s="4" t="s">
        <v>2145</v>
      </c>
      <c r="B1595" s="4" t="s">
        <v>2482</v>
      </c>
      <c r="C1595" s="1">
        <v>75</v>
      </c>
      <c r="D1595" s="4" t="s">
        <v>439</v>
      </c>
      <c r="E1595" s="4" t="s">
        <v>58</v>
      </c>
      <c r="F1595" s="3">
        <v>45737.791666666664</v>
      </c>
      <c r="G1595" s="3">
        <v>45737.95416666667</v>
      </c>
      <c r="H1595" s="1">
        <v>35.159999999999997</v>
      </c>
      <c r="I1595" s="1">
        <v>0.15</v>
      </c>
      <c r="J1595" s="1">
        <v>17.64</v>
      </c>
      <c r="K1595" s="2">
        <v>19.96</v>
      </c>
      <c r="L1595" s="4" t="s">
        <v>45</v>
      </c>
      <c r="M1595" s="4" t="s">
        <v>5</v>
      </c>
      <c r="N1595" s="1">
        <v>76.28</v>
      </c>
      <c r="O1595" s="1">
        <v>83.59</v>
      </c>
      <c r="P1595" s="1">
        <v>31.79</v>
      </c>
      <c r="Q1595" s="1">
        <v>-6.23</v>
      </c>
      <c r="R1595" s="1">
        <v>4</v>
      </c>
      <c r="S1595" s="4" t="s">
        <v>20</v>
      </c>
      <c r="T1595" s="4" t="s">
        <v>24</v>
      </c>
      <c r="U1595" s="7">
        <v>19</v>
      </c>
      <c r="V1595" s="4" t="s">
        <v>4</v>
      </c>
      <c r="W1595" s="4" t="s">
        <v>2583</v>
      </c>
      <c r="X1595" s="7">
        <v>3</v>
      </c>
      <c r="Y1595" s="7">
        <v>2025</v>
      </c>
      <c r="Z1595" s="4" t="s">
        <v>2489</v>
      </c>
    </row>
    <row r="1596" spans="1:26">
      <c r="A1596" s="4" t="s">
        <v>2146</v>
      </c>
      <c r="B1596" s="4" t="s">
        <v>2483</v>
      </c>
      <c r="C1596" s="1">
        <v>85</v>
      </c>
      <c r="D1596" s="4" t="s">
        <v>1726</v>
      </c>
      <c r="E1596" s="4" t="s">
        <v>42</v>
      </c>
      <c r="F1596" s="3">
        <v>45737.833333333336</v>
      </c>
      <c r="G1596" s="3">
        <v>45737.894444444442</v>
      </c>
      <c r="H1596" s="1">
        <v>53.12</v>
      </c>
      <c r="I1596" s="1">
        <v>1.81</v>
      </c>
      <c r="J1596" s="1">
        <v>41.69</v>
      </c>
      <c r="K1596" s="2">
        <v>33.39</v>
      </c>
      <c r="L1596" s="4" t="s">
        <v>36</v>
      </c>
      <c r="M1596" s="4" t="s">
        <v>33</v>
      </c>
      <c r="N1596" s="1">
        <v>79.45</v>
      </c>
      <c r="O1596" s="1">
        <v>60.94</v>
      </c>
      <c r="P1596" s="1">
        <v>139.24</v>
      </c>
      <c r="Q1596" s="1">
        <v>18.71</v>
      </c>
      <c r="R1596" s="1">
        <v>6</v>
      </c>
      <c r="S1596" s="4" t="s">
        <v>6</v>
      </c>
      <c r="T1596" s="4" t="s">
        <v>15</v>
      </c>
      <c r="U1596" s="7">
        <v>20</v>
      </c>
      <c r="V1596" s="4" t="s">
        <v>4</v>
      </c>
      <c r="W1596" s="4" t="s">
        <v>2571</v>
      </c>
      <c r="X1596" s="7">
        <v>3</v>
      </c>
      <c r="Y1596" s="7">
        <v>2025</v>
      </c>
      <c r="Z1596" s="4" t="s">
        <v>2489</v>
      </c>
    </row>
    <row r="1597" spans="1:26">
      <c r="A1597" s="4" t="s">
        <v>2147</v>
      </c>
      <c r="B1597" s="4" t="s">
        <v>2484</v>
      </c>
      <c r="C1597" s="1">
        <v>50</v>
      </c>
      <c r="D1597" s="4" t="s">
        <v>819</v>
      </c>
      <c r="E1597" s="4" t="s">
        <v>3</v>
      </c>
      <c r="F1597" s="3">
        <v>45737.875</v>
      </c>
      <c r="G1597" s="3">
        <v>45738.006944444445</v>
      </c>
      <c r="H1597" s="1">
        <v>43.13</v>
      </c>
      <c r="I1597" s="1">
        <v>2.77</v>
      </c>
      <c r="J1597" s="1">
        <v>5.77</v>
      </c>
      <c r="K1597" s="2">
        <v>21.6</v>
      </c>
      <c r="L1597" s="4" t="s">
        <v>12</v>
      </c>
      <c r="M1597" s="4" t="s">
        <v>33</v>
      </c>
      <c r="N1597" s="1">
        <v>69.62</v>
      </c>
      <c r="O1597" s="1">
        <v>77.400000000000006</v>
      </c>
      <c r="P1597" s="1">
        <v>167.62</v>
      </c>
      <c r="Q1597" s="1">
        <v>31.06</v>
      </c>
      <c r="R1597" s="1">
        <v>2.12</v>
      </c>
      <c r="S1597" s="4" t="s">
        <v>20</v>
      </c>
      <c r="T1597" s="4" t="s">
        <v>7</v>
      </c>
      <c r="U1597" s="7">
        <v>21</v>
      </c>
      <c r="V1597" s="4" t="s">
        <v>4</v>
      </c>
      <c r="W1597" s="4" t="s">
        <v>2570</v>
      </c>
      <c r="X1597" s="7">
        <v>3</v>
      </c>
      <c r="Y1597" s="7">
        <v>2025</v>
      </c>
      <c r="Z1597" s="4" t="s">
        <v>2489</v>
      </c>
    </row>
    <row r="1598" spans="1:26">
      <c r="A1598" s="4" t="s">
        <v>2148</v>
      </c>
      <c r="B1598" s="4" t="s">
        <v>2485</v>
      </c>
      <c r="C1598" s="1">
        <v>75</v>
      </c>
      <c r="D1598" s="4" t="s">
        <v>130</v>
      </c>
      <c r="E1598" s="4" t="s">
        <v>27</v>
      </c>
      <c r="F1598" s="3">
        <v>45737.916666666664</v>
      </c>
      <c r="G1598" s="3">
        <v>45738.006944444445</v>
      </c>
      <c r="H1598" s="1">
        <v>60.68</v>
      </c>
      <c r="I1598" s="1">
        <v>2.2200000000000002</v>
      </c>
      <c r="J1598" s="1">
        <v>15.63</v>
      </c>
      <c r="K1598" s="2">
        <v>31.65</v>
      </c>
      <c r="L1598" s="4" t="s">
        <v>36</v>
      </c>
      <c r="M1598" s="4" t="s">
        <v>39</v>
      </c>
      <c r="N1598" s="1">
        <v>52.46</v>
      </c>
      <c r="O1598" s="1">
        <v>69.58</v>
      </c>
      <c r="P1598" s="1">
        <v>61.52</v>
      </c>
      <c r="Q1598" s="1">
        <v>15.95</v>
      </c>
      <c r="R1598" s="1">
        <v>2</v>
      </c>
      <c r="S1598" s="4" t="s">
        <v>20</v>
      </c>
      <c r="T1598" s="4" t="s">
        <v>7</v>
      </c>
      <c r="U1598" s="7">
        <v>22</v>
      </c>
      <c r="V1598" s="4" t="s">
        <v>4</v>
      </c>
      <c r="W1598" s="4" t="s">
        <v>2570</v>
      </c>
      <c r="X1598" s="7">
        <v>3</v>
      </c>
      <c r="Y1598" s="7">
        <v>2025</v>
      </c>
      <c r="Z1598" s="4" t="s">
        <v>2489</v>
      </c>
    </row>
    <row r="1599" spans="1:26">
      <c r="A1599" s="4" t="s">
        <v>2149</v>
      </c>
      <c r="B1599" s="4" t="s">
        <v>2486</v>
      </c>
      <c r="C1599" s="1">
        <v>85</v>
      </c>
      <c r="D1599" s="4" t="s">
        <v>411</v>
      </c>
      <c r="E1599" s="4" t="s">
        <v>58</v>
      </c>
      <c r="F1599" s="3">
        <v>45737.958333333336</v>
      </c>
      <c r="G1599" s="3">
        <v>45738.066666666666</v>
      </c>
      <c r="H1599" s="1">
        <v>33.67</v>
      </c>
      <c r="I1599" s="1">
        <v>2.0099999999999998</v>
      </c>
      <c r="J1599" s="1">
        <v>24.86</v>
      </c>
      <c r="K1599" s="2">
        <v>37.4</v>
      </c>
      <c r="L1599" s="4" t="s">
        <v>36</v>
      </c>
      <c r="M1599" s="4" t="s">
        <v>48</v>
      </c>
      <c r="N1599" s="1">
        <v>57.2</v>
      </c>
      <c r="O1599" s="1">
        <v>71.73</v>
      </c>
      <c r="P1599" s="1">
        <v>230.79</v>
      </c>
      <c r="Q1599" s="1">
        <v>25.43</v>
      </c>
      <c r="R1599" s="1">
        <v>1</v>
      </c>
      <c r="S1599" s="4" t="s">
        <v>14</v>
      </c>
      <c r="T1599" s="4" t="s">
        <v>15</v>
      </c>
      <c r="U1599" s="7">
        <v>23</v>
      </c>
      <c r="V1599" s="4" t="s">
        <v>4</v>
      </c>
      <c r="W1599" s="4" t="s">
        <v>2568</v>
      </c>
      <c r="X1599" s="7">
        <v>3</v>
      </c>
      <c r="Y1599" s="7">
        <v>2025</v>
      </c>
      <c r="Z1599" s="4" t="s">
        <v>2489</v>
      </c>
    </row>
    <row r="1600" spans="1:26">
      <c r="A1600" s="4" t="s">
        <v>2150</v>
      </c>
      <c r="B1600" s="4" t="s">
        <v>2487</v>
      </c>
      <c r="C1600" s="1">
        <v>100</v>
      </c>
      <c r="D1600" s="4" t="s">
        <v>93</v>
      </c>
      <c r="E1600" s="4" t="s">
        <v>58</v>
      </c>
      <c r="F1600" s="3">
        <v>45738</v>
      </c>
      <c r="G1600" s="3">
        <v>45738.048611111109</v>
      </c>
      <c r="H1600" s="1">
        <v>54.55</v>
      </c>
      <c r="I1600" s="1">
        <v>1.6</v>
      </c>
      <c r="J1600" s="1">
        <v>19.100000000000001</v>
      </c>
      <c r="K1600" s="2">
        <v>17.03</v>
      </c>
      <c r="L1600" s="4" t="s">
        <v>36</v>
      </c>
      <c r="M1600" s="4" t="s">
        <v>23</v>
      </c>
      <c r="N1600" s="1">
        <v>65.650000000000006</v>
      </c>
      <c r="O1600" s="1">
        <v>86.26</v>
      </c>
      <c r="P1600" s="1">
        <v>44.41</v>
      </c>
      <c r="Q1600" s="1">
        <v>26.23</v>
      </c>
      <c r="R1600" s="1">
        <v>3</v>
      </c>
      <c r="S1600" s="4" t="s">
        <v>6</v>
      </c>
      <c r="T1600" s="4" t="s">
        <v>7</v>
      </c>
      <c r="U1600" s="7">
        <v>0</v>
      </c>
      <c r="V1600" s="4" t="s">
        <v>1816</v>
      </c>
      <c r="W1600" s="4" t="s">
        <v>2576</v>
      </c>
      <c r="X1600" s="7">
        <v>3</v>
      </c>
      <c r="Y1600" s="7">
        <v>2025</v>
      </c>
      <c r="Z1600" s="4" t="s">
        <v>2489</v>
      </c>
    </row>
    <row r="1601" spans="1:26">
      <c r="A1601" s="4" t="s">
        <v>2151</v>
      </c>
      <c r="B1601" s="4" t="s">
        <v>2488</v>
      </c>
      <c r="C1601" s="1">
        <v>75</v>
      </c>
      <c r="D1601" s="4" t="s">
        <v>260</v>
      </c>
      <c r="E1601" s="4" t="s">
        <v>3</v>
      </c>
      <c r="F1601" s="3">
        <v>45694.166666666664</v>
      </c>
      <c r="G1601" s="3">
        <v>45694.320833333331</v>
      </c>
      <c r="H1601" s="1">
        <v>64.42</v>
      </c>
      <c r="I1601" s="1">
        <v>3.19</v>
      </c>
      <c r="J1601" s="1">
        <v>24.62</v>
      </c>
      <c r="K1601" s="2">
        <v>29</v>
      </c>
      <c r="L1601" s="4" t="s">
        <v>4</v>
      </c>
      <c r="M1601" s="4" t="s">
        <v>33</v>
      </c>
      <c r="N1601" s="1">
        <v>49.17</v>
      </c>
      <c r="O1601" s="1">
        <v>62.34</v>
      </c>
      <c r="P1601" s="1">
        <v>230.49</v>
      </c>
      <c r="Q1601" s="1">
        <v>25.32</v>
      </c>
      <c r="R1601" s="1">
        <v>2</v>
      </c>
      <c r="S1601" s="4" t="s">
        <v>14</v>
      </c>
      <c r="T1601" s="4" t="s">
        <v>24</v>
      </c>
      <c r="U1601" s="7">
        <v>4</v>
      </c>
      <c r="V1601" s="4" t="s">
        <v>1816</v>
      </c>
      <c r="W1601" s="4" t="s">
        <v>2573</v>
      </c>
      <c r="X1601" s="7">
        <v>2</v>
      </c>
      <c r="Y1601" s="7">
        <v>2025</v>
      </c>
      <c r="Z1601" s="4" t="s">
        <v>1853</v>
      </c>
    </row>
    <row r="1602" spans="1:26">
      <c r="A1602" s="4" t="s">
        <v>2152</v>
      </c>
      <c r="B1602" s="4" t="s">
        <v>62</v>
      </c>
      <c r="C1602" s="1">
        <v>62</v>
      </c>
      <c r="D1602" s="4" t="s">
        <v>1446</v>
      </c>
      <c r="E1602" s="4" t="s">
        <v>42</v>
      </c>
      <c r="F1602" s="3">
        <v>45738.041666666664</v>
      </c>
      <c r="G1602" s="3">
        <v>45738.171527777777</v>
      </c>
      <c r="H1602" s="1">
        <v>14.12</v>
      </c>
      <c r="I1602" s="1">
        <v>0.94</v>
      </c>
      <c r="J1602" s="1">
        <v>21.38</v>
      </c>
      <c r="K1602" s="2">
        <v>3.71</v>
      </c>
      <c r="L1602" s="4" t="s">
        <v>36</v>
      </c>
      <c r="M1602" s="4" t="s">
        <v>33</v>
      </c>
      <c r="N1602" s="1">
        <v>27.57</v>
      </c>
      <c r="O1602" s="1">
        <v>60.91</v>
      </c>
      <c r="P1602" s="1">
        <v>262.13</v>
      </c>
      <c r="Q1602" s="1">
        <v>0.67</v>
      </c>
      <c r="R1602" s="1">
        <v>5</v>
      </c>
      <c r="S1602" s="4" t="s">
        <v>20</v>
      </c>
      <c r="T1602" s="4" t="s">
        <v>7</v>
      </c>
      <c r="U1602" s="7">
        <v>1</v>
      </c>
      <c r="V1602" s="4" t="s">
        <v>1816</v>
      </c>
      <c r="W1602" s="4" t="s">
        <v>2584</v>
      </c>
      <c r="X1602" s="7">
        <v>3</v>
      </c>
      <c r="Y1602" s="7">
        <v>2025</v>
      </c>
      <c r="Z1602" s="4" t="s">
        <v>2489</v>
      </c>
    </row>
    <row r="1603" spans="1:26">
      <c r="A1603" s="4" t="s">
        <v>2153</v>
      </c>
      <c r="B1603" s="4" t="s">
        <v>2452</v>
      </c>
      <c r="C1603" s="1">
        <v>62</v>
      </c>
      <c r="D1603" s="4" t="s">
        <v>1733</v>
      </c>
      <c r="E1603" s="4" t="s">
        <v>3</v>
      </c>
      <c r="F1603" s="3">
        <v>45738.083333333336</v>
      </c>
      <c r="G1603" s="3">
        <v>45738.143055555556</v>
      </c>
      <c r="H1603" s="1">
        <v>11.32</v>
      </c>
      <c r="I1603" s="1">
        <v>1.82</v>
      </c>
      <c r="J1603" s="1">
        <v>39.96</v>
      </c>
      <c r="K1603" s="2">
        <v>3.06</v>
      </c>
      <c r="L1603" s="4" t="s">
        <v>12</v>
      </c>
      <c r="M1603" s="4" t="s">
        <v>23</v>
      </c>
      <c r="N1603" s="1">
        <v>59.78</v>
      </c>
      <c r="O1603" s="1">
        <v>53.01</v>
      </c>
      <c r="P1603" s="1">
        <v>111.7</v>
      </c>
      <c r="Q1603" s="1">
        <v>-0.89</v>
      </c>
      <c r="R1603" s="1">
        <v>5</v>
      </c>
      <c r="S1603" s="4" t="s">
        <v>14</v>
      </c>
      <c r="T1603" s="4" t="s">
        <v>24</v>
      </c>
      <c r="U1603" s="7">
        <v>2</v>
      </c>
      <c r="V1603" s="4" t="s">
        <v>1816</v>
      </c>
      <c r="W1603" s="4" t="s">
        <v>2584</v>
      </c>
      <c r="X1603" s="7">
        <v>3</v>
      </c>
      <c r="Y1603" s="7">
        <v>2025</v>
      </c>
      <c r="Z1603" s="4" t="s">
        <v>2489</v>
      </c>
    </row>
    <row r="1604" spans="1:26">
      <c r="A1604" s="4" t="s">
        <v>2154</v>
      </c>
      <c r="B1604" s="4" t="s">
        <v>2453</v>
      </c>
      <c r="C1604" s="1">
        <v>50</v>
      </c>
      <c r="D1604" s="4" t="s">
        <v>1439</v>
      </c>
      <c r="E1604" s="4" t="s">
        <v>3</v>
      </c>
      <c r="F1604" s="3">
        <v>45738.125</v>
      </c>
      <c r="G1604" s="3">
        <v>45738.268055555556</v>
      </c>
      <c r="H1604" s="1">
        <v>26.59</v>
      </c>
      <c r="I1604" s="1">
        <v>1.72</v>
      </c>
      <c r="J1604" s="1">
        <v>24.45</v>
      </c>
      <c r="K1604" s="2">
        <v>25.2</v>
      </c>
      <c r="L1604" s="4" t="s">
        <v>36</v>
      </c>
      <c r="M1604" s="4" t="s">
        <v>5</v>
      </c>
      <c r="N1604" s="1">
        <v>77.98</v>
      </c>
      <c r="O1604" s="1">
        <v>91.45</v>
      </c>
      <c r="P1604" s="1">
        <v>191.39</v>
      </c>
      <c r="Q1604" s="1">
        <v>5.32</v>
      </c>
      <c r="R1604" s="1">
        <v>1</v>
      </c>
      <c r="S1604" s="4" t="s">
        <v>14</v>
      </c>
      <c r="T1604" s="4" t="s">
        <v>24</v>
      </c>
      <c r="U1604" s="7">
        <v>3</v>
      </c>
      <c r="V1604" s="4" t="s">
        <v>1816</v>
      </c>
      <c r="W1604" s="4" t="s">
        <v>2584</v>
      </c>
      <c r="X1604" s="7">
        <v>3</v>
      </c>
      <c r="Y1604" s="7">
        <v>2025</v>
      </c>
      <c r="Z1604" s="4" t="s">
        <v>2489</v>
      </c>
    </row>
    <row r="1605" spans="1:26">
      <c r="A1605" s="4" t="s">
        <v>2155</v>
      </c>
      <c r="B1605" s="4" t="s">
        <v>2454</v>
      </c>
      <c r="C1605" s="1">
        <v>75</v>
      </c>
      <c r="D1605" s="4" t="s">
        <v>732</v>
      </c>
      <c r="E1605" s="4" t="s">
        <v>42</v>
      </c>
      <c r="F1605" s="3">
        <v>45738.166666666664</v>
      </c>
      <c r="G1605" s="3">
        <v>45738.220138888886</v>
      </c>
      <c r="H1605" s="1">
        <v>65.92</v>
      </c>
      <c r="I1605" s="1">
        <v>3.32</v>
      </c>
      <c r="J1605" s="1">
        <v>37.520000000000003</v>
      </c>
      <c r="K1605" s="2">
        <v>8.1999999999999993</v>
      </c>
      <c r="L1605" s="4" t="s">
        <v>4</v>
      </c>
      <c r="M1605" s="4" t="s">
        <v>39</v>
      </c>
      <c r="N1605" s="1">
        <v>34.71</v>
      </c>
      <c r="O1605" s="1">
        <v>99.83</v>
      </c>
      <c r="P1605" s="1">
        <v>31.82</v>
      </c>
      <c r="Q1605" s="1">
        <v>-0.65</v>
      </c>
      <c r="R1605" s="1">
        <v>3</v>
      </c>
      <c r="S1605" s="4" t="s">
        <v>20</v>
      </c>
      <c r="T1605" s="4" t="s">
        <v>7</v>
      </c>
      <c r="U1605" s="7">
        <v>4</v>
      </c>
      <c r="V1605" s="4" t="s">
        <v>1816</v>
      </c>
      <c r="W1605" s="4" t="s">
        <v>2584</v>
      </c>
      <c r="X1605" s="7">
        <v>3</v>
      </c>
      <c r="Y1605" s="7">
        <v>2025</v>
      </c>
      <c r="Z1605" s="4" t="s">
        <v>2489</v>
      </c>
    </row>
    <row r="1606" spans="1:26">
      <c r="A1606" s="4" t="s">
        <v>2156</v>
      </c>
      <c r="B1606" s="4" t="s">
        <v>29</v>
      </c>
      <c r="C1606" s="1">
        <v>62</v>
      </c>
      <c r="D1606" s="4" t="s">
        <v>365</v>
      </c>
      <c r="E1606" s="4" t="s">
        <v>58</v>
      </c>
      <c r="F1606" s="3">
        <v>45738.208333333336</v>
      </c>
      <c r="G1606" s="3">
        <v>45738.27847222222</v>
      </c>
      <c r="H1606" s="1">
        <v>37.520000000000003</v>
      </c>
      <c r="I1606" s="1">
        <v>0.8</v>
      </c>
      <c r="J1606" s="1"/>
      <c r="K1606" s="2">
        <v>9.59</v>
      </c>
      <c r="L1606" s="4" t="s">
        <v>4</v>
      </c>
      <c r="M1606" s="4" t="s">
        <v>5</v>
      </c>
      <c r="N1606" s="1">
        <v>26.14</v>
      </c>
      <c r="O1606" s="1">
        <v>69.59</v>
      </c>
      <c r="P1606" s="1">
        <v>238.75</v>
      </c>
      <c r="Q1606" s="1">
        <v>-2.56</v>
      </c>
      <c r="R1606" s="1">
        <v>7</v>
      </c>
      <c r="S1606" s="4" t="s">
        <v>20</v>
      </c>
      <c r="T1606" s="4" t="s">
        <v>15</v>
      </c>
      <c r="U1606" s="7">
        <v>5</v>
      </c>
      <c r="V1606" s="4" t="s">
        <v>1816</v>
      </c>
      <c r="W1606" s="4" t="s">
        <v>2579</v>
      </c>
      <c r="X1606" s="7">
        <v>3</v>
      </c>
      <c r="Y1606" s="7">
        <v>2025</v>
      </c>
      <c r="Z1606" s="4" t="s">
        <v>2489</v>
      </c>
    </row>
    <row r="1607" spans="1:26">
      <c r="A1607" s="4" t="s">
        <v>2157</v>
      </c>
      <c r="B1607" s="4" t="s">
        <v>2455</v>
      </c>
      <c r="C1607" s="1">
        <v>100</v>
      </c>
      <c r="D1607" s="4" t="s">
        <v>663</v>
      </c>
      <c r="E1607" s="4" t="s">
        <v>27</v>
      </c>
      <c r="F1607" s="3">
        <v>45738.25</v>
      </c>
      <c r="G1607" s="3">
        <v>45738.393055555556</v>
      </c>
      <c r="H1607" s="1">
        <v>20.07</v>
      </c>
      <c r="I1607" s="1">
        <v>2.4700000000000002</v>
      </c>
      <c r="J1607" s="1">
        <v>48.07</v>
      </c>
      <c r="K1607" s="2">
        <v>13.66</v>
      </c>
      <c r="L1607" s="4" t="s">
        <v>36</v>
      </c>
      <c r="M1607" s="4" t="s">
        <v>5</v>
      </c>
      <c r="N1607" s="1">
        <v>27.43</v>
      </c>
      <c r="O1607" s="1">
        <v>68.09</v>
      </c>
      <c r="P1607" s="1">
        <v>35.450000000000003</v>
      </c>
      <c r="Q1607" s="1">
        <v>6.23</v>
      </c>
      <c r="R1607" s="1">
        <v>0</v>
      </c>
      <c r="S1607" s="4" t="s">
        <v>6</v>
      </c>
      <c r="T1607" s="4" t="s">
        <v>15</v>
      </c>
      <c r="U1607" s="7">
        <v>6</v>
      </c>
      <c r="V1607" s="4" t="s">
        <v>12</v>
      </c>
      <c r="W1607" s="4" t="s">
        <v>2567</v>
      </c>
      <c r="X1607" s="7">
        <v>3</v>
      </c>
      <c r="Y1607" s="7">
        <v>2025</v>
      </c>
      <c r="Z1607" s="4" t="s">
        <v>2489</v>
      </c>
    </row>
    <row r="1608" spans="1:26">
      <c r="A1608" s="4" t="s">
        <v>2158</v>
      </c>
      <c r="B1608" s="4" t="s">
        <v>2456</v>
      </c>
      <c r="C1608" s="1">
        <v>100</v>
      </c>
      <c r="D1608" s="4" t="s">
        <v>1739</v>
      </c>
      <c r="E1608" s="4" t="s">
        <v>58</v>
      </c>
      <c r="F1608" s="3">
        <v>45738.291666666664</v>
      </c>
      <c r="G1608" s="3">
        <v>45738.433333333334</v>
      </c>
      <c r="H1608" s="1">
        <v>10.39</v>
      </c>
      <c r="I1608" s="1">
        <v>1.48</v>
      </c>
      <c r="J1608" s="1">
        <v>38.42</v>
      </c>
      <c r="K1608" s="2">
        <v>39.799999999999997</v>
      </c>
      <c r="L1608" s="4" t="s">
        <v>4</v>
      </c>
      <c r="M1608" s="4" t="s">
        <v>39</v>
      </c>
      <c r="N1608" s="1">
        <v>88.86</v>
      </c>
      <c r="O1608" s="1">
        <v>73.180000000000007</v>
      </c>
      <c r="P1608" s="1">
        <v>243.31</v>
      </c>
      <c r="Q1608" s="1">
        <v>39.39</v>
      </c>
      <c r="R1608" s="1">
        <v>4</v>
      </c>
      <c r="S1608" s="4" t="s">
        <v>6</v>
      </c>
      <c r="T1608" s="4" t="s">
        <v>7</v>
      </c>
      <c r="U1608" s="7">
        <v>7</v>
      </c>
      <c r="V1608" s="4" t="s">
        <v>12</v>
      </c>
      <c r="W1608" s="4" t="s">
        <v>2567</v>
      </c>
      <c r="X1608" s="7">
        <v>3</v>
      </c>
      <c r="Y1608" s="7">
        <v>2025</v>
      </c>
      <c r="Z1608" s="4" t="s">
        <v>2489</v>
      </c>
    </row>
    <row r="1609" spans="1:26">
      <c r="A1609" s="4" t="s">
        <v>2159</v>
      </c>
      <c r="B1609" s="4" t="s">
        <v>2457</v>
      </c>
      <c r="C1609" s="1">
        <v>75</v>
      </c>
      <c r="D1609" s="4" t="s">
        <v>990</v>
      </c>
      <c r="E1609" s="4" t="s">
        <v>3</v>
      </c>
      <c r="F1609" s="3">
        <v>45738.333333333336</v>
      </c>
      <c r="G1609" s="3">
        <v>45738.392361111109</v>
      </c>
      <c r="H1609" s="1">
        <v>5.89</v>
      </c>
      <c r="I1609" s="1">
        <v>1.24</v>
      </c>
      <c r="J1609" s="1">
        <v>40.78</v>
      </c>
      <c r="K1609" s="2">
        <v>11.65</v>
      </c>
      <c r="L1609" s="4" t="s">
        <v>36</v>
      </c>
      <c r="M1609" s="4" t="s">
        <v>23</v>
      </c>
      <c r="N1609" s="1">
        <v>12.91</v>
      </c>
      <c r="O1609" s="1">
        <v>57.54</v>
      </c>
      <c r="P1609" s="1">
        <v>100.99</v>
      </c>
      <c r="Q1609" s="1">
        <v>16.89</v>
      </c>
      <c r="R1609" s="1">
        <v>1</v>
      </c>
      <c r="S1609" s="4" t="s">
        <v>20</v>
      </c>
      <c r="T1609" s="4" t="s">
        <v>7</v>
      </c>
      <c r="U1609" s="7">
        <v>8</v>
      </c>
      <c r="V1609" s="4" t="s">
        <v>12</v>
      </c>
      <c r="W1609" s="4" t="s">
        <v>2572</v>
      </c>
      <c r="X1609" s="7">
        <v>3</v>
      </c>
      <c r="Y1609" s="7">
        <v>2025</v>
      </c>
      <c r="Z1609" s="4" t="s">
        <v>2489</v>
      </c>
    </row>
    <row r="1610" spans="1:26">
      <c r="A1610" s="4" t="s">
        <v>2160</v>
      </c>
      <c r="B1610" s="4" t="s">
        <v>2458</v>
      </c>
      <c r="C1610" s="1">
        <v>75</v>
      </c>
      <c r="D1610" s="4" t="s">
        <v>340</v>
      </c>
      <c r="E1610" s="4" t="s">
        <v>58</v>
      </c>
      <c r="F1610" s="3">
        <v>45738.375</v>
      </c>
      <c r="G1610" s="3">
        <v>45738.44027777778</v>
      </c>
      <c r="H1610" s="1">
        <v>48.52</v>
      </c>
      <c r="I1610" s="1">
        <v>3</v>
      </c>
      <c r="J1610" s="1">
        <v>6.02</v>
      </c>
      <c r="K1610" s="2">
        <v>6.77</v>
      </c>
      <c r="L1610" s="4" t="s">
        <v>12</v>
      </c>
      <c r="M1610" s="4" t="s">
        <v>5</v>
      </c>
      <c r="N1610" s="1">
        <v>53.07</v>
      </c>
      <c r="O1610" s="1">
        <v>90.08</v>
      </c>
      <c r="P1610" s="1">
        <v>119.99</v>
      </c>
      <c r="Q1610" s="1">
        <v>37.130000000000003</v>
      </c>
      <c r="R1610" s="1">
        <v>6</v>
      </c>
      <c r="S1610" s="4" t="s">
        <v>20</v>
      </c>
      <c r="T1610" s="4" t="s">
        <v>7</v>
      </c>
      <c r="U1610" s="7">
        <v>9</v>
      </c>
      <c r="V1610" s="4" t="s">
        <v>12</v>
      </c>
      <c r="W1610" s="4" t="s">
        <v>2572</v>
      </c>
      <c r="X1610" s="7">
        <v>3</v>
      </c>
      <c r="Y1610" s="7">
        <v>2025</v>
      </c>
      <c r="Z1610" s="4" t="s">
        <v>2489</v>
      </c>
    </row>
    <row r="1611" spans="1:26">
      <c r="A1611" s="4" t="s">
        <v>2161</v>
      </c>
      <c r="B1611" s="4" t="s">
        <v>2459</v>
      </c>
      <c r="C1611" s="1">
        <v>100</v>
      </c>
      <c r="D1611" s="4" t="s">
        <v>658</v>
      </c>
      <c r="E1611" s="4" t="s">
        <v>27</v>
      </c>
      <c r="F1611" s="3">
        <v>45738.416666666664</v>
      </c>
      <c r="G1611" s="3">
        <v>45738.445138888892</v>
      </c>
      <c r="H1611" s="1">
        <v>51.94</v>
      </c>
      <c r="I1611" s="1">
        <v>2.46</v>
      </c>
      <c r="J1611" s="1">
        <v>9.17</v>
      </c>
      <c r="K1611" s="2">
        <v>29.47</v>
      </c>
      <c r="L1611" s="4" t="s">
        <v>12</v>
      </c>
      <c r="M1611" s="4" t="s">
        <v>13</v>
      </c>
      <c r="N1611" s="1">
        <v>61.46</v>
      </c>
      <c r="O1611" s="1">
        <v>96.39</v>
      </c>
      <c r="P1611" s="1">
        <v>220.78</v>
      </c>
      <c r="Q1611" s="1">
        <v>14.48</v>
      </c>
      <c r="R1611" s="1">
        <v>3</v>
      </c>
      <c r="S1611" s="4" t="s">
        <v>14</v>
      </c>
      <c r="T1611" s="4" t="s">
        <v>7</v>
      </c>
      <c r="U1611" s="7">
        <v>10</v>
      </c>
      <c r="V1611" s="4" t="s">
        <v>12</v>
      </c>
      <c r="W1611" s="4" t="s">
        <v>2572</v>
      </c>
      <c r="X1611" s="7">
        <v>3</v>
      </c>
      <c r="Y1611" s="7">
        <v>2025</v>
      </c>
      <c r="Z1611" s="4" t="s">
        <v>2489</v>
      </c>
    </row>
    <row r="1612" spans="1:26">
      <c r="A1612" s="4" t="s">
        <v>2162</v>
      </c>
      <c r="B1612" s="4" t="s">
        <v>2460</v>
      </c>
      <c r="C1612" s="1">
        <v>85</v>
      </c>
      <c r="D1612" s="4" t="s">
        <v>262</v>
      </c>
      <c r="E1612" s="4" t="s">
        <v>58</v>
      </c>
      <c r="F1612" s="3">
        <v>45694.208333333336</v>
      </c>
      <c r="G1612" s="3">
        <v>45694.270138888889</v>
      </c>
      <c r="H1612" s="1">
        <v>6.19</v>
      </c>
      <c r="I1612" s="1">
        <v>1.29</v>
      </c>
      <c r="J1612" s="1">
        <v>19.72</v>
      </c>
      <c r="K1612" s="2">
        <v>20.86</v>
      </c>
      <c r="L1612" s="4" t="s">
        <v>36</v>
      </c>
      <c r="M1612" s="4" t="s">
        <v>33</v>
      </c>
      <c r="N1612" s="1">
        <v>34.6</v>
      </c>
      <c r="O1612" s="1">
        <v>101.68</v>
      </c>
      <c r="P1612" s="1">
        <v>275.74</v>
      </c>
      <c r="Q1612" s="1">
        <v>5.73</v>
      </c>
      <c r="R1612" s="1">
        <v>1</v>
      </c>
      <c r="S1612" s="4" t="s">
        <v>14</v>
      </c>
      <c r="T1612" s="4" t="s">
        <v>15</v>
      </c>
      <c r="U1612" s="7">
        <v>5</v>
      </c>
      <c r="V1612" s="4" t="s">
        <v>1816</v>
      </c>
      <c r="W1612" s="4" t="s">
        <v>2574</v>
      </c>
      <c r="X1612" s="7">
        <v>2</v>
      </c>
      <c r="Y1612" s="7">
        <v>2025</v>
      </c>
      <c r="Z1612" s="4" t="s">
        <v>1853</v>
      </c>
    </row>
    <row r="1613" spans="1:26">
      <c r="A1613" s="4" t="s">
        <v>2163</v>
      </c>
      <c r="B1613" s="4" t="s">
        <v>2461</v>
      </c>
      <c r="C1613" s="1">
        <v>85</v>
      </c>
      <c r="D1613" s="4" t="s">
        <v>353</v>
      </c>
      <c r="E1613" s="4" t="s">
        <v>11</v>
      </c>
      <c r="F1613" s="3">
        <v>45738.458333333336</v>
      </c>
      <c r="G1613" s="3">
        <v>45738.526388888888</v>
      </c>
      <c r="H1613" s="1">
        <v>20.79</v>
      </c>
      <c r="I1613" s="1">
        <v>3.25</v>
      </c>
      <c r="J1613" s="1">
        <v>41.24</v>
      </c>
      <c r="K1613" s="2">
        <v>25.79</v>
      </c>
      <c r="L1613" s="4" t="s">
        <v>4</v>
      </c>
      <c r="M1613" s="4" t="s">
        <v>23</v>
      </c>
      <c r="N1613" s="1">
        <v>49.97</v>
      </c>
      <c r="O1613" s="1">
        <v>63.11</v>
      </c>
      <c r="P1613" s="1">
        <v>259.92</v>
      </c>
      <c r="Q1613" s="1">
        <v>22.9</v>
      </c>
      <c r="R1613" s="1">
        <v>2</v>
      </c>
      <c r="S1613" s="4" t="s">
        <v>14</v>
      </c>
      <c r="T1613" s="4" t="s">
        <v>24</v>
      </c>
      <c r="U1613" s="7">
        <v>11</v>
      </c>
      <c r="V1613" s="4" t="s">
        <v>12</v>
      </c>
      <c r="W1613" s="4" t="s">
        <v>2574</v>
      </c>
      <c r="X1613" s="7">
        <v>3</v>
      </c>
      <c r="Y1613" s="7">
        <v>2025</v>
      </c>
      <c r="Z1613" s="4" t="s">
        <v>2489</v>
      </c>
    </row>
    <row r="1614" spans="1:26">
      <c r="A1614" s="4" t="s">
        <v>2164</v>
      </c>
      <c r="B1614" s="4" t="s">
        <v>2462</v>
      </c>
      <c r="C1614" s="1">
        <v>100</v>
      </c>
      <c r="D1614" s="4" t="s">
        <v>301</v>
      </c>
      <c r="E1614" s="4" t="s">
        <v>58</v>
      </c>
      <c r="F1614" s="3">
        <v>45738.5</v>
      </c>
      <c r="G1614" s="3">
        <v>45738.613194444442</v>
      </c>
      <c r="H1614" s="1">
        <v>49.48</v>
      </c>
      <c r="I1614" s="1">
        <v>1.73</v>
      </c>
      <c r="J1614" s="1">
        <v>18.940000000000001</v>
      </c>
      <c r="K1614" s="2">
        <v>37.659999999999997</v>
      </c>
      <c r="L1614" s="4" t="s">
        <v>4</v>
      </c>
      <c r="M1614" s="4" t="s">
        <v>48</v>
      </c>
      <c r="N1614" s="1">
        <v>23.26</v>
      </c>
      <c r="O1614" s="1">
        <v>53.99</v>
      </c>
      <c r="P1614" s="1">
        <v>49.05</v>
      </c>
      <c r="Q1614" s="1">
        <v>-7.48</v>
      </c>
      <c r="R1614" s="1">
        <v>4</v>
      </c>
      <c r="S1614" s="4" t="s">
        <v>14</v>
      </c>
      <c r="T1614" s="4" t="s">
        <v>24</v>
      </c>
      <c r="U1614" s="7">
        <v>12</v>
      </c>
      <c r="V1614" s="4" t="s">
        <v>36</v>
      </c>
      <c r="W1614" s="4" t="s">
        <v>2569</v>
      </c>
      <c r="X1614" s="7">
        <v>3</v>
      </c>
      <c r="Y1614" s="7">
        <v>2025</v>
      </c>
      <c r="Z1614" s="4" t="s">
        <v>2489</v>
      </c>
    </row>
    <row r="1615" spans="1:26">
      <c r="A1615" s="4" t="s">
        <v>2165</v>
      </c>
      <c r="B1615" s="4" t="s">
        <v>2463</v>
      </c>
      <c r="C1615" s="1">
        <v>75</v>
      </c>
      <c r="D1615" s="4" t="s">
        <v>495</v>
      </c>
      <c r="E1615" s="4" t="s">
        <v>42</v>
      </c>
      <c r="F1615" s="3">
        <v>45738.541666666664</v>
      </c>
      <c r="G1615" s="3">
        <v>45738.623611111114</v>
      </c>
      <c r="H1615" s="1">
        <v>25.53</v>
      </c>
      <c r="I1615" s="1">
        <v>0.43</v>
      </c>
      <c r="J1615" s="1"/>
      <c r="K1615" s="2">
        <v>25.02</v>
      </c>
      <c r="L1615" s="4" t="s">
        <v>36</v>
      </c>
      <c r="M1615" s="4" t="s">
        <v>48</v>
      </c>
      <c r="N1615" s="1">
        <v>20.07</v>
      </c>
      <c r="O1615" s="1">
        <v>80.319999999999993</v>
      </c>
      <c r="P1615" s="1">
        <v>265.24</v>
      </c>
      <c r="Q1615" s="1">
        <v>19</v>
      </c>
      <c r="R1615" s="1">
        <v>4</v>
      </c>
      <c r="S1615" s="4" t="s">
        <v>14</v>
      </c>
      <c r="T1615" s="4" t="s">
        <v>7</v>
      </c>
      <c r="U1615" s="7">
        <v>13</v>
      </c>
      <c r="V1615" s="4" t="s">
        <v>36</v>
      </c>
      <c r="W1615" s="4" t="s">
        <v>2569</v>
      </c>
      <c r="X1615" s="7">
        <v>3</v>
      </c>
      <c r="Y1615" s="7">
        <v>2025</v>
      </c>
      <c r="Z1615" s="4" t="s">
        <v>2489</v>
      </c>
    </row>
    <row r="1616" spans="1:26">
      <c r="A1616" s="4" t="s">
        <v>2166</v>
      </c>
      <c r="B1616" s="4" t="s">
        <v>2464</v>
      </c>
      <c r="C1616" s="1">
        <v>50</v>
      </c>
      <c r="D1616" s="4" t="s">
        <v>913</v>
      </c>
      <c r="E1616" s="4" t="s">
        <v>11</v>
      </c>
      <c r="F1616" s="3">
        <v>45738.583333333336</v>
      </c>
      <c r="G1616" s="3">
        <v>45738.737500000003</v>
      </c>
      <c r="H1616" s="1">
        <v>19.96</v>
      </c>
      <c r="I1616" s="1">
        <v>1.3</v>
      </c>
      <c r="J1616" s="1">
        <v>43.01</v>
      </c>
      <c r="K1616" s="2">
        <v>37.06</v>
      </c>
      <c r="L1616" s="4" t="s">
        <v>45</v>
      </c>
      <c r="M1616" s="4" t="s">
        <v>33</v>
      </c>
      <c r="N1616" s="1">
        <v>15.82</v>
      </c>
      <c r="O1616" s="1">
        <v>53.37</v>
      </c>
      <c r="P1616" s="1">
        <v>51.42</v>
      </c>
      <c r="Q1616" s="1">
        <v>30.01</v>
      </c>
      <c r="R1616" s="1">
        <v>2</v>
      </c>
      <c r="S1616" s="4" t="s">
        <v>14</v>
      </c>
      <c r="T1616" s="4" t="s">
        <v>15</v>
      </c>
      <c r="U1616" s="7">
        <v>14</v>
      </c>
      <c r="V1616" s="4" t="s">
        <v>36</v>
      </c>
      <c r="W1616" s="4" t="s">
        <v>2586</v>
      </c>
      <c r="X1616" s="7">
        <v>3</v>
      </c>
      <c r="Y1616" s="7">
        <v>2025</v>
      </c>
      <c r="Z1616" s="4" t="s">
        <v>2489</v>
      </c>
    </row>
    <row r="1617" spans="1:26">
      <c r="A1617" s="4" t="s">
        <v>2167</v>
      </c>
      <c r="B1617" s="4" t="s">
        <v>1</v>
      </c>
      <c r="C1617" s="1">
        <v>50</v>
      </c>
      <c r="D1617" s="4" t="s">
        <v>1258</v>
      </c>
      <c r="E1617" s="4" t="s">
        <v>42</v>
      </c>
      <c r="F1617" s="3">
        <v>45738.625</v>
      </c>
      <c r="G1617" s="3">
        <v>45738.662499999999</v>
      </c>
      <c r="H1617" s="1">
        <v>33.69</v>
      </c>
      <c r="I1617" s="1">
        <v>3.98</v>
      </c>
      <c r="J1617" s="1">
        <v>22.71</v>
      </c>
      <c r="K1617" s="2">
        <v>35.799999999999997</v>
      </c>
      <c r="L1617" s="4" t="s">
        <v>36</v>
      </c>
      <c r="M1617" s="4" t="s">
        <v>39</v>
      </c>
      <c r="N1617" s="1">
        <v>87.13</v>
      </c>
      <c r="O1617" s="1">
        <v>70.56</v>
      </c>
      <c r="P1617" s="1">
        <v>29.81</v>
      </c>
      <c r="Q1617" s="1">
        <v>10.61</v>
      </c>
      <c r="R1617" s="1">
        <v>4</v>
      </c>
      <c r="S1617" s="4" t="s">
        <v>6</v>
      </c>
      <c r="T1617" s="4" t="s">
        <v>24</v>
      </c>
      <c r="U1617" s="7">
        <v>15</v>
      </c>
      <c r="V1617" s="4" t="s">
        <v>36</v>
      </c>
      <c r="W1617" s="4" t="s">
        <v>2566</v>
      </c>
      <c r="X1617" s="7">
        <v>3</v>
      </c>
      <c r="Y1617" s="7">
        <v>2025</v>
      </c>
      <c r="Z1617" s="4" t="s">
        <v>2489</v>
      </c>
    </row>
    <row r="1618" spans="1:26">
      <c r="A1618" s="4" t="s">
        <v>2168</v>
      </c>
      <c r="B1618" s="4" t="s">
        <v>2465</v>
      </c>
      <c r="C1618" s="1">
        <v>50</v>
      </c>
      <c r="D1618" s="4" t="s">
        <v>243</v>
      </c>
      <c r="E1618" s="4" t="s">
        <v>42</v>
      </c>
      <c r="F1618" s="3">
        <v>45738.666666666664</v>
      </c>
      <c r="G1618" s="3">
        <v>45738.6875</v>
      </c>
      <c r="H1618" s="1">
        <v>45.16</v>
      </c>
      <c r="I1618" s="1">
        <v>0.92</v>
      </c>
      <c r="J1618" s="1">
        <v>31.31</v>
      </c>
      <c r="K1618" s="2">
        <v>39.25</v>
      </c>
      <c r="L1618" s="4" t="s">
        <v>36</v>
      </c>
      <c r="M1618" s="4" t="s">
        <v>48</v>
      </c>
      <c r="N1618" s="1">
        <v>11.79</v>
      </c>
      <c r="O1618" s="1">
        <v>50.75</v>
      </c>
      <c r="P1618" s="1">
        <v>61.51</v>
      </c>
      <c r="Q1618" s="1">
        <v>17.260000000000002</v>
      </c>
      <c r="R1618" s="1">
        <v>5</v>
      </c>
      <c r="S1618" s="4" t="s">
        <v>14</v>
      </c>
      <c r="T1618" s="4" t="s">
        <v>7</v>
      </c>
      <c r="U1618" s="7">
        <v>16</v>
      </c>
      <c r="V1618" s="4" t="s">
        <v>36</v>
      </c>
      <c r="W1618" s="4" t="s">
        <v>2566</v>
      </c>
      <c r="X1618" s="7">
        <v>3</v>
      </c>
      <c r="Y1618" s="7">
        <v>2025</v>
      </c>
      <c r="Z1618" s="4" t="s">
        <v>2489</v>
      </c>
    </row>
    <row r="1619" spans="1:26">
      <c r="A1619" s="4" t="s">
        <v>2169</v>
      </c>
      <c r="B1619" s="4" t="s">
        <v>2466</v>
      </c>
      <c r="C1619" s="1">
        <v>100</v>
      </c>
      <c r="D1619" s="4" t="s">
        <v>26</v>
      </c>
      <c r="E1619" s="4" t="s">
        <v>42</v>
      </c>
      <c r="F1619" s="3">
        <v>45738.708333333336</v>
      </c>
      <c r="G1619" s="3">
        <v>45738.839583333334</v>
      </c>
      <c r="H1619" s="1">
        <v>60.83</v>
      </c>
      <c r="I1619" s="1">
        <v>3.57</v>
      </c>
      <c r="J1619" s="1">
        <v>48.32</v>
      </c>
      <c r="K1619" s="2">
        <v>9.98</v>
      </c>
      <c r="L1619" s="4" t="s">
        <v>12</v>
      </c>
      <c r="M1619" s="4" t="s">
        <v>39</v>
      </c>
      <c r="N1619" s="1">
        <v>26.45</v>
      </c>
      <c r="O1619" s="1">
        <v>83.9</v>
      </c>
      <c r="P1619" s="1">
        <v>29.67</v>
      </c>
      <c r="Q1619" s="1">
        <v>3.17</v>
      </c>
      <c r="R1619" s="1">
        <v>6.56</v>
      </c>
      <c r="S1619" s="4" t="s">
        <v>20</v>
      </c>
      <c r="T1619" s="4" t="s">
        <v>15</v>
      </c>
      <c r="U1619" s="7">
        <v>17</v>
      </c>
      <c r="V1619" s="4" t="s">
        <v>36</v>
      </c>
      <c r="W1619" s="4" t="s">
        <v>2566</v>
      </c>
      <c r="X1619" s="7">
        <v>3</v>
      </c>
      <c r="Y1619" s="7">
        <v>2025</v>
      </c>
      <c r="Z1619" s="4" t="s">
        <v>2489</v>
      </c>
    </row>
    <row r="1620" spans="1:26">
      <c r="A1620" s="4" t="s">
        <v>2170</v>
      </c>
      <c r="B1620" s="4" t="s">
        <v>2467</v>
      </c>
      <c r="C1620" s="1">
        <v>75</v>
      </c>
      <c r="D1620" s="4" t="s">
        <v>1751</v>
      </c>
      <c r="E1620" s="4" t="s">
        <v>58</v>
      </c>
      <c r="F1620" s="3">
        <v>45738.75</v>
      </c>
      <c r="G1620" s="3">
        <v>45738.861111111109</v>
      </c>
      <c r="H1620" s="1"/>
      <c r="I1620" s="1">
        <v>1.23</v>
      </c>
      <c r="J1620" s="1">
        <v>43.98</v>
      </c>
      <c r="K1620" s="2">
        <v>22.56</v>
      </c>
      <c r="L1620" s="4" t="s">
        <v>45</v>
      </c>
      <c r="M1620" s="4" t="s">
        <v>23</v>
      </c>
      <c r="N1620" s="1">
        <v>76.7</v>
      </c>
      <c r="O1620" s="1">
        <v>87.03</v>
      </c>
      <c r="P1620" s="1">
        <v>286.32</v>
      </c>
      <c r="Q1620" s="1">
        <v>15.61</v>
      </c>
      <c r="R1620" s="1">
        <v>3.22</v>
      </c>
      <c r="S1620" s="4" t="s">
        <v>6</v>
      </c>
      <c r="T1620" s="4" t="s">
        <v>24</v>
      </c>
      <c r="U1620" s="7">
        <v>18</v>
      </c>
      <c r="V1620" s="4" t="s">
        <v>4</v>
      </c>
      <c r="W1620" s="4" t="s">
        <v>2565</v>
      </c>
      <c r="X1620" s="7">
        <v>3</v>
      </c>
      <c r="Y1620" s="7">
        <v>2025</v>
      </c>
      <c r="Z1620" s="4" t="s">
        <v>2489</v>
      </c>
    </row>
    <row r="1621" spans="1:26">
      <c r="A1621" s="4" t="s">
        <v>2171</v>
      </c>
      <c r="B1621" s="4" t="s">
        <v>2468</v>
      </c>
      <c r="C1621" s="1">
        <v>100</v>
      </c>
      <c r="D1621" s="4" t="s">
        <v>610</v>
      </c>
      <c r="E1621" s="4" t="s">
        <v>3</v>
      </c>
      <c r="F1621" s="3">
        <v>45738.791666666664</v>
      </c>
      <c r="G1621" s="3">
        <v>45738.845833333333</v>
      </c>
      <c r="H1621" s="1">
        <v>47.68</v>
      </c>
      <c r="I1621" s="1">
        <v>1.42</v>
      </c>
      <c r="J1621" s="1">
        <v>37.75</v>
      </c>
      <c r="K1621" s="2">
        <v>36.549999999999997</v>
      </c>
      <c r="L1621" s="4" t="s">
        <v>45</v>
      </c>
      <c r="M1621" s="4" t="s">
        <v>13</v>
      </c>
      <c r="N1621" s="1">
        <v>75.290000000000006</v>
      </c>
      <c r="O1621" s="1">
        <v>67.25</v>
      </c>
      <c r="P1621" s="1">
        <v>268.7</v>
      </c>
      <c r="Q1621" s="1">
        <v>27.78</v>
      </c>
      <c r="R1621" s="1">
        <v>0</v>
      </c>
      <c r="S1621" s="4" t="s">
        <v>14</v>
      </c>
      <c r="T1621" s="4" t="s">
        <v>24</v>
      </c>
      <c r="U1621" s="7">
        <v>19</v>
      </c>
      <c r="V1621" s="4" t="s">
        <v>4</v>
      </c>
      <c r="W1621" s="4" t="s">
        <v>2565</v>
      </c>
      <c r="X1621" s="7">
        <v>3</v>
      </c>
      <c r="Y1621" s="7">
        <v>2025</v>
      </c>
      <c r="Z1621" s="4" t="s">
        <v>2489</v>
      </c>
    </row>
    <row r="1622" spans="1:26">
      <c r="A1622" s="4" t="s">
        <v>2172</v>
      </c>
      <c r="B1622" s="4" t="s">
        <v>2469</v>
      </c>
      <c r="C1622" s="1">
        <v>85</v>
      </c>
      <c r="D1622" s="4" t="s">
        <v>109</v>
      </c>
      <c r="E1622" s="4" t="s">
        <v>11</v>
      </c>
      <c r="F1622" s="3">
        <v>45738.833333333336</v>
      </c>
      <c r="G1622" s="3">
        <v>45738.955555555556</v>
      </c>
      <c r="H1622" s="1">
        <v>27.64</v>
      </c>
      <c r="I1622" s="1">
        <v>1.92</v>
      </c>
      <c r="J1622" s="1">
        <v>57.1</v>
      </c>
      <c r="K1622" s="2">
        <v>10.220000000000001</v>
      </c>
      <c r="L1622" s="4" t="s">
        <v>36</v>
      </c>
      <c r="M1622" s="4" t="s">
        <v>13</v>
      </c>
      <c r="N1622" s="1">
        <v>38.42</v>
      </c>
      <c r="O1622" s="1">
        <v>73.06</v>
      </c>
      <c r="P1622" s="1">
        <v>206.44</v>
      </c>
      <c r="Q1622" s="1">
        <v>9.3800000000000008</v>
      </c>
      <c r="R1622" s="1">
        <v>7</v>
      </c>
      <c r="S1622" s="4" t="s">
        <v>14</v>
      </c>
      <c r="T1622" s="4" t="s">
        <v>7</v>
      </c>
      <c r="U1622" s="7">
        <v>20</v>
      </c>
      <c r="V1622" s="4" t="s">
        <v>4</v>
      </c>
      <c r="W1622" s="4" t="s">
        <v>2577</v>
      </c>
      <c r="X1622" s="7">
        <v>3</v>
      </c>
      <c r="Y1622" s="7">
        <v>2025</v>
      </c>
      <c r="Z1622" s="4" t="s">
        <v>2489</v>
      </c>
    </row>
    <row r="1623" spans="1:26">
      <c r="A1623" s="4" t="s">
        <v>2173</v>
      </c>
      <c r="B1623" s="4" t="s">
        <v>2470</v>
      </c>
      <c r="C1623" s="1">
        <v>100</v>
      </c>
      <c r="D1623" s="4" t="s">
        <v>264</v>
      </c>
      <c r="E1623" s="4" t="s">
        <v>58</v>
      </c>
      <c r="F1623" s="3">
        <v>45694.25</v>
      </c>
      <c r="G1623" s="3">
        <v>45694.302083333336</v>
      </c>
      <c r="H1623" s="1">
        <v>37.79</v>
      </c>
      <c r="I1623" s="1">
        <v>3.62</v>
      </c>
      <c r="J1623" s="1">
        <v>36</v>
      </c>
      <c r="K1623" s="2">
        <v>29.12</v>
      </c>
      <c r="L1623" s="4" t="s">
        <v>36</v>
      </c>
      <c r="M1623" s="4" t="s">
        <v>13</v>
      </c>
      <c r="N1623" s="1">
        <v>88.04</v>
      </c>
      <c r="O1623" s="1">
        <v>61.07</v>
      </c>
      <c r="P1623" s="1">
        <v>66</v>
      </c>
      <c r="Q1623" s="1">
        <v>-0.33</v>
      </c>
      <c r="R1623" s="1">
        <v>1</v>
      </c>
      <c r="S1623" s="4" t="s">
        <v>6</v>
      </c>
      <c r="T1623" s="4" t="s">
        <v>15</v>
      </c>
      <c r="U1623" s="7">
        <v>6</v>
      </c>
      <c r="V1623" s="4" t="s">
        <v>12</v>
      </c>
      <c r="W1623" s="4" t="s">
        <v>2577</v>
      </c>
      <c r="X1623" s="7">
        <v>2</v>
      </c>
      <c r="Y1623" s="7">
        <v>2025</v>
      </c>
      <c r="Z1623" s="4" t="s">
        <v>1853</v>
      </c>
    </row>
    <row r="1624" spans="1:26">
      <c r="A1624" s="4" t="s">
        <v>2174</v>
      </c>
      <c r="B1624" s="4" t="s">
        <v>2471</v>
      </c>
      <c r="C1624" s="1">
        <v>62</v>
      </c>
      <c r="D1624" s="4" t="s">
        <v>340</v>
      </c>
      <c r="E1624" s="4" t="s">
        <v>27</v>
      </c>
      <c r="F1624" s="3">
        <v>45738.875</v>
      </c>
      <c r="G1624" s="3">
        <v>45738.936805555553</v>
      </c>
      <c r="H1624" s="1">
        <v>66.459999999999994</v>
      </c>
      <c r="I1624" s="1">
        <v>3.89</v>
      </c>
      <c r="J1624" s="1">
        <v>47.72</v>
      </c>
      <c r="K1624" s="2">
        <v>21.57</v>
      </c>
      <c r="L1624" s="4" t="s">
        <v>12</v>
      </c>
      <c r="M1624" s="4" t="s">
        <v>13</v>
      </c>
      <c r="N1624" s="1">
        <v>61.05</v>
      </c>
      <c r="O1624" s="1">
        <v>70.39</v>
      </c>
      <c r="P1624" s="1">
        <v>250.86</v>
      </c>
      <c r="Q1624" s="1">
        <v>18.39</v>
      </c>
      <c r="R1624" s="1">
        <v>0.02</v>
      </c>
      <c r="S1624" s="4" t="s">
        <v>14</v>
      </c>
      <c r="T1624" s="4" t="s">
        <v>15</v>
      </c>
      <c r="U1624" s="7">
        <v>21</v>
      </c>
      <c r="V1624" s="4" t="s">
        <v>4</v>
      </c>
      <c r="W1624" s="4" t="s">
        <v>2577</v>
      </c>
      <c r="X1624" s="7">
        <v>3</v>
      </c>
      <c r="Y1624" s="7">
        <v>2025</v>
      </c>
      <c r="Z1624" s="4" t="s">
        <v>2489</v>
      </c>
    </row>
    <row r="1625" spans="1:26">
      <c r="A1625" s="4" t="s">
        <v>2175</v>
      </c>
      <c r="B1625" s="4" t="s">
        <v>2472</v>
      </c>
      <c r="C1625" s="1">
        <v>75</v>
      </c>
      <c r="D1625" s="4" t="s">
        <v>35</v>
      </c>
      <c r="E1625" s="4" t="s">
        <v>3</v>
      </c>
      <c r="F1625" s="3">
        <v>45738.916666666664</v>
      </c>
      <c r="G1625" s="3">
        <v>45739.04583333333</v>
      </c>
      <c r="H1625" s="1"/>
      <c r="I1625" s="1">
        <v>0.55000000000000004</v>
      </c>
      <c r="J1625" s="1">
        <v>37.25</v>
      </c>
      <c r="K1625" s="2">
        <v>15.37</v>
      </c>
      <c r="L1625" s="4" t="s">
        <v>4</v>
      </c>
      <c r="M1625" s="4" t="s">
        <v>13</v>
      </c>
      <c r="N1625" s="1">
        <v>19.89</v>
      </c>
      <c r="O1625" s="1">
        <v>62.23</v>
      </c>
      <c r="P1625" s="1">
        <v>49.12</v>
      </c>
      <c r="Q1625" s="1">
        <v>-2.46</v>
      </c>
      <c r="R1625" s="1">
        <v>4</v>
      </c>
      <c r="S1625" s="4" t="s">
        <v>20</v>
      </c>
      <c r="T1625" s="4" t="s">
        <v>7</v>
      </c>
      <c r="U1625" s="7">
        <v>22</v>
      </c>
      <c r="V1625" s="4" t="s">
        <v>4</v>
      </c>
      <c r="W1625" s="4" t="s">
        <v>2581</v>
      </c>
      <c r="X1625" s="7">
        <v>3</v>
      </c>
      <c r="Y1625" s="7">
        <v>2025</v>
      </c>
      <c r="Z1625" s="4" t="s">
        <v>2489</v>
      </c>
    </row>
    <row r="1626" spans="1:26">
      <c r="A1626" s="4" t="s">
        <v>2176</v>
      </c>
      <c r="B1626" s="4" t="s">
        <v>2473</v>
      </c>
      <c r="C1626" s="1">
        <v>75</v>
      </c>
      <c r="D1626" s="4" t="s">
        <v>154</v>
      </c>
      <c r="E1626" s="4" t="s">
        <v>58</v>
      </c>
      <c r="F1626" s="3">
        <v>45738.958333333336</v>
      </c>
      <c r="G1626" s="3">
        <v>45739.102083333331</v>
      </c>
      <c r="H1626" s="1"/>
      <c r="I1626" s="1">
        <v>2.34</v>
      </c>
      <c r="J1626" s="1">
        <v>36.93</v>
      </c>
      <c r="K1626" s="2">
        <v>25.86</v>
      </c>
      <c r="L1626" s="4" t="s">
        <v>12</v>
      </c>
      <c r="M1626" s="4" t="s">
        <v>19</v>
      </c>
      <c r="N1626" s="1">
        <v>74.55</v>
      </c>
      <c r="O1626" s="1">
        <v>83.23</v>
      </c>
      <c r="P1626" s="1">
        <v>56.9</v>
      </c>
      <c r="Q1626" s="1">
        <v>37.49</v>
      </c>
      <c r="R1626" s="1">
        <v>7</v>
      </c>
      <c r="S1626" s="4" t="s">
        <v>14</v>
      </c>
      <c r="T1626" s="4" t="s">
        <v>24</v>
      </c>
      <c r="U1626" s="7">
        <v>23</v>
      </c>
      <c r="V1626" s="4" t="s">
        <v>4</v>
      </c>
      <c r="W1626" s="4" t="s">
        <v>2587</v>
      </c>
      <c r="X1626" s="7">
        <v>3</v>
      </c>
      <c r="Y1626" s="7">
        <v>2025</v>
      </c>
      <c r="Z1626" s="4" t="s">
        <v>2489</v>
      </c>
    </row>
    <row r="1627" spans="1:26">
      <c r="A1627" s="4" t="s">
        <v>2177</v>
      </c>
      <c r="B1627" s="4" t="s">
        <v>2474</v>
      </c>
      <c r="C1627" s="1">
        <v>62</v>
      </c>
      <c r="D1627" s="4" t="s">
        <v>1406</v>
      </c>
      <c r="E1627" s="4" t="s">
        <v>42</v>
      </c>
      <c r="F1627" s="3">
        <v>45739</v>
      </c>
      <c r="G1627" s="3">
        <v>45739.021527777775</v>
      </c>
      <c r="H1627" s="1">
        <v>10.199999999999999</v>
      </c>
      <c r="I1627" s="1">
        <v>3.99</v>
      </c>
      <c r="J1627" s="1">
        <v>36.799999999999997</v>
      </c>
      <c r="K1627" s="2">
        <v>36.57</v>
      </c>
      <c r="L1627" s="4" t="s">
        <v>4</v>
      </c>
      <c r="M1627" s="4" t="s">
        <v>39</v>
      </c>
      <c r="N1627" s="1">
        <v>67.36</v>
      </c>
      <c r="O1627" s="1">
        <v>94.85</v>
      </c>
      <c r="P1627" s="1">
        <v>131.97</v>
      </c>
      <c r="Q1627" s="1">
        <v>12.62</v>
      </c>
      <c r="R1627" s="1">
        <v>1</v>
      </c>
      <c r="S1627" s="4" t="s">
        <v>20</v>
      </c>
      <c r="T1627" s="4" t="s">
        <v>15</v>
      </c>
      <c r="U1627" s="7">
        <v>0</v>
      </c>
      <c r="V1627" s="4" t="s">
        <v>1816</v>
      </c>
      <c r="W1627" s="4" t="s">
        <v>2587</v>
      </c>
      <c r="X1627" s="7">
        <v>3</v>
      </c>
      <c r="Y1627" s="7">
        <v>2025</v>
      </c>
      <c r="Z1627" s="4" t="s">
        <v>2489</v>
      </c>
    </row>
    <row r="1628" spans="1:26">
      <c r="A1628" s="4" t="s">
        <v>2178</v>
      </c>
      <c r="B1628" s="4" t="s">
        <v>2475</v>
      </c>
      <c r="C1628" s="1">
        <v>85</v>
      </c>
      <c r="D1628" s="4" t="s">
        <v>253</v>
      </c>
      <c r="E1628" s="4" t="s">
        <v>27</v>
      </c>
      <c r="F1628" s="3">
        <v>45739.041666666664</v>
      </c>
      <c r="G1628" s="3">
        <v>45739.112500000003</v>
      </c>
      <c r="H1628" s="1">
        <v>67.61</v>
      </c>
      <c r="I1628" s="1">
        <v>3.93</v>
      </c>
      <c r="J1628" s="1">
        <v>23.4</v>
      </c>
      <c r="K1628" s="2">
        <v>24.02</v>
      </c>
      <c r="L1628" s="4" t="s">
        <v>12</v>
      </c>
      <c r="M1628" s="4" t="s">
        <v>5</v>
      </c>
      <c r="N1628" s="1">
        <v>65.53</v>
      </c>
      <c r="O1628" s="1">
        <v>55.09</v>
      </c>
      <c r="P1628" s="1">
        <v>227.06</v>
      </c>
      <c r="Q1628" s="1">
        <v>6.14</v>
      </c>
      <c r="R1628" s="1">
        <v>0</v>
      </c>
      <c r="S1628" s="4" t="s">
        <v>20</v>
      </c>
      <c r="T1628" s="4" t="s">
        <v>24</v>
      </c>
      <c r="U1628" s="7">
        <v>1</v>
      </c>
      <c r="V1628" s="4" t="s">
        <v>1816</v>
      </c>
      <c r="W1628" s="4" t="s">
        <v>2582</v>
      </c>
      <c r="X1628" s="7">
        <v>3</v>
      </c>
      <c r="Y1628" s="7">
        <v>2025</v>
      </c>
      <c r="Z1628" s="4" t="s">
        <v>2489</v>
      </c>
    </row>
    <row r="1629" spans="1:26">
      <c r="A1629" s="4" t="s">
        <v>2179</v>
      </c>
      <c r="B1629" s="4" t="s">
        <v>2476</v>
      </c>
      <c r="C1629" s="1">
        <v>85</v>
      </c>
      <c r="D1629" s="4" t="s">
        <v>651</v>
      </c>
      <c r="E1629" s="4" t="s">
        <v>11</v>
      </c>
      <c r="F1629" s="3">
        <v>45739.083333333336</v>
      </c>
      <c r="G1629" s="3">
        <v>45739.231249999997</v>
      </c>
      <c r="H1629" s="1">
        <v>8.94</v>
      </c>
      <c r="I1629" s="1">
        <v>3.62</v>
      </c>
      <c r="J1629" s="1">
        <v>35.32</v>
      </c>
      <c r="K1629" s="2">
        <v>9.93</v>
      </c>
      <c r="L1629" s="4" t="s">
        <v>45</v>
      </c>
      <c r="M1629" s="4" t="s">
        <v>39</v>
      </c>
      <c r="N1629" s="1">
        <v>27.05</v>
      </c>
      <c r="O1629" s="1">
        <v>93.46</v>
      </c>
      <c r="P1629" s="1">
        <v>79.489999999999995</v>
      </c>
      <c r="Q1629" s="1">
        <v>14.33</v>
      </c>
      <c r="R1629" s="1">
        <v>6</v>
      </c>
      <c r="S1629" s="4" t="s">
        <v>14</v>
      </c>
      <c r="T1629" s="4" t="s">
        <v>7</v>
      </c>
      <c r="U1629" s="7">
        <v>2</v>
      </c>
      <c r="V1629" s="4" t="s">
        <v>1816</v>
      </c>
      <c r="W1629" s="4" t="s">
        <v>2582</v>
      </c>
      <c r="X1629" s="7">
        <v>3</v>
      </c>
      <c r="Y1629" s="7">
        <v>2025</v>
      </c>
      <c r="Z1629" s="4" t="s">
        <v>2489</v>
      </c>
    </row>
    <row r="1630" spans="1:26">
      <c r="A1630" s="4" t="s">
        <v>2180</v>
      </c>
      <c r="B1630" s="4" t="s">
        <v>2477</v>
      </c>
      <c r="C1630" s="1">
        <v>62</v>
      </c>
      <c r="D1630" s="4" t="s">
        <v>344</v>
      </c>
      <c r="E1630" s="4" t="s">
        <v>3</v>
      </c>
      <c r="F1630" s="3">
        <v>45739.125</v>
      </c>
      <c r="G1630" s="3">
        <v>45739.245833333334</v>
      </c>
      <c r="H1630" s="1">
        <v>26.44</v>
      </c>
      <c r="I1630" s="1">
        <v>3.69</v>
      </c>
      <c r="J1630" s="1">
        <v>27.12</v>
      </c>
      <c r="K1630" s="2">
        <v>27.37</v>
      </c>
      <c r="L1630" s="4" t="s">
        <v>12</v>
      </c>
      <c r="M1630" s="4" t="s">
        <v>48</v>
      </c>
      <c r="N1630" s="1">
        <v>63.48</v>
      </c>
      <c r="O1630" s="1">
        <v>80.48</v>
      </c>
      <c r="P1630" s="1">
        <v>265.56</v>
      </c>
      <c r="Q1630" s="1">
        <v>14.39</v>
      </c>
      <c r="R1630" s="1">
        <v>3</v>
      </c>
      <c r="S1630" s="4" t="s">
        <v>14</v>
      </c>
      <c r="T1630" s="4" t="s">
        <v>7</v>
      </c>
      <c r="U1630" s="7">
        <v>3</v>
      </c>
      <c r="V1630" s="4" t="s">
        <v>1816</v>
      </c>
      <c r="W1630" s="4" t="s">
        <v>2575</v>
      </c>
      <c r="X1630" s="7">
        <v>3</v>
      </c>
      <c r="Y1630" s="7">
        <v>2025</v>
      </c>
      <c r="Z1630" s="4" t="s">
        <v>2489</v>
      </c>
    </row>
    <row r="1631" spans="1:26">
      <c r="A1631" s="4" t="s">
        <v>2181</v>
      </c>
      <c r="B1631" s="4" t="s">
        <v>2478</v>
      </c>
      <c r="C1631" s="1">
        <v>100</v>
      </c>
      <c r="D1631" s="4" t="s">
        <v>1182</v>
      </c>
      <c r="E1631" s="4" t="s">
        <v>3</v>
      </c>
      <c r="F1631" s="3">
        <v>45739.166666666664</v>
      </c>
      <c r="G1631" s="3">
        <v>45739.317361111112</v>
      </c>
      <c r="H1631" s="1">
        <v>42.02</v>
      </c>
      <c r="I1631" s="1">
        <v>0.73</v>
      </c>
      <c r="J1631" s="1">
        <v>13.3</v>
      </c>
      <c r="K1631" s="2">
        <v>13.09</v>
      </c>
      <c r="L1631" s="4" t="s">
        <v>36</v>
      </c>
      <c r="M1631" s="4" t="s">
        <v>39</v>
      </c>
      <c r="N1631" s="1">
        <v>55.04</v>
      </c>
      <c r="O1631" s="1">
        <v>70.45</v>
      </c>
      <c r="P1631" s="1">
        <v>1.9</v>
      </c>
      <c r="Q1631" s="1">
        <v>14.64</v>
      </c>
      <c r="R1631" s="1">
        <v>5</v>
      </c>
      <c r="S1631" s="4" t="s">
        <v>6</v>
      </c>
      <c r="T1631" s="4" t="s">
        <v>24</v>
      </c>
      <c r="U1631" s="7">
        <v>4</v>
      </c>
      <c r="V1631" s="4" t="s">
        <v>1816</v>
      </c>
      <c r="W1631" s="4" t="s">
        <v>2580</v>
      </c>
      <c r="X1631" s="7">
        <v>3</v>
      </c>
      <c r="Y1631" s="7">
        <v>2025</v>
      </c>
      <c r="Z1631" s="4" t="s">
        <v>2489</v>
      </c>
    </row>
    <row r="1632" spans="1:26">
      <c r="A1632" s="4" t="s">
        <v>2182</v>
      </c>
      <c r="B1632" s="4" t="s">
        <v>2479</v>
      </c>
      <c r="C1632" s="1">
        <v>75</v>
      </c>
      <c r="D1632" s="4" t="s">
        <v>890</v>
      </c>
      <c r="E1632" s="4" t="s">
        <v>27</v>
      </c>
      <c r="F1632" s="3">
        <v>45739.208333333336</v>
      </c>
      <c r="G1632" s="3">
        <v>45739.304861111108</v>
      </c>
      <c r="H1632" s="1">
        <v>28</v>
      </c>
      <c r="I1632" s="1">
        <v>1.77</v>
      </c>
      <c r="J1632" s="1"/>
      <c r="K1632" s="2">
        <v>25.54</v>
      </c>
      <c r="L1632" s="4" t="s">
        <v>4</v>
      </c>
      <c r="M1632" s="4" t="s">
        <v>39</v>
      </c>
      <c r="N1632" s="1">
        <v>59.66</v>
      </c>
      <c r="O1632" s="1">
        <v>95.05</v>
      </c>
      <c r="P1632" s="1">
        <v>212.71</v>
      </c>
      <c r="Q1632" s="1">
        <v>-6.86</v>
      </c>
      <c r="R1632" s="1">
        <v>0</v>
      </c>
      <c r="S1632" s="4" t="s">
        <v>6</v>
      </c>
      <c r="T1632" s="4" t="s">
        <v>7</v>
      </c>
      <c r="U1632" s="7">
        <v>5</v>
      </c>
      <c r="V1632" s="4" t="s">
        <v>1816</v>
      </c>
      <c r="W1632" s="4" t="s">
        <v>2580</v>
      </c>
      <c r="X1632" s="7">
        <v>3</v>
      </c>
      <c r="Y1632" s="7">
        <v>2025</v>
      </c>
      <c r="Z1632" s="4" t="s">
        <v>2489</v>
      </c>
    </row>
    <row r="1633" spans="1:26">
      <c r="A1633" s="4" t="s">
        <v>2183</v>
      </c>
      <c r="B1633" s="4" t="s">
        <v>2480</v>
      </c>
      <c r="C1633" s="1">
        <v>50</v>
      </c>
      <c r="D1633" s="4" t="s">
        <v>1764</v>
      </c>
      <c r="E1633" s="4" t="s">
        <v>58</v>
      </c>
      <c r="F1633" s="3">
        <v>45739.25</v>
      </c>
      <c r="G1633" s="3">
        <v>45739.384027777778</v>
      </c>
      <c r="H1633" s="1">
        <v>34.54</v>
      </c>
      <c r="I1633" s="1">
        <v>2.54</v>
      </c>
      <c r="J1633" s="1">
        <v>14.24</v>
      </c>
      <c r="K1633" s="2">
        <v>26.03</v>
      </c>
      <c r="L1633" s="4" t="s">
        <v>12</v>
      </c>
      <c r="M1633" s="4" t="s">
        <v>13</v>
      </c>
      <c r="N1633" s="1">
        <v>16.96</v>
      </c>
      <c r="O1633" s="1">
        <v>84.6</v>
      </c>
      <c r="P1633" s="1">
        <v>181.85</v>
      </c>
      <c r="Q1633" s="1">
        <v>13.03</v>
      </c>
      <c r="R1633" s="1">
        <v>2</v>
      </c>
      <c r="S1633" s="4" t="s">
        <v>6</v>
      </c>
      <c r="T1633" s="4" t="s">
        <v>7</v>
      </c>
      <c r="U1633" s="7">
        <v>6</v>
      </c>
      <c r="V1633" s="4" t="s">
        <v>12</v>
      </c>
      <c r="W1633" s="4" t="s">
        <v>2578</v>
      </c>
      <c r="X1633" s="7">
        <v>3</v>
      </c>
      <c r="Y1633" s="7">
        <v>2025</v>
      </c>
      <c r="Z1633" s="4" t="s">
        <v>2489</v>
      </c>
    </row>
    <row r="1634" spans="1:26">
      <c r="A1634" s="4" t="s">
        <v>2184</v>
      </c>
      <c r="B1634" s="4" t="s">
        <v>2481</v>
      </c>
      <c r="C1634" s="1">
        <v>85</v>
      </c>
      <c r="D1634" s="4" t="s">
        <v>266</v>
      </c>
      <c r="E1634" s="4" t="s">
        <v>11</v>
      </c>
      <c r="F1634" s="3">
        <v>45694.291666666664</v>
      </c>
      <c r="G1634" s="3">
        <v>45694.336805555555</v>
      </c>
      <c r="H1634" s="1">
        <v>9.15</v>
      </c>
      <c r="I1634" s="1">
        <v>2.58</v>
      </c>
      <c r="J1634" s="1">
        <v>34.049999999999997</v>
      </c>
      <c r="K1634" s="2">
        <v>27.67</v>
      </c>
      <c r="L1634" s="4" t="s">
        <v>4</v>
      </c>
      <c r="M1634" s="4" t="s">
        <v>5</v>
      </c>
      <c r="N1634" s="1">
        <v>71.45</v>
      </c>
      <c r="O1634" s="1">
        <v>50.02</v>
      </c>
      <c r="P1634" s="1">
        <v>223.1</v>
      </c>
      <c r="Q1634" s="1">
        <v>-1.0900000000000001</v>
      </c>
      <c r="R1634" s="1">
        <v>1.75</v>
      </c>
      <c r="S1634" s="4" t="s">
        <v>6</v>
      </c>
      <c r="T1634" s="4" t="s">
        <v>24</v>
      </c>
      <c r="U1634" s="7">
        <v>7</v>
      </c>
      <c r="V1634" s="4" t="s">
        <v>12</v>
      </c>
      <c r="W1634" s="4" t="s">
        <v>2585</v>
      </c>
      <c r="X1634" s="7">
        <v>2</v>
      </c>
      <c r="Y1634" s="7">
        <v>2025</v>
      </c>
      <c r="Z1634" s="4" t="s">
        <v>1853</v>
      </c>
    </row>
    <row r="1635" spans="1:26">
      <c r="A1635" s="4" t="s">
        <v>2185</v>
      </c>
      <c r="B1635" s="4" t="s">
        <v>2482</v>
      </c>
      <c r="C1635" s="1">
        <v>100</v>
      </c>
      <c r="D1635" s="4" t="s">
        <v>471</v>
      </c>
      <c r="E1635" s="4" t="s">
        <v>11</v>
      </c>
      <c r="F1635" s="3">
        <v>45739.291666666664</v>
      </c>
      <c r="G1635" s="3">
        <v>45739.354166666664</v>
      </c>
      <c r="H1635" s="1">
        <v>67.08</v>
      </c>
      <c r="I1635" s="1">
        <v>3.88</v>
      </c>
      <c r="J1635" s="1">
        <v>23.1</v>
      </c>
      <c r="K1635" s="2">
        <v>11.98</v>
      </c>
      <c r="L1635" s="4" t="s">
        <v>12</v>
      </c>
      <c r="M1635" s="4" t="s">
        <v>13</v>
      </c>
      <c r="N1635" s="1">
        <v>23.03</v>
      </c>
      <c r="O1635" s="1">
        <v>95.03</v>
      </c>
      <c r="P1635" s="1">
        <v>195.72</v>
      </c>
      <c r="Q1635" s="1">
        <v>5.01</v>
      </c>
      <c r="R1635" s="1">
        <v>3</v>
      </c>
      <c r="S1635" s="4" t="s">
        <v>20</v>
      </c>
      <c r="T1635" s="4" t="s">
        <v>24</v>
      </c>
      <c r="U1635" s="7">
        <v>7</v>
      </c>
      <c r="V1635" s="4" t="s">
        <v>12</v>
      </c>
      <c r="W1635" s="4" t="s">
        <v>2583</v>
      </c>
      <c r="X1635" s="7">
        <v>3</v>
      </c>
      <c r="Y1635" s="7">
        <v>2025</v>
      </c>
      <c r="Z1635" s="4" t="s">
        <v>2489</v>
      </c>
    </row>
    <row r="1636" spans="1:26">
      <c r="A1636" s="4" t="s">
        <v>2186</v>
      </c>
      <c r="B1636" s="4" t="s">
        <v>2483</v>
      </c>
      <c r="C1636" s="1">
        <v>100</v>
      </c>
      <c r="D1636" s="4" t="s">
        <v>342</v>
      </c>
      <c r="E1636" s="4" t="s">
        <v>27</v>
      </c>
      <c r="F1636" s="3">
        <v>45739.333333333336</v>
      </c>
      <c r="G1636" s="3">
        <v>45739.365277777775</v>
      </c>
      <c r="H1636" s="1">
        <v>39.71</v>
      </c>
      <c r="I1636" s="1">
        <v>3.78</v>
      </c>
      <c r="J1636" s="1">
        <v>18.690000000000001</v>
      </c>
      <c r="K1636" s="2">
        <v>24.19</v>
      </c>
      <c r="L1636" s="4" t="s">
        <v>4</v>
      </c>
      <c r="M1636" s="4" t="s">
        <v>19</v>
      </c>
      <c r="N1636" s="1">
        <v>34.04</v>
      </c>
      <c r="O1636" s="1">
        <v>96.37</v>
      </c>
      <c r="P1636" s="1">
        <v>209.37</v>
      </c>
      <c r="Q1636" s="1">
        <v>0.26</v>
      </c>
      <c r="R1636" s="1">
        <v>7</v>
      </c>
      <c r="S1636" s="4" t="s">
        <v>14</v>
      </c>
      <c r="T1636" s="4" t="s">
        <v>15</v>
      </c>
      <c r="U1636" s="7">
        <v>8</v>
      </c>
      <c r="V1636" s="4" t="s">
        <v>12</v>
      </c>
      <c r="W1636" s="4" t="s">
        <v>2571</v>
      </c>
      <c r="X1636" s="7">
        <v>3</v>
      </c>
      <c r="Y1636" s="7">
        <v>2025</v>
      </c>
      <c r="Z1636" s="4" t="s">
        <v>2489</v>
      </c>
    </row>
    <row r="1637" spans="1:26">
      <c r="A1637" s="4" t="s">
        <v>2187</v>
      </c>
      <c r="B1637" s="4" t="s">
        <v>2484</v>
      </c>
      <c r="C1637" s="1">
        <v>50</v>
      </c>
      <c r="D1637" s="4" t="s">
        <v>1768</v>
      </c>
      <c r="E1637" s="4" t="s">
        <v>42</v>
      </c>
      <c r="F1637" s="3">
        <v>45739.375</v>
      </c>
      <c r="G1637" s="3">
        <v>45739.429166666669</v>
      </c>
      <c r="H1637" s="1">
        <v>6.45</v>
      </c>
      <c r="I1637" s="1">
        <v>2.25</v>
      </c>
      <c r="J1637" s="1">
        <v>11.02</v>
      </c>
      <c r="K1637" s="2">
        <v>5.39</v>
      </c>
      <c r="L1637" s="4" t="s">
        <v>12</v>
      </c>
      <c r="M1637" s="4" t="s">
        <v>23</v>
      </c>
      <c r="N1637" s="1">
        <v>26.98</v>
      </c>
      <c r="O1637" s="1">
        <v>98.4</v>
      </c>
      <c r="P1637" s="1"/>
      <c r="Q1637" s="1">
        <v>12.19</v>
      </c>
      <c r="R1637" s="1">
        <v>7</v>
      </c>
      <c r="S1637" s="4" t="s">
        <v>6</v>
      </c>
      <c r="T1637" s="4" t="s">
        <v>24</v>
      </c>
      <c r="U1637" s="7">
        <v>9</v>
      </c>
      <c r="V1637" s="4" t="s">
        <v>12</v>
      </c>
      <c r="W1637" s="4" t="s">
        <v>2570</v>
      </c>
      <c r="X1637" s="7">
        <v>3</v>
      </c>
      <c r="Y1637" s="7">
        <v>2025</v>
      </c>
      <c r="Z1637" s="4" t="s">
        <v>2489</v>
      </c>
    </row>
    <row r="1638" spans="1:26">
      <c r="A1638" s="4" t="s">
        <v>2188</v>
      </c>
      <c r="B1638" s="4" t="s">
        <v>2485</v>
      </c>
      <c r="C1638" s="1">
        <v>62</v>
      </c>
      <c r="D1638" s="4" t="s">
        <v>904</v>
      </c>
      <c r="E1638" s="4" t="s">
        <v>11</v>
      </c>
      <c r="F1638" s="3">
        <v>45739.416666666664</v>
      </c>
      <c r="G1638" s="3">
        <v>45739.489583333336</v>
      </c>
      <c r="H1638" s="1">
        <v>30.75</v>
      </c>
      <c r="I1638" s="1">
        <v>3.78</v>
      </c>
      <c r="J1638" s="1">
        <v>19.48</v>
      </c>
      <c r="K1638" s="2">
        <v>12.9</v>
      </c>
      <c r="L1638" s="4" t="s">
        <v>4</v>
      </c>
      <c r="M1638" s="4" t="s">
        <v>39</v>
      </c>
      <c r="N1638" s="1">
        <v>49.53</v>
      </c>
      <c r="O1638" s="1">
        <v>68.650000000000006</v>
      </c>
      <c r="P1638" s="1">
        <v>129.55000000000001</v>
      </c>
      <c r="Q1638" s="1">
        <v>31.98</v>
      </c>
      <c r="R1638" s="1">
        <v>0.19</v>
      </c>
      <c r="S1638" s="4" t="s">
        <v>20</v>
      </c>
      <c r="T1638" s="4" t="s">
        <v>24</v>
      </c>
      <c r="U1638" s="7">
        <v>10</v>
      </c>
      <c r="V1638" s="4" t="s">
        <v>12</v>
      </c>
      <c r="W1638" s="4" t="s">
        <v>2570</v>
      </c>
      <c r="X1638" s="7">
        <v>3</v>
      </c>
      <c r="Y1638" s="7">
        <v>2025</v>
      </c>
      <c r="Z1638" s="4" t="s">
        <v>2489</v>
      </c>
    </row>
    <row r="1639" spans="1:26">
      <c r="A1639" s="4" t="s">
        <v>2189</v>
      </c>
      <c r="B1639" s="4" t="s">
        <v>2486</v>
      </c>
      <c r="C1639" s="1">
        <v>50</v>
      </c>
      <c r="D1639" s="4" t="s">
        <v>1346</v>
      </c>
      <c r="E1639" s="4" t="s">
        <v>3</v>
      </c>
      <c r="F1639" s="3">
        <v>45739.458333333336</v>
      </c>
      <c r="G1639" s="3">
        <v>45739.609027777777</v>
      </c>
      <c r="H1639" s="1">
        <v>28.8</v>
      </c>
      <c r="I1639" s="1">
        <v>0.76</v>
      </c>
      <c r="J1639" s="1">
        <v>45.52</v>
      </c>
      <c r="K1639" s="2">
        <v>20.9</v>
      </c>
      <c r="L1639" s="4" t="s">
        <v>45</v>
      </c>
      <c r="M1639" s="4" t="s">
        <v>33</v>
      </c>
      <c r="N1639" s="1">
        <v>73.69</v>
      </c>
      <c r="O1639" s="1">
        <v>81.23</v>
      </c>
      <c r="P1639" s="1">
        <v>22.33</v>
      </c>
      <c r="Q1639" s="1">
        <v>-0.26</v>
      </c>
      <c r="R1639" s="1">
        <v>3</v>
      </c>
      <c r="S1639" s="4" t="s">
        <v>6</v>
      </c>
      <c r="T1639" s="4" t="s">
        <v>15</v>
      </c>
      <c r="U1639" s="7">
        <v>11</v>
      </c>
      <c r="V1639" s="4" t="s">
        <v>12</v>
      </c>
      <c r="W1639" s="4" t="s">
        <v>2568</v>
      </c>
      <c r="X1639" s="7">
        <v>3</v>
      </c>
      <c r="Y1639" s="7">
        <v>2025</v>
      </c>
      <c r="Z1639" s="4" t="s">
        <v>2489</v>
      </c>
    </row>
    <row r="1640" spans="1:26">
      <c r="A1640" s="4" t="s">
        <v>2190</v>
      </c>
      <c r="B1640" s="4" t="s">
        <v>2487</v>
      </c>
      <c r="C1640" s="1">
        <v>63.99</v>
      </c>
      <c r="D1640" s="4" t="s">
        <v>1009</v>
      </c>
      <c r="E1640" s="4" t="s">
        <v>27</v>
      </c>
      <c r="F1640" s="3">
        <v>45739.5</v>
      </c>
      <c r="G1640" s="3">
        <v>45739.622916666667</v>
      </c>
      <c r="H1640" s="1">
        <v>30.99</v>
      </c>
      <c r="I1640" s="1">
        <v>1.93</v>
      </c>
      <c r="J1640" s="1"/>
      <c r="K1640" s="2">
        <v>35.729999999999997</v>
      </c>
      <c r="L1640" s="4" t="s">
        <v>4</v>
      </c>
      <c r="M1640" s="4" t="s">
        <v>23</v>
      </c>
      <c r="N1640" s="1">
        <v>73.31</v>
      </c>
      <c r="O1640" s="1">
        <v>76.17</v>
      </c>
      <c r="P1640" s="1">
        <v>203.06</v>
      </c>
      <c r="Q1640" s="1">
        <v>28.35</v>
      </c>
      <c r="R1640" s="1">
        <v>5</v>
      </c>
      <c r="S1640" s="4" t="s">
        <v>6</v>
      </c>
      <c r="T1640" s="4" t="s">
        <v>7</v>
      </c>
      <c r="U1640" s="7">
        <v>12</v>
      </c>
      <c r="V1640" s="4" t="s">
        <v>36</v>
      </c>
      <c r="W1640" s="4" t="s">
        <v>2576</v>
      </c>
      <c r="X1640" s="7">
        <v>3</v>
      </c>
      <c r="Y1640" s="7">
        <v>2025</v>
      </c>
      <c r="Z1640" s="4" t="s">
        <v>2489</v>
      </c>
    </row>
    <row r="1641" spans="1:26">
      <c r="A1641" s="4" t="s">
        <v>2191</v>
      </c>
      <c r="B1641" s="4" t="s">
        <v>2488</v>
      </c>
      <c r="C1641" s="1">
        <v>100</v>
      </c>
      <c r="D1641" s="4" t="s">
        <v>200</v>
      </c>
      <c r="E1641" s="4" t="s">
        <v>3</v>
      </c>
      <c r="F1641" s="3">
        <v>45739.541666666664</v>
      </c>
      <c r="G1641" s="3">
        <v>45739.685416666667</v>
      </c>
      <c r="H1641" s="1">
        <v>85.04</v>
      </c>
      <c r="I1641" s="1">
        <v>3.71</v>
      </c>
      <c r="J1641" s="1">
        <v>26.73</v>
      </c>
      <c r="K1641" s="2">
        <v>21.84</v>
      </c>
      <c r="L1641" s="4" t="s">
        <v>4</v>
      </c>
      <c r="M1641" s="4" t="s">
        <v>48</v>
      </c>
      <c r="N1641" s="1">
        <v>32.36</v>
      </c>
      <c r="O1641" s="1">
        <v>55.99</v>
      </c>
      <c r="P1641" s="1">
        <v>279.87</v>
      </c>
      <c r="Q1641" s="1">
        <v>22.67</v>
      </c>
      <c r="R1641" s="1">
        <v>7</v>
      </c>
      <c r="S1641" s="4" t="s">
        <v>14</v>
      </c>
      <c r="T1641" s="4" t="s">
        <v>15</v>
      </c>
      <c r="U1641" s="7">
        <v>13</v>
      </c>
      <c r="V1641" s="4" t="s">
        <v>36</v>
      </c>
      <c r="W1641" s="4" t="s">
        <v>2573</v>
      </c>
      <c r="X1641" s="7">
        <v>3</v>
      </c>
      <c r="Y1641" s="7">
        <v>2025</v>
      </c>
      <c r="Z1641" s="4" t="s">
        <v>2489</v>
      </c>
    </row>
    <row r="1642" spans="1:26">
      <c r="A1642" s="4" t="s">
        <v>2192</v>
      </c>
      <c r="B1642" s="4" t="s">
        <v>62</v>
      </c>
      <c r="C1642" s="1">
        <v>50</v>
      </c>
      <c r="D1642" s="4" t="s">
        <v>582</v>
      </c>
      <c r="E1642" s="4" t="s">
        <v>3</v>
      </c>
      <c r="F1642" s="3">
        <v>45739.583333333336</v>
      </c>
      <c r="G1642" s="3">
        <v>45739.694444444445</v>
      </c>
      <c r="H1642" s="1">
        <v>47.77</v>
      </c>
      <c r="I1642" s="1">
        <v>2.68</v>
      </c>
      <c r="J1642" s="1">
        <v>32.99</v>
      </c>
      <c r="K1642" s="2">
        <v>30.86</v>
      </c>
      <c r="L1642" s="4" t="s">
        <v>45</v>
      </c>
      <c r="M1642" s="4" t="s">
        <v>19</v>
      </c>
      <c r="N1642" s="1">
        <v>13.71</v>
      </c>
      <c r="O1642" s="1">
        <v>97.59</v>
      </c>
      <c r="P1642" s="1">
        <v>221.54</v>
      </c>
      <c r="Q1642" s="1">
        <v>15.36</v>
      </c>
      <c r="R1642" s="1">
        <v>6</v>
      </c>
      <c r="S1642" s="4" t="s">
        <v>14</v>
      </c>
      <c r="T1642" s="4" t="s">
        <v>24</v>
      </c>
      <c r="U1642" s="7">
        <v>14</v>
      </c>
      <c r="V1642" s="4" t="s">
        <v>36</v>
      </c>
      <c r="W1642" s="4" t="s">
        <v>2584</v>
      </c>
      <c r="X1642" s="7">
        <v>3</v>
      </c>
      <c r="Y1642" s="7">
        <v>2025</v>
      </c>
      <c r="Z1642" s="4" t="s">
        <v>2489</v>
      </c>
    </row>
    <row r="1643" spans="1:26">
      <c r="A1643" s="4" t="s">
        <v>2193</v>
      </c>
      <c r="B1643" s="4" t="s">
        <v>2452</v>
      </c>
      <c r="C1643" s="1">
        <v>62</v>
      </c>
      <c r="D1643" s="4" t="s">
        <v>475</v>
      </c>
      <c r="E1643" s="4" t="s">
        <v>3</v>
      </c>
      <c r="F1643" s="3">
        <v>45739.625</v>
      </c>
      <c r="G1643" s="3">
        <v>45739.675000000003</v>
      </c>
      <c r="H1643" s="1">
        <v>57.45</v>
      </c>
      <c r="I1643" s="1">
        <v>1.1200000000000001</v>
      </c>
      <c r="J1643" s="1">
        <v>35.729999999999997</v>
      </c>
      <c r="K1643" s="2">
        <v>26.41</v>
      </c>
      <c r="L1643" s="4" t="s">
        <v>12</v>
      </c>
      <c r="M1643" s="4" t="s">
        <v>48</v>
      </c>
      <c r="N1643" s="1">
        <v>32.340000000000003</v>
      </c>
      <c r="O1643" s="1">
        <v>89.62</v>
      </c>
      <c r="P1643" s="1">
        <v>57.29</v>
      </c>
      <c r="Q1643" s="1">
        <v>33.49</v>
      </c>
      <c r="R1643" s="1">
        <v>1</v>
      </c>
      <c r="S1643" s="4" t="s">
        <v>20</v>
      </c>
      <c r="T1643" s="4" t="s">
        <v>15</v>
      </c>
      <c r="U1643" s="7">
        <v>15</v>
      </c>
      <c r="V1643" s="4" t="s">
        <v>36</v>
      </c>
      <c r="W1643" s="4" t="s">
        <v>2584</v>
      </c>
      <c r="X1643" s="7">
        <v>3</v>
      </c>
      <c r="Y1643" s="7">
        <v>2025</v>
      </c>
      <c r="Z1643" s="4" t="s">
        <v>2489</v>
      </c>
    </row>
    <row r="1644" spans="1:26">
      <c r="A1644" s="4" t="s">
        <v>2194</v>
      </c>
      <c r="B1644" s="4" t="s">
        <v>2453</v>
      </c>
      <c r="C1644" s="1">
        <v>50</v>
      </c>
      <c r="D1644" s="4" t="s">
        <v>513</v>
      </c>
      <c r="E1644" s="4" t="s">
        <v>58</v>
      </c>
      <c r="F1644" s="3">
        <v>45739.666666666664</v>
      </c>
      <c r="G1644" s="3">
        <v>45739.726388888892</v>
      </c>
      <c r="H1644" s="1">
        <v>45.94</v>
      </c>
      <c r="I1644" s="1">
        <v>1.81</v>
      </c>
      <c r="J1644" s="1">
        <v>16.559999999999999</v>
      </c>
      <c r="K1644" s="2">
        <v>22.15</v>
      </c>
      <c r="L1644" s="4" t="s">
        <v>12</v>
      </c>
      <c r="M1644" s="4" t="s">
        <v>13</v>
      </c>
      <c r="N1644" s="1">
        <v>77.010000000000005</v>
      </c>
      <c r="O1644" s="1">
        <v>73.31</v>
      </c>
      <c r="P1644" s="1">
        <v>232.6</v>
      </c>
      <c r="Q1644" s="1">
        <v>27.57</v>
      </c>
      <c r="R1644" s="1">
        <v>0</v>
      </c>
      <c r="S1644" s="4" t="s">
        <v>14</v>
      </c>
      <c r="T1644" s="4" t="s">
        <v>7</v>
      </c>
      <c r="U1644" s="7">
        <v>16</v>
      </c>
      <c r="V1644" s="4" t="s">
        <v>36</v>
      </c>
      <c r="W1644" s="4" t="s">
        <v>2584</v>
      </c>
      <c r="X1644" s="7">
        <v>3</v>
      </c>
      <c r="Y1644" s="7">
        <v>2025</v>
      </c>
      <c r="Z1644" s="4" t="s">
        <v>2489</v>
      </c>
    </row>
    <row r="1645" spans="1:26">
      <c r="A1645" s="4" t="s">
        <v>2195</v>
      </c>
      <c r="B1645" s="4" t="s">
        <v>2454</v>
      </c>
      <c r="C1645" s="1">
        <v>93.27</v>
      </c>
      <c r="D1645" s="4" t="s">
        <v>138</v>
      </c>
      <c r="E1645" s="4" t="s">
        <v>27</v>
      </c>
      <c r="F1645" s="3">
        <v>45694.333333333336</v>
      </c>
      <c r="G1645" s="3">
        <v>45694.482638888891</v>
      </c>
      <c r="H1645" s="1">
        <v>15.66</v>
      </c>
      <c r="I1645" s="1">
        <v>3.14</v>
      </c>
      <c r="J1645" s="1">
        <v>7.7</v>
      </c>
      <c r="K1645" s="2">
        <v>32.14</v>
      </c>
      <c r="L1645" s="4" t="s">
        <v>36</v>
      </c>
      <c r="M1645" s="4" t="s">
        <v>39</v>
      </c>
      <c r="N1645" s="1">
        <v>30.88</v>
      </c>
      <c r="O1645" s="1">
        <v>51.48</v>
      </c>
      <c r="P1645" s="1">
        <v>202.14</v>
      </c>
      <c r="Q1645" s="1">
        <v>29.54</v>
      </c>
      <c r="R1645" s="1">
        <v>2</v>
      </c>
      <c r="S1645" s="4" t="s">
        <v>6</v>
      </c>
      <c r="T1645" s="4" t="s">
        <v>24</v>
      </c>
      <c r="U1645" s="7">
        <v>8</v>
      </c>
      <c r="V1645" s="4" t="s">
        <v>12</v>
      </c>
      <c r="W1645" s="4" t="s">
        <v>2584</v>
      </c>
      <c r="X1645" s="7">
        <v>2</v>
      </c>
      <c r="Y1645" s="7">
        <v>2025</v>
      </c>
      <c r="Z1645" s="4" t="s">
        <v>1853</v>
      </c>
    </row>
    <row r="1646" spans="1:26">
      <c r="A1646" s="4" t="s">
        <v>2196</v>
      </c>
      <c r="B1646" s="4" t="s">
        <v>29</v>
      </c>
      <c r="C1646" s="1">
        <v>50</v>
      </c>
      <c r="D1646" s="4" t="s">
        <v>1154</v>
      </c>
      <c r="E1646" s="4" t="s">
        <v>3</v>
      </c>
      <c r="F1646" s="3">
        <v>45739.708333333336</v>
      </c>
      <c r="G1646" s="3">
        <v>45739.763194444444</v>
      </c>
      <c r="H1646" s="1">
        <v>49.53</v>
      </c>
      <c r="I1646" s="1">
        <v>0.81</v>
      </c>
      <c r="J1646" s="1">
        <v>42.14</v>
      </c>
      <c r="K1646" s="2">
        <v>24</v>
      </c>
      <c r="L1646" s="4" t="s">
        <v>45</v>
      </c>
      <c r="M1646" s="4" t="s">
        <v>48</v>
      </c>
      <c r="N1646" s="1">
        <v>79.739999999999995</v>
      </c>
      <c r="O1646" s="1">
        <v>53.91</v>
      </c>
      <c r="P1646" s="1">
        <v>279.44</v>
      </c>
      <c r="Q1646" s="1">
        <v>4.5199999999999996</v>
      </c>
      <c r="R1646" s="1">
        <v>5</v>
      </c>
      <c r="S1646" s="4" t="s">
        <v>6</v>
      </c>
      <c r="T1646" s="4" t="s">
        <v>15</v>
      </c>
      <c r="U1646" s="7">
        <v>17</v>
      </c>
      <c r="V1646" s="4" t="s">
        <v>36</v>
      </c>
      <c r="W1646" s="4" t="s">
        <v>2579</v>
      </c>
      <c r="X1646" s="7">
        <v>3</v>
      </c>
      <c r="Y1646" s="7">
        <v>2025</v>
      </c>
      <c r="Z1646" s="4" t="s">
        <v>2489</v>
      </c>
    </row>
    <row r="1647" spans="1:26">
      <c r="A1647" s="4" t="s">
        <v>2197</v>
      </c>
      <c r="B1647" s="4" t="s">
        <v>2455</v>
      </c>
      <c r="C1647" s="1">
        <v>100</v>
      </c>
      <c r="D1647" s="4" t="s">
        <v>290</v>
      </c>
      <c r="E1647" s="4" t="s">
        <v>42</v>
      </c>
      <c r="F1647" s="3">
        <v>45739.75</v>
      </c>
      <c r="G1647" s="3">
        <v>45739.90625</v>
      </c>
      <c r="H1647" s="1">
        <v>52.74</v>
      </c>
      <c r="I1647" s="1">
        <v>2.1800000000000002</v>
      </c>
      <c r="J1647" s="1">
        <v>9.7200000000000006</v>
      </c>
      <c r="K1647" s="2">
        <v>33.82</v>
      </c>
      <c r="L1647" s="4" t="s">
        <v>36</v>
      </c>
      <c r="M1647" s="4" t="s">
        <v>39</v>
      </c>
      <c r="N1647" s="1">
        <v>77.81</v>
      </c>
      <c r="O1647" s="1">
        <v>89.79</v>
      </c>
      <c r="P1647" s="1">
        <v>56.86</v>
      </c>
      <c r="Q1647" s="1">
        <v>37.119999999999997</v>
      </c>
      <c r="R1647" s="1">
        <v>4</v>
      </c>
      <c r="S1647" s="4" t="s">
        <v>20</v>
      </c>
      <c r="T1647" s="4" t="s">
        <v>15</v>
      </c>
      <c r="U1647" s="7">
        <v>18</v>
      </c>
      <c r="V1647" s="4" t="s">
        <v>4</v>
      </c>
      <c r="W1647" s="4" t="s">
        <v>2567</v>
      </c>
      <c r="X1647" s="7">
        <v>3</v>
      </c>
      <c r="Y1647" s="7">
        <v>2025</v>
      </c>
      <c r="Z1647" s="4" t="s">
        <v>2489</v>
      </c>
    </row>
    <row r="1648" spans="1:26">
      <c r="A1648" s="4" t="s">
        <v>2198</v>
      </c>
      <c r="B1648" s="4" t="s">
        <v>2456</v>
      </c>
      <c r="C1648" s="1">
        <v>50</v>
      </c>
      <c r="D1648" s="4" t="s">
        <v>1779</v>
      </c>
      <c r="E1648" s="4" t="s">
        <v>42</v>
      </c>
      <c r="F1648" s="3">
        <v>45739.791666666664</v>
      </c>
      <c r="G1648" s="3">
        <v>45739.956944444442</v>
      </c>
      <c r="H1648" s="1">
        <v>61.93</v>
      </c>
      <c r="I1648" s="1">
        <v>2.77</v>
      </c>
      <c r="J1648" s="1">
        <v>37.39</v>
      </c>
      <c r="K1648" s="2">
        <v>24.52</v>
      </c>
      <c r="L1648" s="4" t="s">
        <v>4</v>
      </c>
      <c r="M1648" s="4" t="s">
        <v>13</v>
      </c>
      <c r="N1648" s="1">
        <v>39.909999999999997</v>
      </c>
      <c r="O1648" s="1">
        <v>53.25</v>
      </c>
      <c r="P1648" s="1">
        <v>17.95</v>
      </c>
      <c r="Q1648" s="1">
        <v>0.71</v>
      </c>
      <c r="R1648" s="1">
        <v>0.85</v>
      </c>
      <c r="S1648" s="4" t="s">
        <v>20</v>
      </c>
      <c r="T1648" s="4" t="s">
        <v>24</v>
      </c>
      <c r="U1648" s="7">
        <v>19</v>
      </c>
      <c r="V1648" s="4" t="s">
        <v>4</v>
      </c>
      <c r="W1648" s="4" t="s">
        <v>2567</v>
      </c>
      <c r="X1648" s="7">
        <v>3</v>
      </c>
      <c r="Y1648" s="7">
        <v>2025</v>
      </c>
      <c r="Z1648" s="4" t="s">
        <v>2489</v>
      </c>
    </row>
    <row r="1649" spans="1:26">
      <c r="A1649" s="4" t="s">
        <v>2199</v>
      </c>
      <c r="B1649" s="4" t="s">
        <v>2457</v>
      </c>
      <c r="C1649" s="1">
        <v>85</v>
      </c>
      <c r="D1649" s="4" t="s">
        <v>1263</v>
      </c>
      <c r="E1649" s="4" t="s">
        <v>11</v>
      </c>
      <c r="F1649" s="3">
        <v>45739.833333333336</v>
      </c>
      <c r="G1649" s="3">
        <v>45739.977083333331</v>
      </c>
      <c r="H1649" s="1">
        <v>23.44</v>
      </c>
      <c r="I1649" s="1">
        <v>3.46</v>
      </c>
      <c r="J1649" s="1">
        <v>50.35</v>
      </c>
      <c r="K1649" s="2">
        <v>8.48</v>
      </c>
      <c r="L1649" s="4" t="s">
        <v>12</v>
      </c>
      <c r="M1649" s="4" t="s">
        <v>23</v>
      </c>
      <c r="N1649" s="1">
        <v>81.16</v>
      </c>
      <c r="O1649" s="1">
        <v>93.28</v>
      </c>
      <c r="P1649" s="1">
        <v>22.62</v>
      </c>
      <c r="Q1649" s="1">
        <v>14.79</v>
      </c>
      <c r="R1649" s="1">
        <v>5</v>
      </c>
      <c r="S1649" s="4" t="s">
        <v>20</v>
      </c>
      <c r="T1649" s="4" t="s">
        <v>15</v>
      </c>
      <c r="U1649" s="7">
        <v>20</v>
      </c>
      <c r="V1649" s="4" t="s">
        <v>4</v>
      </c>
      <c r="W1649" s="4" t="s">
        <v>2572</v>
      </c>
      <c r="X1649" s="7">
        <v>3</v>
      </c>
      <c r="Y1649" s="7">
        <v>2025</v>
      </c>
      <c r="Z1649" s="4" t="s">
        <v>2489</v>
      </c>
    </row>
    <row r="1650" spans="1:26">
      <c r="A1650" s="4" t="s">
        <v>2200</v>
      </c>
      <c r="B1650" s="4" t="s">
        <v>2458</v>
      </c>
      <c r="C1650" s="1">
        <v>62</v>
      </c>
      <c r="D1650" s="4" t="s">
        <v>406</v>
      </c>
      <c r="E1650" s="4" t="s">
        <v>3</v>
      </c>
      <c r="F1650" s="3">
        <v>45739.875</v>
      </c>
      <c r="G1650" s="3">
        <v>45739.92083333333</v>
      </c>
      <c r="H1650" s="1">
        <v>8.32</v>
      </c>
      <c r="I1650" s="1">
        <v>0.73</v>
      </c>
      <c r="J1650" s="1">
        <v>11.74</v>
      </c>
      <c r="K1650" s="2">
        <v>20.7</v>
      </c>
      <c r="L1650" s="4" t="s">
        <v>12</v>
      </c>
      <c r="M1650" s="4" t="s">
        <v>5</v>
      </c>
      <c r="N1650" s="1">
        <v>38.549999999999997</v>
      </c>
      <c r="O1650" s="1">
        <v>56.85</v>
      </c>
      <c r="P1650" s="1">
        <v>271.52999999999997</v>
      </c>
      <c r="Q1650" s="1">
        <v>35.82</v>
      </c>
      <c r="R1650" s="1">
        <v>2.93</v>
      </c>
      <c r="S1650" s="4" t="s">
        <v>20</v>
      </c>
      <c r="T1650" s="4" t="s">
        <v>24</v>
      </c>
      <c r="U1650" s="7">
        <v>21</v>
      </c>
      <c r="V1650" s="4" t="s">
        <v>4</v>
      </c>
      <c r="W1650" s="4" t="s">
        <v>2572</v>
      </c>
      <c r="X1650" s="7">
        <v>3</v>
      </c>
      <c r="Y1650" s="7">
        <v>2025</v>
      </c>
      <c r="Z1650" s="4" t="s">
        <v>2489</v>
      </c>
    </row>
    <row r="1651" spans="1:26">
      <c r="A1651" s="4" t="s">
        <v>2201</v>
      </c>
      <c r="B1651" s="4" t="s">
        <v>2459</v>
      </c>
      <c r="C1651" s="1">
        <v>50</v>
      </c>
      <c r="D1651" s="4" t="s">
        <v>1270</v>
      </c>
      <c r="E1651" s="4" t="s">
        <v>3</v>
      </c>
      <c r="F1651" s="3">
        <v>45739.916666666664</v>
      </c>
      <c r="G1651" s="3">
        <v>45739.96875</v>
      </c>
      <c r="H1651" s="1">
        <v>10.19</v>
      </c>
      <c r="I1651" s="1">
        <v>3.41</v>
      </c>
      <c r="J1651" s="1">
        <v>29.83</v>
      </c>
      <c r="K1651" s="2">
        <v>18.82</v>
      </c>
      <c r="L1651" s="4" t="s">
        <v>4</v>
      </c>
      <c r="M1651" s="4" t="s">
        <v>13</v>
      </c>
      <c r="N1651" s="1">
        <v>63.63</v>
      </c>
      <c r="O1651" s="1">
        <v>22.89</v>
      </c>
      <c r="P1651" s="1">
        <v>83.87</v>
      </c>
      <c r="Q1651" s="1">
        <v>26.52</v>
      </c>
      <c r="R1651" s="1">
        <v>6</v>
      </c>
      <c r="S1651" s="4" t="s">
        <v>14</v>
      </c>
      <c r="T1651" s="4" t="s">
        <v>7</v>
      </c>
      <c r="U1651" s="7">
        <v>22</v>
      </c>
      <c r="V1651" s="4" t="s">
        <v>4</v>
      </c>
      <c r="W1651" s="4" t="s">
        <v>2572</v>
      </c>
      <c r="X1651" s="7">
        <v>3</v>
      </c>
      <c r="Y1651" s="7">
        <v>2025</v>
      </c>
      <c r="Z1651" s="4" t="s">
        <v>2489</v>
      </c>
    </row>
    <row r="1652" spans="1:26">
      <c r="A1652" s="4" t="s">
        <v>2202</v>
      </c>
      <c r="B1652" s="4" t="s">
        <v>2460</v>
      </c>
      <c r="C1652" s="1">
        <v>100</v>
      </c>
      <c r="D1652" s="4" t="s">
        <v>1466</v>
      </c>
      <c r="E1652" s="4" t="s">
        <v>27</v>
      </c>
      <c r="F1652" s="3">
        <v>45739.958333333336</v>
      </c>
      <c r="G1652" s="3">
        <v>45740.09652777778</v>
      </c>
      <c r="H1652" s="1">
        <v>71.95</v>
      </c>
      <c r="I1652" s="1">
        <v>3.94</v>
      </c>
      <c r="J1652" s="1">
        <v>7.48</v>
      </c>
      <c r="K1652" s="2">
        <v>24.9</v>
      </c>
      <c r="L1652" s="4" t="s">
        <v>4</v>
      </c>
      <c r="M1652" s="4" t="s">
        <v>13</v>
      </c>
      <c r="N1652" s="1">
        <v>21.35</v>
      </c>
      <c r="O1652" s="1">
        <v>74.290000000000006</v>
      </c>
      <c r="P1652" s="1">
        <v>185.76</v>
      </c>
      <c r="Q1652" s="1">
        <v>24.85</v>
      </c>
      <c r="R1652" s="1">
        <v>5</v>
      </c>
      <c r="S1652" s="4" t="s">
        <v>6</v>
      </c>
      <c r="T1652" s="4" t="s">
        <v>15</v>
      </c>
      <c r="U1652" s="7">
        <v>23</v>
      </c>
      <c r="V1652" s="4" t="s">
        <v>4</v>
      </c>
      <c r="W1652" s="4" t="s">
        <v>2574</v>
      </c>
      <c r="X1652" s="7">
        <v>3</v>
      </c>
      <c r="Y1652" s="7">
        <v>2025</v>
      </c>
      <c r="Z1652" s="4" t="s">
        <v>2489</v>
      </c>
    </row>
    <row r="1653" spans="1:26">
      <c r="A1653" s="4" t="s">
        <v>2203</v>
      </c>
      <c r="B1653" s="4" t="s">
        <v>2461</v>
      </c>
      <c r="C1653" s="1">
        <v>100</v>
      </c>
      <c r="D1653" s="4" t="s">
        <v>1462</v>
      </c>
      <c r="E1653" s="4" t="s">
        <v>58</v>
      </c>
      <c r="F1653" s="3">
        <v>45740</v>
      </c>
      <c r="G1653" s="3">
        <v>45740.030555555553</v>
      </c>
      <c r="H1653" s="1">
        <v>9.2100000000000009</v>
      </c>
      <c r="I1653" s="1">
        <v>2.42</v>
      </c>
      <c r="J1653" s="1">
        <v>43.77</v>
      </c>
      <c r="K1653" s="2">
        <v>27.71</v>
      </c>
      <c r="L1653" s="4" t="s">
        <v>4</v>
      </c>
      <c r="M1653" s="4" t="s">
        <v>19</v>
      </c>
      <c r="N1653" s="1">
        <v>44.01</v>
      </c>
      <c r="O1653" s="1">
        <v>78.66</v>
      </c>
      <c r="P1653" s="1">
        <v>58.8</v>
      </c>
      <c r="Q1653" s="1">
        <v>9.6300000000000008</v>
      </c>
      <c r="R1653" s="1">
        <v>7</v>
      </c>
      <c r="S1653" s="4" t="s">
        <v>14</v>
      </c>
      <c r="T1653" s="4" t="s">
        <v>15</v>
      </c>
      <c r="U1653" s="7">
        <v>0</v>
      </c>
      <c r="V1653" s="4" t="s">
        <v>1816</v>
      </c>
      <c r="W1653" s="4" t="s">
        <v>2574</v>
      </c>
      <c r="X1653" s="7">
        <v>3</v>
      </c>
      <c r="Y1653" s="7">
        <v>2025</v>
      </c>
      <c r="Z1653" s="4" t="s">
        <v>2489</v>
      </c>
    </row>
    <row r="1654" spans="1:26">
      <c r="A1654" s="4" t="s">
        <v>2204</v>
      </c>
      <c r="B1654" s="4" t="s">
        <v>2462</v>
      </c>
      <c r="C1654" s="1">
        <v>80.25</v>
      </c>
      <c r="D1654" s="4" t="s">
        <v>222</v>
      </c>
      <c r="E1654" s="4" t="s">
        <v>11</v>
      </c>
      <c r="F1654" s="3">
        <v>45740.041666666664</v>
      </c>
      <c r="G1654" s="3">
        <v>45740.173611111109</v>
      </c>
      <c r="H1654" s="1">
        <v>21.92</v>
      </c>
      <c r="I1654" s="1">
        <v>1.67</v>
      </c>
      <c r="J1654" s="1">
        <v>6.45</v>
      </c>
      <c r="K1654" s="2">
        <v>7.49</v>
      </c>
      <c r="L1654" s="4" t="s">
        <v>36</v>
      </c>
      <c r="M1654" s="4" t="s">
        <v>5</v>
      </c>
      <c r="N1654" s="1">
        <v>69.63</v>
      </c>
      <c r="O1654" s="1">
        <v>62.8</v>
      </c>
      <c r="P1654" s="1">
        <v>198.59</v>
      </c>
      <c r="Q1654" s="1">
        <v>29.09</v>
      </c>
      <c r="R1654" s="1">
        <v>7</v>
      </c>
      <c r="S1654" s="4" t="s">
        <v>14</v>
      </c>
      <c r="T1654" s="4" t="s">
        <v>24</v>
      </c>
      <c r="U1654" s="7">
        <v>1</v>
      </c>
      <c r="V1654" s="4" t="s">
        <v>1816</v>
      </c>
      <c r="W1654" s="4" t="s">
        <v>2569</v>
      </c>
      <c r="X1654" s="7">
        <v>3</v>
      </c>
      <c r="Y1654" s="7">
        <v>2025</v>
      </c>
      <c r="Z1654" s="4" t="s">
        <v>2489</v>
      </c>
    </row>
    <row r="1655" spans="1:26">
      <c r="A1655" s="4" t="s">
        <v>2205</v>
      </c>
      <c r="B1655" s="4" t="s">
        <v>2463</v>
      </c>
      <c r="C1655" s="1">
        <v>85</v>
      </c>
      <c r="D1655" s="4" t="s">
        <v>266</v>
      </c>
      <c r="E1655" s="4" t="s">
        <v>3</v>
      </c>
      <c r="F1655" s="3">
        <v>45740.083333333336</v>
      </c>
      <c r="G1655" s="3">
        <v>45740.15902777778</v>
      </c>
      <c r="H1655" s="1">
        <v>21.8</v>
      </c>
      <c r="I1655" s="1">
        <v>1.17</v>
      </c>
      <c r="J1655" s="1">
        <v>37.74</v>
      </c>
      <c r="K1655" s="2">
        <v>27.46</v>
      </c>
      <c r="L1655" s="4" t="s">
        <v>45</v>
      </c>
      <c r="M1655" s="4" t="s">
        <v>23</v>
      </c>
      <c r="N1655" s="1">
        <v>55.13</v>
      </c>
      <c r="O1655" s="1">
        <v>68.55</v>
      </c>
      <c r="P1655" s="1">
        <v>39.04</v>
      </c>
      <c r="Q1655" s="1">
        <v>-4.05</v>
      </c>
      <c r="R1655" s="1">
        <v>5</v>
      </c>
      <c r="S1655" s="4" t="s">
        <v>20</v>
      </c>
      <c r="T1655" s="4" t="s">
        <v>24</v>
      </c>
      <c r="U1655" s="7">
        <v>2</v>
      </c>
      <c r="V1655" s="4" t="s">
        <v>1816</v>
      </c>
      <c r="W1655" s="4" t="s">
        <v>2569</v>
      </c>
      <c r="X1655" s="7">
        <v>3</v>
      </c>
      <c r="Y1655" s="7">
        <v>2025</v>
      </c>
      <c r="Z1655" s="4" t="s">
        <v>2489</v>
      </c>
    </row>
    <row r="1656" spans="1:26">
      <c r="A1656" s="4" t="s">
        <v>2206</v>
      </c>
      <c r="B1656" s="4" t="s">
        <v>2464</v>
      </c>
      <c r="C1656" s="1">
        <v>100</v>
      </c>
      <c r="D1656" s="4" t="s">
        <v>50</v>
      </c>
      <c r="E1656" s="4" t="s">
        <v>11</v>
      </c>
      <c r="F1656" s="3">
        <v>45689.5</v>
      </c>
      <c r="G1656" s="3">
        <v>45689.541666666664</v>
      </c>
      <c r="H1656" s="1">
        <v>34.26</v>
      </c>
      <c r="I1656" s="1">
        <v>3.07</v>
      </c>
      <c r="J1656" s="1">
        <v>5.52</v>
      </c>
      <c r="K1656" s="2">
        <v>10.97</v>
      </c>
      <c r="L1656" s="4" t="s">
        <v>36</v>
      </c>
      <c r="M1656" s="4" t="s">
        <v>13</v>
      </c>
      <c r="N1656" s="1">
        <v>19.21</v>
      </c>
      <c r="O1656" s="1">
        <v>51.63</v>
      </c>
      <c r="P1656" s="1">
        <v>249.13</v>
      </c>
      <c r="Q1656" s="1">
        <v>23.66</v>
      </c>
      <c r="R1656" s="1">
        <v>0</v>
      </c>
      <c r="S1656" s="4" t="s">
        <v>20</v>
      </c>
      <c r="T1656" s="4" t="s">
        <v>15</v>
      </c>
      <c r="U1656" s="7">
        <v>12</v>
      </c>
      <c r="V1656" s="4" t="s">
        <v>36</v>
      </c>
      <c r="W1656" s="4" t="s">
        <v>2586</v>
      </c>
      <c r="X1656" s="7">
        <v>2</v>
      </c>
      <c r="Y1656" s="7">
        <v>2025</v>
      </c>
      <c r="Z1656" s="4" t="s">
        <v>1853</v>
      </c>
    </row>
    <row r="1657" spans="1:26">
      <c r="A1657" s="4" t="s">
        <v>2207</v>
      </c>
      <c r="B1657" s="4" t="s">
        <v>1</v>
      </c>
      <c r="C1657" s="1">
        <v>50</v>
      </c>
      <c r="D1657" s="4" t="s">
        <v>269</v>
      </c>
      <c r="E1657" s="4" t="s">
        <v>3</v>
      </c>
      <c r="F1657" s="3">
        <v>45694.375</v>
      </c>
      <c r="G1657" s="3">
        <v>45694.536805555559</v>
      </c>
      <c r="H1657" s="1">
        <v>35.549999999999997</v>
      </c>
      <c r="I1657" s="1">
        <v>3.54</v>
      </c>
      <c r="J1657" s="1">
        <v>45.86</v>
      </c>
      <c r="K1657" s="2">
        <v>23.37</v>
      </c>
      <c r="L1657" s="4" t="s">
        <v>45</v>
      </c>
      <c r="M1657" s="4" t="s">
        <v>5</v>
      </c>
      <c r="N1657" s="1">
        <v>85.49</v>
      </c>
      <c r="O1657" s="1">
        <v>74.66</v>
      </c>
      <c r="P1657" s="1">
        <v>275.57</v>
      </c>
      <c r="Q1657" s="1">
        <v>26.13</v>
      </c>
      <c r="R1657" s="1">
        <v>4</v>
      </c>
      <c r="S1657" s="4" t="s">
        <v>14</v>
      </c>
      <c r="T1657" s="4" t="s">
        <v>7</v>
      </c>
      <c r="U1657" s="7">
        <v>9</v>
      </c>
      <c r="V1657" s="4" t="s">
        <v>12</v>
      </c>
      <c r="W1657" s="4" t="s">
        <v>2566</v>
      </c>
      <c r="X1657" s="7">
        <v>2</v>
      </c>
      <c r="Y1657" s="7">
        <v>2025</v>
      </c>
      <c r="Z1657" s="4" t="s">
        <v>1853</v>
      </c>
    </row>
    <row r="1658" spans="1:26">
      <c r="A1658" s="4" t="s">
        <v>2208</v>
      </c>
      <c r="B1658" s="4" t="s">
        <v>2465</v>
      </c>
      <c r="C1658" s="1">
        <v>62</v>
      </c>
      <c r="D1658" s="4" t="s">
        <v>1104</v>
      </c>
      <c r="E1658" s="4" t="s">
        <v>27</v>
      </c>
      <c r="F1658" s="3">
        <v>45740.125</v>
      </c>
      <c r="G1658" s="3">
        <v>45740.241666666669</v>
      </c>
      <c r="H1658" s="1">
        <v>27.99</v>
      </c>
      <c r="I1658" s="1">
        <v>1.48</v>
      </c>
      <c r="J1658" s="1">
        <v>41.52</v>
      </c>
      <c r="K1658" s="2">
        <v>7.26</v>
      </c>
      <c r="L1658" s="4" t="s">
        <v>36</v>
      </c>
      <c r="M1658" s="4" t="s">
        <v>33</v>
      </c>
      <c r="N1658" s="1">
        <v>87.54</v>
      </c>
      <c r="O1658" s="1">
        <v>57.43</v>
      </c>
      <c r="P1658" s="1">
        <v>42.8</v>
      </c>
      <c r="Q1658" s="1">
        <v>3.89</v>
      </c>
      <c r="R1658" s="1">
        <v>5</v>
      </c>
      <c r="S1658" s="4" t="s">
        <v>14</v>
      </c>
      <c r="T1658" s="4" t="s">
        <v>7</v>
      </c>
      <c r="U1658" s="7">
        <v>3</v>
      </c>
      <c r="V1658" s="4" t="s">
        <v>1816</v>
      </c>
      <c r="W1658" s="4" t="s">
        <v>2566</v>
      </c>
      <c r="X1658" s="7">
        <v>3</v>
      </c>
      <c r="Y1658" s="7">
        <v>2025</v>
      </c>
      <c r="Z1658" s="4" t="s">
        <v>2489</v>
      </c>
    </row>
    <row r="1659" spans="1:26">
      <c r="A1659" s="4" t="s">
        <v>2209</v>
      </c>
      <c r="B1659" s="4" t="s">
        <v>2466</v>
      </c>
      <c r="C1659" s="1">
        <v>62</v>
      </c>
      <c r="D1659" s="4" t="s">
        <v>323</v>
      </c>
      <c r="E1659" s="4" t="s">
        <v>58</v>
      </c>
      <c r="F1659" s="3">
        <v>45740.166666666664</v>
      </c>
      <c r="G1659" s="3">
        <v>45740.289583333331</v>
      </c>
      <c r="H1659" s="1">
        <v>35.76</v>
      </c>
      <c r="I1659" s="1">
        <v>1.93</v>
      </c>
      <c r="J1659" s="1">
        <v>22.87</v>
      </c>
      <c r="K1659" s="2">
        <v>17.07</v>
      </c>
      <c r="L1659" s="4" t="s">
        <v>36</v>
      </c>
      <c r="M1659" s="4" t="s">
        <v>33</v>
      </c>
      <c r="N1659" s="1">
        <v>11.85</v>
      </c>
      <c r="O1659" s="1">
        <v>114.17</v>
      </c>
      <c r="P1659" s="1">
        <v>273.51</v>
      </c>
      <c r="Q1659" s="1">
        <v>39.21</v>
      </c>
      <c r="R1659" s="1">
        <v>3</v>
      </c>
      <c r="S1659" s="4" t="s">
        <v>14</v>
      </c>
      <c r="T1659" s="4" t="s">
        <v>24</v>
      </c>
      <c r="U1659" s="7">
        <v>4</v>
      </c>
      <c r="V1659" s="4" t="s">
        <v>1816</v>
      </c>
      <c r="W1659" s="4" t="s">
        <v>2566</v>
      </c>
      <c r="X1659" s="7">
        <v>3</v>
      </c>
      <c r="Y1659" s="7">
        <v>2025</v>
      </c>
      <c r="Z1659" s="4" t="s">
        <v>2489</v>
      </c>
    </row>
    <row r="1660" spans="1:26">
      <c r="A1660" s="4" t="s">
        <v>2210</v>
      </c>
      <c r="B1660" s="4" t="s">
        <v>2467</v>
      </c>
      <c r="C1660" s="1">
        <v>85</v>
      </c>
      <c r="D1660" s="4" t="s">
        <v>134</v>
      </c>
      <c r="E1660" s="4" t="s">
        <v>11</v>
      </c>
      <c r="F1660" s="3">
        <v>45740.208333333336</v>
      </c>
      <c r="G1660" s="3">
        <v>45740.245138888888</v>
      </c>
      <c r="H1660" s="1">
        <v>7.92</v>
      </c>
      <c r="I1660" s="1">
        <v>1.79</v>
      </c>
      <c r="J1660" s="1">
        <v>31.75</v>
      </c>
      <c r="K1660" s="2">
        <v>27.96</v>
      </c>
      <c r="L1660" s="4" t="s">
        <v>4</v>
      </c>
      <c r="M1660" s="4" t="s">
        <v>33</v>
      </c>
      <c r="N1660" s="1">
        <v>69.709999999999994</v>
      </c>
      <c r="O1660" s="1">
        <v>55.14</v>
      </c>
      <c r="P1660" s="1">
        <v>18.78</v>
      </c>
      <c r="Q1660" s="1">
        <v>11.77</v>
      </c>
      <c r="R1660" s="1">
        <v>3</v>
      </c>
      <c r="S1660" s="4" t="s">
        <v>6</v>
      </c>
      <c r="T1660" s="4" t="s">
        <v>24</v>
      </c>
      <c r="U1660" s="7">
        <v>5</v>
      </c>
      <c r="V1660" s="4" t="s">
        <v>1816</v>
      </c>
      <c r="W1660" s="4" t="s">
        <v>2565</v>
      </c>
      <c r="X1660" s="7">
        <v>3</v>
      </c>
      <c r="Y1660" s="7">
        <v>2025</v>
      </c>
      <c r="Z1660" s="4" t="s">
        <v>2489</v>
      </c>
    </row>
    <row r="1661" spans="1:26">
      <c r="A1661" s="4" t="s">
        <v>2211</v>
      </c>
      <c r="B1661" s="4" t="s">
        <v>2468</v>
      </c>
      <c r="C1661" s="1">
        <v>60.8</v>
      </c>
      <c r="D1661" s="4" t="s">
        <v>599</v>
      </c>
      <c r="E1661" s="4" t="s">
        <v>11</v>
      </c>
      <c r="F1661" s="3">
        <v>45740.25</v>
      </c>
      <c r="G1661" s="3">
        <v>45740.356944444444</v>
      </c>
      <c r="H1661" s="1">
        <v>26.18</v>
      </c>
      <c r="I1661" s="1">
        <v>4.3</v>
      </c>
      <c r="J1661" s="1">
        <v>11.08</v>
      </c>
      <c r="K1661" s="2">
        <v>11.41</v>
      </c>
      <c r="L1661" s="4" t="s">
        <v>45</v>
      </c>
      <c r="M1661" s="4" t="s">
        <v>39</v>
      </c>
      <c r="N1661" s="1">
        <v>35.299999999999997</v>
      </c>
      <c r="O1661" s="1">
        <v>82.02</v>
      </c>
      <c r="P1661" s="1">
        <v>76.34</v>
      </c>
      <c r="Q1661" s="1">
        <v>-8.5500000000000007</v>
      </c>
      <c r="R1661" s="1">
        <v>3</v>
      </c>
      <c r="S1661" s="4" t="s">
        <v>20</v>
      </c>
      <c r="T1661" s="4" t="s">
        <v>7</v>
      </c>
      <c r="U1661" s="7">
        <v>6</v>
      </c>
      <c r="V1661" s="4" t="s">
        <v>12</v>
      </c>
      <c r="W1661" s="4" t="s">
        <v>2565</v>
      </c>
      <c r="X1661" s="7">
        <v>3</v>
      </c>
      <c r="Y1661" s="7">
        <v>2025</v>
      </c>
      <c r="Z1661" s="4" t="s">
        <v>2489</v>
      </c>
    </row>
    <row r="1662" spans="1:26">
      <c r="A1662" s="4" t="s">
        <v>2212</v>
      </c>
      <c r="B1662" s="4" t="s">
        <v>2469</v>
      </c>
      <c r="C1662" s="1">
        <v>81.06</v>
      </c>
      <c r="D1662" s="4" t="s">
        <v>206</v>
      </c>
      <c r="E1662" s="4" t="s">
        <v>3</v>
      </c>
      <c r="F1662" s="3">
        <v>45740.291666666664</v>
      </c>
      <c r="G1662" s="3">
        <v>45740.445138888892</v>
      </c>
      <c r="H1662" s="1"/>
      <c r="I1662" s="1">
        <v>1.7</v>
      </c>
      <c r="J1662" s="1">
        <v>13.49</v>
      </c>
      <c r="K1662" s="2">
        <v>14.32</v>
      </c>
      <c r="L1662" s="4" t="s">
        <v>12</v>
      </c>
      <c r="M1662" s="4" t="s">
        <v>33</v>
      </c>
      <c r="N1662" s="1">
        <v>83.09</v>
      </c>
      <c r="O1662" s="1">
        <v>76.5</v>
      </c>
      <c r="P1662" s="1">
        <v>11.26</v>
      </c>
      <c r="Q1662" s="1">
        <v>13.74</v>
      </c>
      <c r="R1662" s="1">
        <v>5</v>
      </c>
      <c r="S1662" s="4" t="s">
        <v>14</v>
      </c>
      <c r="T1662" s="4" t="s">
        <v>24</v>
      </c>
      <c r="U1662" s="7">
        <v>7</v>
      </c>
      <c r="V1662" s="4" t="s">
        <v>12</v>
      </c>
      <c r="W1662" s="4" t="s">
        <v>2577</v>
      </c>
      <c r="X1662" s="7">
        <v>3</v>
      </c>
      <c r="Y1662" s="7">
        <v>2025</v>
      </c>
      <c r="Z1662" s="4" t="s">
        <v>2489</v>
      </c>
    </row>
    <row r="1663" spans="1:26">
      <c r="A1663" s="4" t="s">
        <v>2213</v>
      </c>
      <c r="B1663" s="4" t="s">
        <v>2470</v>
      </c>
      <c r="C1663" s="1">
        <v>46.17</v>
      </c>
      <c r="D1663" s="4" t="s">
        <v>855</v>
      </c>
      <c r="E1663" s="4" t="s">
        <v>11</v>
      </c>
      <c r="F1663" s="3">
        <v>45740.333333333336</v>
      </c>
      <c r="G1663" s="3">
        <v>45740.435416666667</v>
      </c>
      <c r="H1663" s="1">
        <v>60.25</v>
      </c>
      <c r="I1663" s="1">
        <v>2.74</v>
      </c>
      <c r="J1663" s="1">
        <v>42.34</v>
      </c>
      <c r="K1663" s="2">
        <v>21.1</v>
      </c>
      <c r="L1663" s="4" t="s">
        <v>4</v>
      </c>
      <c r="M1663" s="4" t="s">
        <v>39</v>
      </c>
      <c r="N1663" s="1">
        <v>38.880000000000003</v>
      </c>
      <c r="O1663" s="1">
        <v>51.85</v>
      </c>
      <c r="P1663" s="1">
        <v>173.29</v>
      </c>
      <c r="Q1663" s="1">
        <v>31.55</v>
      </c>
      <c r="R1663" s="1">
        <v>6</v>
      </c>
      <c r="S1663" s="4" t="s">
        <v>20</v>
      </c>
      <c r="T1663" s="4" t="s">
        <v>24</v>
      </c>
      <c r="U1663" s="7">
        <v>8</v>
      </c>
      <c r="V1663" s="4" t="s">
        <v>12</v>
      </c>
      <c r="W1663" s="4" t="s">
        <v>2577</v>
      </c>
      <c r="X1663" s="7">
        <v>3</v>
      </c>
      <c r="Y1663" s="7">
        <v>2025</v>
      </c>
      <c r="Z1663" s="4" t="s">
        <v>2489</v>
      </c>
    </row>
    <row r="1664" spans="1:26">
      <c r="A1664" s="4" t="s">
        <v>2214</v>
      </c>
      <c r="B1664" s="4" t="s">
        <v>2471</v>
      </c>
      <c r="C1664" s="1">
        <v>50</v>
      </c>
      <c r="D1664" s="4" t="s">
        <v>277</v>
      </c>
      <c r="E1664" s="4" t="s">
        <v>27</v>
      </c>
      <c r="F1664" s="3">
        <v>45740.375</v>
      </c>
      <c r="G1664" s="3">
        <v>45740.450694444444</v>
      </c>
      <c r="H1664" s="1">
        <v>15.69</v>
      </c>
      <c r="I1664" s="1">
        <v>2.13</v>
      </c>
      <c r="J1664" s="1">
        <v>14.19</v>
      </c>
      <c r="K1664" s="2">
        <v>9.25</v>
      </c>
      <c r="L1664" s="4" t="s">
        <v>45</v>
      </c>
      <c r="M1664" s="4" t="s">
        <v>23</v>
      </c>
      <c r="N1664" s="1">
        <v>83.92</v>
      </c>
      <c r="O1664" s="1">
        <v>66.78</v>
      </c>
      <c r="P1664" s="1">
        <v>194.78</v>
      </c>
      <c r="Q1664" s="1">
        <v>12.27</v>
      </c>
      <c r="R1664" s="1">
        <v>1</v>
      </c>
      <c r="S1664" s="4" t="s">
        <v>6</v>
      </c>
      <c r="T1664" s="4" t="s">
        <v>24</v>
      </c>
      <c r="U1664" s="7">
        <v>9</v>
      </c>
      <c r="V1664" s="4" t="s">
        <v>12</v>
      </c>
      <c r="W1664" s="4" t="s">
        <v>2577</v>
      </c>
      <c r="X1664" s="7">
        <v>3</v>
      </c>
      <c r="Y1664" s="7">
        <v>2025</v>
      </c>
      <c r="Z1664" s="4" t="s">
        <v>2489</v>
      </c>
    </row>
    <row r="1665" spans="1:26">
      <c r="A1665" s="4" t="s">
        <v>2215</v>
      </c>
      <c r="B1665" s="4" t="s">
        <v>2472</v>
      </c>
      <c r="C1665" s="1">
        <v>75</v>
      </c>
      <c r="D1665" s="4" t="s">
        <v>1358</v>
      </c>
      <c r="E1665" s="4" t="s">
        <v>11</v>
      </c>
      <c r="F1665" s="3">
        <v>45740.416666666664</v>
      </c>
      <c r="G1665" s="3">
        <v>45740.502083333333</v>
      </c>
      <c r="H1665" s="1">
        <v>54.83</v>
      </c>
      <c r="I1665" s="1">
        <v>0.56000000000000005</v>
      </c>
      <c r="J1665" s="1">
        <v>45.86</v>
      </c>
      <c r="K1665" s="2">
        <v>22.93</v>
      </c>
      <c r="L1665" s="4" t="s">
        <v>12</v>
      </c>
      <c r="M1665" s="4" t="s">
        <v>23</v>
      </c>
      <c r="N1665" s="1">
        <v>71.31</v>
      </c>
      <c r="O1665" s="1">
        <v>96.8</v>
      </c>
      <c r="P1665" s="1">
        <v>69.73</v>
      </c>
      <c r="Q1665" s="1">
        <v>23.6</v>
      </c>
      <c r="R1665" s="1">
        <v>5</v>
      </c>
      <c r="S1665" s="4" t="s">
        <v>14</v>
      </c>
      <c r="T1665" s="4" t="s">
        <v>24</v>
      </c>
      <c r="U1665" s="7">
        <v>10</v>
      </c>
      <c r="V1665" s="4" t="s">
        <v>12</v>
      </c>
      <c r="W1665" s="4" t="s">
        <v>2581</v>
      </c>
      <c r="X1665" s="7">
        <v>3</v>
      </c>
      <c r="Y1665" s="7">
        <v>2025</v>
      </c>
      <c r="Z1665" s="4" t="s">
        <v>2489</v>
      </c>
    </row>
    <row r="1666" spans="1:26">
      <c r="A1666" s="4" t="s">
        <v>2216</v>
      </c>
      <c r="B1666" s="4" t="s">
        <v>2473</v>
      </c>
      <c r="C1666" s="1">
        <v>85</v>
      </c>
      <c r="D1666" s="4" t="s">
        <v>327</v>
      </c>
      <c r="E1666" s="4" t="s">
        <v>42</v>
      </c>
      <c r="F1666" s="3">
        <v>45740.458333333336</v>
      </c>
      <c r="G1666" s="3">
        <v>45740.523611111108</v>
      </c>
      <c r="H1666" s="1">
        <v>65.23</v>
      </c>
      <c r="I1666" s="1">
        <v>1.57</v>
      </c>
      <c r="J1666" s="1">
        <v>17.13</v>
      </c>
      <c r="K1666" s="2">
        <v>5.71</v>
      </c>
      <c r="L1666" s="4" t="s">
        <v>36</v>
      </c>
      <c r="M1666" s="4" t="s">
        <v>13</v>
      </c>
      <c r="N1666" s="1">
        <v>48.17</v>
      </c>
      <c r="O1666" s="1">
        <v>61.35</v>
      </c>
      <c r="P1666" s="1">
        <v>35.64</v>
      </c>
      <c r="Q1666" s="1">
        <v>33.94</v>
      </c>
      <c r="R1666" s="1">
        <v>4</v>
      </c>
      <c r="S1666" s="4" t="s">
        <v>6</v>
      </c>
      <c r="T1666" s="4" t="s">
        <v>7</v>
      </c>
      <c r="U1666" s="7">
        <v>11</v>
      </c>
      <c r="V1666" s="4" t="s">
        <v>12</v>
      </c>
      <c r="W1666" s="4" t="s">
        <v>2587</v>
      </c>
      <c r="X1666" s="7">
        <v>3</v>
      </c>
      <c r="Y1666" s="7">
        <v>2025</v>
      </c>
      <c r="Z1666" s="4" t="s">
        <v>2489</v>
      </c>
    </row>
    <row r="1667" spans="1:26">
      <c r="A1667" s="4" t="s">
        <v>2217</v>
      </c>
      <c r="B1667" s="4" t="s">
        <v>2474</v>
      </c>
      <c r="C1667" s="1">
        <v>75</v>
      </c>
      <c r="D1667" s="4" t="s">
        <v>18</v>
      </c>
      <c r="E1667" s="4" t="s">
        <v>27</v>
      </c>
      <c r="F1667" s="3">
        <v>45740.5</v>
      </c>
      <c r="G1667" s="3">
        <v>45740.581250000003</v>
      </c>
      <c r="H1667" s="1">
        <v>6.43</v>
      </c>
      <c r="I1667" s="1">
        <v>0.93</v>
      </c>
      <c r="J1667" s="1">
        <v>9.0299999999999994</v>
      </c>
      <c r="K1667" s="2">
        <v>16.43</v>
      </c>
      <c r="L1667" s="4" t="s">
        <v>45</v>
      </c>
      <c r="M1667" s="4" t="s">
        <v>33</v>
      </c>
      <c r="N1667" s="1">
        <v>71.489999999999995</v>
      </c>
      <c r="O1667" s="1">
        <v>73.290000000000006</v>
      </c>
      <c r="P1667" s="1">
        <v>209.98</v>
      </c>
      <c r="Q1667" s="1">
        <v>21.7</v>
      </c>
      <c r="R1667" s="1">
        <v>2</v>
      </c>
      <c r="S1667" s="4" t="s">
        <v>6</v>
      </c>
      <c r="T1667" s="4" t="s">
        <v>7</v>
      </c>
      <c r="U1667" s="7">
        <v>12</v>
      </c>
      <c r="V1667" s="4" t="s">
        <v>36</v>
      </c>
      <c r="W1667" s="4" t="s">
        <v>2587</v>
      </c>
      <c r="X1667" s="7">
        <v>3</v>
      </c>
      <c r="Y1667" s="7">
        <v>2025</v>
      </c>
      <c r="Z1667" s="4" t="s">
        <v>2489</v>
      </c>
    </row>
    <row r="1668" spans="1:26">
      <c r="A1668" s="4" t="s">
        <v>2218</v>
      </c>
      <c r="B1668" s="4" t="s">
        <v>2475</v>
      </c>
      <c r="C1668" s="1">
        <v>100</v>
      </c>
      <c r="D1668" s="4" t="s">
        <v>271</v>
      </c>
      <c r="E1668" s="4" t="s">
        <v>27</v>
      </c>
      <c r="F1668" s="3">
        <v>45694.416666666664</v>
      </c>
      <c r="G1668" s="3">
        <v>45694.552083333336</v>
      </c>
      <c r="H1668" s="1">
        <v>47.53</v>
      </c>
      <c r="I1668" s="1">
        <v>3.8</v>
      </c>
      <c r="J1668" s="1">
        <v>14.33</v>
      </c>
      <c r="K1668" s="2">
        <v>31.1</v>
      </c>
      <c r="L1668" s="4" t="s">
        <v>36</v>
      </c>
      <c r="M1668" s="4" t="s">
        <v>5</v>
      </c>
      <c r="N1668" s="1">
        <v>59.93</v>
      </c>
      <c r="O1668" s="1">
        <v>81.180000000000007</v>
      </c>
      <c r="P1668" s="1">
        <v>139.38</v>
      </c>
      <c r="Q1668" s="1">
        <v>18.98</v>
      </c>
      <c r="R1668" s="1">
        <v>3</v>
      </c>
      <c r="S1668" s="4" t="s">
        <v>20</v>
      </c>
      <c r="T1668" s="4" t="s">
        <v>7</v>
      </c>
      <c r="U1668" s="7">
        <v>10</v>
      </c>
      <c r="V1668" s="4" t="s">
        <v>12</v>
      </c>
      <c r="W1668" s="4" t="s">
        <v>2582</v>
      </c>
      <c r="X1668" s="7">
        <v>2</v>
      </c>
      <c r="Y1668" s="7">
        <v>2025</v>
      </c>
      <c r="Z1668" s="4" t="s">
        <v>1853</v>
      </c>
    </row>
    <row r="1669" spans="1:26">
      <c r="A1669" s="4" t="s">
        <v>2219</v>
      </c>
      <c r="B1669" s="4" t="s">
        <v>2476</v>
      </c>
      <c r="C1669" s="1">
        <v>50</v>
      </c>
      <c r="D1669" s="4" t="s">
        <v>38</v>
      </c>
      <c r="E1669" s="4" t="s">
        <v>58</v>
      </c>
      <c r="F1669" s="3">
        <v>45740.541666666664</v>
      </c>
      <c r="G1669" s="3">
        <v>45740.622916666667</v>
      </c>
      <c r="H1669" s="1">
        <v>16.13</v>
      </c>
      <c r="I1669" s="1">
        <v>3.91</v>
      </c>
      <c r="J1669" s="1">
        <v>4.1900000000000004</v>
      </c>
      <c r="K1669" s="2">
        <v>27.64</v>
      </c>
      <c r="L1669" s="4" t="s">
        <v>36</v>
      </c>
      <c r="M1669" s="4" t="s">
        <v>19</v>
      </c>
      <c r="N1669" s="1">
        <v>61.13</v>
      </c>
      <c r="O1669" s="1">
        <v>71.02</v>
      </c>
      <c r="P1669" s="1">
        <v>82.88</v>
      </c>
      <c r="Q1669" s="1">
        <v>29.24</v>
      </c>
      <c r="R1669" s="1">
        <v>5</v>
      </c>
      <c r="S1669" s="4" t="s">
        <v>20</v>
      </c>
      <c r="T1669" s="4" t="s">
        <v>24</v>
      </c>
      <c r="U1669" s="7">
        <v>13</v>
      </c>
      <c r="V1669" s="4" t="s">
        <v>36</v>
      </c>
      <c r="W1669" s="4" t="s">
        <v>2582</v>
      </c>
      <c r="X1669" s="7">
        <v>3</v>
      </c>
      <c r="Y1669" s="7">
        <v>2025</v>
      </c>
      <c r="Z1669" s="4" t="s">
        <v>2489</v>
      </c>
    </row>
    <row r="1670" spans="1:26">
      <c r="A1670" s="4" t="s">
        <v>2220</v>
      </c>
      <c r="B1670" s="4" t="s">
        <v>2477</v>
      </c>
      <c r="C1670" s="1">
        <v>62</v>
      </c>
      <c r="D1670" s="4" t="s">
        <v>608</v>
      </c>
      <c r="E1670" s="4" t="s">
        <v>58</v>
      </c>
      <c r="F1670" s="3">
        <v>45740.583333333336</v>
      </c>
      <c r="G1670" s="3">
        <v>45740.743055555555</v>
      </c>
      <c r="H1670" s="1">
        <v>66.98</v>
      </c>
      <c r="I1670" s="1">
        <v>0.78</v>
      </c>
      <c r="J1670" s="1">
        <v>13.79</v>
      </c>
      <c r="K1670" s="2">
        <v>38.83</v>
      </c>
      <c r="L1670" s="4" t="s">
        <v>36</v>
      </c>
      <c r="M1670" s="4" t="s">
        <v>23</v>
      </c>
      <c r="N1670" s="1">
        <v>64.13</v>
      </c>
      <c r="O1670" s="1">
        <v>94.36</v>
      </c>
      <c r="P1670" s="1"/>
      <c r="Q1670" s="1">
        <v>36.43</v>
      </c>
      <c r="R1670" s="1">
        <v>1</v>
      </c>
      <c r="S1670" s="4" t="s">
        <v>20</v>
      </c>
      <c r="T1670" s="4" t="s">
        <v>15</v>
      </c>
      <c r="U1670" s="7">
        <v>14</v>
      </c>
      <c r="V1670" s="4" t="s">
        <v>36</v>
      </c>
      <c r="W1670" s="4" t="s">
        <v>2575</v>
      </c>
      <c r="X1670" s="7">
        <v>3</v>
      </c>
      <c r="Y1670" s="7">
        <v>2025</v>
      </c>
      <c r="Z1670" s="4" t="s">
        <v>2489</v>
      </c>
    </row>
    <row r="1671" spans="1:26">
      <c r="A1671" s="4" t="s">
        <v>2221</v>
      </c>
      <c r="B1671" s="4" t="s">
        <v>2478</v>
      </c>
      <c r="C1671" s="1">
        <v>50</v>
      </c>
      <c r="D1671" s="4" t="s">
        <v>277</v>
      </c>
      <c r="E1671" s="4" t="s">
        <v>3</v>
      </c>
      <c r="F1671" s="3">
        <v>45740.625</v>
      </c>
      <c r="G1671" s="3">
        <v>45740.786805555559</v>
      </c>
      <c r="H1671" s="1">
        <v>74.28</v>
      </c>
      <c r="I1671" s="1">
        <v>2.85</v>
      </c>
      <c r="J1671" s="1">
        <v>25.07</v>
      </c>
      <c r="K1671" s="2">
        <v>38.19</v>
      </c>
      <c r="L1671" s="4" t="s">
        <v>45</v>
      </c>
      <c r="M1671" s="4" t="s">
        <v>5</v>
      </c>
      <c r="N1671" s="1">
        <v>41.34</v>
      </c>
      <c r="O1671" s="1">
        <v>50.41</v>
      </c>
      <c r="P1671" s="1">
        <v>194.79</v>
      </c>
      <c r="Q1671" s="1">
        <v>7.73</v>
      </c>
      <c r="R1671" s="1">
        <v>3</v>
      </c>
      <c r="S1671" s="4" t="s">
        <v>20</v>
      </c>
      <c r="T1671" s="4" t="s">
        <v>7</v>
      </c>
      <c r="U1671" s="7">
        <v>15</v>
      </c>
      <c r="V1671" s="4" t="s">
        <v>36</v>
      </c>
      <c r="W1671" s="4" t="s">
        <v>2580</v>
      </c>
      <c r="X1671" s="7">
        <v>3</v>
      </c>
      <c r="Y1671" s="7">
        <v>2025</v>
      </c>
      <c r="Z1671" s="4" t="s">
        <v>2489</v>
      </c>
    </row>
    <row r="1672" spans="1:26">
      <c r="A1672" s="4" t="s">
        <v>2222</v>
      </c>
      <c r="B1672" s="4" t="s">
        <v>2479</v>
      </c>
      <c r="C1672" s="1">
        <v>75</v>
      </c>
      <c r="D1672" s="4" t="s">
        <v>318</v>
      </c>
      <c r="E1672" s="4" t="s">
        <v>3</v>
      </c>
      <c r="F1672" s="3">
        <v>45740.666666666664</v>
      </c>
      <c r="G1672" s="3">
        <v>45740.787499999999</v>
      </c>
      <c r="H1672" s="1">
        <v>39.729999999999997</v>
      </c>
      <c r="I1672" s="1">
        <v>1.25</v>
      </c>
      <c r="J1672" s="1">
        <v>21.4</v>
      </c>
      <c r="K1672" s="2">
        <v>19.41</v>
      </c>
      <c r="L1672" s="4" t="s">
        <v>12</v>
      </c>
      <c r="M1672" s="4" t="s">
        <v>5</v>
      </c>
      <c r="N1672" s="1">
        <v>55.86</v>
      </c>
      <c r="O1672" s="1">
        <v>85.12</v>
      </c>
      <c r="P1672" s="1"/>
      <c r="Q1672" s="1">
        <v>24.11</v>
      </c>
      <c r="R1672" s="1">
        <v>0</v>
      </c>
      <c r="S1672" s="4" t="s">
        <v>14</v>
      </c>
      <c r="T1672" s="4" t="s">
        <v>15</v>
      </c>
      <c r="U1672" s="7">
        <v>16</v>
      </c>
      <c r="V1672" s="4" t="s">
        <v>36</v>
      </c>
      <c r="W1672" s="4" t="s">
        <v>2580</v>
      </c>
      <c r="X1672" s="7">
        <v>3</v>
      </c>
      <c r="Y1672" s="7">
        <v>2025</v>
      </c>
      <c r="Z1672" s="4" t="s">
        <v>2489</v>
      </c>
    </row>
    <row r="1673" spans="1:26">
      <c r="A1673" s="4" t="s">
        <v>2223</v>
      </c>
      <c r="B1673" s="4" t="s">
        <v>2480</v>
      </c>
      <c r="C1673" s="1">
        <v>129.35</v>
      </c>
      <c r="D1673" s="4" t="s">
        <v>1726</v>
      </c>
      <c r="E1673" s="4" t="s">
        <v>42</v>
      </c>
      <c r="F1673" s="3">
        <v>45740.708333333336</v>
      </c>
      <c r="G1673" s="3">
        <v>45740.815972222219</v>
      </c>
      <c r="H1673" s="1">
        <v>60.73</v>
      </c>
      <c r="I1673" s="1">
        <v>2.37</v>
      </c>
      <c r="J1673" s="1">
        <v>10.49</v>
      </c>
      <c r="K1673" s="2">
        <v>11.29</v>
      </c>
      <c r="L1673" s="4" t="s">
        <v>45</v>
      </c>
      <c r="M1673" s="4" t="s">
        <v>23</v>
      </c>
      <c r="N1673" s="1">
        <v>41.86</v>
      </c>
      <c r="O1673" s="1">
        <v>94.1</v>
      </c>
      <c r="P1673" s="1">
        <v>279.55</v>
      </c>
      <c r="Q1673" s="1">
        <v>-1.37</v>
      </c>
      <c r="R1673" s="1">
        <v>3</v>
      </c>
      <c r="S1673" s="4" t="s">
        <v>20</v>
      </c>
      <c r="T1673" s="4" t="s">
        <v>24</v>
      </c>
      <c r="U1673" s="7">
        <v>17</v>
      </c>
      <c r="V1673" s="4" t="s">
        <v>36</v>
      </c>
      <c r="W1673" s="4" t="s">
        <v>2578</v>
      </c>
      <c r="X1673" s="7">
        <v>3</v>
      </c>
      <c r="Y1673" s="7">
        <v>2025</v>
      </c>
      <c r="Z1673" s="4" t="s">
        <v>2489</v>
      </c>
    </row>
    <row r="1674" spans="1:26">
      <c r="A1674" s="4" t="s">
        <v>2224</v>
      </c>
      <c r="B1674" s="4" t="s">
        <v>2481</v>
      </c>
      <c r="C1674" s="1">
        <v>50</v>
      </c>
      <c r="D1674" s="4" t="s">
        <v>1111</v>
      </c>
      <c r="E1674" s="4" t="s">
        <v>58</v>
      </c>
      <c r="F1674" s="3">
        <v>45740.75</v>
      </c>
      <c r="G1674" s="3">
        <v>45740.831944444442</v>
      </c>
      <c r="H1674" s="1">
        <v>43.25</v>
      </c>
      <c r="I1674" s="1">
        <v>2.5</v>
      </c>
      <c r="J1674" s="1">
        <v>63.22</v>
      </c>
      <c r="K1674" s="2">
        <v>36.36</v>
      </c>
      <c r="L1674" s="4" t="s">
        <v>12</v>
      </c>
      <c r="M1674" s="4" t="s">
        <v>13</v>
      </c>
      <c r="N1674" s="1">
        <v>62.11</v>
      </c>
      <c r="O1674" s="1">
        <v>65.2</v>
      </c>
      <c r="P1674" s="1">
        <v>220.28</v>
      </c>
      <c r="Q1674" s="1">
        <v>1.63</v>
      </c>
      <c r="R1674" s="1">
        <v>5</v>
      </c>
      <c r="S1674" s="4" t="s">
        <v>14</v>
      </c>
      <c r="T1674" s="4" t="s">
        <v>24</v>
      </c>
      <c r="U1674" s="7">
        <v>18</v>
      </c>
      <c r="V1674" s="4" t="s">
        <v>4</v>
      </c>
      <c r="W1674" s="4" t="s">
        <v>2585</v>
      </c>
      <c r="X1674" s="7">
        <v>3</v>
      </c>
      <c r="Y1674" s="7">
        <v>2025</v>
      </c>
      <c r="Z1674" s="4" t="s">
        <v>2489</v>
      </c>
    </row>
    <row r="1675" spans="1:26">
      <c r="A1675" s="4" t="s">
        <v>2225</v>
      </c>
      <c r="B1675" s="4" t="s">
        <v>2482</v>
      </c>
      <c r="C1675" s="1">
        <v>100</v>
      </c>
      <c r="D1675" s="4" t="s">
        <v>852</v>
      </c>
      <c r="E1675" s="4" t="s">
        <v>58</v>
      </c>
      <c r="F1675" s="3">
        <v>45740.791666666664</v>
      </c>
      <c r="G1675" s="3">
        <v>45740.854166666664</v>
      </c>
      <c r="H1675" s="1">
        <v>42.01</v>
      </c>
      <c r="I1675" s="1">
        <v>1.43</v>
      </c>
      <c r="J1675" s="1">
        <v>5.9</v>
      </c>
      <c r="K1675" s="2">
        <v>22.08</v>
      </c>
      <c r="L1675" s="4" t="s">
        <v>4</v>
      </c>
      <c r="M1675" s="4" t="s">
        <v>48</v>
      </c>
      <c r="N1675" s="1">
        <v>39.200000000000003</v>
      </c>
      <c r="O1675" s="1">
        <v>83.92</v>
      </c>
      <c r="P1675" s="1">
        <v>239.6</v>
      </c>
      <c r="Q1675" s="1">
        <v>1.92</v>
      </c>
      <c r="R1675" s="1">
        <v>7</v>
      </c>
      <c r="S1675" s="4" t="s">
        <v>6</v>
      </c>
      <c r="T1675" s="4" t="s">
        <v>7</v>
      </c>
      <c r="U1675" s="7">
        <v>19</v>
      </c>
      <c r="V1675" s="4" t="s">
        <v>4</v>
      </c>
      <c r="W1675" s="4" t="s">
        <v>2583</v>
      </c>
      <c r="X1675" s="7">
        <v>3</v>
      </c>
      <c r="Y1675" s="7">
        <v>2025</v>
      </c>
      <c r="Z1675" s="4" t="s">
        <v>2489</v>
      </c>
    </row>
    <row r="1676" spans="1:26">
      <c r="A1676" s="4" t="s">
        <v>2226</v>
      </c>
      <c r="B1676" s="4" t="s">
        <v>2483</v>
      </c>
      <c r="C1676" s="1">
        <v>100</v>
      </c>
      <c r="D1676" s="4" t="s">
        <v>1050</v>
      </c>
      <c r="E1676" s="4" t="s">
        <v>58</v>
      </c>
      <c r="F1676" s="3">
        <v>45740.833333333336</v>
      </c>
      <c r="G1676" s="3">
        <v>45740.863888888889</v>
      </c>
      <c r="H1676" s="1">
        <v>68.19</v>
      </c>
      <c r="I1676" s="1">
        <v>3.24</v>
      </c>
      <c r="J1676" s="1">
        <v>18.39</v>
      </c>
      <c r="K1676" s="2">
        <v>5.07</v>
      </c>
      <c r="L1676" s="4" t="s">
        <v>4</v>
      </c>
      <c r="M1676" s="4" t="s">
        <v>5</v>
      </c>
      <c r="N1676" s="1">
        <v>31.46</v>
      </c>
      <c r="O1676" s="1">
        <v>93.1</v>
      </c>
      <c r="P1676" s="1">
        <v>164.38</v>
      </c>
      <c r="Q1676" s="1">
        <v>34.03</v>
      </c>
      <c r="R1676" s="1">
        <v>4</v>
      </c>
      <c r="S1676" s="4" t="s">
        <v>20</v>
      </c>
      <c r="T1676" s="4" t="s">
        <v>15</v>
      </c>
      <c r="U1676" s="7">
        <v>20</v>
      </c>
      <c r="V1676" s="4" t="s">
        <v>4</v>
      </c>
      <c r="W1676" s="4" t="s">
        <v>2571</v>
      </c>
      <c r="X1676" s="7">
        <v>3</v>
      </c>
      <c r="Y1676" s="7">
        <v>2025</v>
      </c>
      <c r="Z1676" s="4" t="s">
        <v>2489</v>
      </c>
    </row>
    <row r="1677" spans="1:26">
      <c r="A1677" s="4" t="s">
        <v>2227</v>
      </c>
      <c r="B1677" s="4" t="s">
        <v>2484</v>
      </c>
      <c r="C1677" s="1">
        <v>100</v>
      </c>
      <c r="D1677" s="4" t="s">
        <v>1806</v>
      </c>
      <c r="E1677" s="4" t="s">
        <v>58</v>
      </c>
      <c r="F1677" s="3">
        <v>45740.875</v>
      </c>
      <c r="G1677" s="3">
        <v>45740.960416666669</v>
      </c>
      <c r="H1677" s="1">
        <v>18.899999999999999</v>
      </c>
      <c r="I1677" s="1">
        <v>3.27</v>
      </c>
      <c r="J1677" s="1">
        <v>45.48</v>
      </c>
      <c r="K1677" s="2">
        <v>37.26</v>
      </c>
      <c r="L1677" s="4" t="s">
        <v>4</v>
      </c>
      <c r="M1677" s="4" t="s">
        <v>5</v>
      </c>
      <c r="N1677" s="1">
        <v>71.900000000000006</v>
      </c>
      <c r="O1677" s="1">
        <v>78.680000000000007</v>
      </c>
      <c r="P1677" s="1">
        <v>226.52</v>
      </c>
      <c r="Q1677" s="1">
        <v>20.36</v>
      </c>
      <c r="R1677" s="1">
        <v>5</v>
      </c>
      <c r="S1677" s="4" t="s">
        <v>6</v>
      </c>
      <c r="T1677" s="4" t="s">
        <v>7</v>
      </c>
      <c r="U1677" s="7">
        <v>21</v>
      </c>
      <c r="V1677" s="4" t="s">
        <v>4</v>
      </c>
      <c r="W1677" s="4" t="s">
        <v>2570</v>
      </c>
      <c r="X1677" s="7">
        <v>3</v>
      </c>
      <c r="Y1677" s="7">
        <v>2025</v>
      </c>
      <c r="Z1677" s="4" t="s">
        <v>2489</v>
      </c>
    </row>
    <row r="1678" spans="1:26">
      <c r="A1678" s="4" t="s">
        <v>2228</v>
      </c>
      <c r="B1678" s="4" t="s">
        <v>2485</v>
      </c>
      <c r="C1678" s="1">
        <v>85</v>
      </c>
      <c r="D1678" s="4" t="s">
        <v>144</v>
      </c>
      <c r="E1678" s="4" t="s">
        <v>11</v>
      </c>
      <c r="F1678" s="3">
        <v>45740.916666666664</v>
      </c>
      <c r="G1678" s="3">
        <v>45740.972222222219</v>
      </c>
      <c r="H1678" s="1">
        <v>13.76</v>
      </c>
      <c r="I1678" s="1">
        <v>2.75</v>
      </c>
      <c r="J1678" s="1">
        <v>38.15</v>
      </c>
      <c r="K1678" s="2">
        <v>39.049999999999997</v>
      </c>
      <c r="L1678" s="4" t="s">
        <v>36</v>
      </c>
      <c r="M1678" s="4" t="s">
        <v>48</v>
      </c>
      <c r="N1678" s="1">
        <v>76.19</v>
      </c>
      <c r="O1678" s="1">
        <v>65.930000000000007</v>
      </c>
      <c r="P1678" s="1">
        <v>291.49</v>
      </c>
      <c r="Q1678" s="1">
        <v>24.13</v>
      </c>
      <c r="R1678" s="1">
        <v>5</v>
      </c>
      <c r="S1678" s="4" t="s">
        <v>20</v>
      </c>
      <c r="T1678" s="4" t="s">
        <v>7</v>
      </c>
      <c r="U1678" s="7">
        <v>22</v>
      </c>
      <c r="V1678" s="4" t="s">
        <v>4</v>
      </c>
      <c r="W1678" s="4" t="s">
        <v>2570</v>
      </c>
      <c r="X1678" s="7">
        <v>3</v>
      </c>
      <c r="Y1678" s="7">
        <v>2025</v>
      </c>
      <c r="Z1678" s="4" t="s">
        <v>2489</v>
      </c>
    </row>
    <row r="1679" spans="1:26">
      <c r="A1679" s="4" t="s">
        <v>2229</v>
      </c>
      <c r="B1679" s="4" t="s">
        <v>2486</v>
      </c>
      <c r="C1679" s="1">
        <v>100</v>
      </c>
      <c r="D1679" s="4" t="s">
        <v>273</v>
      </c>
      <c r="E1679" s="4" t="s">
        <v>3</v>
      </c>
      <c r="F1679" s="3">
        <v>45694.458333333336</v>
      </c>
      <c r="G1679" s="3">
        <v>45694.486111111109</v>
      </c>
      <c r="H1679" s="1">
        <v>36.619999999999997</v>
      </c>
      <c r="I1679" s="1">
        <v>3.36</v>
      </c>
      <c r="J1679" s="1">
        <v>27.32</v>
      </c>
      <c r="K1679" s="2">
        <v>11.58</v>
      </c>
      <c r="L1679" s="4" t="s">
        <v>36</v>
      </c>
      <c r="M1679" s="4" t="s">
        <v>48</v>
      </c>
      <c r="N1679" s="1">
        <v>66.56</v>
      </c>
      <c r="O1679" s="1">
        <v>56.24</v>
      </c>
      <c r="P1679" s="1">
        <v>69.23</v>
      </c>
      <c r="Q1679" s="1">
        <v>24.52</v>
      </c>
      <c r="R1679" s="1">
        <v>7</v>
      </c>
      <c r="S1679" s="4" t="s">
        <v>20</v>
      </c>
      <c r="T1679" s="4" t="s">
        <v>24</v>
      </c>
      <c r="U1679" s="7">
        <v>11</v>
      </c>
      <c r="V1679" s="4" t="s">
        <v>12</v>
      </c>
      <c r="W1679" s="4" t="s">
        <v>2568</v>
      </c>
      <c r="X1679" s="7">
        <v>2</v>
      </c>
      <c r="Y1679" s="7">
        <v>2025</v>
      </c>
      <c r="Z1679" s="4" t="s">
        <v>1853</v>
      </c>
    </row>
    <row r="1680" spans="1:26">
      <c r="A1680" s="4" t="s">
        <v>2230</v>
      </c>
      <c r="B1680" s="4" t="s">
        <v>2487</v>
      </c>
      <c r="C1680" s="1">
        <v>120.45</v>
      </c>
      <c r="D1680" s="4" t="s">
        <v>1373</v>
      </c>
      <c r="E1680" s="4" t="s">
        <v>27</v>
      </c>
      <c r="F1680" s="3">
        <v>45740.958333333336</v>
      </c>
      <c r="G1680" s="3">
        <v>45740.99722222222</v>
      </c>
      <c r="H1680" s="1">
        <v>63.65</v>
      </c>
      <c r="I1680" s="1">
        <v>3.74</v>
      </c>
      <c r="J1680" s="1">
        <v>33.700000000000003</v>
      </c>
      <c r="K1680" s="2">
        <v>10.86</v>
      </c>
      <c r="L1680" s="4" t="s">
        <v>4</v>
      </c>
      <c r="M1680" s="4" t="s">
        <v>13</v>
      </c>
      <c r="N1680" s="1">
        <v>59.34</v>
      </c>
      <c r="O1680" s="1">
        <v>56.69</v>
      </c>
      <c r="P1680" s="1">
        <v>14.45</v>
      </c>
      <c r="Q1680" s="1">
        <v>-6.97</v>
      </c>
      <c r="R1680" s="1">
        <v>5</v>
      </c>
      <c r="S1680" s="4" t="s">
        <v>6</v>
      </c>
      <c r="T1680" s="4" t="s">
        <v>7</v>
      </c>
      <c r="U1680" s="7">
        <v>23</v>
      </c>
      <c r="V1680" s="4" t="s">
        <v>4</v>
      </c>
      <c r="W1680" s="4" t="s">
        <v>2576</v>
      </c>
      <c r="X1680" s="7">
        <v>3</v>
      </c>
      <c r="Y1680" s="7">
        <v>2025</v>
      </c>
      <c r="Z1680" s="4" t="s">
        <v>2489</v>
      </c>
    </row>
    <row r="1681" spans="1:26">
      <c r="A1681" s="4" t="s">
        <v>2231</v>
      </c>
      <c r="B1681" s="4" t="s">
        <v>2488</v>
      </c>
      <c r="C1681" s="1">
        <v>50</v>
      </c>
      <c r="D1681" s="4" t="s">
        <v>275</v>
      </c>
      <c r="E1681" s="4" t="s">
        <v>3</v>
      </c>
      <c r="F1681" s="3">
        <v>45694.5</v>
      </c>
      <c r="G1681" s="3">
        <v>45694.52847222222</v>
      </c>
      <c r="H1681" s="1">
        <v>65.489999999999995</v>
      </c>
      <c r="I1681" s="1">
        <v>2.0699999999999998</v>
      </c>
      <c r="J1681" s="1">
        <v>37.58</v>
      </c>
      <c r="K1681" s="2">
        <v>31.15</v>
      </c>
      <c r="L1681" s="4" t="s">
        <v>4</v>
      </c>
      <c r="M1681" s="4" t="s">
        <v>19</v>
      </c>
      <c r="N1681" s="1">
        <v>42.84</v>
      </c>
      <c r="O1681" s="1">
        <v>83.71</v>
      </c>
      <c r="P1681" s="1">
        <v>102.24</v>
      </c>
      <c r="Q1681" s="1">
        <v>17.52</v>
      </c>
      <c r="R1681" s="1">
        <v>6</v>
      </c>
      <c r="S1681" s="4" t="s">
        <v>6</v>
      </c>
      <c r="T1681" s="4" t="s">
        <v>24</v>
      </c>
      <c r="U1681" s="7">
        <v>12</v>
      </c>
      <c r="V1681" s="4" t="s">
        <v>36</v>
      </c>
      <c r="W1681" s="4" t="s">
        <v>2573</v>
      </c>
      <c r="X1681" s="7">
        <v>2</v>
      </c>
      <c r="Y1681" s="7">
        <v>2025</v>
      </c>
      <c r="Z1681" s="4" t="s">
        <v>1853</v>
      </c>
    </row>
    <row r="1682" spans="1:26">
      <c r="A1682" s="4" t="s">
        <v>2232</v>
      </c>
      <c r="B1682" s="4" t="s">
        <v>62</v>
      </c>
      <c r="C1682" s="1">
        <v>85</v>
      </c>
      <c r="D1682" s="4" t="s">
        <v>277</v>
      </c>
      <c r="E1682" s="4" t="s">
        <v>3</v>
      </c>
      <c r="F1682" s="3">
        <v>45694.541666666664</v>
      </c>
      <c r="G1682" s="3">
        <v>45694.679861111108</v>
      </c>
      <c r="H1682" s="1">
        <v>33.89</v>
      </c>
      <c r="I1682" s="1">
        <v>3.63</v>
      </c>
      <c r="J1682" s="1">
        <v>18.600000000000001</v>
      </c>
      <c r="K1682" s="2">
        <v>24.47</v>
      </c>
      <c r="L1682" s="4" t="s">
        <v>45</v>
      </c>
      <c r="M1682" s="4" t="s">
        <v>13</v>
      </c>
      <c r="N1682" s="1">
        <v>40.14</v>
      </c>
      <c r="O1682" s="1">
        <v>63.35</v>
      </c>
      <c r="P1682" s="1">
        <v>267.83999999999997</v>
      </c>
      <c r="Q1682" s="1">
        <v>-4.16</v>
      </c>
      <c r="R1682" s="1">
        <v>2.78</v>
      </c>
      <c r="S1682" s="4" t="s">
        <v>6</v>
      </c>
      <c r="T1682" s="4" t="s">
        <v>24</v>
      </c>
      <c r="U1682" s="7">
        <v>13</v>
      </c>
      <c r="V1682" s="4" t="s">
        <v>36</v>
      </c>
      <c r="W1682" s="4" t="s">
        <v>2584</v>
      </c>
      <c r="X1682" s="7">
        <v>2</v>
      </c>
      <c r="Y1682" s="7">
        <v>2025</v>
      </c>
      <c r="Z1682" s="4" t="s">
        <v>1853</v>
      </c>
    </row>
    <row r="1683" spans="1:26">
      <c r="A1683" s="4" t="s">
        <v>2233</v>
      </c>
      <c r="B1683" s="4" t="s">
        <v>2452</v>
      </c>
      <c r="C1683" s="1">
        <v>48.47</v>
      </c>
      <c r="D1683" s="4" t="s">
        <v>279</v>
      </c>
      <c r="E1683" s="4" t="s">
        <v>27</v>
      </c>
      <c r="F1683" s="3">
        <v>45694.583333333336</v>
      </c>
      <c r="G1683" s="3">
        <v>45694.630555555559</v>
      </c>
      <c r="H1683" s="1">
        <v>47.29</v>
      </c>
      <c r="I1683" s="1">
        <v>3.29</v>
      </c>
      <c r="J1683" s="1">
        <v>15.41</v>
      </c>
      <c r="K1683" s="2">
        <v>46.27</v>
      </c>
      <c r="L1683" s="4" t="s">
        <v>12</v>
      </c>
      <c r="M1683" s="4" t="s">
        <v>39</v>
      </c>
      <c r="N1683" s="1">
        <v>28.21</v>
      </c>
      <c r="O1683" s="1">
        <v>50.64</v>
      </c>
      <c r="P1683" s="1">
        <v>277.49</v>
      </c>
      <c r="Q1683" s="1">
        <v>7.12</v>
      </c>
      <c r="R1683" s="1">
        <v>7</v>
      </c>
      <c r="S1683" s="4" t="s">
        <v>6</v>
      </c>
      <c r="T1683" s="4" t="s">
        <v>24</v>
      </c>
      <c r="U1683" s="7">
        <v>14</v>
      </c>
      <c r="V1683" s="4" t="s">
        <v>36</v>
      </c>
      <c r="W1683" s="4" t="s">
        <v>2584</v>
      </c>
      <c r="X1683" s="7">
        <v>2</v>
      </c>
      <c r="Y1683" s="7">
        <v>2025</v>
      </c>
      <c r="Z1683" s="4" t="s">
        <v>1853</v>
      </c>
    </row>
    <row r="1684" spans="1:26">
      <c r="A1684" s="4" t="s">
        <v>2234</v>
      </c>
      <c r="B1684" s="4" t="s">
        <v>2453</v>
      </c>
      <c r="C1684" s="1">
        <v>100</v>
      </c>
      <c r="D1684" s="4" t="s">
        <v>281</v>
      </c>
      <c r="E1684" s="4" t="s">
        <v>42</v>
      </c>
      <c r="F1684" s="3">
        <v>45694.625</v>
      </c>
      <c r="G1684" s="3">
        <v>45694.783333333333</v>
      </c>
      <c r="H1684" s="1">
        <v>48.49</v>
      </c>
      <c r="I1684" s="1">
        <v>0.56000000000000005</v>
      </c>
      <c r="J1684" s="1">
        <v>16.760000000000002</v>
      </c>
      <c r="K1684" s="2">
        <v>7.6</v>
      </c>
      <c r="L1684" s="4" t="s">
        <v>12</v>
      </c>
      <c r="M1684" s="4" t="s">
        <v>23</v>
      </c>
      <c r="N1684" s="1">
        <v>35.89</v>
      </c>
      <c r="O1684" s="1">
        <v>90.85</v>
      </c>
      <c r="P1684" s="1">
        <v>103.91</v>
      </c>
      <c r="Q1684" s="1">
        <v>0.53</v>
      </c>
      <c r="R1684" s="1">
        <v>7</v>
      </c>
      <c r="S1684" s="4" t="s">
        <v>20</v>
      </c>
      <c r="T1684" s="4" t="s">
        <v>24</v>
      </c>
      <c r="U1684" s="7">
        <v>15</v>
      </c>
      <c r="V1684" s="4" t="s">
        <v>36</v>
      </c>
      <c r="W1684" s="4" t="s">
        <v>2584</v>
      </c>
      <c r="X1684" s="7">
        <v>2</v>
      </c>
      <c r="Y1684" s="7">
        <v>2025</v>
      </c>
      <c r="Z1684" s="4" t="s">
        <v>1853</v>
      </c>
    </row>
    <row r="1685" spans="1:26">
      <c r="A1685" s="4" t="s">
        <v>2235</v>
      </c>
      <c r="B1685" s="4" t="s">
        <v>2454</v>
      </c>
      <c r="C1685" s="1">
        <v>75</v>
      </c>
      <c r="D1685" s="4" t="s">
        <v>283</v>
      </c>
      <c r="E1685" s="4" t="s">
        <v>27</v>
      </c>
      <c r="F1685" s="3">
        <v>45694.666666666664</v>
      </c>
      <c r="G1685" s="3">
        <v>45694.783333333333</v>
      </c>
      <c r="H1685" s="1">
        <v>15.01</v>
      </c>
      <c r="I1685" s="1">
        <v>0.65</v>
      </c>
      <c r="J1685" s="1">
        <v>13.76</v>
      </c>
      <c r="K1685" s="2">
        <v>13.73</v>
      </c>
      <c r="L1685" s="4" t="s">
        <v>4</v>
      </c>
      <c r="M1685" s="4" t="s">
        <v>33</v>
      </c>
      <c r="N1685" s="1">
        <v>84.24</v>
      </c>
      <c r="O1685" s="1">
        <v>77.86</v>
      </c>
      <c r="P1685" s="1">
        <v>220.2</v>
      </c>
      <c r="Q1685" s="1">
        <v>19.989999999999998</v>
      </c>
      <c r="R1685" s="1">
        <v>6</v>
      </c>
      <c r="S1685" s="4" t="s">
        <v>20</v>
      </c>
      <c r="T1685" s="4" t="s">
        <v>7</v>
      </c>
      <c r="U1685" s="7">
        <v>16</v>
      </c>
      <c r="V1685" s="4" t="s">
        <v>36</v>
      </c>
      <c r="W1685" s="4" t="s">
        <v>2584</v>
      </c>
      <c r="X1685" s="7">
        <v>2</v>
      </c>
      <c r="Y1685" s="7">
        <v>2025</v>
      </c>
      <c r="Z1685" s="4" t="s">
        <v>1853</v>
      </c>
    </row>
    <row r="1686" spans="1:26">
      <c r="A1686" s="4" t="s">
        <v>2236</v>
      </c>
      <c r="B1686" s="4" t="s">
        <v>29</v>
      </c>
      <c r="C1686" s="1">
        <v>85</v>
      </c>
      <c r="D1686" s="4" t="s">
        <v>222</v>
      </c>
      <c r="E1686" s="4" t="s">
        <v>3</v>
      </c>
      <c r="F1686" s="3">
        <v>45694.708333333336</v>
      </c>
      <c r="G1686" s="3">
        <v>45694.753472222219</v>
      </c>
      <c r="H1686" s="1">
        <v>30.07</v>
      </c>
      <c r="I1686" s="1">
        <v>1.27</v>
      </c>
      <c r="J1686" s="1">
        <v>35.869999999999997</v>
      </c>
      <c r="K1686" s="2">
        <v>35.04</v>
      </c>
      <c r="L1686" s="4" t="s">
        <v>45</v>
      </c>
      <c r="M1686" s="4" t="s">
        <v>33</v>
      </c>
      <c r="N1686" s="1">
        <v>13.95</v>
      </c>
      <c r="O1686" s="1">
        <v>93.6</v>
      </c>
      <c r="P1686" s="1">
        <v>122.76</v>
      </c>
      <c r="Q1686" s="1">
        <v>33.020000000000003</v>
      </c>
      <c r="R1686" s="1">
        <v>1</v>
      </c>
      <c r="S1686" s="4" t="s">
        <v>6</v>
      </c>
      <c r="T1686" s="4" t="s">
        <v>24</v>
      </c>
      <c r="U1686" s="7">
        <v>17</v>
      </c>
      <c r="V1686" s="4" t="s">
        <v>36</v>
      </c>
      <c r="W1686" s="4" t="s">
        <v>2579</v>
      </c>
      <c r="X1686" s="7">
        <v>2</v>
      </c>
      <c r="Y1686" s="7">
        <v>2025</v>
      </c>
      <c r="Z1686" s="4" t="s">
        <v>1853</v>
      </c>
    </row>
    <row r="1687" spans="1:26">
      <c r="A1687" s="4" t="s">
        <v>2237</v>
      </c>
      <c r="B1687" s="4" t="s">
        <v>2455</v>
      </c>
      <c r="C1687" s="1">
        <v>85</v>
      </c>
      <c r="D1687" s="4" t="s">
        <v>286</v>
      </c>
      <c r="E1687" s="4" t="s">
        <v>11</v>
      </c>
      <c r="F1687" s="3">
        <v>45694.75</v>
      </c>
      <c r="G1687" s="3">
        <v>45694.806250000001</v>
      </c>
      <c r="H1687" s="1">
        <v>74.11</v>
      </c>
      <c r="I1687" s="1">
        <v>2.97</v>
      </c>
      <c r="J1687" s="1">
        <v>32.29</v>
      </c>
      <c r="K1687" s="2">
        <v>25.66</v>
      </c>
      <c r="L1687" s="4" t="s">
        <v>4</v>
      </c>
      <c r="M1687" s="4" t="s">
        <v>5</v>
      </c>
      <c r="N1687" s="1">
        <v>33.44</v>
      </c>
      <c r="O1687" s="1">
        <v>86.9</v>
      </c>
      <c r="P1687" s="1">
        <v>179.59</v>
      </c>
      <c r="Q1687" s="1">
        <v>14.12</v>
      </c>
      <c r="R1687" s="1">
        <v>4</v>
      </c>
      <c r="S1687" s="4" t="s">
        <v>14</v>
      </c>
      <c r="T1687" s="4" t="s">
        <v>24</v>
      </c>
      <c r="U1687" s="7">
        <v>18</v>
      </c>
      <c r="V1687" s="4" t="s">
        <v>4</v>
      </c>
      <c r="W1687" s="4" t="s">
        <v>2567</v>
      </c>
      <c r="X1687" s="7">
        <v>2</v>
      </c>
      <c r="Y1687" s="7">
        <v>2025</v>
      </c>
      <c r="Z1687" s="4" t="s">
        <v>1853</v>
      </c>
    </row>
    <row r="1688" spans="1:26">
      <c r="A1688" s="4" t="s">
        <v>2238</v>
      </c>
      <c r="B1688" s="4" t="s">
        <v>2456</v>
      </c>
      <c r="C1688" s="1">
        <v>75</v>
      </c>
      <c r="D1688" s="4" t="s">
        <v>22</v>
      </c>
      <c r="E1688" s="4" t="s">
        <v>3</v>
      </c>
      <c r="F1688" s="3">
        <v>45689.541666666664</v>
      </c>
      <c r="G1688" s="3">
        <v>45689.662499999999</v>
      </c>
      <c r="H1688" s="1">
        <v>16.559999999999999</v>
      </c>
      <c r="I1688" s="1">
        <v>3.59</v>
      </c>
      <c r="J1688" s="1">
        <v>19.77</v>
      </c>
      <c r="K1688" s="2">
        <v>37.44</v>
      </c>
      <c r="L1688" s="4" t="s">
        <v>12</v>
      </c>
      <c r="M1688" s="4" t="s">
        <v>33</v>
      </c>
      <c r="N1688" s="1">
        <v>25.78</v>
      </c>
      <c r="O1688" s="1">
        <v>69.2</v>
      </c>
      <c r="P1688" s="1">
        <v>159.22999999999999</v>
      </c>
      <c r="Q1688" s="1">
        <v>34.11</v>
      </c>
      <c r="R1688" s="1">
        <v>7</v>
      </c>
      <c r="S1688" s="4" t="s">
        <v>20</v>
      </c>
      <c r="T1688" s="4" t="s">
        <v>7</v>
      </c>
      <c r="U1688" s="7">
        <v>13</v>
      </c>
      <c r="V1688" s="4" t="s">
        <v>36</v>
      </c>
      <c r="W1688" s="4" t="s">
        <v>2567</v>
      </c>
      <c r="X1688" s="7">
        <v>2</v>
      </c>
      <c r="Y1688" s="7">
        <v>2025</v>
      </c>
      <c r="Z1688" s="4" t="s">
        <v>1853</v>
      </c>
    </row>
    <row r="1689" spans="1:26">
      <c r="A1689" s="4" t="s">
        <v>2239</v>
      </c>
      <c r="B1689" s="4" t="s">
        <v>2457</v>
      </c>
      <c r="C1689" s="1">
        <v>62</v>
      </c>
      <c r="D1689" s="4" t="s">
        <v>288</v>
      </c>
      <c r="E1689" s="4" t="s">
        <v>58</v>
      </c>
      <c r="F1689" s="3">
        <v>45694.791666666664</v>
      </c>
      <c r="G1689" s="3">
        <v>45694.833333333336</v>
      </c>
      <c r="H1689" s="1">
        <v>66.150000000000006</v>
      </c>
      <c r="I1689" s="1">
        <v>3.06</v>
      </c>
      <c r="J1689" s="1">
        <v>50.17</v>
      </c>
      <c r="K1689" s="2">
        <v>36.299999999999997</v>
      </c>
      <c r="L1689" s="4" t="s">
        <v>4</v>
      </c>
      <c r="M1689" s="4" t="s">
        <v>13</v>
      </c>
      <c r="N1689" s="1">
        <v>75.489999999999995</v>
      </c>
      <c r="O1689" s="1">
        <v>56.12</v>
      </c>
      <c r="P1689" s="1">
        <v>46.81</v>
      </c>
      <c r="Q1689" s="1">
        <v>32.29</v>
      </c>
      <c r="R1689" s="1">
        <v>1</v>
      </c>
      <c r="S1689" s="4" t="s">
        <v>20</v>
      </c>
      <c r="T1689" s="4" t="s">
        <v>7</v>
      </c>
      <c r="U1689" s="7">
        <v>19</v>
      </c>
      <c r="V1689" s="4" t="s">
        <v>4</v>
      </c>
      <c r="W1689" s="4" t="s">
        <v>2572</v>
      </c>
      <c r="X1689" s="7">
        <v>2</v>
      </c>
      <c r="Y1689" s="7">
        <v>2025</v>
      </c>
      <c r="Z1689" s="4" t="s">
        <v>1853</v>
      </c>
    </row>
    <row r="1690" spans="1:26">
      <c r="A1690" s="4" t="s">
        <v>2240</v>
      </c>
      <c r="B1690" s="4" t="s">
        <v>2458</v>
      </c>
      <c r="C1690" s="1">
        <v>100</v>
      </c>
      <c r="D1690" s="4" t="s">
        <v>290</v>
      </c>
      <c r="E1690" s="4" t="s">
        <v>3</v>
      </c>
      <c r="F1690" s="3">
        <v>45694.833333333336</v>
      </c>
      <c r="G1690" s="3">
        <v>45694.876388888886</v>
      </c>
      <c r="H1690" s="1">
        <v>47.38</v>
      </c>
      <c r="I1690" s="1">
        <v>1.3</v>
      </c>
      <c r="J1690" s="1">
        <v>48.16</v>
      </c>
      <c r="K1690" s="2">
        <v>28.11</v>
      </c>
      <c r="L1690" s="4" t="s">
        <v>12</v>
      </c>
      <c r="M1690" s="4" t="s">
        <v>13</v>
      </c>
      <c r="N1690" s="1">
        <v>23.64</v>
      </c>
      <c r="O1690" s="1">
        <v>68.06</v>
      </c>
      <c r="P1690" s="1"/>
      <c r="Q1690" s="1">
        <v>8.51</v>
      </c>
      <c r="R1690" s="1">
        <v>4</v>
      </c>
      <c r="S1690" s="4" t="s">
        <v>6</v>
      </c>
      <c r="T1690" s="4" t="s">
        <v>15</v>
      </c>
      <c r="U1690" s="7">
        <v>20</v>
      </c>
      <c r="V1690" s="4" t="s">
        <v>4</v>
      </c>
      <c r="W1690" s="4" t="s">
        <v>2572</v>
      </c>
      <c r="X1690" s="7">
        <v>2</v>
      </c>
      <c r="Y1690" s="7">
        <v>2025</v>
      </c>
      <c r="Z1690" s="4" t="s">
        <v>1853</v>
      </c>
    </row>
    <row r="1691" spans="1:26">
      <c r="A1691" s="4" t="s">
        <v>2241</v>
      </c>
      <c r="B1691" s="4" t="s">
        <v>2459</v>
      </c>
      <c r="C1691" s="1">
        <v>62</v>
      </c>
      <c r="D1691" s="4" t="s">
        <v>292</v>
      </c>
      <c r="E1691" s="4" t="s">
        <v>11</v>
      </c>
      <c r="F1691" s="3">
        <v>45694.875</v>
      </c>
      <c r="G1691" s="3">
        <v>45694.993055555555</v>
      </c>
      <c r="H1691" s="1">
        <v>45.99</v>
      </c>
      <c r="I1691" s="1">
        <v>2.85</v>
      </c>
      <c r="J1691" s="1">
        <v>30.6</v>
      </c>
      <c r="K1691" s="2">
        <v>23.61</v>
      </c>
      <c r="L1691" s="4" t="s">
        <v>45</v>
      </c>
      <c r="M1691" s="4" t="s">
        <v>39</v>
      </c>
      <c r="N1691" s="1">
        <v>34.869999999999997</v>
      </c>
      <c r="O1691" s="1">
        <v>77.64</v>
      </c>
      <c r="P1691" s="1">
        <v>108.66</v>
      </c>
      <c r="Q1691" s="1">
        <v>3.85</v>
      </c>
      <c r="R1691" s="1">
        <v>6</v>
      </c>
      <c r="S1691" s="4" t="s">
        <v>20</v>
      </c>
      <c r="T1691" s="4" t="s">
        <v>7</v>
      </c>
      <c r="U1691" s="7">
        <v>21</v>
      </c>
      <c r="V1691" s="4" t="s">
        <v>4</v>
      </c>
      <c r="W1691" s="4" t="s">
        <v>2572</v>
      </c>
      <c r="X1691" s="7">
        <v>2</v>
      </c>
      <c r="Y1691" s="7">
        <v>2025</v>
      </c>
      <c r="Z1691" s="4" t="s">
        <v>1853</v>
      </c>
    </row>
    <row r="1692" spans="1:26">
      <c r="A1692" s="4" t="s">
        <v>2242</v>
      </c>
      <c r="B1692" s="4" t="s">
        <v>2460</v>
      </c>
      <c r="C1692" s="1">
        <v>75</v>
      </c>
      <c r="D1692" s="4" t="s">
        <v>294</v>
      </c>
      <c r="E1692" s="4" t="s">
        <v>42</v>
      </c>
      <c r="F1692" s="3">
        <v>45694.916666666664</v>
      </c>
      <c r="G1692" s="3">
        <v>45695.038194444445</v>
      </c>
      <c r="H1692" s="1">
        <v>48.29</v>
      </c>
      <c r="I1692" s="1">
        <v>2.0699999999999998</v>
      </c>
      <c r="J1692" s="1">
        <v>34.39</v>
      </c>
      <c r="K1692" s="2">
        <v>30.24</v>
      </c>
      <c r="L1692" s="4" t="s">
        <v>45</v>
      </c>
      <c r="M1692" s="4" t="s">
        <v>39</v>
      </c>
      <c r="N1692" s="1">
        <v>61.87</v>
      </c>
      <c r="O1692" s="1">
        <v>92.69</v>
      </c>
      <c r="P1692" s="1">
        <v>208.75</v>
      </c>
      <c r="Q1692" s="1">
        <v>-8.0399999999999991</v>
      </c>
      <c r="R1692" s="1">
        <v>6</v>
      </c>
      <c r="S1692" s="4" t="s">
        <v>14</v>
      </c>
      <c r="T1692" s="4" t="s">
        <v>7</v>
      </c>
      <c r="U1692" s="7">
        <v>22</v>
      </c>
      <c r="V1692" s="4" t="s">
        <v>4</v>
      </c>
      <c r="W1692" s="4" t="s">
        <v>2574</v>
      </c>
      <c r="X1692" s="7">
        <v>2</v>
      </c>
      <c r="Y1692" s="7">
        <v>2025</v>
      </c>
      <c r="Z1692" s="4" t="s">
        <v>1853</v>
      </c>
    </row>
    <row r="1693" spans="1:26">
      <c r="A1693" s="4" t="s">
        <v>2243</v>
      </c>
      <c r="B1693" s="4" t="s">
        <v>2461</v>
      </c>
      <c r="C1693" s="1">
        <v>50</v>
      </c>
      <c r="D1693" s="4" t="s">
        <v>227</v>
      </c>
      <c r="E1693" s="4" t="s">
        <v>3</v>
      </c>
      <c r="F1693" s="3">
        <v>45694.958333333336</v>
      </c>
      <c r="G1693" s="3">
        <v>45695.095833333333</v>
      </c>
      <c r="H1693" s="1">
        <v>78.69</v>
      </c>
      <c r="I1693" s="1">
        <v>2.86</v>
      </c>
      <c r="J1693" s="1">
        <v>36.56</v>
      </c>
      <c r="K1693" s="2">
        <v>7.64</v>
      </c>
      <c r="L1693" s="4" t="s">
        <v>4</v>
      </c>
      <c r="M1693" s="4" t="s">
        <v>5</v>
      </c>
      <c r="N1693" s="1">
        <v>38.19</v>
      </c>
      <c r="O1693" s="1">
        <v>82.43</v>
      </c>
      <c r="P1693" s="1">
        <v>17.239999999999998</v>
      </c>
      <c r="Q1693" s="1">
        <v>12.74</v>
      </c>
      <c r="R1693" s="1">
        <v>7</v>
      </c>
      <c r="S1693" s="4" t="s">
        <v>14</v>
      </c>
      <c r="T1693" s="4" t="s">
        <v>24</v>
      </c>
      <c r="U1693" s="7">
        <v>23</v>
      </c>
      <c r="V1693" s="4" t="s">
        <v>4</v>
      </c>
      <c r="W1693" s="4" t="s">
        <v>2574</v>
      </c>
      <c r="X1693" s="7">
        <v>2</v>
      </c>
      <c r="Y1693" s="7">
        <v>2025</v>
      </c>
      <c r="Z1693" s="4" t="s">
        <v>1853</v>
      </c>
    </row>
    <row r="1694" spans="1:26">
      <c r="A1694" s="4" t="s">
        <v>2244</v>
      </c>
      <c r="B1694" s="4" t="s">
        <v>2462</v>
      </c>
      <c r="C1694" s="1">
        <v>93.09</v>
      </c>
      <c r="D1694" s="4" t="s">
        <v>297</v>
      </c>
      <c r="E1694" s="4" t="s">
        <v>11</v>
      </c>
      <c r="F1694" s="3">
        <v>45695</v>
      </c>
      <c r="G1694" s="3">
        <v>45695.060416666667</v>
      </c>
      <c r="H1694" s="1">
        <v>68.03</v>
      </c>
      <c r="I1694" s="1">
        <v>1.52</v>
      </c>
      <c r="J1694" s="1">
        <v>16.399999999999999</v>
      </c>
      <c r="K1694" s="2">
        <v>18.97</v>
      </c>
      <c r="L1694" s="4" t="s">
        <v>12</v>
      </c>
      <c r="M1694" s="4" t="s">
        <v>5</v>
      </c>
      <c r="N1694" s="1">
        <v>50.7</v>
      </c>
      <c r="O1694" s="1">
        <v>60.75</v>
      </c>
      <c r="P1694" s="1">
        <v>148.09</v>
      </c>
      <c r="Q1694" s="1">
        <v>34.79</v>
      </c>
      <c r="R1694" s="1">
        <v>0</v>
      </c>
      <c r="S1694" s="4" t="s">
        <v>20</v>
      </c>
      <c r="T1694" s="4" t="s">
        <v>15</v>
      </c>
      <c r="U1694" s="7">
        <v>0</v>
      </c>
      <c r="V1694" s="4" t="s">
        <v>1816</v>
      </c>
      <c r="W1694" s="4" t="s">
        <v>2569</v>
      </c>
      <c r="X1694" s="7">
        <v>2</v>
      </c>
      <c r="Y1694" s="7">
        <v>2025</v>
      </c>
      <c r="Z1694" s="4" t="s">
        <v>1853</v>
      </c>
    </row>
    <row r="1695" spans="1:26">
      <c r="A1695" s="4" t="s">
        <v>2245</v>
      </c>
      <c r="B1695" s="4" t="s">
        <v>2463</v>
      </c>
      <c r="C1695" s="1">
        <v>85</v>
      </c>
      <c r="D1695" s="4" t="s">
        <v>299</v>
      </c>
      <c r="E1695" s="4" t="s">
        <v>3</v>
      </c>
      <c r="F1695" s="3">
        <v>45695.041666666664</v>
      </c>
      <c r="G1695" s="3">
        <v>45695.189583333333</v>
      </c>
      <c r="H1695" s="1">
        <v>40.25</v>
      </c>
      <c r="I1695" s="1">
        <v>3.64</v>
      </c>
      <c r="J1695" s="1">
        <v>33.729999999999997</v>
      </c>
      <c r="K1695" s="2">
        <v>17.239999999999998</v>
      </c>
      <c r="L1695" s="4" t="s">
        <v>45</v>
      </c>
      <c r="M1695" s="4" t="s">
        <v>5</v>
      </c>
      <c r="N1695" s="1">
        <v>45.03</v>
      </c>
      <c r="O1695" s="1">
        <v>77.8</v>
      </c>
      <c r="P1695" s="1">
        <v>28.45</v>
      </c>
      <c r="Q1695" s="1">
        <v>38.97</v>
      </c>
      <c r="R1695" s="1">
        <v>6</v>
      </c>
      <c r="S1695" s="4" t="s">
        <v>6</v>
      </c>
      <c r="T1695" s="4" t="s">
        <v>7</v>
      </c>
      <c r="U1695" s="7">
        <v>1</v>
      </c>
      <c r="V1695" s="4" t="s">
        <v>1816</v>
      </c>
      <c r="W1695" s="4" t="s">
        <v>2569</v>
      </c>
      <c r="X1695" s="7">
        <v>2</v>
      </c>
      <c r="Y1695" s="7">
        <v>2025</v>
      </c>
      <c r="Z1695" s="4" t="s">
        <v>1853</v>
      </c>
    </row>
    <row r="1696" spans="1:26">
      <c r="A1696" s="4" t="s">
        <v>2246</v>
      </c>
      <c r="B1696" s="4" t="s">
        <v>2464</v>
      </c>
      <c r="C1696" s="1">
        <v>100</v>
      </c>
      <c r="D1696" s="4" t="s">
        <v>301</v>
      </c>
      <c r="E1696" s="4" t="s">
        <v>27</v>
      </c>
      <c r="F1696" s="3">
        <v>45695.083333333336</v>
      </c>
      <c r="G1696" s="3">
        <v>45695.209027777775</v>
      </c>
      <c r="H1696" s="1">
        <v>74.28</v>
      </c>
      <c r="I1696" s="1">
        <v>1.06</v>
      </c>
      <c r="J1696" s="1">
        <v>41.34</v>
      </c>
      <c r="K1696" s="2">
        <v>12.89</v>
      </c>
      <c r="L1696" s="4" t="s">
        <v>4</v>
      </c>
      <c r="M1696" s="4" t="s">
        <v>19</v>
      </c>
      <c r="N1696" s="1">
        <v>66.010000000000005</v>
      </c>
      <c r="O1696" s="1">
        <v>82.71</v>
      </c>
      <c r="P1696" s="1">
        <v>35.479999999999997</v>
      </c>
      <c r="Q1696" s="1">
        <v>4.76</v>
      </c>
      <c r="R1696" s="1">
        <v>7</v>
      </c>
      <c r="S1696" s="4" t="s">
        <v>20</v>
      </c>
      <c r="T1696" s="4" t="s">
        <v>15</v>
      </c>
      <c r="U1696" s="7">
        <v>2</v>
      </c>
      <c r="V1696" s="4" t="s">
        <v>1816</v>
      </c>
      <c r="W1696" s="4" t="s">
        <v>2586</v>
      </c>
      <c r="X1696" s="7">
        <v>2</v>
      </c>
      <c r="Y1696" s="7">
        <v>2025</v>
      </c>
      <c r="Z1696" s="4" t="s">
        <v>1853</v>
      </c>
    </row>
    <row r="1697" spans="1:26">
      <c r="A1697" s="4" t="s">
        <v>2247</v>
      </c>
      <c r="B1697" s="4" t="s">
        <v>1</v>
      </c>
      <c r="C1697" s="1">
        <v>85</v>
      </c>
      <c r="D1697" s="4" t="s">
        <v>303</v>
      </c>
      <c r="E1697" s="4" t="s">
        <v>11</v>
      </c>
      <c r="F1697" s="3">
        <v>45695.125</v>
      </c>
      <c r="G1697" s="3">
        <v>45695.284722222219</v>
      </c>
      <c r="H1697" s="1"/>
      <c r="I1697" s="1">
        <v>3.88</v>
      </c>
      <c r="J1697" s="1">
        <v>38.869999999999997</v>
      </c>
      <c r="K1697" s="2">
        <v>20.260000000000002</v>
      </c>
      <c r="L1697" s="4" t="s">
        <v>36</v>
      </c>
      <c r="M1697" s="4" t="s">
        <v>13</v>
      </c>
      <c r="N1697" s="1">
        <v>20.22</v>
      </c>
      <c r="O1697" s="1">
        <v>99.53</v>
      </c>
      <c r="P1697" s="1">
        <v>246.41</v>
      </c>
      <c r="Q1697" s="1">
        <v>7.46</v>
      </c>
      <c r="R1697" s="1">
        <v>1</v>
      </c>
      <c r="S1697" s="4" t="s">
        <v>6</v>
      </c>
      <c r="T1697" s="4" t="s">
        <v>7</v>
      </c>
      <c r="U1697" s="7">
        <v>3</v>
      </c>
      <c r="V1697" s="4" t="s">
        <v>1816</v>
      </c>
      <c r="W1697" s="4" t="s">
        <v>2566</v>
      </c>
      <c r="X1697" s="7">
        <v>2</v>
      </c>
      <c r="Y1697" s="7">
        <v>2025</v>
      </c>
      <c r="Z1697" s="4" t="s">
        <v>1853</v>
      </c>
    </row>
    <row r="1698" spans="1:26">
      <c r="A1698" s="4" t="s">
        <v>2248</v>
      </c>
      <c r="B1698" s="4" t="s">
        <v>2465</v>
      </c>
      <c r="C1698" s="1">
        <v>50</v>
      </c>
      <c r="D1698" s="4" t="s">
        <v>305</v>
      </c>
      <c r="E1698" s="4" t="s">
        <v>27</v>
      </c>
      <c r="F1698" s="3">
        <v>45695.166666666664</v>
      </c>
      <c r="G1698" s="3">
        <v>45695.275694444441</v>
      </c>
      <c r="H1698" s="1">
        <v>74.95</v>
      </c>
      <c r="I1698" s="1">
        <v>2.02</v>
      </c>
      <c r="J1698" s="1">
        <v>43.62</v>
      </c>
      <c r="K1698" s="2">
        <v>31.58</v>
      </c>
      <c r="L1698" s="4" t="s">
        <v>12</v>
      </c>
      <c r="M1698" s="4" t="s">
        <v>5</v>
      </c>
      <c r="N1698" s="1">
        <v>72.34</v>
      </c>
      <c r="O1698" s="1">
        <v>62.45</v>
      </c>
      <c r="P1698" s="1">
        <v>127.91</v>
      </c>
      <c r="Q1698" s="1">
        <v>12.26</v>
      </c>
      <c r="R1698" s="1">
        <v>5</v>
      </c>
      <c r="S1698" s="4" t="s">
        <v>20</v>
      </c>
      <c r="T1698" s="4" t="s">
        <v>24</v>
      </c>
      <c r="U1698" s="7">
        <v>4</v>
      </c>
      <c r="V1698" s="4" t="s">
        <v>1816</v>
      </c>
      <c r="W1698" s="4" t="s">
        <v>2566</v>
      </c>
      <c r="X1698" s="7">
        <v>2</v>
      </c>
      <c r="Y1698" s="7">
        <v>2025</v>
      </c>
      <c r="Z1698" s="4" t="s">
        <v>1853</v>
      </c>
    </row>
    <row r="1699" spans="1:26">
      <c r="A1699" s="4" t="s">
        <v>2249</v>
      </c>
      <c r="B1699" s="4" t="s">
        <v>2466</v>
      </c>
      <c r="C1699" s="1">
        <v>85</v>
      </c>
      <c r="D1699" s="4" t="s">
        <v>53</v>
      </c>
      <c r="E1699" s="4" t="s">
        <v>3</v>
      </c>
      <c r="F1699" s="3">
        <v>45689.583333333336</v>
      </c>
      <c r="G1699" s="3">
        <v>45689.730555555558</v>
      </c>
      <c r="H1699" s="1">
        <v>12.93</v>
      </c>
      <c r="I1699" s="1">
        <v>3.42</v>
      </c>
      <c r="J1699" s="1">
        <v>24.21</v>
      </c>
      <c r="K1699" s="2">
        <v>18.55</v>
      </c>
      <c r="L1699" s="4" t="s">
        <v>36</v>
      </c>
      <c r="M1699" s="4" t="s">
        <v>13</v>
      </c>
      <c r="N1699" s="1">
        <v>71.680000000000007</v>
      </c>
      <c r="O1699" s="1">
        <v>63.71</v>
      </c>
      <c r="P1699" s="1">
        <v>155.36000000000001</v>
      </c>
      <c r="Q1699" s="1">
        <v>39.51</v>
      </c>
      <c r="R1699" s="1">
        <v>4</v>
      </c>
      <c r="S1699" s="4" t="s">
        <v>14</v>
      </c>
      <c r="T1699" s="4" t="s">
        <v>15</v>
      </c>
      <c r="U1699" s="7">
        <v>14</v>
      </c>
      <c r="V1699" s="4" t="s">
        <v>36</v>
      </c>
      <c r="W1699" s="4" t="s">
        <v>2566</v>
      </c>
      <c r="X1699" s="7">
        <v>2</v>
      </c>
      <c r="Y1699" s="7">
        <v>2025</v>
      </c>
      <c r="Z1699" s="4" t="s">
        <v>1853</v>
      </c>
    </row>
    <row r="1700" spans="1:26">
      <c r="A1700" s="4" t="s">
        <v>2250</v>
      </c>
      <c r="B1700" s="4" t="s">
        <v>2467</v>
      </c>
      <c r="C1700" s="1">
        <v>100</v>
      </c>
      <c r="D1700" s="4" t="s">
        <v>307</v>
      </c>
      <c r="E1700" s="4" t="s">
        <v>27</v>
      </c>
      <c r="F1700" s="3">
        <v>45695.208333333336</v>
      </c>
      <c r="G1700" s="3">
        <v>45695.25</v>
      </c>
      <c r="H1700" s="1">
        <v>52.88</v>
      </c>
      <c r="I1700" s="1">
        <v>1.28</v>
      </c>
      <c r="J1700" s="1">
        <v>35.53</v>
      </c>
      <c r="K1700" s="2">
        <v>7.95</v>
      </c>
      <c r="L1700" s="4" t="s">
        <v>45</v>
      </c>
      <c r="M1700" s="4" t="s">
        <v>48</v>
      </c>
      <c r="N1700" s="1">
        <v>30.6</v>
      </c>
      <c r="O1700" s="1">
        <v>76.03</v>
      </c>
      <c r="P1700" s="1">
        <v>186.81</v>
      </c>
      <c r="Q1700" s="1">
        <v>19.190000000000001</v>
      </c>
      <c r="R1700" s="1">
        <v>0</v>
      </c>
      <c r="S1700" s="4" t="s">
        <v>14</v>
      </c>
      <c r="T1700" s="4" t="s">
        <v>7</v>
      </c>
      <c r="U1700" s="7">
        <v>5</v>
      </c>
      <c r="V1700" s="4" t="s">
        <v>1816</v>
      </c>
      <c r="W1700" s="4" t="s">
        <v>2565</v>
      </c>
      <c r="X1700" s="7">
        <v>2</v>
      </c>
      <c r="Y1700" s="7">
        <v>2025</v>
      </c>
      <c r="Z1700" s="4" t="s">
        <v>1853</v>
      </c>
    </row>
    <row r="1701" spans="1:26">
      <c r="A1701" s="4" t="s">
        <v>2251</v>
      </c>
      <c r="B1701" s="4" t="s">
        <v>2468</v>
      </c>
      <c r="C1701" s="1">
        <v>50</v>
      </c>
      <c r="D1701" s="4" t="s">
        <v>246</v>
      </c>
      <c r="E1701" s="4" t="s">
        <v>11</v>
      </c>
      <c r="F1701" s="3">
        <v>45695.25</v>
      </c>
      <c r="G1701" s="3">
        <v>45695.308333333334</v>
      </c>
      <c r="H1701" s="1">
        <v>34.97</v>
      </c>
      <c r="I1701" s="1">
        <v>2.5</v>
      </c>
      <c r="J1701" s="1">
        <v>19.649999999999999</v>
      </c>
      <c r="K1701" s="2">
        <v>16.53</v>
      </c>
      <c r="L1701" s="4" t="s">
        <v>45</v>
      </c>
      <c r="M1701" s="4" t="s">
        <v>13</v>
      </c>
      <c r="N1701" s="1">
        <v>36.729999999999997</v>
      </c>
      <c r="O1701" s="1">
        <v>69.41</v>
      </c>
      <c r="P1701" s="1">
        <v>249.06</v>
      </c>
      <c r="Q1701" s="1">
        <v>9.6</v>
      </c>
      <c r="R1701" s="1">
        <v>4</v>
      </c>
      <c r="S1701" s="4" t="s">
        <v>20</v>
      </c>
      <c r="T1701" s="4" t="s">
        <v>7</v>
      </c>
      <c r="U1701" s="7">
        <v>6</v>
      </c>
      <c r="V1701" s="4" t="s">
        <v>12</v>
      </c>
      <c r="W1701" s="4" t="s">
        <v>2565</v>
      </c>
      <c r="X1701" s="7">
        <v>2</v>
      </c>
      <c r="Y1701" s="7">
        <v>2025</v>
      </c>
      <c r="Z1701" s="4" t="s">
        <v>1853</v>
      </c>
    </row>
    <row r="1702" spans="1:26">
      <c r="A1702" s="4" t="s">
        <v>2252</v>
      </c>
      <c r="B1702" s="4" t="s">
        <v>2469</v>
      </c>
      <c r="C1702" s="1">
        <v>85</v>
      </c>
      <c r="D1702" s="4" t="s">
        <v>310</v>
      </c>
      <c r="E1702" s="4" t="s">
        <v>58</v>
      </c>
      <c r="F1702" s="3">
        <v>45695.291666666664</v>
      </c>
      <c r="G1702" s="3">
        <v>45695.318749999999</v>
      </c>
      <c r="H1702" s="1">
        <v>55.92</v>
      </c>
      <c r="I1702" s="1">
        <v>2.5499999999999998</v>
      </c>
      <c r="J1702" s="1">
        <v>6.64</v>
      </c>
      <c r="K1702" s="2">
        <v>25.57</v>
      </c>
      <c r="L1702" s="4" t="s">
        <v>45</v>
      </c>
      <c r="M1702" s="4" t="s">
        <v>23</v>
      </c>
      <c r="N1702" s="1">
        <v>46.87</v>
      </c>
      <c r="O1702" s="1">
        <v>67.959999999999994</v>
      </c>
      <c r="P1702" s="1">
        <v>179.09</v>
      </c>
      <c r="Q1702" s="1">
        <v>15.17</v>
      </c>
      <c r="R1702" s="1">
        <v>6</v>
      </c>
      <c r="S1702" s="4" t="s">
        <v>6</v>
      </c>
      <c r="T1702" s="4" t="s">
        <v>7</v>
      </c>
      <c r="U1702" s="7">
        <v>7</v>
      </c>
      <c r="V1702" s="4" t="s">
        <v>12</v>
      </c>
      <c r="W1702" s="4" t="s">
        <v>2577</v>
      </c>
      <c r="X1702" s="7">
        <v>2</v>
      </c>
      <c r="Y1702" s="7">
        <v>2025</v>
      </c>
      <c r="Z1702" s="4" t="s">
        <v>1853</v>
      </c>
    </row>
    <row r="1703" spans="1:26">
      <c r="A1703" s="4" t="s">
        <v>2253</v>
      </c>
      <c r="B1703" s="4" t="s">
        <v>2470</v>
      </c>
      <c r="C1703" s="1">
        <v>62</v>
      </c>
      <c r="D1703" s="4" t="s">
        <v>312</v>
      </c>
      <c r="E1703" s="4" t="s">
        <v>11</v>
      </c>
      <c r="F1703" s="3">
        <v>45695.333333333336</v>
      </c>
      <c r="G1703" s="3">
        <v>45695.484027777777</v>
      </c>
      <c r="H1703" s="1">
        <v>76.599999999999994</v>
      </c>
      <c r="I1703" s="1">
        <v>3.32</v>
      </c>
      <c r="J1703" s="1">
        <v>31.6</v>
      </c>
      <c r="K1703" s="2">
        <v>19.34</v>
      </c>
      <c r="L1703" s="4" t="s">
        <v>12</v>
      </c>
      <c r="M1703" s="4" t="s">
        <v>33</v>
      </c>
      <c r="N1703" s="1">
        <v>69.31</v>
      </c>
      <c r="O1703" s="1">
        <v>92.69</v>
      </c>
      <c r="P1703" s="1">
        <v>290.99</v>
      </c>
      <c r="Q1703" s="1">
        <v>31.25</v>
      </c>
      <c r="R1703" s="1">
        <v>3</v>
      </c>
      <c r="S1703" s="4" t="s">
        <v>6</v>
      </c>
      <c r="T1703" s="4" t="s">
        <v>15</v>
      </c>
      <c r="U1703" s="7">
        <v>8</v>
      </c>
      <c r="V1703" s="4" t="s">
        <v>12</v>
      </c>
      <c r="W1703" s="4" t="s">
        <v>2577</v>
      </c>
      <c r="X1703" s="7">
        <v>2</v>
      </c>
      <c r="Y1703" s="7">
        <v>2025</v>
      </c>
      <c r="Z1703" s="4" t="s">
        <v>1853</v>
      </c>
    </row>
    <row r="1704" spans="1:26">
      <c r="A1704" s="4" t="s">
        <v>2254</v>
      </c>
      <c r="B1704" s="4" t="s">
        <v>2471</v>
      </c>
      <c r="C1704" s="1">
        <v>100</v>
      </c>
      <c r="D1704" s="4" t="s">
        <v>314</v>
      </c>
      <c r="E1704" s="4" t="s">
        <v>58</v>
      </c>
      <c r="F1704" s="3">
        <v>45695.375</v>
      </c>
      <c r="G1704" s="3">
        <v>45695.48541666667</v>
      </c>
      <c r="H1704" s="1">
        <v>20.260000000000002</v>
      </c>
      <c r="I1704" s="1">
        <v>1.35</v>
      </c>
      <c r="J1704" s="1">
        <v>3.02</v>
      </c>
      <c r="K1704" s="2">
        <v>31.89</v>
      </c>
      <c r="L1704" s="4" t="s">
        <v>4</v>
      </c>
      <c r="M1704" s="4" t="s">
        <v>33</v>
      </c>
      <c r="N1704" s="1">
        <v>79.650000000000006</v>
      </c>
      <c r="O1704" s="1">
        <v>88.24</v>
      </c>
      <c r="P1704" s="1">
        <v>32.01</v>
      </c>
      <c r="Q1704" s="1">
        <v>36.549999999999997</v>
      </c>
      <c r="R1704" s="1">
        <v>0</v>
      </c>
      <c r="S1704" s="4" t="s">
        <v>14</v>
      </c>
      <c r="T1704" s="4" t="s">
        <v>15</v>
      </c>
      <c r="U1704" s="7">
        <v>9</v>
      </c>
      <c r="V1704" s="4" t="s">
        <v>12</v>
      </c>
      <c r="W1704" s="4" t="s">
        <v>2577</v>
      </c>
      <c r="X1704" s="7">
        <v>2</v>
      </c>
      <c r="Y1704" s="7">
        <v>2025</v>
      </c>
      <c r="Z1704" s="4" t="s">
        <v>1853</v>
      </c>
    </row>
    <row r="1705" spans="1:26">
      <c r="A1705" s="4" t="s">
        <v>2255</v>
      </c>
      <c r="B1705" s="4" t="s">
        <v>2472</v>
      </c>
      <c r="C1705" s="1">
        <v>50</v>
      </c>
      <c r="D1705" s="4" t="s">
        <v>316</v>
      </c>
      <c r="E1705" s="4" t="s">
        <v>3</v>
      </c>
      <c r="F1705" s="3">
        <v>45695.416666666664</v>
      </c>
      <c r="G1705" s="3">
        <v>45695.447222222225</v>
      </c>
      <c r="H1705" s="1">
        <v>56.07</v>
      </c>
      <c r="I1705" s="1">
        <v>3.25</v>
      </c>
      <c r="J1705" s="1">
        <v>28.17</v>
      </c>
      <c r="K1705" s="2">
        <v>7.96</v>
      </c>
      <c r="L1705" s="4" t="s">
        <v>36</v>
      </c>
      <c r="M1705" s="4" t="s">
        <v>13</v>
      </c>
      <c r="N1705" s="1">
        <v>75.63</v>
      </c>
      <c r="O1705" s="1">
        <v>55.82</v>
      </c>
      <c r="P1705" s="1">
        <v>219.43</v>
      </c>
      <c r="Q1705" s="1">
        <v>7.11</v>
      </c>
      <c r="R1705" s="1">
        <v>4</v>
      </c>
      <c r="S1705" s="4" t="s">
        <v>6</v>
      </c>
      <c r="T1705" s="4" t="s">
        <v>24</v>
      </c>
      <c r="U1705" s="7">
        <v>10</v>
      </c>
      <c r="V1705" s="4" t="s">
        <v>12</v>
      </c>
      <c r="W1705" s="4" t="s">
        <v>2581</v>
      </c>
      <c r="X1705" s="7">
        <v>2</v>
      </c>
      <c r="Y1705" s="7">
        <v>2025</v>
      </c>
      <c r="Z1705" s="4" t="s">
        <v>1853</v>
      </c>
    </row>
    <row r="1706" spans="1:26">
      <c r="A1706" s="4" t="s">
        <v>2256</v>
      </c>
      <c r="B1706" s="4" t="s">
        <v>2473</v>
      </c>
      <c r="C1706" s="1">
        <v>62</v>
      </c>
      <c r="D1706" s="4" t="s">
        <v>318</v>
      </c>
      <c r="E1706" s="4" t="s">
        <v>3</v>
      </c>
      <c r="F1706" s="3">
        <v>45695.458333333336</v>
      </c>
      <c r="G1706" s="3">
        <v>45695.480555555558</v>
      </c>
      <c r="H1706" s="1">
        <v>65.05</v>
      </c>
      <c r="I1706" s="1">
        <v>3.44</v>
      </c>
      <c r="J1706" s="1">
        <v>22.56</v>
      </c>
      <c r="K1706" s="2">
        <v>20.8</v>
      </c>
      <c r="L1706" s="4" t="s">
        <v>45</v>
      </c>
      <c r="M1706" s="4" t="s">
        <v>23</v>
      </c>
      <c r="N1706" s="1">
        <v>83.59</v>
      </c>
      <c r="O1706" s="1">
        <v>80.040000000000006</v>
      </c>
      <c r="P1706" s="1">
        <v>188.08</v>
      </c>
      <c r="Q1706" s="1">
        <v>25.34</v>
      </c>
      <c r="R1706" s="1">
        <v>3</v>
      </c>
      <c r="S1706" s="4" t="s">
        <v>6</v>
      </c>
      <c r="T1706" s="4" t="s">
        <v>15</v>
      </c>
      <c r="U1706" s="7">
        <v>11</v>
      </c>
      <c r="V1706" s="4" t="s">
        <v>12</v>
      </c>
      <c r="W1706" s="4" t="s">
        <v>2587</v>
      </c>
      <c r="X1706" s="7">
        <v>2</v>
      </c>
      <c r="Y1706" s="7">
        <v>2025</v>
      </c>
      <c r="Z1706" s="4" t="s">
        <v>1853</v>
      </c>
    </row>
    <row r="1707" spans="1:26">
      <c r="A1707" s="4" t="s">
        <v>2257</v>
      </c>
      <c r="B1707" s="4" t="s">
        <v>2474</v>
      </c>
      <c r="C1707" s="1">
        <v>85</v>
      </c>
      <c r="D1707" s="4" t="s">
        <v>101</v>
      </c>
      <c r="E1707" s="4" t="s">
        <v>11</v>
      </c>
      <c r="F1707" s="3">
        <v>45695.5</v>
      </c>
      <c r="G1707" s="3">
        <v>45695.55</v>
      </c>
      <c r="H1707" s="1"/>
      <c r="I1707" s="1">
        <v>2.72</v>
      </c>
      <c r="J1707" s="1">
        <v>9.9499999999999993</v>
      </c>
      <c r="K1707" s="2">
        <v>11.75</v>
      </c>
      <c r="L1707" s="4" t="s">
        <v>12</v>
      </c>
      <c r="M1707" s="4" t="s">
        <v>33</v>
      </c>
      <c r="N1707" s="1">
        <v>20.16</v>
      </c>
      <c r="O1707" s="1">
        <v>87.84</v>
      </c>
      <c r="P1707" s="1">
        <v>81.39</v>
      </c>
      <c r="Q1707" s="1">
        <v>37.840000000000003</v>
      </c>
      <c r="R1707" s="1">
        <v>3</v>
      </c>
      <c r="S1707" s="4" t="s">
        <v>14</v>
      </c>
      <c r="T1707" s="4" t="s">
        <v>15</v>
      </c>
      <c r="U1707" s="7">
        <v>12</v>
      </c>
      <c r="V1707" s="4" t="s">
        <v>36</v>
      </c>
      <c r="W1707" s="4" t="s">
        <v>2587</v>
      </c>
      <c r="X1707" s="7">
        <v>2</v>
      </c>
      <c r="Y1707" s="7">
        <v>2025</v>
      </c>
      <c r="Z1707" s="4" t="s">
        <v>1853</v>
      </c>
    </row>
    <row r="1708" spans="1:26">
      <c r="A1708" s="4" t="s">
        <v>2258</v>
      </c>
      <c r="B1708" s="4" t="s">
        <v>2475</v>
      </c>
      <c r="C1708" s="1">
        <v>50.87</v>
      </c>
      <c r="D1708" s="4" t="s">
        <v>321</v>
      </c>
      <c r="E1708" s="4" t="s">
        <v>3</v>
      </c>
      <c r="F1708" s="3">
        <v>45695.541666666664</v>
      </c>
      <c r="G1708" s="3">
        <v>45695.672222222223</v>
      </c>
      <c r="H1708" s="1">
        <v>23.57</v>
      </c>
      <c r="I1708" s="1">
        <v>0.84</v>
      </c>
      <c r="J1708" s="1">
        <v>49.78</v>
      </c>
      <c r="K1708" s="2">
        <v>22</v>
      </c>
      <c r="L1708" s="4" t="s">
        <v>45</v>
      </c>
      <c r="M1708" s="4" t="s">
        <v>33</v>
      </c>
      <c r="N1708" s="1">
        <v>51.07</v>
      </c>
      <c r="O1708" s="1">
        <v>79</v>
      </c>
      <c r="P1708" s="1">
        <v>267.35000000000002</v>
      </c>
      <c r="Q1708" s="1">
        <v>-3.09</v>
      </c>
      <c r="R1708" s="1">
        <v>3</v>
      </c>
      <c r="S1708" s="4" t="s">
        <v>6</v>
      </c>
      <c r="T1708" s="4" t="s">
        <v>15</v>
      </c>
      <c r="U1708" s="7">
        <v>13</v>
      </c>
      <c r="V1708" s="4" t="s">
        <v>36</v>
      </c>
      <c r="W1708" s="4" t="s">
        <v>2582</v>
      </c>
      <c r="X1708" s="7">
        <v>2</v>
      </c>
      <c r="Y1708" s="7">
        <v>2025</v>
      </c>
      <c r="Z1708" s="4" t="s">
        <v>1853</v>
      </c>
    </row>
    <row r="1709" spans="1:26">
      <c r="A1709" s="4" t="s">
        <v>2259</v>
      </c>
      <c r="B1709" s="4" t="s">
        <v>2476</v>
      </c>
      <c r="C1709" s="1">
        <v>62</v>
      </c>
      <c r="D1709" s="4" t="s">
        <v>323</v>
      </c>
      <c r="E1709" s="4" t="s">
        <v>42</v>
      </c>
      <c r="F1709" s="3">
        <v>45695.583333333336</v>
      </c>
      <c r="G1709" s="3">
        <v>45695.740972222222</v>
      </c>
      <c r="H1709" s="1"/>
      <c r="I1709" s="1">
        <v>1.99</v>
      </c>
      <c r="J1709" s="1">
        <v>21.74</v>
      </c>
      <c r="K1709" s="2">
        <v>8.61</v>
      </c>
      <c r="L1709" s="4" t="s">
        <v>4</v>
      </c>
      <c r="M1709" s="4" t="s">
        <v>33</v>
      </c>
      <c r="N1709" s="1">
        <v>45.19</v>
      </c>
      <c r="O1709" s="1">
        <v>52.94</v>
      </c>
      <c r="P1709" s="1">
        <v>56.9</v>
      </c>
      <c r="Q1709" s="1">
        <v>38.590000000000003</v>
      </c>
      <c r="R1709" s="1">
        <v>3</v>
      </c>
      <c r="S1709" s="4" t="s">
        <v>6</v>
      </c>
      <c r="T1709" s="4" t="s">
        <v>24</v>
      </c>
      <c r="U1709" s="7">
        <v>14</v>
      </c>
      <c r="V1709" s="4" t="s">
        <v>36</v>
      </c>
      <c r="W1709" s="4" t="s">
        <v>2582</v>
      </c>
      <c r="X1709" s="7">
        <v>2</v>
      </c>
      <c r="Y1709" s="7">
        <v>2025</v>
      </c>
      <c r="Z1709" s="4" t="s">
        <v>1853</v>
      </c>
    </row>
    <row r="1710" spans="1:26">
      <c r="A1710" s="4" t="s">
        <v>2260</v>
      </c>
      <c r="B1710" s="4" t="s">
        <v>2477</v>
      </c>
      <c r="C1710" s="1">
        <v>100</v>
      </c>
      <c r="D1710" s="4" t="s">
        <v>55</v>
      </c>
      <c r="E1710" s="4" t="s">
        <v>27</v>
      </c>
      <c r="F1710" s="3">
        <v>45689.625</v>
      </c>
      <c r="G1710" s="3">
        <v>45689.72152777778</v>
      </c>
      <c r="H1710" s="1">
        <v>27.35</v>
      </c>
      <c r="I1710" s="1">
        <v>2.7</v>
      </c>
      <c r="J1710" s="1">
        <v>11.11</v>
      </c>
      <c r="K1710" s="2">
        <v>33.090000000000003</v>
      </c>
      <c r="L1710" s="4" t="s">
        <v>4</v>
      </c>
      <c r="M1710" s="4" t="s">
        <v>13</v>
      </c>
      <c r="N1710" s="1">
        <v>10.68</v>
      </c>
      <c r="O1710" s="1">
        <v>72.400000000000006</v>
      </c>
      <c r="P1710" s="1">
        <v>247.66</v>
      </c>
      <c r="Q1710" s="1">
        <v>-8.3000000000000007</v>
      </c>
      <c r="R1710" s="1">
        <v>1.54</v>
      </c>
      <c r="S1710" s="4" t="s">
        <v>6</v>
      </c>
      <c r="T1710" s="4" t="s">
        <v>24</v>
      </c>
      <c r="U1710" s="7">
        <v>15</v>
      </c>
      <c r="V1710" s="4" t="s">
        <v>36</v>
      </c>
      <c r="W1710" s="4" t="s">
        <v>2575</v>
      </c>
      <c r="X1710" s="7">
        <v>2</v>
      </c>
      <c r="Y1710" s="7">
        <v>2025</v>
      </c>
      <c r="Z1710" s="4" t="s">
        <v>1853</v>
      </c>
    </row>
    <row r="1711" spans="1:26">
      <c r="A1711" s="4" t="s">
        <v>2261</v>
      </c>
      <c r="B1711" s="4" t="s">
        <v>2478</v>
      </c>
      <c r="C1711" s="1">
        <v>100</v>
      </c>
      <c r="D1711" s="4" t="s">
        <v>325</v>
      </c>
      <c r="E1711" s="4" t="s">
        <v>27</v>
      </c>
      <c r="F1711" s="3">
        <v>45695.625</v>
      </c>
      <c r="G1711" s="3">
        <v>45695.691666666666</v>
      </c>
      <c r="H1711" s="1">
        <v>41.09</v>
      </c>
      <c r="I1711" s="1">
        <v>5.22</v>
      </c>
      <c r="J1711" s="1">
        <v>7.85</v>
      </c>
      <c r="K1711" s="2">
        <v>37.369999999999997</v>
      </c>
      <c r="L1711" s="4" t="s">
        <v>36</v>
      </c>
      <c r="M1711" s="4" t="s">
        <v>39</v>
      </c>
      <c r="N1711" s="1">
        <v>10.71</v>
      </c>
      <c r="O1711" s="1">
        <v>64.16</v>
      </c>
      <c r="P1711" s="1">
        <v>35.44</v>
      </c>
      <c r="Q1711" s="1">
        <v>-2.56</v>
      </c>
      <c r="R1711" s="1">
        <v>6.64</v>
      </c>
      <c r="S1711" s="4" t="s">
        <v>20</v>
      </c>
      <c r="T1711" s="4" t="s">
        <v>24</v>
      </c>
      <c r="U1711" s="7">
        <v>15</v>
      </c>
      <c r="V1711" s="4" t="s">
        <v>36</v>
      </c>
      <c r="W1711" s="4" t="s">
        <v>2580</v>
      </c>
      <c r="X1711" s="7">
        <v>2</v>
      </c>
      <c r="Y1711" s="7">
        <v>2025</v>
      </c>
      <c r="Z1711" s="4" t="s">
        <v>1853</v>
      </c>
    </row>
    <row r="1712" spans="1:26">
      <c r="A1712" s="4" t="s">
        <v>2262</v>
      </c>
      <c r="B1712" s="4" t="s">
        <v>2479</v>
      </c>
      <c r="C1712" s="1">
        <v>58.01</v>
      </c>
      <c r="D1712" s="4" t="s">
        <v>327</v>
      </c>
      <c r="E1712" s="4" t="s">
        <v>27</v>
      </c>
      <c r="F1712" s="3">
        <v>45695.666666666664</v>
      </c>
      <c r="G1712" s="3">
        <v>45695.725694444445</v>
      </c>
      <c r="H1712" s="1">
        <v>49</v>
      </c>
      <c r="I1712" s="1">
        <v>3.74</v>
      </c>
      <c r="J1712" s="1">
        <v>2.56</v>
      </c>
      <c r="K1712" s="2">
        <v>15.93</v>
      </c>
      <c r="L1712" s="4" t="s">
        <v>45</v>
      </c>
      <c r="M1712" s="4" t="s">
        <v>23</v>
      </c>
      <c r="N1712" s="1">
        <v>15.6</v>
      </c>
      <c r="O1712" s="1">
        <v>98</v>
      </c>
      <c r="P1712" s="1">
        <v>85.1</v>
      </c>
      <c r="Q1712" s="1">
        <v>15.56</v>
      </c>
      <c r="R1712" s="1">
        <v>6</v>
      </c>
      <c r="S1712" s="4" t="s">
        <v>20</v>
      </c>
      <c r="T1712" s="4" t="s">
        <v>24</v>
      </c>
      <c r="U1712" s="7">
        <v>16</v>
      </c>
      <c r="V1712" s="4" t="s">
        <v>36</v>
      </c>
      <c r="W1712" s="4" t="s">
        <v>2580</v>
      </c>
      <c r="X1712" s="7">
        <v>2</v>
      </c>
      <c r="Y1712" s="7">
        <v>2025</v>
      </c>
      <c r="Z1712" s="4" t="s">
        <v>1853</v>
      </c>
    </row>
    <row r="1713" spans="1:26">
      <c r="A1713" s="4" t="s">
        <v>2263</v>
      </c>
      <c r="B1713" s="4" t="s">
        <v>2480</v>
      </c>
      <c r="C1713" s="1">
        <v>85</v>
      </c>
      <c r="D1713" s="4" t="s">
        <v>138</v>
      </c>
      <c r="E1713" s="4" t="s">
        <v>58</v>
      </c>
      <c r="F1713" s="3">
        <v>45695.708333333336</v>
      </c>
      <c r="G1713" s="3">
        <v>45695.772222222222</v>
      </c>
      <c r="H1713" s="1">
        <v>10.28</v>
      </c>
      <c r="I1713" s="1">
        <v>2.36</v>
      </c>
      <c r="J1713" s="1">
        <v>45.69</v>
      </c>
      <c r="K1713" s="2">
        <v>7.05</v>
      </c>
      <c r="L1713" s="4" t="s">
        <v>12</v>
      </c>
      <c r="M1713" s="4" t="s">
        <v>39</v>
      </c>
      <c r="N1713" s="1">
        <v>27.84</v>
      </c>
      <c r="O1713" s="1">
        <v>52.21</v>
      </c>
      <c r="P1713" s="1">
        <v>39.28</v>
      </c>
      <c r="Q1713" s="1">
        <v>35.090000000000003</v>
      </c>
      <c r="R1713" s="1">
        <v>1.8</v>
      </c>
      <c r="S1713" s="4" t="s">
        <v>20</v>
      </c>
      <c r="T1713" s="4" t="s">
        <v>24</v>
      </c>
      <c r="U1713" s="7">
        <v>17</v>
      </c>
      <c r="V1713" s="4" t="s">
        <v>36</v>
      </c>
      <c r="W1713" s="4" t="s">
        <v>2578</v>
      </c>
      <c r="X1713" s="7">
        <v>2</v>
      </c>
      <c r="Y1713" s="7">
        <v>2025</v>
      </c>
      <c r="Z1713" s="4" t="s">
        <v>1853</v>
      </c>
    </row>
    <row r="1714" spans="1:26">
      <c r="A1714" s="4" t="s">
        <v>2264</v>
      </c>
      <c r="B1714" s="4" t="s">
        <v>2481</v>
      </c>
      <c r="C1714" s="1">
        <v>85</v>
      </c>
      <c r="D1714" s="4" t="s">
        <v>330</v>
      </c>
      <c r="E1714" s="4" t="s">
        <v>3</v>
      </c>
      <c r="F1714" s="3">
        <v>45695.75</v>
      </c>
      <c r="G1714" s="3">
        <v>45695.911111111112</v>
      </c>
      <c r="H1714" s="1">
        <v>45.57</v>
      </c>
      <c r="I1714" s="1">
        <v>3.27</v>
      </c>
      <c r="J1714" s="1">
        <v>11.09</v>
      </c>
      <c r="K1714" s="2">
        <v>34.03</v>
      </c>
      <c r="L1714" s="4" t="s">
        <v>4</v>
      </c>
      <c r="M1714" s="4" t="s">
        <v>13</v>
      </c>
      <c r="N1714" s="1">
        <v>45.71</v>
      </c>
      <c r="O1714" s="1">
        <v>87.23</v>
      </c>
      <c r="P1714" s="1">
        <v>217.59</v>
      </c>
      <c r="Q1714" s="1">
        <v>-9.09</v>
      </c>
      <c r="R1714" s="1">
        <v>1</v>
      </c>
      <c r="S1714" s="4" t="s">
        <v>20</v>
      </c>
      <c r="T1714" s="4" t="s">
        <v>7</v>
      </c>
      <c r="U1714" s="7">
        <v>18</v>
      </c>
      <c r="V1714" s="4" t="s">
        <v>4</v>
      </c>
      <c r="W1714" s="4" t="s">
        <v>2585</v>
      </c>
      <c r="X1714" s="7">
        <v>2</v>
      </c>
      <c r="Y1714" s="7">
        <v>2025</v>
      </c>
      <c r="Z1714" s="4" t="s">
        <v>1853</v>
      </c>
    </row>
    <row r="1715" spans="1:26">
      <c r="A1715" s="4" t="s">
        <v>2265</v>
      </c>
      <c r="B1715" s="4" t="s">
        <v>2482</v>
      </c>
      <c r="C1715" s="1">
        <v>62</v>
      </c>
      <c r="D1715" s="4" t="s">
        <v>332</v>
      </c>
      <c r="E1715" s="4" t="s">
        <v>58</v>
      </c>
      <c r="F1715" s="3">
        <v>45695.791666666664</v>
      </c>
      <c r="G1715" s="3">
        <v>45695.822222222225</v>
      </c>
      <c r="H1715" s="1">
        <v>69.11</v>
      </c>
      <c r="I1715" s="1">
        <v>3.28</v>
      </c>
      <c r="J1715" s="1">
        <v>22.99</v>
      </c>
      <c r="K1715" s="2">
        <v>9.36</v>
      </c>
      <c r="L1715" s="4" t="s">
        <v>36</v>
      </c>
      <c r="M1715" s="4" t="s">
        <v>13</v>
      </c>
      <c r="N1715" s="1">
        <v>58.58</v>
      </c>
      <c r="O1715" s="1">
        <v>62.96</v>
      </c>
      <c r="P1715" s="1">
        <v>101.38</v>
      </c>
      <c r="Q1715" s="1">
        <v>1.5</v>
      </c>
      <c r="R1715" s="1">
        <v>1</v>
      </c>
      <c r="S1715" s="4" t="s">
        <v>20</v>
      </c>
      <c r="T1715" s="4" t="s">
        <v>24</v>
      </c>
      <c r="U1715" s="7">
        <v>19</v>
      </c>
      <c r="V1715" s="4" t="s">
        <v>4</v>
      </c>
      <c r="W1715" s="4" t="s">
        <v>2583</v>
      </c>
      <c r="X1715" s="7">
        <v>2</v>
      </c>
      <c r="Y1715" s="7">
        <v>2025</v>
      </c>
      <c r="Z1715" s="4" t="s">
        <v>1853</v>
      </c>
    </row>
    <row r="1716" spans="1:26">
      <c r="A1716" s="4" t="s">
        <v>2266</v>
      </c>
      <c r="B1716" s="4" t="s">
        <v>2483</v>
      </c>
      <c r="C1716" s="1">
        <v>102.95</v>
      </c>
      <c r="D1716" s="4" t="s">
        <v>334</v>
      </c>
      <c r="E1716" s="4" t="s">
        <v>27</v>
      </c>
      <c r="F1716" s="3">
        <v>45695.833333333336</v>
      </c>
      <c r="G1716" s="3">
        <v>45695.929166666669</v>
      </c>
      <c r="H1716" s="1">
        <v>37.76</v>
      </c>
      <c r="I1716" s="1">
        <v>3.4</v>
      </c>
      <c r="J1716" s="1">
        <v>32.729999999999997</v>
      </c>
      <c r="K1716" s="2">
        <v>26.22</v>
      </c>
      <c r="L1716" s="4" t="s">
        <v>12</v>
      </c>
      <c r="M1716" s="4" t="s">
        <v>19</v>
      </c>
      <c r="N1716" s="1">
        <v>74.680000000000007</v>
      </c>
      <c r="O1716" s="1">
        <v>64.650000000000006</v>
      </c>
      <c r="P1716" s="1">
        <v>156.41999999999999</v>
      </c>
      <c r="Q1716" s="1">
        <v>2.2200000000000002</v>
      </c>
      <c r="R1716" s="1">
        <v>6</v>
      </c>
      <c r="S1716" s="4" t="s">
        <v>20</v>
      </c>
      <c r="T1716" s="4" t="s">
        <v>24</v>
      </c>
      <c r="U1716" s="7">
        <v>20</v>
      </c>
      <c r="V1716" s="4" t="s">
        <v>4</v>
      </c>
      <c r="W1716" s="4" t="s">
        <v>2571</v>
      </c>
      <c r="X1716" s="7">
        <v>2</v>
      </c>
      <c r="Y1716" s="7">
        <v>2025</v>
      </c>
      <c r="Z1716" s="4" t="s">
        <v>1853</v>
      </c>
    </row>
    <row r="1717" spans="1:26">
      <c r="A1717" s="4" t="s">
        <v>2267</v>
      </c>
      <c r="B1717" s="4" t="s">
        <v>2484</v>
      </c>
      <c r="C1717" s="1">
        <v>85</v>
      </c>
      <c r="D1717" s="4" t="s">
        <v>336</v>
      </c>
      <c r="E1717" s="4" t="s">
        <v>27</v>
      </c>
      <c r="F1717" s="3">
        <v>45695.875</v>
      </c>
      <c r="G1717" s="3">
        <v>45695.975694444445</v>
      </c>
      <c r="H1717" s="1">
        <v>14.5</v>
      </c>
      <c r="I1717" s="1">
        <v>2.5499999999999998</v>
      </c>
      <c r="J1717" s="1">
        <v>21.24</v>
      </c>
      <c r="K1717" s="2">
        <v>30.87</v>
      </c>
      <c r="L1717" s="4" t="s">
        <v>45</v>
      </c>
      <c r="M1717" s="4" t="s">
        <v>39</v>
      </c>
      <c r="N1717" s="1">
        <v>30.76</v>
      </c>
      <c r="O1717" s="1">
        <v>56.51</v>
      </c>
      <c r="P1717" s="1">
        <v>119.36</v>
      </c>
      <c r="Q1717" s="1">
        <v>-5.6</v>
      </c>
      <c r="R1717" s="1">
        <v>0.67</v>
      </c>
      <c r="S1717" s="4" t="s">
        <v>20</v>
      </c>
      <c r="T1717" s="4" t="s">
        <v>7</v>
      </c>
      <c r="U1717" s="7">
        <v>21</v>
      </c>
      <c r="V1717" s="4" t="s">
        <v>4</v>
      </c>
      <c r="W1717" s="4" t="s">
        <v>2570</v>
      </c>
      <c r="X1717" s="7">
        <v>2</v>
      </c>
      <c r="Y1717" s="7">
        <v>2025</v>
      </c>
      <c r="Z1717" s="4" t="s">
        <v>1853</v>
      </c>
    </row>
    <row r="1718" spans="1:26">
      <c r="A1718" s="4" t="s">
        <v>2268</v>
      </c>
      <c r="B1718" s="4" t="s">
        <v>2485</v>
      </c>
      <c r="C1718" s="1">
        <v>75</v>
      </c>
      <c r="D1718" s="4" t="s">
        <v>338</v>
      </c>
      <c r="E1718" s="4" t="s">
        <v>3</v>
      </c>
      <c r="F1718" s="3">
        <v>45695.916666666664</v>
      </c>
      <c r="G1718" s="3">
        <v>45696.000694444447</v>
      </c>
      <c r="H1718" s="1">
        <v>54.64</v>
      </c>
      <c r="I1718" s="1">
        <v>3.25</v>
      </c>
      <c r="J1718" s="1">
        <v>19.71</v>
      </c>
      <c r="K1718" s="2">
        <v>18.84</v>
      </c>
      <c r="L1718" s="4" t="s">
        <v>12</v>
      </c>
      <c r="M1718" s="4" t="s">
        <v>13</v>
      </c>
      <c r="N1718" s="1">
        <v>27.02</v>
      </c>
      <c r="O1718" s="1">
        <v>85.54</v>
      </c>
      <c r="P1718" s="1">
        <v>130.55000000000001</v>
      </c>
      <c r="Q1718" s="1">
        <v>12.63</v>
      </c>
      <c r="R1718" s="1">
        <v>5</v>
      </c>
      <c r="S1718" s="4" t="s">
        <v>14</v>
      </c>
      <c r="T1718" s="4" t="s">
        <v>7</v>
      </c>
      <c r="U1718" s="7">
        <v>22</v>
      </c>
      <c r="V1718" s="4" t="s">
        <v>4</v>
      </c>
      <c r="W1718" s="4" t="s">
        <v>2570</v>
      </c>
      <c r="X1718" s="7">
        <v>2</v>
      </c>
      <c r="Y1718" s="7">
        <v>2025</v>
      </c>
      <c r="Z1718" s="4" t="s">
        <v>1853</v>
      </c>
    </row>
    <row r="1719" spans="1:26">
      <c r="A1719" s="4" t="s">
        <v>2269</v>
      </c>
      <c r="B1719" s="4" t="s">
        <v>2486</v>
      </c>
      <c r="C1719" s="1">
        <v>75</v>
      </c>
      <c r="D1719" s="4" t="s">
        <v>340</v>
      </c>
      <c r="E1719" s="4" t="s">
        <v>42</v>
      </c>
      <c r="F1719" s="3">
        <v>45695.958333333336</v>
      </c>
      <c r="G1719" s="3">
        <v>45696.074305555558</v>
      </c>
      <c r="H1719" s="1">
        <v>67.89</v>
      </c>
      <c r="I1719" s="1">
        <v>3.01</v>
      </c>
      <c r="J1719" s="1">
        <v>9.68</v>
      </c>
      <c r="K1719" s="2">
        <v>11.33</v>
      </c>
      <c r="L1719" s="4" t="s">
        <v>36</v>
      </c>
      <c r="M1719" s="4" t="s">
        <v>39</v>
      </c>
      <c r="N1719" s="1">
        <v>64.31</v>
      </c>
      <c r="O1719" s="1">
        <v>77.58</v>
      </c>
      <c r="P1719" s="1">
        <v>32.89</v>
      </c>
      <c r="Q1719" s="1">
        <v>16.32</v>
      </c>
      <c r="R1719" s="1">
        <v>6</v>
      </c>
      <c r="S1719" s="4" t="s">
        <v>20</v>
      </c>
      <c r="T1719" s="4" t="s">
        <v>15</v>
      </c>
      <c r="U1719" s="7">
        <v>23</v>
      </c>
      <c r="V1719" s="4" t="s">
        <v>4</v>
      </c>
      <c r="W1719" s="4" t="s">
        <v>2568</v>
      </c>
      <c r="X1719" s="7">
        <v>2</v>
      </c>
      <c r="Y1719" s="7">
        <v>2025</v>
      </c>
      <c r="Z1719" s="4" t="s">
        <v>1853</v>
      </c>
    </row>
    <row r="1720" spans="1:26">
      <c r="A1720" s="4" t="s">
        <v>2270</v>
      </c>
      <c r="B1720" s="4" t="s">
        <v>2487</v>
      </c>
      <c r="C1720" s="1">
        <v>100</v>
      </c>
      <c r="D1720" s="4" t="s">
        <v>342</v>
      </c>
      <c r="E1720" s="4" t="s">
        <v>42</v>
      </c>
      <c r="F1720" s="3">
        <v>45696</v>
      </c>
      <c r="G1720" s="3">
        <v>45696.135416666664</v>
      </c>
      <c r="H1720" s="1">
        <v>22.74</v>
      </c>
      <c r="I1720" s="1">
        <v>1.03</v>
      </c>
      <c r="J1720" s="1">
        <v>29.64</v>
      </c>
      <c r="K1720" s="2">
        <v>8.23</v>
      </c>
      <c r="L1720" s="4" t="s">
        <v>4</v>
      </c>
      <c r="M1720" s="4" t="s">
        <v>19</v>
      </c>
      <c r="N1720" s="1">
        <v>76.23</v>
      </c>
      <c r="O1720" s="1">
        <v>85.78</v>
      </c>
      <c r="P1720" s="1">
        <v>280.98</v>
      </c>
      <c r="Q1720" s="1">
        <v>-2.91</v>
      </c>
      <c r="R1720" s="1">
        <v>4</v>
      </c>
      <c r="S1720" s="4" t="s">
        <v>6</v>
      </c>
      <c r="T1720" s="4" t="s">
        <v>15</v>
      </c>
      <c r="U1720" s="7">
        <v>0</v>
      </c>
      <c r="V1720" s="4" t="s">
        <v>1816</v>
      </c>
      <c r="W1720" s="4" t="s">
        <v>2576</v>
      </c>
      <c r="X1720" s="7">
        <v>2</v>
      </c>
      <c r="Y1720" s="7">
        <v>2025</v>
      </c>
      <c r="Z1720" s="4" t="s">
        <v>1853</v>
      </c>
    </row>
    <row r="1721" spans="1:26">
      <c r="A1721" s="4" t="s">
        <v>2271</v>
      </c>
      <c r="B1721" s="4" t="s">
        <v>2488</v>
      </c>
      <c r="C1721" s="1">
        <v>97.68</v>
      </c>
      <c r="D1721" s="4" t="s">
        <v>57</v>
      </c>
      <c r="E1721" s="4" t="s">
        <v>58</v>
      </c>
      <c r="F1721" s="3">
        <v>45689.666666666664</v>
      </c>
      <c r="G1721" s="3">
        <v>45689.751388888886</v>
      </c>
      <c r="H1721" s="1">
        <v>24.73</v>
      </c>
      <c r="I1721" s="1">
        <v>3.46</v>
      </c>
      <c r="J1721" s="1">
        <v>49.4</v>
      </c>
      <c r="K1721" s="2">
        <v>17.489999999999998</v>
      </c>
      <c r="L1721" s="4" t="s">
        <v>4</v>
      </c>
      <c r="M1721" s="4" t="s">
        <v>19</v>
      </c>
      <c r="N1721" s="1">
        <v>67.59</v>
      </c>
      <c r="O1721" s="1">
        <v>89.94</v>
      </c>
      <c r="P1721" s="1">
        <v>237.31</v>
      </c>
      <c r="Q1721" s="1">
        <v>4.42</v>
      </c>
      <c r="R1721" s="1">
        <v>7</v>
      </c>
      <c r="S1721" s="4" t="s">
        <v>6</v>
      </c>
      <c r="T1721" s="4" t="s">
        <v>7</v>
      </c>
      <c r="U1721" s="7">
        <v>16</v>
      </c>
      <c r="V1721" s="4" t="s">
        <v>36</v>
      </c>
      <c r="W1721" s="4" t="s">
        <v>2573</v>
      </c>
      <c r="X1721" s="7">
        <v>2</v>
      </c>
      <c r="Y1721" s="7">
        <v>2025</v>
      </c>
      <c r="Z1721" s="4" t="s">
        <v>1853</v>
      </c>
    </row>
    <row r="1722" spans="1:26">
      <c r="A1722" s="4" t="s">
        <v>2272</v>
      </c>
      <c r="B1722" s="4" t="s">
        <v>62</v>
      </c>
      <c r="C1722" s="1">
        <v>85</v>
      </c>
      <c r="D1722" s="4" t="s">
        <v>344</v>
      </c>
      <c r="E1722" s="4" t="s">
        <v>3</v>
      </c>
      <c r="F1722" s="3">
        <v>45696.041666666664</v>
      </c>
      <c r="G1722" s="3">
        <v>45696.094444444447</v>
      </c>
      <c r="H1722" s="1">
        <v>56.02</v>
      </c>
      <c r="I1722" s="1">
        <v>1.04</v>
      </c>
      <c r="J1722" s="1">
        <v>37.85</v>
      </c>
      <c r="K1722" s="2">
        <v>14.58</v>
      </c>
      <c r="L1722" s="4" t="s">
        <v>4</v>
      </c>
      <c r="M1722" s="4" t="s">
        <v>13</v>
      </c>
      <c r="N1722" s="1">
        <v>18.04</v>
      </c>
      <c r="O1722" s="1">
        <v>61.93</v>
      </c>
      <c r="P1722" s="1">
        <v>14.72</v>
      </c>
      <c r="Q1722" s="1">
        <v>11.49</v>
      </c>
      <c r="R1722" s="1">
        <v>7</v>
      </c>
      <c r="S1722" s="4" t="s">
        <v>14</v>
      </c>
      <c r="T1722" s="4" t="s">
        <v>24</v>
      </c>
      <c r="U1722" s="7">
        <v>1</v>
      </c>
      <c r="V1722" s="4" t="s">
        <v>1816</v>
      </c>
      <c r="W1722" s="4" t="s">
        <v>2584</v>
      </c>
      <c r="X1722" s="7">
        <v>2</v>
      </c>
      <c r="Y1722" s="7">
        <v>2025</v>
      </c>
      <c r="Z1722" s="4" t="s">
        <v>1853</v>
      </c>
    </row>
    <row r="1723" spans="1:26">
      <c r="A1723" s="4" t="s">
        <v>2273</v>
      </c>
      <c r="B1723" s="4" t="s">
        <v>2452</v>
      </c>
      <c r="C1723" s="1">
        <v>85</v>
      </c>
      <c r="D1723" s="4" t="s">
        <v>305</v>
      </c>
      <c r="E1723" s="4" t="s">
        <v>3</v>
      </c>
      <c r="F1723" s="3">
        <v>45696.083333333336</v>
      </c>
      <c r="G1723" s="3">
        <v>45696.143055555556</v>
      </c>
      <c r="H1723" s="1">
        <v>127.76</v>
      </c>
      <c r="I1723" s="1">
        <v>0.98</v>
      </c>
      <c r="J1723" s="1">
        <v>9.2899999999999991</v>
      </c>
      <c r="K1723" s="2">
        <v>20.34</v>
      </c>
      <c r="L1723" s="4" t="s">
        <v>45</v>
      </c>
      <c r="M1723" s="4" t="s">
        <v>13</v>
      </c>
      <c r="N1723" s="1">
        <v>27.65</v>
      </c>
      <c r="O1723" s="1">
        <v>90.3</v>
      </c>
      <c r="P1723" s="1">
        <v>103.96</v>
      </c>
      <c r="Q1723" s="1">
        <v>18.41</v>
      </c>
      <c r="R1723" s="1">
        <v>1</v>
      </c>
      <c r="S1723" s="4" t="s">
        <v>20</v>
      </c>
      <c r="T1723" s="4" t="s">
        <v>15</v>
      </c>
      <c r="U1723" s="7">
        <v>2</v>
      </c>
      <c r="V1723" s="4" t="s">
        <v>1816</v>
      </c>
      <c r="W1723" s="4" t="s">
        <v>2584</v>
      </c>
      <c r="X1723" s="7">
        <v>2</v>
      </c>
      <c r="Y1723" s="7">
        <v>2025</v>
      </c>
      <c r="Z1723" s="4" t="s">
        <v>1853</v>
      </c>
    </row>
    <row r="1724" spans="1:26">
      <c r="A1724" s="4" t="s">
        <v>2274</v>
      </c>
      <c r="B1724" s="4" t="s">
        <v>2453</v>
      </c>
      <c r="C1724" s="1">
        <v>100</v>
      </c>
      <c r="D1724" s="4" t="s">
        <v>347</v>
      </c>
      <c r="E1724" s="4" t="s">
        <v>58</v>
      </c>
      <c r="F1724" s="3">
        <v>45696.125</v>
      </c>
      <c r="G1724" s="3">
        <v>45696.179861111108</v>
      </c>
      <c r="H1724" s="1">
        <v>13.88</v>
      </c>
      <c r="I1724" s="1">
        <v>0.52</v>
      </c>
      <c r="J1724" s="1">
        <v>9.91</v>
      </c>
      <c r="K1724" s="2">
        <v>26.91</v>
      </c>
      <c r="L1724" s="4" t="s">
        <v>45</v>
      </c>
      <c r="M1724" s="4" t="s">
        <v>13</v>
      </c>
      <c r="N1724" s="1">
        <v>40.799999999999997</v>
      </c>
      <c r="O1724" s="1">
        <v>71.38</v>
      </c>
      <c r="P1724" s="1">
        <v>136.28</v>
      </c>
      <c r="Q1724" s="1">
        <v>24.76</v>
      </c>
      <c r="R1724" s="1">
        <v>5</v>
      </c>
      <c r="S1724" s="4" t="s">
        <v>20</v>
      </c>
      <c r="T1724" s="4" t="s">
        <v>7</v>
      </c>
      <c r="U1724" s="7">
        <v>3</v>
      </c>
      <c r="V1724" s="4" t="s">
        <v>1816</v>
      </c>
      <c r="W1724" s="4" t="s">
        <v>2584</v>
      </c>
      <c r="X1724" s="7">
        <v>2</v>
      </c>
      <c r="Y1724" s="7">
        <v>2025</v>
      </c>
      <c r="Z1724" s="4" t="s">
        <v>1853</v>
      </c>
    </row>
    <row r="1725" spans="1:26">
      <c r="A1725" s="4" t="s">
        <v>2275</v>
      </c>
      <c r="B1725" s="4" t="s">
        <v>2454</v>
      </c>
      <c r="C1725" s="1">
        <v>75</v>
      </c>
      <c r="D1725" s="4" t="s">
        <v>349</v>
      </c>
      <c r="E1725" s="4" t="s">
        <v>3</v>
      </c>
      <c r="F1725" s="3">
        <v>45696.166666666664</v>
      </c>
      <c r="G1725" s="3">
        <v>45696.236111111109</v>
      </c>
      <c r="H1725" s="1"/>
      <c r="I1725" s="1">
        <v>3.47</v>
      </c>
      <c r="J1725" s="1">
        <v>32.6</v>
      </c>
      <c r="K1725" s="2">
        <v>37.21</v>
      </c>
      <c r="L1725" s="4" t="s">
        <v>45</v>
      </c>
      <c r="M1725" s="4" t="s">
        <v>13</v>
      </c>
      <c r="N1725" s="1">
        <v>68.790000000000006</v>
      </c>
      <c r="O1725" s="1">
        <v>75.67</v>
      </c>
      <c r="P1725" s="1">
        <v>62.41</v>
      </c>
      <c r="Q1725" s="1">
        <v>27.9</v>
      </c>
      <c r="R1725" s="1">
        <v>7</v>
      </c>
      <c r="S1725" s="4" t="s">
        <v>6</v>
      </c>
      <c r="T1725" s="4" t="s">
        <v>15</v>
      </c>
      <c r="U1725" s="7">
        <v>4</v>
      </c>
      <c r="V1725" s="4" t="s">
        <v>1816</v>
      </c>
      <c r="W1725" s="4" t="s">
        <v>2584</v>
      </c>
      <c r="X1725" s="7">
        <v>2</v>
      </c>
      <c r="Y1725" s="7">
        <v>2025</v>
      </c>
      <c r="Z1725" s="4" t="s">
        <v>1853</v>
      </c>
    </row>
    <row r="1726" spans="1:26">
      <c r="A1726" s="4" t="s">
        <v>2276</v>
      </c>
      <c r="B1726" s="4" t="s">
        <v>29</v>
      </c>
      <c r="C1726" s="1">
        <v>100</v>
      </c>
      <c r="D1726" s="4" t="s">
        <v>351</v>
      </c>
      <c r="E1726" s="4" t="s">
        <v>42</v>
      </c>
      <c r="F1726" s="3">
        <v>45696.208333333336</v>
      </c>
      <c r="G1726" s="3">
        <v>45696.327777777777</v>
      </c>
      <c r="H1726" s="1">
        <v>47.82</v>
      </c>
      <c r="I1726" s="1">
        <v>2.0499999999999998</v>
      </c>
      <c r="J1726" s="1">
        <v>6.08</v>
      </c>
      <c r="K1726" s="2">
        <v>35.99</v>
      </c>
      <c r="L1726" s="4" t="s">
        <v>45</v>
      </c>
      <c r="M1726" s="4" t="s">
        <v>5</v>
      </c>
      <c r="N1726" s="1">
        <v>61.58</v>
      </c>
      <c r="O1726" s="1">
        <v>97.96</v>
      </c>
      <c r="P1726" s="1">
        <v>90.11</v>
      </c>
      <c r="Q1726" s="1">
        <v>7.17</v>
      </c>
      <c r="R1726" s="1">
        <v>2</v>
      </c>
      <c r="S1726" s="4" t="s">
        <v>14</v>
      </c>
      <c r="T1726" s="4" t="s">
        <v>15</v>
      </c>
      <c r="U1726" s="7">
        <v>5</v>
      </c>
      <c r="V1726" s="4" t="s">
        <v>1816</v>
      </c>
      <c r="W1726" s="4" t="s">
        <v>2579</v>
      </c>
      <c r="X1726" s="7">
        <v>2</v>
      </c>
      <c r="Y1726" s="7">
        <v>2025</v>
      </c>
      <c r="Z1726" s="4" t="s">
        <v>1853</v>
      </c>
    </row>
    <row r="1727" spans="1:26">
      <c r="A1727" s="4" t="s">
        <v>2277</v>
      </c>
      <c r="B1727" s="4" t="s">
        <v>2455</v>
      </c>
      <c r="C1727" s="1">
        <v>50</v>
      </c>
      <c r="D1727" s="4" t="s">
        <v>353</v>
      </c>
      <c r="E1727" s="4" t="s">
        <v>3</v>
      </c>
      <c r="F1727" s="3">
        <v>45696.25</v>
      </c>
      <c r="G1727" s="3">
        <v>45696.371527777781</v>
      </c>
      <c r="H1727" s="1">
        <v>71.14</v>
      </c>
      <c r="I1727" s="1">
        <v>1.73</v>
      </c>
      <c r="J1727" s="1">
        <v>14.83</v>
      </c>
      <c r="K1727" s="2">
        <v>37.020000000000003</v>
      </c>
      <c r="L1727" s="4" t="s">
        <v>36</v>
      </c>
      <c r="M1727" s="4" t="s">
        <v>23</v>
      </c>
      <c r="N1727" s="1">
        <v>73.16</v>
      </c>
      <c r="O1727" s="1">
        <v>75.75</v>
      </c>
      <c r="P1727" s="1">
        <v>150.27000000000001</v>
      </c>
      <c r="Q1727" s="1">
        <v>17.420000000000002</v>
      </c>
      <c r="R1727" s="1">
        <v>5</v>
      </c>
      <c r="S1727" s="4" t="s">
        <v>6</v>
      </c>
      <c r="T1727" s="4" t="s">
        <v>24</v>
      </c>
      <c r="U1727" s="7">
        <v>6</v>
      </c>
      <c r="V1727" s="4" t="s">
        <v>12</v>
      </c>
      <c r="W1727" s="4" t="s">
        <v>2567</v>
      </c>
      <c r="X1727" s="7">
        <v>2</v>
      </c>
      <c r="Y1727" s="7">
        <v>2025</v>
      </c>
      <c r="Z1727" s="4" t="s">
        <v>1853</v>
      </c>
    </row>
    <row r="1728" spans="1:26">
      <c r="A1728" s="4" t="s">
        <v>2278</v>
      </c>
      <c r="B1728" s="4" t="s">
        <v>2456</v>
      </c>
      <c r="C1728" s="1">
        <v>85</v>
      </c>
      <c r="D1728" s="4" t="s">
        <v>266</v>
      </c>
      <c r="E1728" s="4" t="s">
        <v>58</v>
      </c>
      <c r="F1728" s="3">
        <v>45696.291666666664</v>
      </c>
      <c r="G1728" s="3">
        <v>45696.368750000001</v>
      </c>
      <c r="H1728" s="1">
        <v>6.09</v>
      </c>
      <c r="I1728" s="1">
        <v>3.28</v>
      </c>
      <c r="J1728" s="1">
        <v>4.87</v>
      </c>
      <c r="K1728" s="2">
        <v>9.19</v>
      </c>
      <c r="L1728" s="4" t="s">
        <v>45</v>
      </c>
      <c r="M1728" s="4" t="s">
        <v>23</v>
      </c>
      <c r="N1728" s="1">
        <v>14.45</v>
      </c>
      <c r="O1728" s="1">
        <v>61.79</v>
      </c>
      <c r="P1728" s="1">
        <v>54.82</v>
      </c>
      <c r="Q1728" s="1">
        <v>6.17</v>
      </c>
      <c r="R1728" s="1">
        <v>2</v>
      </c>
      <c r="S1728" s="4" t="s">
        <v>6</v>
      </c>
      <c r="T1728" s="4" t="s">
        <v>7</v>
      </c>
      <c r="U1728" s="7">
        <v>7</v>
      </c>
      <c r="V1728" s="4" t="s">
        <v>12</v>
      </c>
      <c r="W1728" s="4" t="s">
        <v>2567</v>
      </c>
      <c r="X1728" s="7">
        <v>2</v>
      </c>
      <c r="Y1728" s="7">
        <v>2025</v>
      </c>
      <c r="Z1728" s="4" t="s">
        <v>1853</v>
      </c>
    </row>
    <row r="1729" spans="1:26">
      <c r="A1729" s="4" t="s">
        <v>2279</v>
      </c>
      <c r="B1729" s="4" t="s">
        <v>2457</v>
      </c>
      <c r="C1729" s="1">
        <v>50</v>
      </c>
      <c r="D1729" s="4" t="s">
        <v>294</v>
      </c>
      <c r="E1729" s="4" t="s">
        <v>58</v>
      </c>
      <c r="F1729" s="3">
        <v>45696.333333333336</v>
      </c>
      <c r="G1729" s="3">
        <v>45696.434027777781</v>
      </c>
      <c r="H1729" s="1">
        <v>33.1</v>
      </c>
      <c r="I1729" s="1">
        <v>2.1800000000000002</v>
      </c>
      <c r="J1729" s="1">
        <v>16.690000000000001</v>
      </c>
      <c r="K1729" s="2">
        <v>36.520000000000003</v>
      </c>
      <c r="L1729" s="4" t="s">
        <v>12</v>
      </c>
      <c r="M1729" s="4" t="s">
        <v>39</v>
      </c>
      <c r="N1729" s="1">
        <v>79.5</v>
      </c>
      <c r="O1729" s="1">
        <v>53.57</v>
      </c>
      <c r="P1729" s="1">
        <v>174.43</v>
      </c>
      <c r="Q1729" s="1">
        <v>-7.87</v>
      </c>
      <c r="R1729" s="1">
        <v>7.69</v>
      </c>
      <c r="S1729" s="4" t="s">
        <v>14</v>
      </c>
      <c r="T1729" s="4" t="s">
        <v>7</v>
      </c>
      <c r="U1729" s="7">
        <v>8</v>
      </c>
      <c r="V1729" s="4" t="s">
        <v>12</v>
      </c>
      <c r="W1729" s="4" t="s">
        <v>2572</v>
      </c>
      <c r="X1729" s="7">
        <v>2</v>
      </c>
      <c r="Y1729" s="7">
        <v>2025</v>
      </c>
      <c r="Z1729" s="4" t="s">
        <v>1853</v>
      </c>
    </row>
    <row r="1730" spans="1:26">
      <c r="A1730" s="4" t="s">
        <v>2280</v>
      </c>
      <c r="B1730" s="4" t="s">
        <v>2458</v>
      </c>
      <c r="C1730" s="1">
        <v>95.7</v>
      </c>
      <c r="D1730" s="4" t="s">
        <v>357</v>
      </c>
      <c r="E1730" s="4" t="s">
        <v>58</v>
      </c>
      <c r="F1730" s="3">
        <v>45696.375</v>
      </c>
      <c r="G1730" s="3">
        <v>45696.468055555553</v>
      </c>
      <c r="H1730" s="1">
        <v>78.83</v>
      </c>
      <c r="I1730" s="1">
        <v>2.92</v>
      </c>
      <c r="J1730" s="1">
        <v>8.42</v>
      </c>
      <c r="K1730" s="2">
        <v>23.3</v>
      </c>
      <c r="L1730" s="4" t="s">
        <v>36</v>
      </c>
      <c r="M1730" s="4" t="s">
        <v>39</v>
      </c>
      <c r="N1730" s="1">
        <v>12.48</v>
      </c>
      <c r="O1730" s="1">
        <v>78.61</v>
      </c>
      <c r="P1730" s="1">
        <v>118.7</v>
      </c>
      <c r="Q1730" s="1">
        <v>4.76</v>
      </c>
      <c r="R1730" s="1">
        <v>0</v>
      </c>
      <c r="S1730" s="4" t="s">
        <v>6</v>
      </c>
      <c r="T1730" s="4" t="s">
        <v>15</v>
      </c>
      <c r="U1730" s="7">
        <v>9</v>
      </c>
      <c r="V1730" s="4" t="s">
        <v>12</v>
      </c>
      <c r="W1730" s="4" t="s">
        <v>2572</v>
      </c>
      <c r="X1730" s="7">
        <v>2</v>
      </c>
      <c r="Y1730" s="7">
        <v>2025</v>
      </c>
      <c r="Z1730" s="4" t="s">
        <v>1853</v>
      </c>
    </row>
    <row r="1731" spans="1:26">
      <c r="A1731" s="4" t="s">
        <v>2281</v>
      </c>
      <c r="B1731" s="4" t="s">
        <v>2459</v>
      </c>
      <c r="C1731" s="1">
        <v>100</v>
      </c>
      <c r="D1731" s="4" t="s">
        <v>359</v>
      </c>
      <c r="E1731" s="4" t="s">
        <v>58</v>
      </c>
      <c r="F1731" s="3">
        <v>45696.416666666664</v>
      </c>
      <c r="G1731" s="3">
        <v>45696.497916666667</v>
      </c>
      <c r="H1731" s="1">
        <v>63.24</v>
      </c>
      <c r="I1731" s="1">
        <v>0.84</v>
      </c>
      <c r="J1731" s="1">
        <v>5.26</v>
      </c>
      <c r="K1731" s="2">
        <v>39.700000000000003</v>
      </c>
      <c r="L1731" s="4" t="s">
        <v>36</v>
      </c>
      <c r="M1731" s="4" t="s">
        <v>39</v>
      </c>
      <c r="N1731" s="1">
        <v>31.11</v>
      </c>
      <c r="O1731" s="1">
        <v>50.16</v>
      </c>
      <c r="P1731" s="1">
        <v>132.96</v>
      </c>
      <c r="Q1731" s="1">
        <v>30.79</v>
      </c>
      <c r="R1731" s="1">
        <v>2</v>
      </c>
      <c r="S1731" s="4" t="s">
        <v>14</v>
      </c>
      <c r="T1731" s="4" t="s">
        <v>15</v>
      </c>
      <c r="U1731" s="7">
        <v>10</v>
      </c>
      <c r="V1731" s="4" t="s">
        <v>12</v>
      </c>
      <c r="W1731" s="4" t="s">
        <v>2572</v>
      </c>
      <c r="X1731" s="7">
        <v>2</v>
      </c>
      <c r="Y1731" s="7">
        <v>2025</v>
      </c>
      <c r="Z1731" s="4" t="s">
        <v>1853</v>
      </c>
    </row>
    <row r="1732" spans="1:26">
      <c r="A1732" s="4" t="s">
        <v>2282</v>
      </c>
      <c r="B1732" s="4" t="s">
        <v>2460</v>
      </c>
      <c r="C1732" s="1">
        <v>50</v>
      </c>
      <c r="D1732" s="4" t="s">
        <v>60</v>
      </c>
      <c r="E1732" s="4" t="s">
        <v>42</v>
      </c>
      <c r="F1732" s="3">
        <v>45689.708333333336</v>
      </c>
      <c r="G1732" s="3">
        <v>45689.842361111114</v>
      </c>
      <c r="H1732" s="1">
        <v>23.82</v>
      </c>
      <c r="I1732" s="1">
        <v>0.85</v>
      </c>
      <c r="J1732" s="1">
        <v>6.61</v>
      </c>
      <c r="K1732" s="2">
        <v>6.43</v>
      </c>
      <c r="L1732" s="4" t="s">
        <v>4</v>
      </c>
      <c r="M1732" s="4" t="s">
        <v>33</v>
      </c>
      <c r="N1732" s="1">
        <v>57.6</v>
      </c>
      <c r="O1732" s="1">
        <v>74.959999999999994</v>
      </c>
      <c r="P1732" s="1">
        <v>22.01</v>
      </c>
      <c r="Q1732" s="1">
        <v>18.41</v>
      </c>
      <c r="R1732" s="1">
        <v>6</v>
      </c>
      <c r="S1732" s="4" t="s">
        <v>20</v>
      </c>
      <c r="T1732" s="4" t="s">
        <v>15</v>
      </c>
      <c r="U1732" s="7">
        <v>17</v>
      </c>
      <c r="V1732" s="4" t="s">
        <v>36</v>
      </c>
      <c r="W1732" s="4" t="s">
        <v>2574</v>
      </c>
      <c r="X1732" s="7">
        <v>2</v>
      </c>
      <c r="Y1732" s="7">
        <v>2025</v>
      </c>
      <c r="Z1732" s="4" t="s">
        <v>1853</v>
      </c>
    </row>
    <row r="1733" spans="1:26">
      <c r="A1733" s="4" t="s">
        <v>2283</v>
      </c>
      <c r="B1733" s="4" t="s">
        <v>2461</v>
      </c>
      <c r="C1733" s="1">
        <v>50</v>
      </c>
      <c r="D1733" s="4" t="s">
        <v>95</v>
      </c>
      <c r="E1733" s="4" t="s">
        <v>11</v>
      </c>
      <c r="F1733" s="3">
        <v>45696.458333333336</v>
      </c>
      <c r="G1733" s="3">
        <v>45696.479861111111</v>
      </c>
      <c r="H1733" s="1">
        <v>50.16</v>
      </c>
      <c r="I1733" s="1">
        <v>3.98</v>
      </c>
      <c r="J1733" s="1">
        <v>29.09</v>
      </c>
      <c r="K1733" s="2">
        <v>8.85</v>
      </c>
      <c r="L1733" s="4" t="s">
        <v>45</v>
      </c>
      <c r="M1733" s="4" t="s">
        <v>19</v>
      </c>
      <c r="N1733" s="1">
        <v>62.13</v>
      </c>
      <c r="O1733" s="1">
        <v>95.4</v>
      </c>
      <c r="P1733" s="1">
        <v>42.38</v>
      </c>
      <c r="Q1733" s="1">
        <v>18.46</v>
      </c>
      <c r="R1733" s="1">
        <v>7</v>
      </c>
      <c r="S1733" s="4" t="s">
        <v>6</v>
      </c>
      <c r="T1733" s="4" t="s">
        <v>15</v>
      </c>
      <c r="U1733" s="7">
        <v>11</v>
      </c>
      <c r="V1733" s="4" t="s">
        <v>12</v>
      </c>
      <c r="W1733" s="4" t="s">
        <v>2574</v>
      </c>
      <c r="X1733" s="7">
        <v>2</v>
      </c>
      <c r="Y1733" s="7">
        <v>2025</v>
      </c>
      <c r="Z1733" s="4" t="s">
        <v>1853</v>
      </c>
    </row>
    <row r="1734" spans="1:26">
      <c r="A1734" s="4" t="s">
        <v>2284</v>
      </c>
      <c r="B1734" s="4" t="s">
        <v>2462</v>
      </c>
      <c r="C1734" s="1">
        <v>50</v>
      </c>
      <c r="D1734" s="4" t="s">
        <v>362</v>
      </c>
      <c r="E1734" s="4" t="s">
        <v>3</v>
      </c>
      <c r="F1734" s="3">
        <v>45696.5</v>
      </c>
      <c r="G1734" s="3">
        <v>45696.592361111114</v>
      </c>
      <c r="H1734" s="1">
        <v>21.82</v>
      </c>
      <c r="I1734" s="1">
        <v>0.86</v>
      </c>
      <c r="J1734" s="1">
        <v>97.34</v>
      </c>
      <c r="K1734" s="2">
        <v>13.1</v>
      </c>
      <c r="L1734" s="4" t="s">
        <v>36</v>
      </c>
      <c r="M1734" s="4" t="s">
        <v>48</v>
      </c>
      <c r="N1734" s="1">
        <v>78.27</v>
      </c>
      <c r="O1734" s="1">
        <v>76.900000000000006</v>
      </c>
      <c r="P1734" s="1">
        <v>240.8</v>
      </c>
      <c r="Q1734" s="1">
        <v>10.34</v>
      </c>
      <c r="R1734" s="1">
        <v>5</v>
      </c>
      <c r="S1734" s="4" t="s">
        <v>14</v>
      </c>
      <c r="T1734" s="4" t="s">
        <v>24</v>
      </c>
      <c r="U1734" s="7">
        <v>12</v>
      </c>
      <c r="V1734" s="4" t="s">
        <v>36</v>
      </c>
      <c r="W1734" s="4" t="s">
        <v>2569</v>
      </c>
      <c r="X1734" s="7">
        <v>2</v>
      </c>
      <c r="Y1734" s="7">
        <v>2025</v>
      </c>
      <c r="Z1734" s="4" t="s">
        <v>1853</v>
      </c>
    </row>
    <row r="1735" spans="1:26">
      <c r="A1735" s="4" t="s">
        <v>2285</v>
      </c>
      <c r="B1735" s="4" t="s">
        <v>2463</v>
      </c>
      <c r="C1735" s="1">
        <v>50</v>
      </c>
      <c r="D1735" s="4" t="s">
        <v>156</v>
      </c>
      <c r="E1735" s="4" t="s">
        <v>27</v>
      </c>
      <c r="F1735" s="3">
        <v>45696.541666666664</v>
      </c>
      <c r="G1735" s="3">
        <v>45696.620138888888</v>
      </c>
      <c r="H1735" s="1">
        <v>61</v>
      </c>
      <c r="I1735" s="1">
        <v>3.03</v>
      </c>
      <c r="J1735" s="1">
        <v>5.72</v>
      </c>
      <c r="K1735" s="2">
        <v>20.420000000000002</v>
      </c>
      <c r="L1735" s="4" t="s">
        <v>12</v>
      </c>
      <c r="M1735" s="4" t="s">
        <v>5</v>
      </c>
      <c r="N1735" s="1">
        <v>44.95</v>
      </c>
      <c r="O1735" s="1">
        <v>66.2</v>
      </c>
      <c r="P1735" s="1">
        <v>232.32</v>
      </c>
      <c r="Q1735" s="1">
        <v>27.54</v>
      </c>
      <c r="R1735" s="1">
        <v>6</v>
      </c>
      <c r="S1735" s="4" t="s">
        <v>20</v>
      </c>
      <c r="T1735" s="4" t="s">
        <v>15</v>
      </c>
      <c r="U1735" s="7">
        <v>13</v>
      </c>
      <c r="V1735" s="4" t="s">
        <v>36</v>
      </c>
      <c r="W1735" s="4" t="s">
        <v>2569</v>
      </c>
      <c r="X1735" s="7">
        <v>2</v>
      </c>
      <c r="Y1735" s="7">
        <v>2025</v>
      </c>
      <c r="Z1735" s="4" t="s">
        <v>1853</v>
      </c>
    </row>
    <row r="1736" spans="1:26">
      <c r="A1736" s="4" t="s">
        <v>2286</v>
      </c>
      <c r="B1736" s="4" t="s">
        <v>2464</v>
      </c>
      <c r="C1736" s="1">
        <v>62</v>
      </c>
      <c r="D1736" s="4" t="s">
        <v>365</v>
      </c>
      <c r="E1736" s="4" t="s">
        <v>3</v>
      </c>
      <c r="F1736" s="3">
        <v>45696.583333333336</v>
      </c>
      <c r="G1736" s="3">
        <v>45696.633333333331</v>
      </c>
      <c r="H1736" s="1">
        <v>47.31</v>
      </c>
      <c r="I1736" s="1">
        <v>0.97</v>
      </c>
      <c r="J1736" s="1">
        <v>10.16</v>
      </c>
      <c r="K1736" s="2">
        <v>25.92</v>
      </c>
      <c r="L1736" s="4" t="s">
        <v>36</v>
      </c>
      <c r="M1736" s="4" t="s">
        <v>48</v>
      </c>
      <c r="N1736" s="1">
        <v>40.49</v>
      </c>
      <c r="O1736" s="1">
        <v>98.82</v>
      </c>
      <c r="P1736" s="1">
        <v>260.66000000000003</v>
      </c>
      <c r="Q1736" s="1">
        <v>23.73</v>
      </c>
      <c r="R1736" s="1">
        <v>5</v>
      </c>
      <c r="S1736" s="4" t="s">
        <v>14</v>
      </c>
      <c r="T1736" s="4" t="s">
        <v>15</v>
      </c>
      <c r="U1736" s="7">
        <v>14</v>
      </c>
      <c r="V1736" s="4" t="s">
        <v>36</v>
      </c>
      <c r="W1736" s="4" t="s">
        <v>2586</v>
      </c>
      <c r="X1736" s="7">
        <v>2</v>
      </c>
      <c r="Y1736" s="7">
        <v>2025</v>
      </c>
      <c r="Z1736" s="4" t="s">
        <v>1853</v>
      </c>
    </row>
    <row r="1737" spans="1:26">
      <c r="A1737" s="4" t="s">
        <v>2287</v>
      </c>
      <c r="B1737" s="4" t="s">
        <v>1</v>
      </c>
      <c r="C1737" s="1">
        <v>62</v>
      </c>
      <c r="D1737" s="4" t="s">
        <v>227</v>
      </c>
      <c r="E1737" s="4" t="s">
        <v>11</v>
      </c>
      <c r="F1737" s="3">
        <v>45696.625</v>
      </c>
      <c r="G1737" s="3">
        <v>45696.752083333333</v>
      </c>
      <c r="H1737" s="1">
        <v>33.78</v>
      </c>
      <c r="I1737" s="1">
        <v>1.35</v>
      </c>
      <c r="J1737" s="1">
        <v>48.77</v>
      </c>
      <c r="K1737" s="2">
        <v>22.9</v>
      </c>
      <c r="L1737" s="4" t="s">
        <v>36</v>
      </c>
      <c r="M1737" s="4" t="s">
        <v>39</v>
      </c>
      <c r="N1737" s="1">
        <v>86.1</v>
      </c>
      <c r="O1737" s="1">
        <v>60.26</v>
      </c>
      <c r="P1737" s="1">
        <v>59.09</v>
      </c>
      <c r="Q1737" s="1">
        <v>58.11</v>
      </c>
      <c r="R1737" s="1">
        <v>5</v>
      </c>
      <c r="S1737" s="4" t="s">
        <v>6</v>
      </c>
      <c r="T1737" s="4" t="s">
        <v>24</v>
      </c>
      <c r="U1737" s="7">
        <v>15</v>
      </c>
      <c r="V1737" s="4" t="s">
        <v>36</v>
      </c>
      <c r="W1737" s="4" t="s">
        <v>2566</v>
      </c>
      <c r="X1737" s="7">
        <v>2</v>
      </c>
      <c r="Y1737" s="7">
        <v>2025</v>
      </c>
      <c r="Z1737" s="4" t="s">
        <v>1853</v>
      </c>
    </row>
    <row r="1738" spans="1:26">
      <c r="A1738" s="4" t="s">
        <v>2288</v>
      </c>
      <c r="B1738" s="4" t="s">
        <v>2465</v>
      </c>
      <c r="C1738" s="1">
        <v>62</v>
      </c>
      <c r="D1738" s="4" t="s">
        <v>368</v>
      </c>
      <c r="E1738" s="4" t="s">
        <v>58</v>
      </c>
      <c r="F1738" s="3">
        <v>45696.666666666664</v>
      </c>
      <c r="G1738" s="3">
        <v>45696.736111111109</v>
      </c>
      <c r="H1738" s="1">
        <v>47.84</v>
      </c>
      <c r="I1738" s="1">
        <v>1.61</v>
      </c>
      <c r="J1738" s="1">
        <v>36.25</v>
      </c>
      <c r="K1738" s="2">
        <v>11.35</v>
      </c>
      <c r="L1738" s="4" t="s">
        <v>12</v>
      </c>
      <c r="M1738" s="4" t="s">
        <v>39</v>
      </c>
      <c r="N1738" s="1">
        <v>61.58</v>
      </c>
      <c r="O1738" s="1">
        <v>55.66</v>
      </c>
      <c r="P1738" s="1">
        <v>258.7</v>
      </c>
      <c r="Q1738" s="1">
        <v>31.42</v>
      </c>
      <c r="R1738" s="1">
        <v>6</v>
      </c>
      <c r="S1738" s="4" t="s">
        <v>6</v>
      </c>
      <c r="T1738" s="4" t="s">
        <v>7</v>
      </c>
      <c r="U1738" s="7">
        <v>16</v>
      </c>
      <c r="V1738" s="4" t="s">
        <v>36</v>
      </c>
      <c r="W1738" s="4" t="s">
        <v>2566</v>
      </c>
      <c r="X1738" s="7">
        <v>2</v>
      </c>
      <c r="Y1738" s="7">
        <v>2025</v>
      </c>
      <c r="Z1738" s="4" t="s">
        <v>1853</v>
      </c>
    </row>
    <row r="1739" spans="1:26">
      <c r="A1739" s="4" t="s">
        <v>2289</v>
      </c>
      <c r="B1739" s="4" t="s">
        <v>2466</v>
      </c>
      <c r="C1739" s="1">
        <v>50</v>
      </c>
      <c r="D1739" s="4" t="s">
        <v>370</v>
      </c>
      <c r="E1739" s="4" t="s">
        <v>11</v>
      </c>
      <c r="F1739" s="3">
        <v>45696.708333333336</v>
      </c>
      <c r="G1739" s="3">
        <v>45696.84375</v>
      </c>
      <c r="H1739" s="1">
        <v>10.64</v>
      </c>
      <c r="I1739" s="1">
        <v>3.08</v>
      </c>
      <c r="J1739" s="1">
        <v>19.170000000000002</v>
      </c>
      <c r="K1739" s="2">
        <v>6.5</v>
      </c>
      <c r="L1739" s="4" t="s">
        <v>12</v>
      </c>
      <c r="M1739" s="4" t="s">
        <v>13</v>
      </c>
      <c r="N1739" s="1">
        <v>66.58</v>
      </c>
      <c r="O1739" s="1">
        <v>69.16</v>
      </c>
      <c r="P1739" s="1">
        <v>81.31</v>
      </c>
      <c r="Q1739" s="1">
        <v>20.62</v>
      </c>
      <c r="R1739" s="1">
        <v>6</v>
      </c>
      <c r="S1739" s="4" t="s">
        <v>20</v>
      </c>
      <c r="T1739" s="4" t="s">
        <v>24</v>
      </c>
      <c r="U1739" s="7">
        <v>17</v>
      </c>
      <c r="V1739" s="4" t="s">
        <v>36</v>
      </c>
      <c r="W1739" s="4" t="s">
        <v>2566</v>
      </c>
      <c r="X1739" s="7">
        <v>2</v>
      </c>
      <c r="Y1739" s="7">
        <v>2025</v>
      </c>
      <c r="Z1739" s="4" t="s">
        <v>1853</v>
      </c>
    </row>
    <row r="1740" spans="1:26">
      <c r="A1740" s="4" t="s">
        <v>2290</v>
      </c>
      <c r="B1740" s="4" t="s">
        <v>2467</v>
      </c>
      <c r="C1740" s="1">
        <v>102.84</v>
      </c>
      <c r="D1740" s="4" t="s">
        <v>372</v>
      </c>
      <c r="E1740" s="4" t="s">
        <v>42</v>
      </c>
      <c r="F1740" s="3">
        <v>45696.75</v>
      </c>
      <c r="G1740" s="3">
        <v>45696.835416666669</v>
      </c>
      <c r="H1740" s="1">
        <v>72.239999999999995</v>
      </c>
      <c r="I1740" s="1">
        <v>3.5</v>
      </c>
      <c r="J1740" s="1">
        <v>14.44</v>
      </c>
      <c r="K1740" s="2">
        <v>24.33</v>
      </c>
      <c r="L1740" s="4" t="s">
        <v>36</v>
      </c>
      <c r="M1740" s="4" t="s">
        <v>48</v>
      </c>
      <c r="N1740" s="1">
        <v>83.21</v>
      </c>
      <c r="O1740" s="1">
        <v>83.21</v>
      </c>
      <c r="P1740" s="1">
        <v>131.29</v>
      </c>
      <c r="Q1740" s="1">
        <v>3.86</v>
      </c>
      <c r="R1740" s="1">
        <v>2</v>
      </c>
      <c r="S1740" s="4" t="s">
        <v>20</v>
      </c>
      <c r="T1740" s="4" t="s">
        <v>15</v>
      </c>
      <c r="U1740" s="7">
        <v>18</v>
      </c>
      <c r="V1740" s="4" t="s">
        <v>4</v>
      </c>
      <c r="W1740" s="4" t="s">
        <v>2565</v>
      </c>
      <c r="X1740" s="7">
        <v>2</v>
      </c>
      <c r="Y1740" s="7">
        <v>2025</v>
      </c>
      <c r="Z1740" s="4" t="s">
        <v>1853</v>
      </c>
    </row>
    <row r="1741" spans="1:26">
      <c r="A1741" s="4" t="s">
        <v>2291</v>
      </c>
      <c r="B1741" s="4" t="s">
        <v>2468</v>
      </c>
      <c r="C1741" s="1">
        <v>85</v>
      </c>
      <c r="D1741" s="4" t="s">
        <v>374</v>
      </c>
      <c r="E1741" s="4" t="s">
        <v>42</v>
      </c>
      <c r="F1741" s="3">
        <v>45696.791666666664</v>
      </c>
      <c r="G1741" s="3">
        <v>45696.84097222222</v>
      </c>
      <c r="H1741" s="1">
        <v>36.159999999999997</v>
      </c>
      <c r="I1741" s="1">
        <v>3.1</v>
      </c>
      <c r="J1741" s="1">
        <v>46.33</v>
      </c>
      <c r="K1741" s="2">
        <v>37.21</v>
      </c>
      <c r="L1741" s="4" t="s">
        <v>4</v>
      </c>
      <c r="M1741" s="4" t="s">
        <v>13</v>
      </c>
      <c r="N1741" s="1">
        <v>12.67</v>
      </c>
      <c r="O1741" s="1">
        <v>86.88</v>
      </c>
      <c r="P1741" s="1">
        <v>87.12</v>
      </c>
      <c r="Q1741" s="1">
        <v>28.73</v>
      </c>
      <c r="R1741" s="1">
        <v>2</v>
      </c>
      <c r="S1741" s="4" t="s">
        <v>20</v>
      </c>
      <c r="T1741" s="4" t="s">
        <v>15</v>
      </c>
      <c r="U1741" s="7">
        <v>19</v>
      </c>
      <c r="V1741" s="4" t="s">
        <v>4</v>
      </c>
      <c r="W1741" s="4" t="s">
        <v>2565</v>
      </c>
      <c r="X1741" s="7">
        <v>2</v>
      </c>
      <c r="Y1741" s="7">
        <v>2025</v>
      </c>
      <c r="Z1741" s="4" t="s">
        <v>1853</v>
      </c>
    </row>
    <row r="1742" spans="1:26">
      <c r="A1742" s="4" t="s">
        <v>2292</v>
      </c>
      <c r="B1742" s="4" t="s">
        <v>2469</v>
      </c>
      <c r="C1742" s="1">
        <v>50</v>
      </c>
      <c r="D1742" s="4" t="s">
        <v>376</v>
      </c>
      <c r="E1742" s="4" t="s">
        <v>3</v>
      </c>
      <c r="F1742" s="3">
        <v>45696.833333333336</v>
      </c>
      <c r="G1742" s="3">
        <v>45696.945833333331</v>
      </c>
      <c r="H1742" s="1">
        <v>63.63</v>
      </c>
      <c r="I1742" s="1">
        <v>2.04</v>
      </c>
      <c r="J1742" s="1">
        <v>9.99</v>
      </c>
      <c r="K1742" s="2">
        <v>35.03</v>
      </c>
      <c r="L1742" s="4" t="s">
        <v>36</v>
      </c>
      <c r="M1742" s="4" t="s">
        <v>48</v>
      </c>
      <c r="N1742" s="1">
        <v>41.01</v>
      </c>
      <c r="O1742" s="1">
        <v>71.25</v>
      </c>
      <c r="P1742" s="1"/>
      <c r="Q1742" s="1">
        <v>5.0999999999999996</v>
      </c>
      <c r="R1742" s="1">
        <v>1</v>
      </c>
      <c r="S1742" s="4" t="s">
        <v>14</v>
      </c>
      <c r="T1742" s="4" t="s">
        <v>7</v>
      </c>
      <c r="U1742" s="7">
        <v>20</v>
      </c>
      <c r="V1742" s="4" t="s">
        <v>4</v>
      </c>
      <c r="W1742" s="4" t="s">
        <v>2577</v>
      </c>
      <c r="X1742" s="7">
        <v>2</v>
      </c>
      <c r="Y1742" s="7">
        <v>2025</v>
      </c>
      <c r="Z1742" s="4" t="s">
        <v>1853</v>
      </c>
    </row>
    <row r="1743" spans="1:26">
      <c r="A1743" s="4" t="s">
        <v>2293</v>
      </c>
      <c r="B1743" s="4" t="s">
        <v>2470</v>
      </c>
      <c r="C1743" s="1">
        <v>100</v>
      </c>
      <c r="D1743" s="4" t="s">
        <v>63</v>
      </c>
      <c r="E1743" s="4" t="s">
        <v>58</v>
      </c>
      <c r="F1743" s="3">
        <v>45689.75</v>
      </c>
      <c r="G1743" s="3">
        <v>45689.877083333333</v>
      </c>
      <c r="H1743" s="1">
        <v>42.64</v>
      </c>
      <c r="I1743" s="1">
        <v>0.81</v>
      </c>
      <c r="J1743" s="1">
        <v>20.49</v>
      </c>
      <c r="K1743" s="2">
        <v>25.08</v>
      </c>
      <c r="L1743" s="4" t="s">
        <v>4</v>
      </c>
      <c r="M1743" s="4" t="s">
        <v>23</v>
      </c>
      <c r="N1743" s="1">
        <v>55.52</v>
      </c>
      <c r="O1743" s="1">
        <v>52.71</v>
      </c>
      <c r="P1743" s="1">
        <v>280.86</v>
      </c>
      <c r="Q1743" s="1">
        <v>37.43</v>
      </c>
      <c r="R1743" s="1">
        <v>0</v>
      </c>
      <c r="S1743" s="4" t="s">
        <v>14</v>
      </c>
      <c r="T1743" s="4" t="s">
        <v>24</v>
      </c>
      <c r="U1743" s="7">
        <v>18</v>
      </c>
      <c r="V1743" s="4" t="s">
        <v>4</v>
      </c>
      <c r="W1743" s="4" t="s">
        <v>2577</v>
      </c>
      <c r="X1743" s="7">
        <v>2</v>
      </c>
      <c r="Y1743" s="7">
        <v>2025</v>
      </c>
      <c r="Z1743" s="4" t="s">
        <v>1853</v>
      </c>
    </row>
    <row r="1744" spans="1:26">
      <c r="A1744" s="4" t="s">
        <v>2294</v>
      </c>
      <c r="B1744" s="4" t="s">
        <v>2471</v>
      </c>
      <c r="C1744" s="1">
        <v>50</v>
      </c>
      <c r="D1744" s="4" t="s">
        <v>378</v>
      </c>
      <c r="E1744" s="4" t="s">
        <v>3</v>
      </c>
      <c r="F1744" s="3">
        <v>45696.875</v>
      </c>
      <c r="G1744" s="3">
        <v>45696.991666666669</v>
      </c>
      <c r="H1744" s="1">
        <v>8.35</v>
      </c>
      <c r="I1744" s="1">
        <v>2.31</v>
      </c>
      <c r="J1744" s="1">
        <v>47.48</v>
      </c>
      <c r="K1744" s="2">
        <v>19.75</v>
      </c>
      <c r="L1744" s="4" t="s">
        <v>12</v>
      </c>
      <c r="M1744" s="4" t="s">
        <v>48</v>
      </c>
      <c r="N1744" s="1">
        <v>43.32</v>
      </c>
      <c r="O1744" s="1">
        <v>62.97</v>
      </c>
      <c r="P1744" s="1">
        <v>311.63</v>
      </c>
      <c r="Q1744" s="1">
        <v>3.05</v>
      </c>
      <c r="R1744" s="1">
        <v>5</v>
      </c>
      <c r="S1744" s="4" t="s">
        <v>14</v>
      </c>
      <c r="T1744" s="4" t="s">
        <v>24</v>
      </c>
      <c r="U1744" s="7">
        <v>21</v>
      </c>
      <c r="V1744" s="4" t="s">
        <v>4</v>
      </c>
      <c r="W1744" s="4" t="s">
        <v>2577</v>
      </c>
      <c r="X1744" s="7">
        <v>2</v>
      </c>
      <c r="Y1744" s="7">
        <v>2025</v>
      </c>
      <c r="Z1744" s="4" t="s">
        <v>1853</v>
      </c>
    </row>
    <row r="1745" spans="1:26">
      <c r="A1745" s="4" t="s">
        <v>2295</v>
      </c>
      <c r="B1745" s="4" t="s">
        <v>2472</v>
      </c>
      <c r="C1745" s="1">
        <v>100</v>
      </c>
      <c r="D1745" s="4" t="s">
        <v>299</v>
      </c>
      <c r="E1745" s="4" t="s">
        <v>27</v>
      </c>
      <c r="F1745" s="3">
        <v>45696.916666666664</v>
      </c>
      <c r="G1745" s="3">
        <v>45696.981944444444</v>
      </c>
      <c r="H1745" s="1">
        <v>65.83</v>
      </c>
      <c r="I1745" s="1">
        <v>3.71</v>
      </c>
      <c r="J1745" s="1">
        <v>7.25</v>
      </c>
      <c r="K1745" s="2">
        <v>7.45</v>
      </c>
      <c r="L1745" s="4" t="s">
        <v>12</v>
      </c>
      <c r="M1745" s="4" t="s">
        <v>13</v>
      </c>
      <c r="N1745" s="1">
        <v>82.15</v>
      </c>
      <c r="O1745" s="1">
        <v>58.36</v>
      </c>
      <c r="P1745" s="1">
        <v>65.290000000000006</v>
      </c>
      <c r="Q1745" s="1">
        <v>-7.43</v>
      </c>
      <c r="R1745" s="1">
        <v>0</v>
      </c>
      <c r="S1745" s="4" t="s">
        <v>14</v>
      </c>
      <c r="T1745" s="4" t="s">
        <v>15</v>
      </c>
      <c r="U1745" s="7">
        <v>22</v>
      </c>
      <c r="V1745" s="4" t="s">
        <v>4</v>
      </c>
      <c r="W1745" s="4" t="s">
        <v>2581</v>
      </c>
      <c r="X1745" s="7">
        <v>2</v>
      </c>
      <c r="Y1745" s="7">
        <v>2025</v>
      </c>
      <c r="Z1745" s="4" t="s">
        <v>1853</v>
      </c>
    </row>
    <row r="1746" spans="1:26">
      <c r="A1746" s="4" t="s">
        <v>2296</v>
      </c>
      <c r="B1746" s="4" t="s">
        <v>2473</v>
      </c>
      <c r="C1746" s="1">
        <v>100</v>
      </c>
      <c r="D1746" s="4" t="s">
        <v>99</v>
      </c>
      <c r="E1746" s="4" t="s">
        <v>27</v>
      </c>
      <c r="F1746" s="3">
        <v>45696.958333333336</v>
      </c>
      <c r="G1746" s="3">
        <v>45697.002083333333</v>
      </c>
      <c r="H1746" s="1">
        <v>55.19</v>
      </c>
      <c r="I1746" s="1">
        <v>1.41</v>
      </c>
      <c r="J1746" s="1"/>
      <c r="K1746" s="2">
        <v>23.68</v>
      </c>
      <c r="L1746" s="4" t="s">
        <v>12</v>
      </c>
      <c r="M1746" s="4" t="s">
        <v>39</v>
      </c>
      <c r="N1746" s="1">
        <v>152.49</v>
      </c>
      <c r="O1746" s="1">
        <v>68.13</v>
      </c>
      <c r="P1746" s="1">
        <v>249.05</v>
      </c>
      <c r="Q1746" s="1">
        <v>30.7</v>
      </c>
      <c r="R1746" s="1">
        <v>0</v>
      </c>
      <c r="S1746" s="4" t="s">
        <v>14</v>
      </c>
      <c r="T1746" s="4" t="s">
        <v>7</v>
      </c>
      <c r="U1746" s="7">
        <v>23</v>
      </c>
      <c r="V1746" s="4" t="s">
        <v>4</v>
      </c>
      <c r="W1746" s="4" t="s">
        <v>2587</v>
      </c>
      <c r="X1746" s="7">
        <v>2</v>
      </c>
      <c r="Y1746" s="7">
        <v>2025</v>
      </c>
      <c r="Z1746" s="4" t="s">
        <v>1853</v>
      </c>
    </row>
    <row r="1747" spans="1:26">
      <c r="A1747" s="4" t="s">
        <v>2297</v>
      </c>
      <c r="B1747" s="4" t="s">
        <v>2474</v>
      </c>
      <c r="C1747" s="1">
        <v>85</v>
      </c>
      <c r="D1747" s="4" t="s">
        <v>187</v>
      </c>
      <c r="E1747" s="4" t="s">
        <v>42</v>
      </c>
      <c r="F1747" s="3">
        <v>45697</v>
      </c>
      <c r="G1747" s="3">
        <v>45697.103472222225</v>
      </c>
      <c r="H1747" s="1">
        <v>55.98</v>
      </c>
      <c r="I1747" s="1">
        <v>1.1100000000000001</v>
      </c>
      <c r="J1747" s="1">
        <v>13.8</v>
      </c>
      <c r="K1747" s="2">
        <v>31.53</v>
      </c>
      <c r="L1747" s="4" t="s">
        <v>4</v>
      </c>
      <c r="M1747" s="4" t="s">
        <v>13</v>
      </c>
      <c r="N1747" s="1">
        <v>2.33</v>
      </c>
      <c r="O1747" s="1">
        <v>71.040000000000006</v>
      </c>
      <c r="P1747" s="1">
        <v>67.87</v>
      </c>
      <c r="Q1747" s="1">
        <v>11.44</v>
      </c>
      <c r="R1747" s="1">
        <v>5</v>
      </c>
      <c r="S1747" s="4" t="s">
        <v>14</v>
      </c>
      <c r="T1747" s="4" t="s">
        <v>15</v>
      </c>
      <c r="U1747" s="7">
        <v>0</v>
      </c>
      <c r="V1747" s="4" t="s">
        <v>1816</v>
      </c>
      <c r="W1747" s="4" t="s">
        <v>2587</v>
      </c>
      <c r="X1747" s="7">
        <v>2</v>
      </c>
      <c r="Y1747" s="7">
        <v>2025</v>
      </c>
      <c r="Z1747" s="4" t="s">
        <v>1853</v>
      </c>
    </row>
    <row r="1748" spans="1:26">
      <c r="A1748" s="4" t="s">
        <v>2298</v>
      </c>
      <c r="B1748" s="4" t="s">
        <v>2475</v>
      </c>
      <c r="C1748" s="1">
        <v>62</v>
      </c>
      <c r="D1748" s="4" t="s">
        <v>383</v>
      </c>
      <c r="E1748" s="4" t="s">
        <v>58</v>
      </c>
      <c r="F1748" s="3">
        <v>45697.041666666664</v>
      </c>
      <c r="G1748" s="3">
        <v>45697.0625</v>
      </c>
      <c r="H1748" s="1">
        <v>38.51</v>
      </c>
      <c r="I1748" s="1">
        <v>0.98</v>
      </c>
      <c r="J1748" s="1">
        <v>15.81</v>
      </c>
      <c r="K1748" s="2">
        <v>38.19</v>
      </c>
      <c r="L1748" s="4" t="s">
        <v>12</v>
      </c>
      <c r="M1748" s="4" t="s">
        <v>39</v>
      </c>
      <c r="N1748" s="1">
        <v>37.909999999999997</v>
      </c>
      <c r="O1748" s="1">
        <v>57.54</v>
      </c>
      <c r="P1748" s="1">
        <v>252.97</v>
      </c>
      <c r="Q1748" s="1">
        <v>21.38</v>
      </c>
      <c r="R1748" s="1">
        <v>3</v>
      </c>
      <c r="S1748" s="4" t="s">
        <v>6</v>
      </c>
      <c r="T1748" s="4" t="s">
        <v>7</v>
      </c>
      <c r="U1748" s="7">
        <v>1</v>
      </c>
      <c r="V1748" s="4" t="s">
        <v>1816</v>
      </c>
      <c r="W1748" s="4" t="s">
        <v>2582</v>
      </c>
      <c r="X1748" s="7">
        <v>2</v>
      </c>
      <c r="Y1748" s="7">
        <v>2025</v>
      </c>
      <c r="Z1748" s="4" t="s">
        <v>1853</v>
      </c>
    </row>
    <row r="1749" spans="1:26">
      <c r="A1749" s="4" t="s">
        <v>2299</v>
      </c>
      <c r="B1749" s="4" t="s">
        <v>2476</v>
      </c>
      <c r="C1749" s="1">
        <v>85</v>
      </c>
      <c r="D1749" s="4" t="s">
        <v>385</v>
      </c>
      <c r="E1749" s="4" t="s">
        <v>11</v>
      </c>
      <c r="F1749" s="3">
        <v>45697.083333333336</v>
      </c>
      <c r="G1749" s="3">
        <v>45697.193749999999</v>
      </c>
      <c r="H1749" s="1">
        <v>13.11</v>
      </c>
      <c r="I1749" s="1">
        <v>0.56999999999999995</v>
      </c>
      <c r="J1749" s="1">
        <v>14.55</v>
      </c>
      <c r="K1749" s="2">
        <v>28.93</v>
      </c>
      <c r="L1749" s="4" t="s">
        <v>45</v>
      </c>
      <c r="M1749" s="4" t="s">
        <v>48</v>
      </c>
      <c r="N1749" s="1">
        <v>12.04</v>
      </c>
      <c r="O1749" s="1">
        <v>91.07</v>
      </c>
      <c r="P1749" s="1">
        <v>201.56</v>
      </c>
      <c r="Q1749" s="1">
        <v>1.86</v>
      </c>
      <c r="R1749" s="1">
        <v>7</v>
      </c>
      <c r="S1749" s="4" t="s">
        <v>6</v>
      </c>
      <c r="T1749" s="4" t="s">
        <v>15</v>
      </c>
      <c r="U1749" s="7">
        <v>2</v>
      </c>
      <c r="V1749" s="4" t="s">
        <v>1816</v>
      </c>
      <c r="W1749" s="4" t="s">
        <v>2582</v>
      </c>
      <c r="X1749" s="7">
        <v>2</v>
      </c>
      <c r="Y1749" s="7">
        <v>2025</v>
      </c>
      <c r="Z1749" s="4" t="s">
        <v>1853</v>
      </c>
    </row>
    <row r="1750" spans="1:26">
      <c r="A1750" s="4" t="s">
        <v>2300</v>
      </c>
      <c r="B1750" s="4" t="s">
        <v>2477</v>
      </c>
      <c r="C1750" s="1">
        <v>75</v>
      </c>
      <c r="D1750" s="4" t="s">
        <v>387</v>
      </c>
      <c r="E1750" s="4" t="s">
        <v>27</v>
      </c>
      <c r="F1750" s="3">
        <v>45697.125</v>
      </c>
      <c r="G1750" s="3">
        <v>45697.247916666667</v>
      </c>
      <c r="H1750" s="1">
        <v>7.82</v>
      </c>
      <c r="I1750" s="1">
        <v>3.46</v>
      </c>
      <c r="J1750" s="1">
        <v>5.0999999999999996</v>
      </c>
      <c r="K1750" s="2">
        <v>32.270000000000003</v>
      </c>
      <c r="L1750" s="4" t="s">
        <v>45</v>
      </c>
      <c r="M1750" s="4" t="s">
        <v>19</v>
      </c>
      <c r="N1750" s="1">
        <v>70.55</v>
      </c>
      <c r="O1750" s="1">
        <v>50.1</v>
      </c>
      <c r="P1750" s="1">
        <v>50.31</v>
      </c>
      <c r="Q1750" s="1">
        <v>29.88</v>
      </c>
      <c r="R1750" s="1">
        <v>6</v>
      </c>
      <c r="S1750" s="4" t="s">
        <v>6</v>
      </c>
      <c r="T1750" s="4" t="s">
        <v>15</v>
      </c>
      <c r="U1750" s="7">
        <v>3</v>
      </c>
      <c r="V1750" s="4" t="s">
        <v>1816</v>
      </c>
      <c r="W1750" s="4" t="s">
        <v>2575</v>
      </c>
      <c r="X1750" s="7">
        <v>2</v>
      </c>
      <c r="Y1750" s="7">
        <v>2025</v>
      </c>
      <c r="Z1750" s="4" t="s">
        <v>1853</v>
      </c>
    </row>
    <row r="1751" spans="1:26">
      <c r="A1751" s="4" t="s">
        <v>2301</v>
      </c>
      <c r="B1751" s="4" t="s">
        <v>2478</v>
      </c>
      <c r="C1751" s="1">
        <v>50</v>
      </c>
      <c r="D1751" s="4" t="s">
        <v>389</v>
      </c>
      <c r="E1751" s="4" t="s">
        <v>27</v>
      </c>
      <c r="F1751" s="3">
        <v>45697.166666666664</v>
      </c>
      <c r="G1751" s="3">
        <v>45697.229166666664</v>
      </c>
      <c r="H1751" s="1">
        <v>52.51</v>
      </c>
      <c r="I1751" s="1">
        <v>2.76</v>
      </c>
      <c r="J1751" s="1">
        <v>17.13</v>
      </c>
      <c r="K1751" s="2">
        <v>43.16</v>
      </c>
      <c r="L1751" s="4" t="s">
        <v>4</v>
      </c>
      <c r="M1751" s="4" t="s">
        <v>19</v>
      </c>
      <c r="N1751" s="1">
        <v>30.48</v>
      </c>
      <c r="O1751" s="1">
        <v>90.93</v>
      </c>
      <c r="P1751" s="1">
        <v>152.26</v>
      </c>
      <c r="Q1751" s="1">
        <v>-7.43</v>
      </c>
      <c r="R1751" s="1">
        <v>0</v>
      </c>
      <c r="S1751" s="4" t="s">
        <v>14</v>
      </c>
      <c r="T1751" s="4" t="s">
        <v>7</v>
      </c>
      <c r="U1751" s="7">
        <v>4</v>
      </c>
      <c r="V1751" s="4" t="s">
        <v>1816</v>
      </c>
      <c r="W1751" s="4" t="s">
        <v>2580</v>
      </c>
      <c r="X1751" s="7">
        <v>2</v>
      </c>
      <c r="Y1751" s="7">
        <v>2025</v>
      </c>
      <c r="Z1751" s="4" t="s">
        <v>1853</v>
      </c>
    </row>
    <row r="1752" spans="1:26">
      <c r="A1752" s="4" t="s">
        <v>2302</v>
      </c>
      <c r="B1752" s="4" t="s">
        <v>2479</v>
      </c>
      <c r="C1752" s="1">
        <v>85</v>
      </c>
      <c r="D1752" s="4" t="s">
        <v>391</v>
      </c>
      <c r="E1752" s="4" t="s">
        <v>58</v>
      </c>
      <c r="F1752" s="3">
        <v>45697.208333333336</v>
      </c>
      <c r="G1752" s="3">
        <v>45697.331944444442</v>
      </c>
      <c r="H1752" s="1">
        <v>12.13</v>
      </c>
      <c r="I1752" s="1">
        <v>0.98</v>
      </c>
      <c r="J1752" s="1">
        <v>32.1</v>
      </c>
      <c r="K1752" s="2">
        <v>31.07</v>
      </c>
      <c r="L1752" s="4" t="s">
        <v>12</v>
      </c>
      <c r="M1752" s="4" t="s">
        <v>33</v>
      </c>
      <c r="N1752" s="1">
        <v>47.72</v>
      </c>
      <c r="O1752" s="1">
        <v>62.36</v>
      </c>
      <c r="P1752" s="1">
        <v>212.55</v>
      </c>
      <c r="Q1752" s="1">
        <v>-1.21</v>
      </c>
      <c r="R1752" s="1">
        <v>3</v>
      </c>
      <c r="S1752" s="4" t="s">
        <v>20</v>
      </c>
      <c r="T1752" s="4" t="s">
        <v>7</v>
      </c>
      <c r="U1752" s="7">
        <v>5</v>
      </c>
      <c r="V1752" s="4" t="s">
        <v>1816</v>
      </c>
      <c r="W1752" s="4" t="s">
        <v>2580</v>
      </c>
      <c r="X1752" s="7">
        <v>2</v>
      </c>
      <c r="Y1752" s="7">
        <v>2025</v>
      </c>
      <c r="Z1752" s="4" t="s">
        <v>1853</v>
      </c>
    </row>
    <row r="1753" spans="1:26">
      <c r="A1753" s="4" t="s">
        <v>2303</v>
      </c>
      <c r="B1753" s="4" t="s">
        <v>2480</v>
      </c>
      <c r="C1753" s="1">
        <v>75</v>
      </c>
      <c r="D1753" s="4" t="s">
        <v>393</v>
      </c>
      <c r="E1753" s="4" t="s">
        <v>58</v>
      </c>
      <c r="F1753" s="3">
        <v>45697.25</v>
      </c>
      <c r="G1753" s="3">
        <v>45697.331250000003</v>
      </c>
      <c r="H1753" s="1">
        <v>28.99</v>
      </c>
      <c r="I1753" s="1">
        <v>3.28</v>
      </c>
      <c r="J1753" s="1"/>
      <c r="K1753" s="2">
        <v>8.69</v>
      </c>
      <c r="L1753" s="4" t="s">
        <v>12</v>
      </c>
      <c r="M1753" s="4" t="s">
        <v>5</v>
      </c>
      <c r="N1753" s="1">
        <v>39.67</v>
      </c>
      <c r="O1753" s="1">
        <v>60.73</v>
      </c>
      <c r="P1753" s="1">
        <v>195.96</v>
      </c>
      <c r="Q1753" s="1">
        <v>7.19</v>
      </c>
      <c r="R1753" s="1">
        <v>3</v>
      </c>
      <c r="S1753" s="4" t="s">
        <v>6</v>
      </c>
      <c r="T1753" s="4" t="s">
        <v>15</v>
      </c>
      <c r="U1753" s="7">
        <v>6</v>
      </c>
      <c r="V1753" s="4" t="s">
        <v>12</v>
      </c>
      <c r="W1753" s="4" t="s">
        <v>2578</v>
      </c>
      <c r="X1753" s="7">
        <v>2</v>
      </c>
      <c r="Y1753" s="7">
        <v>2025</v>
      </c>
      <c r="Z1753" s="4" t="s">
        <v>1853</v>
      </c>
    </row>
    <row r="1754" spans="1:26">
      <c r="A1754" s="4" t="s">
        <v>2304</v>
      </c>
      <c r="B1754" s="4" t="s">
        <v>2481</v>
      </c>
      <c r="C1754" s="1">
        <v>100</v>
      </c>
      <c r="D1754" s="4" t="s">
        <v>10</v>
      </c>
      <c r="E1754" s="4" t="s">
        <v>11</v>
      </c>
      <c r="F1754" s="3">
        <v>45689.041666666664</v>
      </c>
      <c r="G1754" s="3">
        <v>45689.125694444447</v>
      </c>
      <c r="H1754" s="1">
        <v>12.34</v>
      </c>
      <c r="I1754" s="1">
        <v>3.13</v>
      </c>
      <c r="J1754" s="1">
        <v>30.68</v>
      </c>
      <c r="K1754" s="2">
        <v>21.13</v>
      </c>
      <c r="L1754" s="4" t="s">
        <v>12</v>
      </c>
      <c r="M1754" s="4" t="s">
        <v>13</v>
      </c>
      <c r="N1754" s="1">
        <v>10.119999999999999</v>
      </c>
      <c r="O1754" s="1">
        <v>84.66</v>
      </c>
      <c r="P1754" s="1">
        <v>112.11</v>
      </c>
      <c r="Q1754" s="1">
        <v>14.31</v>
      </c>
      <c r="R1754" s="1">
        <v>3</v>
      </c>
      <c r="S1754" s="4" t="s">
        <v>14</v>
      </c>
      <c r="T1754" s="4" t="s">
        <v>15</v>
      </c>
      <c r="U1754" s="7">
        <v>1</v>
      </c>
      <c r="V1754" s="4" t="s">
        <v>1816</v>
      </c>
      <c r="W1754" s="4" t="s">
        <v>2585</v>
      </c>
      <c r="X1754" s="7">
        <v>2</v>
      </c>
      <c r="Y1754" s="7">
        <v>2025</v>
      </c>
      <c r="Z1754" s="4" t="s">
        <v>1853</v>
      </c>
    </row>
    <row r="1755" spans="1:26">
      <c r="A1755" s="4" t="s">
        <v>2305</v>
      </c>
      <c r="B1755" s="4" t="s">
        <v>2482</v>
      </c>
      <c r="C1755" s="1">
        <v>50</v>
      </c>
      <c r="D1755" s="4" t="s">
        <v>65</v>
      </c>
      <c r="E1755" s="4" t="s">
        <v>27</v>
      </c>
      <c r="F1755" s="3">
        <v>45689.791666666664</v>
      </c>
      <c r="G1755" s="3">
        <v>45689.848611111112</v>
      </c>
      <c r="H1755" s="1">
        <v>48.48</v>
      </c>
      <c r="I1755" s="1">
        <v>2.58</v>
      </c>
      <c r="J1755" s="1">
        <v>45.29</v>
      </c>
      <c r="K1755" s="2">
        <v>7.09</v>
      </c>
      <c r="L1755" s="4" t="s">
        <v>12</v>
      </c>
      <c r="M1755" s="4" t="s">
        <v>39</v>
      </c>
      <c r="N1755" s="1">
        <v>12.75</v>
      </c>
      <c r="O1755" s="1">
        <v>116.1</v>
      </c>
      <c r="P1755" s="1">
        <v>243.26</v>
      </c>
      <c r="Q1755" s="1">
        <v>9.1999999999999993</v>
      </c>
      <c r="R1755" s="1">
        <v>3</v>
      </c>
      <c r="S1755" s="4" t="s">
        <v>20</v>
      </c>
      <c r="T1755" s="4" t="s">
        <v>24</v>
      </c>
      <c r="U1755" s="7">
        <v>19</v>
      </c>
      <c r="V1755" s="4" t="s">
        <v>4</v>
      </c>
      <c r="W1755" s="4" t="s">
        <v>2583</v>
      </c>
      <c r="X1755" s="7">
        <v>2</v>
      </c>
      <c r="Y1755" s="7">
        <v>2025</v>
      </c>
      <c r="Z1755" s="4" t="s">
        <v>1853</v>
      </c>
    </row>
    <row r="1756" spans="1:26">
      <c r="A1756" s="4" t="s">
        <v>2306</v>
      </c>
      <c r="B1756" s="4" t="s">
        <v>2483</v>
      </c>
      <c r="C1756" s="1">
        <v>62</v>
      </c>
      <c r="D1756" s="4" t="s">
        <v>395</v>
      </c>
      <c r="E1756" s="4" t="s">
        <v>3</v>
      </c>
      <c r="F1756" s="3">
        <v>45697.291666666664</v>
      </c>
      <c r="G1756" s="3">
        <v>45697.359027777777</v>
      </c>
      <c r="H1756" s="1">
        <v>13.49</v>
      </c>
      <c r="I1756" s="1">
        <v>2.67</v>
      </c>
      <c r="J1756" s="1">
        <v>29.87</v>
      </c>
      <c r="K1756" s="2">
        <v>27.32</v>
      </c>
      <c r="L1756" s="4" t="s">
        <v>45</v>
      </c>
      <c r="M1756" s="4" t="s">
        <v>13</v>
      </c>
      <c r="N1756" s="1">
        <v>82.89</v>
      </c>
      <c r="O1756" s="1">
        <v>52.65</v>
      </c>
      <c r="P1756" s="1"/>
      <c r="Q1756" s="1">
        <v>-5.68</v>
      </c>
      <c r="R1756" s="1">
        <v>1</v>
      </c>
      <c r="S1756" s="4" t="s">
        <v>6</v>
      </c>
      <c r="T1756" s="4" t="s">
        <v>7</v>
      </c>
      <c r="U1756" s="7">
        <v>7</v>
      </c>
      <c r="V1756" s="4" t="s">
        <v>12</v>
      </c>
      <c r="W1756" s="4" t="s">
        <v>2571</v>
      </c>
      <c r="X1756" s="7">
        <v>2</v>
      </c>
      <c r="Y1756" s="7">
        <v>2025</v>
      </c>
      <c r="Z1756" s="4" t="s">
        <v>1853</v>
      </c>
    </row>
    <row r="1757" spans="1:26">
      <c r="A1757" s="4" t="s">
        <v>2307</v>
      </c>
      <c r="B1757" s="4" t="s">
        <v>2484</v>
      </c>
      <c r="C1757" s="1">
        <v>62</v>
      </c>
      <c r="D1757" s="4" t="s">
        <v>397</v>
      </c>
      <c r="E1757" s="4" t="s">
        <v>11</v>
      </c>
      <c r="F1757" s="3">
        <v>45697.333333333336</v>
      </c>
      <c r="G1757" s="3">
        <v>45697.441666666666</v>
      </c>
      <c r="H1757" s="1">
        <v>80.73</v>
      </c>
      <c r="I1757" s="1">
        <v>2.88</v>
      </c>
      <c r="J1757" s="1">
        <v>36.78</v>
      </c>
      <c r="K1757" s="2">
        <v>12.95</v>
      </c>
      <c r="L1757" s="4" t="s">
        <v>45</v>
      </c>
      <c r="M1757" s="4" t="s">
        <v>23</v>
      </c>
      <c r="N1757" s="1">
        <v>70.52</v>
      </c>
      <c r="O1757" s="1">
        <v>92.97</v>
      </c>
      <c r="P1757" s="1">
        <v>211.63</v>
      </c>
      <c r="Q1757" s="1">
        <v>4.74</v>
      </c>
      <c r="R1757" s="1">
        <v>4</v>
      </c>
      <c r="S1757" s="4" t="s">
        <v>14</v>
      </c>
      <c r="T1757" s="4" t="s">
        <v>15</v>
      </c>
      <c r="U1757" s="7">
        <v>8</v>
      </c>
      <c r="V1757" s="4" t="s">
        <v>12</v>
      </c>
      <c r="W1757" s="4" t="s">
        <v>2570</v>
      </c>
      <c r="X1757" s="7">
        <v>2</v>
      </c>
      <c r="Y1757" s="7">
        <v>2025</v>
      </c>
      <c r="Z1757" s="4" t="s">
        <v>1853</v>
      </c>
    </row>
    <row r="1758" spans="1:26">
      <c r="A1758" s="4" t="s">
        <v>2308</v>
      </c>
      <c r="B1758" s="4" t="s">
        <v>2485</v>
      </c>
      <c r="C1758" s="1">
        <v>85</v>
      </c>
      <c r="D1758" s="4" t="s">
        <v>399</v>
      </c>
      <c r="E1758" s="4" t="s">
        <v>58</v>
      </c>
      <c r="F1758" s="3">
        <v>45697.375</v>
      </c>
      <c r="G1758" s="3">
        <v>45697.492361111108</v>
      </c>
      <c r="H1758" s="1">
        <v>53.59</v>
      </c>
      <c r="I1758" s="1">
        <v>3.45</v>
      </c>
      <c r="J1758" s="1">
        <v>6.93</v>
      </c>
      <c r="K1758" s="2">
        <v>7.44</v>
      </c>
      <c r="L1758" s="4" t="s">
        <v>36</v>
      </c>
      <c r="M1758" s="4" t="s">
        <v>13</v>
      </c>
      <c r="N1758" s="1">
        <v>58.07</v>
      </c>
      <c r="O1758" s="1">
        <v>92.27</v>
      </c>
      <c r="P1758" s="1">
        <v>101.95</v>
      </c>
      <c r="Q1758" s="1">
        <v>7.38</v>
      </c>
      <c r="R1758" s="1">
        <v>6.46</v>
      </c>
      <c r="S1758" s="4" t="s">
        <v>14</v>
      </c>
      <c r="T1758" s="4" t="s">
        <v>15</v>
      </c>
      <c r="U1758" s="7">
        <v>9</v>
      </c>
      <c r="V1758" s="4" t="s">
        <v>12</v>
      </c>
      <c r="W1758" s="4" t="s">
        <v>2570</v>
      </c>
      <c r="X1758" s="7">
        <v>2</v>
      </c>
      <c r="Y1758" s="7">
        <v>2025</v>
      </c>
      <c r="Z1758" s="4" t="s">
        <v>1853</v>
      </c>
    </row>
    <row r="1759" spans="1:26">
      <c r="A1759" s="4" t="s">
        <v>2309</v>
      </c>
      <c r="B1759" s="4" t="s">
        <v>2486</v>
      </c>
      <c r="C1759" s="1">
        <v>62</v>
      </c>
      <c r="D1759" s="4" t="s">
        <v>401</v>
      </c>
      <c r="E1759" s="4" t="s">
        <v>27</v>
      </c>
      <c r="F1759" s="3">
        <v>45697.416666666664</v>
      </c>
      <c r="G1759" s="3">
        <v>45697.45208333333</v>
      </c>
      <c r="H1759" s="1">
        <v>72.83</v>
      </c>
      <c r="I1759" s="1">
        <v>0.6</v>
      </c>
      <c r="J1759" s="1">
        <v>47.53</v>
      </c>
      <c r="K1759" s="2">
        <v>36.36</v>
      </c>
      <c r="L1759" s="4" t="s">
        <v>4</v>
      </c>
      <c r="M1759" s="4" t="s">
        <v>5</v>
      </c>
      <c r="N1759" s="1">
        <v>81.72</v>
      </c>
      <c r="O1759" s="1">
        <v>65.989999999999995</v>
      </c>
      <c r="P1759" s="1">
        <v>186.72</v>
      </c>
      <c r="Q1759" s="1">
        <v>-8.82</v>
      </c>
      <c r="R1759" s="1">
        <v>2</v>
      </c>
      <c r="S1759" s="4" t="s">
        <v>14</v>
      </c>
      <c r="T1759" s="4" t="s">
        <v>24</v>
      </c>
      <c r="U1759" s="7">
        <v>10</v>
      </c>
      <c r="V1759" s="4" t="s">
        <v>12</v>
      </c>
      <c r="W1759" s="4" t="s">
        <v>2568</v>
      </c>
      <c r="X1759" s="7">
        <v>2</v>
      </c>
      <c r="Y1759" s="7">
        <v>2025</v>
      </c>
      <c r="Z1759" s="4" t="s">
        <v>1853</v>
      </c>
    </row>
    <row r="1760" spans="1:26">
      <c r="A1760" s="4" t="s">
        <v>2310</v>
      </c>
      <c r="B1760" s="4" t="s">
        <v>2487</v>
      </c>
      <c r="C1760" s="1">
        <v>85</v>
      </c>
      <c r="D1760" s="4" t="s">
        <v>401</v>
      </c>
      <c r="E1760" s="4" t="s">
        <v>27</v>
      </c>
      <c r="F1760" s="3">
        <v>45697.458333333336</v>
      </c>
      <c r="G1760" s="3">
        <v>45697.581250000003</v>
      </c>
      <c r="H1760" s="1">
        <v>64.23</v>
      </c>
      <c r="I1760" s="1">
        <v>2.82</v>
      </c>
      <c r="J1760" s="1">
        <v>29.93</v>
      </c>
      <c r="K1760" s="2">
        <v>5.94</v>
      </c>
      <c r="L1760" s="4" t="s">
        <v>36</v>
      </c>
      <c r="M1760" s="4" t="s">
        <v>48</v>
      </c>
      <c r="N1760" s="1">
        <v>69.290000000000006</v>
      </c>
      <c r="O1760" s="1">
        <v>64.34</v>
      </c>
      <c r="P1760" s="1">
        <v>268.93</v>
      </c>
      <c r="Q1760" s="1">
        <v>3.95</v>
      </c>
      <c r="R1760" s="1">
        <v>0</v>
      </c>
      <c r="S1760" s="4" t="s">
        <v>6</v>
      </c>
      <c r="T1760" s="4" t="s">
        <v>15</v>
      </c>
      <c r="U1760" s="7">
        <v>11</v>
      </c>
      <c r="V1760" s="4" t="s">
        <v>12</v>
      </c>
      <c r="W1760" s="4" t="s">
        <v>2576</v>
      </c>
      <c r="X1760" s="7">
        <v>2</v>
      </c>
      <c r="Y1760" s="7">
        <v>2025</v>
      </c>
      <c r="Z1760" s="4" t="s">
        <v>1853</v>
      </c>
    </row>
    <row r="1761" spans="1:26">
      <c r="A1761" s="4" t="s">
        <v>2311</v>
      </c>
      <c r="B1761" s="4" t="s">
        <v>2488</v>
      </c>
      <c r="C1761" s="1">
        <v>100</v>
      </c>
      <c r="D1761" s="4" t="s">
        <v>404</v>
      </c>
      <c r="E1761" s="4" t="s">
        <v>42</v>
      </c>
      <c r="F1761" s="3">
        <v>45697.5</v>
      </c>
      <c r="G1761" s="3">
        <v>45697.57708333333</v>
      </c>
      <c r="H1761" s="1">
        <v>17.850000000000001</v>
      </c>
      <c r="I1761" s="1">
        <v>2.5099999999999998</v>
      </c>
      <c r="J1761" s="1">
        <v>48.38</v>
      </c>
      <c r="K1761" s="2">
        <v>38.5</v>
      </c>
      <c r="L1761" s="4" t="s">
        <v>4</v>
      </c>
      <c r="M1761" s="4" t="s">
        <v>5</v>
      </c>
      <c r="N1761" s="1">
        <v>43.82</v>
      </c>
      <c r="O1761" s="1">
        <v>58.45</v>
      </c>
      <c r="P1761" s="1">
        <v>268.97000000000003</v>
      </c>
      <c r="Q1761" s="1">
        <v>19.260000000000002</v>
      </c>
      <c r="R1761" s="1">
        <v>2.0099999999999998</v>
      </c>
      <c r="S1761" s="4" t="s">
        <v>20</v>
      </c>
      <c r="T1761" s="4" t="s">
        <v>15</v>
      </c>
      <c r="U1761" s="7">
        <v>12</v>
      </c>
      <c r="V1761" s="4" t="s">
        <v>36</v>
      </c>
      <c r="W1761" s="4" t="s">
        <v>2573</v>
      </c>
      <c r="X1761" s="7">
        <v>2</v>
      </c>
      <c r="Y1761" s="7">
        <v>2025</v>
      </c>
      <c r="Z1761" s="4" t="s">
        <v>1853</v>
      </c>
    </row>
    <row r="1762" spans="1:26">
      <c r="A1762" s="4" t="s">
        <v>2312</v>
      </c>
      <c r="B1762" s="4" t="s">
        <v>62</v>
      </c>
      <c r="C1762" s="1">
        <v>62</v>
      </c>
      <c r="D1762" s="4" t="s">
        <v>406</v>
      </c>
      <c r="E1762" s="4" t="s">
        <v>58</v>
      </c>
      <c r="F1762" s="3">
        <v>45697.541666666664</v>
      </c>
      <c r="G1762" s="3">
        <v>45697.651388888888</v>
      </c>
      <c r="H1762" s="1">
        <v>63.85</v>
      </c>
      <c r="I1762" s="1">
        <v>3.89</v>
      </c>
      <c r="J1762" s="1">
        <v>37.229999999999997</v>
      </c>
      <c r="K1762" s="2">
        <v>8.32</v>
      </c>
      <c r="L1762" s="4" t="s">
        <v>12</v>
      </c>
      <c r="M1762" s="4" t="s">
        <v>48</v>
      </c>
      <c r="N1762" s="1">
        <v>17.579999999999998</v>
      </c>
      <c r="O1762" s="1">
        <v>74.05</v>
      </c>
      <c r="P1762" s="1">
        <v>128.35</v>
      </c>
      <c r="Q1762" s="1">
        <v>28.17</v>
      </c>
      <c r="R1762" s="1">
        <v>3.28</v>
      </c>
      <c r="S1762" s="4" t="s">
        <v>14</v>
      </c>
      <c r="T1762" s="4" t="s">
        <v>7</v>
      </c>
      <c r="U1762" s="7">
        <v>13</v>
      </c>
      <c r="V1762" s="4" t="s">
        <v>36</v>
      </c>
      <c r="W1762" s="4" t="s">
        <v>2584</v>
      </c>
      <c r="X1762" s="7">
        <v>2</v>
      </c>
      <c r="Y1762" s="7">
        <v>2025</v>
      </c>
      <c r="Z1762" s="4" t="s">
        <v>1853</v>
      </c>
    </row>
    <row r="1763" spans="1:26">
      <c r="A1763" s="4" t="s">
        <v>2313</v>
      </c>
      <c r="B1763" s="4" t="s">
        <v>2452</v>
      </c>
      <c r="C1763" s="1">
        <v>85</v>
      </c>
      <c r="D1763" s="4" t="s">
        <v>26</v>
      </c>
      <c r="E1763" s="4" t="s">
        <v>3</v>
      </c>
      <c r="F1763" s="3">
        <v>45697.583333333336</v>
      </c>
      <c r="G1763" s="3">
        <v>45697.624305555553</v>
      </c>
      <c r="H1763" s="1">
        <v>70.989999999999995</v>
      </c>
      <c r="I1763" s="1">
        <v>0.78</v>
      </c>
      <c r="J1763" s="1">
        <v>12.56</v>
      </c>
      <c r="K1763" s="2">
        <v>13.17</v>
      </c>
      <c r="L1763" s="4" t="s">
        <v>12</v>
      </c>
      <c r="M1763" s="4" t="s">
        <v>33</v>
      </c>
      <c r="N1763" s="1">
        <v>72.900000000000006</v>
      </c>
      <c r="O1763" s="1">
        <v>68.05</v>
      </c>
      <c r="P1763" s="1">
        <v>189.38</v>
      </c>
      <c r="Q1763" s="1">
        <v>4.76</v>
      </c>
      <c r="R1763" s="1">
        <v>7</v>
      </c>
      <c r="S1763" s="4" t="s">
        <v>14</v>
      </c>
      <c r="T1763" s="4" t="s">
        <v>24</v>
      </c>
      <c r="U1763" s="7">
        <v>14</v>
      </c>
      <c r="V1763" s="4" t="s">
        <v>36</v>
      </c>
      <c r="W1763" s="4" t="s">
        <v>2584</v>
      </c>
      <c r="X1763" s="7">
        <v>2</v>
      </c>
      <c r="Y1763" s="7">
        <v>2025</v>
      </c>
      <c r="Z1763" s="4" t="s">
        <v>1853</v>
      </c>
    </row>
    <row r="1764" spans="1:26">
      <c r="A1764" s="4" t="s">
        <v>2314</v>
      </c>
      <c r="B1764" s="4" t="s">
        <v>2453</v>
      </c>
      <c r="C1764" s="1">
        <v>85</v>
      </c>
      <c r="D1764" s="4" t="s">
        <v>409</v>
      </c>
      <c r="E1764" s="4" t="s">
        <v>11</v>
      </c>
      <c r="F1764" s="3">
        <v>45697.625</v>
      </c>
      <c r="G1764" s="3">
        <v>45697.732638888891</v>
      </c>
      <c r="H1764" s="1">
        <v>62.25</v>
      </c>
      <c r="I1764" s="1">
        <v>3.43</v>
      </c>
      <c r="J1764" s="1">
        <v>18.59</v>
      </c>
      <c r="K1764" s="2">
        <v>15.58</v>
      </c>
      <c r="L1764" s="4" t="s">
        <v>4</v>
      </c>
      <c r="M1764" s="4" t="s">
        <v>5</v>
      </c>
      <c r="N1764" s="1">
        <v>78.599999999999994</v>
      </c>
      <c r="O1764" s="1">
        <v>99.52</v>
      </c>
      <c r="P1764" s="1">
        <v>102.92</v>
      </c>
      <c r="Q1764" s="1">
        <v>20.81</v>
      </c>
      <c r="R1764" s="1">
        <v>6</v>
      </c>
      <c r="S1764" s="4" t="s">
        <v>20</v>
      </c>
      <c r="T1764" s="4" t="s">
        <v>7</v>
      </c>
      <c r="U1764" s="7">
        <v>15</v>
      </c>
      <c r="V1764" s="4" t="s">
        <v>36</v>
      </c>
      <c r="W1764" s="4" t="s">
        <v>2584</v>
      </c>
      <c r="X1764" s="7">
        <v>2</v>
      </c>
      <c r="Y1764" s="7">
        <v>2025</v>
      </c>
      <c r="Z1764" s="4" t="s">
        <v>1853</v>
      </c>
    </row>
    <row r="1765" spans="1:26">
      <c r="A1765" s="4" t="s">
        <v>2315</v>
      </c>
      <c r="B1765" s="4" t="s">
        <v>2454</v>
      </c>
      <c r="C1765" s="1">
        <v>89.03</v>
      </c>
      <c r="D1765" s="4" t="s">
        <v>411</v>
      </c>
      <c r="E1765" s="4" t="s">
        <v>3</v>
      </c>
      <c r="F1765" s="3">
        <v>45697.666666666664</v>
      </c>
      <c r="G1765" s="3">
        <v>45697.754166666666</v>
      </c>
      <c r="H1765" s="1">
        <v>78.64</v>
      </c>
      <c r="I1765" s="1">
        <v>0.61</v>
      </c>
      <c r="J1765" s="1">
        <v>34.82</v>
      </c>
      <c r="K1765" s="2">
        <v>31.45</v>
      </c>
      <c r="L1765" s="4" t="s">
        <v>36</v>
      </c>
      <c r="M1765" s="4" t="s">
        <v>39</v>
      </c>
      <c r="N1765" s="1">
        <v>74.349999999999994</v>
      </c>
      <c r="O1765" s="1">
        <v>50.72</v>
      </c>
      <c r="P1765" s="1"/>
      <c r="Q1765" s="1">
        <v>21.96</v>
      </c>
      <c r="R1765" s="1">
        <v>6</v>
      </c>
      <c r="S1765" s="4" t="s">
        <v>20</v>
      </c>
      <c r="T1765" s="4" t="s">
        <v>7</v>
      </c>
      <c r="U1765" s="7">
        <v>16</v>
      </c>
      <c r="V1765" s="4" t="s">
        <v>36</v>
      </c>
      <c r="W1765" s="4" t="s">
        <v>2584</v>
      </c>
      <c r="X1765" s="7">
        <v>2</v>
      </c>
      <c r="Y1765" s="7">
        <v>2025</v>
      </c>
      <c r="Z1765" s="4" t="s">
        <v>1853</v>
      </c>
    </row>
    <row r="1766" spans="1:26">
      <c r="A1766" s="4" t="s">
        <v>2316</v>
      </c>
      <c r="B1766" s="4" t="s">
        <v>29</v>
      </c>
      <c r="C1766" s="1">
        <v>50</v>
      </c>
      <c r="D1766" s="4" t="s">
        <v>67</v>
      </c>
      <c r="E1766" s="4" t="s">
        <v>27</v>
      </c>
      <c r="F1766" s="3">
        <v>45689.833333333336</v>
      </c>
      <c r="G1766" s="3">
        <v>45689.95416666667</v>
      </c>
      <c r="H1766" s="1">
        <v>50.28</v>
      </c>
      <c r="I1766" s="1">
        <v>3.17</v>
      </c>
      <c r="J1766" s="1">
        <v>30.49</v>
      </c>
      <c r="K1766" s="2">
        <v>28.87</v>
      </c>
      <c r="L1766" s="4" t="s">
        <v>45</v>
      </c>
      <c r="M1766" s="4" t="s">
        <v>5</v>
      </c>
      <c r="N1766" s="1">
        <v>16.55</v>
      </c>
      <c r="O1766" s="1">
        <v>77.94</v>
      </c>
      <c r="P1766" s="1">
        <v>15.42</v>
      </c>
      <c r="Q1766" s="1">
        <v>33.979999999999997</v>
      </c>
      <c r="R1766" s="1">
        <v>3</v>
      </c>
      <c r="S1766" s="4" t="s">
        <v>20</v>
      </c>
      <c r="T1766" s="4" t="s">
        <v>15</v>
      </c>
      <c r="U1766" s="7">
        <v>20</v>
      </c>
      <c r="V1766" s="4" t="s">
        <v>4</v>
      </c>
      <c r="W1766" s="4" t="s">
        <v>2579</v>
      </c>
      <c r="X1766" s="7">
        <v>2</v>
      </c>
      <c r="Y1766" s="7">
        <v>2025</v>
      </c>
      <c r="Z1766" s="4" t="s">
        <v>1853</v>
      </c>
    </row>
    <row r="1767" spans="1:26">
      <c r="A1767" s="4" t="s">
        <v>2317</v>
      </c>
      <c r="B1767" s="4" t="s">
        <v>2455</v>
      </c>
      <c r="C1767" s="1">
        <v>85</v>
      </c>
      <c r="D1767" s="4" t="s">
        <v>162</v>
      </c>
      <c r="E1767" s="4" t="s">
        <v>27</v>
      </c>
      <c r="F1767" s="3">
        <v>45697.708333333336</v>
      </c>
      <c r="G1767" s="3">
        <v>45697.745138888888</v>
      </c>
      <c r="H1767" s="1">
        <v>6.96</v>
      </c>
      <c r="I1767" s="1">
        <v>2.42</v>
      </c>
      <c r="J1767" s="1">
        <v>22.67</v>
      </c>
      <c r="K1767" s="2">
        <v>26.22</v>
      </c>
      <c r="L1767" s="4" t="s">
        <v>45</v>
      </c>
      <c r="M1767" s="4" t="s">
        <v>13</v>
      </c>
      <c r="N1767" s="1">
        <v>16.34</v>
      </c>
      <c r="O1767" s="1">
        <v>78.760000000000005</v>
      </c>
      <c r="P1767" s="1">
        <v>86.56</v>
      </c>
      <c r="Q1767" s="1">
        <v>29.56</v>
      </c>
      <c r="R1767" s="1">
        <v>1</v>
      </c>
      <c r="S1767" s="4" t="s">
        <v>20</v>
      </c>
      <c r="T1767" s="4" t="s">
        <v>15</v>
      </c>
      <c r="U1767" s="7">
        <v>17</v>
      </c>
      <c r="V1767" s="4" t="s">
        <v>36</v>
      </c>
      <c r="W1767" s="4" t="s">
        <v>2567</v>
      </c>
      <c r="X1767" s="7">
        <v>2</v>
      </c>
      <c r="Y1767" s="7">
        <v>2025</v>
      </c>
      <c r="Z1767" s="4" t="s">
        <v>1853</v>
      </c>
    </row>
    <row r="1768" spans="1:26">
      <c r="A1768" s="4" t="s">
        <v>2318</v>
      </c>
      <c r="B1768" s="4" t="s">
        <v>2456</v>
      </c>
      <c r="C1768" s="1">
        <v>85</v>
      </c>
      <c r="D1768" s="4" t="s">
        <v>253</v>
      </c>
      <c r="E1768" s="4" t="s">
        <v>3</v>
      </c>
      <c r="F1768" s="3">
        <v>45697.75</v>
      </c>
      <c r="G1768" s="3">
        <v>45697.779861111114</v>
      </c>
      <c r="H1768" s="1">
        <v>75.19</v>
      </c>
      <c r="I1768" s="1">
        <v>3.62</v>
      </c>
      <c r="J1768" s="1">
        <v>53.17</v>
      </c>
      <c r="K1768" s="2">
        <v>14.74</v>
      </c>
      <c r="L1768" s="4" t="s">
        <v>4</v>
      </c>
      <c r="M1768" s="4" t="s">
        <v>5</v>
      </c>
      <c r="N1768" s="1">
        <v>17.16</v>
      </c>
      <c r="O1768" s="1">
        <v>64.31</v>
      </c>
      <c r="P1768" s="1">
        <v>150.05000000000001</v>
      </c>
      <c r="Q1768" s="1">
        <v>24.92</v>
      </c>
      <c r="R1768" s="1">
        <v>5</v>
      </c>
      <c r="S1768" s="4" t="s">
        <v>14</v>
      </c>
      <c r="T1768" s="4" t="s">
        <v>15</v>
      </c>
      <c r="U1768" s="7">
        <v>18</v>
      </c>
      <c r="V1768" s="4" t="s">
        <v>4</v>
      </c>
      <c r="W1768" s="4" t="s">
        <v>2567</v>
      </c>
      <c r="X1768" s="7">
        <v>2</v>
      </c>
      <c r="Y1768" s="7">
        <v>2025</v>
      </c>
      <c r="Z1768" s="4" t="s">
        <v>1853</v>
      </c>
    </row>
    <row r="1769" spans="1:26">
      <c r="A1769" s="4" t="s">
        <v>2319</v>
      </c>
      <c r="B1769" s="4" t="s">
        <v>2457</v>
      </c>
      <c r="C1769" s="1">
        <v>50</v>
      </c>
      <c r="D1769" s="4" t="s">
        <v>279</v>
      </c>
      <c r="E1769" s="4" t="s">
        <v>27</v>
      </c>
      <c r="F1769" s="3">
        <v>45697.791666666664</v>
      </c>
      <c r="G1769" s="3">
        <v>45697.836805555555</v>
      </c>
      <c r="H1769" s="1">
        <v>1.75</v>
      </c>
      <c r="I1769" s="1">
        <v>0.8</v>
      </c>
      <c r="J1769" s="1">
        <v>8.43</v>
      </c>
      <c r="K1769" s="2">
        <v>22.72</v>
      </c>
      <c r="L1769" s="4" t="s">
        <v>4</v>
      </c>
      <c r="M1769" s="4" t="s">
        <v>39</v>
      </c>
      <c r="N1769" s="1">
        <v>27.12</v>
      </c>
      <c r="O1769" s="1">
        <v>78.97</v>
      </c>
      <c r="P1769" s="1">
        <v>65.89</v>
      </c>
      <c r="Q1769" s="1">
        <v>25.94</v>
      </c>
      <c r="R1769" s="1">
        <v>2</v>
      </c>
      <c r="S1769" s="4" t="s">
        <v>14</v>
      </c>
      <c r="T1769" s="4" t="s">
        <v>15</v>
      </c>
      <c r="U1769" s="7">
        <v>19</v>
      </c>
      <c r="V1769" s="4" t="s">
        <v>4</v>
      </c>
      <c r="W1769" s="4" t="s">
        <v>2572</v>
      </c>
      <c r="X1769" s="7">
        <v>2</v>
      </c>
      <c r="Y1769" s="7">
        <v>2025</v>
      </c>
      <c r="Z1769" s="4" t="s">
        <v>1853</v>
      </c>
    </row>
    <row r="1770" spans="1:26">
      <c r="A1770" s="4" t="s">
        <v>2320</v>
      </c>
      <c r="B1770" s="4" t="s">
        <v>2458</v>
      </c>
      <c r="C1770" s="1">
        <v>81.650000000000006</v>
      </c>
      <c r="D1770" s="4" t="s">
        <v>416</v>
      </c>
      <c r="E1770" s="4" t="s">
        <v>27</v>
      </c>
      <c r="F1770" s="3">
        <v>45697.833333333336</v>
      </c>
      <c r="G1770" s="3">
        <v>45697.990277777775</v>
      </c>
      <c r="H1770" s="1">
        <v>73.61</v>
      </c>
      <c r="I1770" s="1">
        <v>3.67</v>
      </c>
      <c r="J1770" s="1">
        <v>3.86</v>
      </c>
      <c r="K1770" s="2">
        <v>14.12</v>
      </c>
      <c r="L1770" s="4" t="s">
        <v>4</v>
      </c>
      <c r="M1770" s="4" t="s">
        <v>5</v>
      </c>
      <c r="N1770" s="1">
        <v>46.81</v>
      </c>
      <c r="O1770" s="1">
        <v>86.6</v>
      </c>
      <c r="P1770" s="1">
        <v>162.06</v>
      </c>
      <c r="Q1770" s="1">
        <v>33.86</v>
      </c>
      <c r="R1770" s="1">
        <v>7</v>
      </c>
      <c r="S1770" s="4" t="s">
        <v>6</v>
      </c>
      <c r="T1770" s="4" t="s">
        <v>7</v>
      </c>
      <c r="U1770" s="7">
        <v>20</v>
      </c>
      <c r="V1770" s="4" t="s">
        <v>4</v>
      </c>
      <c r="W1770" s="4" t="s">
        <v>2572</v>
      </c>
      <c r="X1770" s="7">
        <v>2</v>
      </c>
      <c r="Y1770" s="7">
        <v>2025</v>
      </c>
      <c r="Z1770" s="4" t="s">
        <v>1853</v>
      </c>
    </row>
    <row r="1771" spans="1:26">
      <c r="A1771" s="4" t="s">
        <v>2321</v>
      </c>
      <c r="B1771" s="4" t="s">
        <v>2459</v>
      </c>
      <c r="C1771" s="1">
        <v>62</v>
      </c>
      <c r="D1771" s="4" t="s">
        <v>69</v>
      </c>
      <c r="E1771" s="4" t="s">
        <v>27</v>
      </c>
      <c r="F1771" s="3">
        <v>45697.875</v>
      </c>
      <c r="G1771" s="3">
        <v>45698.036111111112</v>
      </c>
      <c r="H1771" s="1">
        <v>6.38</v>
      </c>
      <c r="I1771" s="1">
        <v>0.9</v>
      </c>
      <c r="J1771" s="1">
        <v>33.840000000000003</v>
      </c>
      <c r="K1771" s="2">
        <v>27.8</v>
      </c>
      <c r="L1771" s="4" t="s">
        <v>12</v>
      </c>
      <c r="M1771" s="4" t="s">
        <v>23</v>
      </c>
      <c r="N1771" s="1">
        <v>46.18</v>
      </c>
      <c r="O1771" s="1">
        <v>99.01</v>
      </c>
      <c r="P1771" s="1">
        <v>169.11</v>
      </c>
      <c r="Q1771" s="1">
        <v>-2.96</v>
      </c>
      <c r="R1771" s="1">
        <v>2</v>
      </c>
      <c r="S1771" s="4" t="s">
        <v>6</v>
      </c>
      <c r="T1771" s="4" t="s">
        <v>7</v>
      </c>
      <c r="U1771" s="7">
        <v>21</v>
      </c>
      <c r="V1771" s="4" t="s">
        <v>4</v>
      </c>
      <c r="W1771" s="4" t="s">
        <v>2572</v>
      </c>
      <c r="X1771" s="7">
        <v>2</v>
      </c>
      <c r="Y1771" s="7">
        <v>2025</v>
      </c>
      <c r="Z1771" s="4" t="s">
        <v>1853</v>
      </c>
    </row>
    <row r="1772" spans="1:26">
      <c r="A1772" s="4" t="s">
        <v>2322</v>
      </c>
      <c r="B1772" s="4" t="s">
        <v>2460</v>
      </c>
      <c r="C1772" s="1">
        <v>62</v>
      </c>
      <c r="D1772" s="4" t="s">
        <v>419</v>
      </c>
      <c r="E1772" s="4" t="s">
        <v>27</v>
      </c>
      <c r="F1772" s="3">
        <v>45697.916666666664</v>
      </c>
      <c r="G1772" s="3">
        <v>45697.953472222223</v>
      </c>
      <c r="H1772" s="1">
        <v>51.16</v>
      </c>
      <c r="I1772" s="1">
        <v>1.29</v>
      </c>
      <c r="J1772" s="1">
        <v>15</v>
      </c>
      <c r="K1772" s="2">
        <v>39.82</v>
      </c>
      <c r="L1772" s="4" t="s">
        <v>4</v>
      </c>
      <c r="M1772" s="4" t="s">
        <v>39</v>
      </c>
      <c r="N1772" s="1">
        <v>44.27</v>
      </c>
      <c r="O1772" s="1">
        <v>90.67</v>
      </c>
      <c r="P1772" s="1">
        <v>35.46</v>
      </c>
      <c r="Q1772" s="1">
        <v>31.92</v>
      </c>
      <c r="R1772" s="1">
        <v>1.89</v>
      </c>
      <c r="S1772" s="4" t="s">
        <v>6</v>
      </c>
      <c r="T1772" s="4" t="s">
        <v>15</v>
      </c>
      <c r="U1772" s="7">
        <v>22</v>
      </c>
      <c r="V1772" s="4" t="s">
        <v>4</v>
      </c>
      <c r="W1772" s="4" t="s">
        <v>2574</v>
      </c>
      <c r="X1772" s="7">
        <v>2</v>
      </c>
      <c r="Y1772" s="7">
        <v>2025</v>
      </c>
      <c r="Z1772" s="4" t="s">
        <v>1853</v>
      </c>
    </row>
    <row r="1773" spans="1:26">
      <c r="A1773" s="4" t="s">
        <v>2323</v>
      </c>
      <c r="B1773" s="4" t="s">
        <v>2461</v>
      </c>
      <c r="C1773" s="1">
        <v>75</v>
      </c>
      <c r="D1773" s="4" t="s">
        <v>421</v>
      </c>
      <c r="E1773" s="4" t="s">
        <v>27</v>
      </c>
      <c r="F1773" s="3">
        <v>45697.958333333336</v>
      </c>
      <c r="G1773" s="3">
        <v>45698.109027777777</v>
      </c>
      <c r="H1773" s="1">
        <v>28.23</v>
      </c>
      <c r="I1773" s="1">
        <v>1.22</v>
      </c>
      <c r="J1773" s="1">
        <v>23.44</v>
      </c>
      <c r="K1773" s="2">
        <v>36.340000000000003</v>
      </c>
      <c r="L1773" s="4" t="s">
        <v>12</v>
      </c>
      <c r="M1773" s="4" t="s">
        <v>19</v>
      </c>
      <c r="N1773" s="1">
        <v>61.79</v>
      </c>
      <c r="O1773" s="1">
        <v>65.22</v>
      </c>
      <c r="P1773" s="1">
        <v>91.12</v>
      </c>
      <c r="Q1773" s="1">
        <v>24.32</v>
      </c>
      <c r="R1773" s="1">
        <v>7</v>
      </c>
      <c r="S1773" s="4" t="s">
        <v>6</v>
      </c>
      <c r="T1773" s="4" t="s">
        <v>7</v>
      </c>
      <c r="U1773" s="7">
        <v>23</v>
      </c>
      <c r="V1773" s="4" t="s">
        <v>4</v>
      </c>
      <c r="W1773" s="4" t="s">
        <v>2574</v>
      </c>
      <c r="X1773" s="7">
        <v>2</v>
      </c>
      <c r="Y1773" s="7">
        <v>2025</v>
      </c>
      <c r="Z1773" s="4" t="s">
        <v>1853</v>
      </c>
    </row>
    <row r="1774" spans="1:26">
      <c r="A1774" s="4" t="s">
        <v>2324</v>
      </c>
      <c r="B1774" s="4" t="s">
        <v>2462</v>
      </c>
      <c r="C1774" s="1">
        <v>62</v>
      </c>
      <c r="D1774" s="4" t="s">
        <v>423</v>
      </c>
      <c r="E1774" s="4" t="s">
        <v>42</v>
      </c>
      <c r="F1774" s="3">
        <v>45698</v>
      </c>
      <c r="G1774" s="3">
        <v>45698.086111111108</v>
      </c>
      <c r="H1774" s="1">
        <v>67.92</v>
      </c>
      <c r="I1774" s="1">
        <v>3.7</v>
      </c>
      <c r="J1774" s="1">
        <v>41.74</v>
      </c>
      <c r="K1774" s="2">
        <v>32.18</v>
      </c>
      <c r="L1774" s="4" t="s">
        <v>45</v>
      </c>
      <c r="M1774" s="4" t="s">
        <v>39</v>
      </c>
      <c r="N1774" s="1">
        <v>63.58</v>
      </c>
      <c r="O1774" s="1">
        <v>89.94</v>
      </c>
      <c r="P1774" s="1">
        <v>157.02000000000001</v>
      </c>
      <c r="Q1774" s="1">
        <v>14.33</v>
      </c>
      <c r="R1774" s="1">
        <v>5</v>
      </c>
      <c r="S1774" s="4" t="s">
        <v>6</v>
      </c>
      <c r="T1774" s="4" t="s">
        <v>24</v>
      </c>
      <c r="U1774" s="7">
        <v>0</v>
      </c>
      <c r="V1774" s="4" t="s">
        <v>1816</v>
      </c>
      <c r="W1774" s="4" t="s">
        <v>2569</v>
      </c>
      <c r="X1774" s="7">
        <v>2</v>
      </c>
      <c r="Y1774" s="7">
        <v>2025</v>
      </c>
      <c r="Z1774" s="4" t="s">
        <v>1853</v>
      </c>
    </row>
    <row r="1775" spans="1:26">
      <c r="A1775" s="4" t="s">
        <v>2325</v>
      </c>
      <c r="B1775" s="4" t="s">
        <v>2463</v>
      </c>
      <c r="C1775" s="1">
        <v>75</v>
      </c>
      <c r="D1775" s="4" t="s">
        <v>425</v>
      </c>
      <c r="E1775" s="4" t="s">
        <v>3</v>
      </c>
      <c r="F1775" s="3">
        <v>45698.041666666664</v>
      </c>
      <c r="G1775" s="3">
        <v>45698.1</v>
      </c>
      <c r="H1775" s="1">
        <v>15.27</v>
      </c>
      <c r="I1775" s="1">
        <v>2.87</v>
      </c>
      <c r="J1775" s="1">
        <v>5.37</v>
      </c>
      <c r="K1775" s="2">
        <v>7.63</v>
      </c>
      <c r="L1775" s="4" t="s">
        <v>45</v>
      </c>
      <c r="M1775" s="4" t="s">
        <v>33</v>
      </c>
      <c r="N1775" s="1">
        <v>86.95</v>
      </c>
      <c r="O1775" s="1">
        <v>85.14</v>
      </c>
      <c r="P1775" s="1">
        <v>113.67</v>
      </c>
      <c r="Q1775" s="1">
        <v>6.86</v>
      </c>
      <c r="R1775" s="1">
        <v>6</v>
      </c>
      <c r="S1775" s="4" t="s">
        <v>6</v>
      </c>
      <c r="T1775" s="4" t="s">
        <v>24</v>
      </c>
      <c r="U1775" s="7">
        <v>1</v>
      </c>
      <c r="V1775" s="4" t="s">
        <v>1816</v>
      </c>
      <c r="W1775" s="4" t="s">
        <v>2569</v>
      </c>
      <c r="X1775" s="7">
        <v>2</v>
      </c>
      <c r="Y1775" s="7">
        <v>2025</v>
      </c>
      <c r="Z1775" s="4" t="s">
        <v>1853</v>
      </c>
    </row>
    <row r="1776" spans="1:26">
      <c r="A1776" s="4" t="s">
        <v>2326</v>
      </c>
      <c r="B1776" s="4" t="s">
        <v>2464</v>
      </c>
      <c r="C1776" s="1">
        <v>85</v>
      </c>
      <c r="D1776" s="4" t="s">
        <v>427</v>
      </c>
      <c r="E1776" s="4" t="s">
        <v>42</v>
      </c>
      <c r="F1776" s="3">
        <v>45698.083333333336</v>
      </c>
      <c r="G1776" s="3">
        <v>45698.245833333334</v>
      </c>
      <c r="H1776" s="1">
        <v>50.64</v>
      </c>
      <c r="I1776" s="1">
        <v>2.23</v>
      </c>
      <c r="J1776" s="1">
        <v>29.63</v>
      </c>
      <c r="K1776" s="2">
        <v>38.25</v>
      </c>
      <c r="L1776" s="4" t="s">
        <v>36</v>
      </c>
      <c r="M1776" s="4" t="s">
        <v>48</v>
      </c>
      <c r="N1776" s="1">
        <v>31.57</v>
      </c>
      <c r="O1776" s="1">
        <v>70.650000000000006</v>
      </c>
      <c r="P1776" s="1">
        <v>195</v>
      </c>
      <c r="Q1776" s="1">
        <v>6.43</v>
      </c>
      <c r="R1776" s="1">
        <v>3</v>
      </c>
      <c r="S1776" s="4" t="s">
        <v>14</v>
      </c>
      <c r="T1776" s="4" t="s">
        <v>24</v>
      </c>
      <c r="U1776" s="7">
        <v>2</v>
      </c>
      <c r="V1776" s="4" t="s">
        <v>1816</v>
      </c>
      <c r="W1776" s="4" t="s">
        <v>2586</v>
      </c>
      <c r="X1776" s="7">
        <v>2</v>
      </c>
      <c r="Y1776" s="7">
        <v>2025</v>
      </c>
      <c r="Z1776" s="4" t="s">
        <v>1853</v>
      </c>
    </row>
    <row r="1777" spans="1:26">
      <c r="A1777" s="4" t="s">
        <v>2327</v>
      </c>
      <c r="B1777" s="4" t="s">
        <v>1</v>
      </c>
      <c r="C1777" s="1">
        <v>62</v>
      </c>
      <c r="D1777" s="4" t="s">
        <v>69</v>
      </c>
      <c r="E1777" s="4" t="s">
        <v>58</v>
      </c>
      <c r="F1777" s="3">
        <v>45689.875</v>
      </c>
      <c r="G1777" s="3">
        <v>45689.954861111109</v>
      </c>
      <c r="H1777" s="1">
        <v>59.14</v>
      </c>
      <c r="I1777" s="1">
        <v>2.93</v>
      </c>
      <c r="J1777" s="1"/>
      <c r="K1777" s="2">
        <v>34.85</v>
      </c>
      <c r="L1777" s="4" t="s">
        <v>4</v>
      </c>
      <c r="M1777" s="4" t="s">
        <v>48</v>
      </c>
      <c r="N1777" s="1">
        <v>71.53</v>
      </c>
      <c r="O1777" s="1">
        <v>75.97</v>
      </c>
      <c r="P1777" s="1">
        <v>219.63</v>
      </c>
      <c r="Q1777" s="1">
        <v>-2.76</v>
      </c>
      <c r="R1777" s="1">
        <v>5</v>
      </c>
      <c r="S1777" s="4" t="s">
        <v>14</v>
      </c>
      <c r="T1777" s="4" t="s">
        <v>7</v>
      </c>
      <c r="U1777" s="7">
        <v>21</v>
      </c>
      <c r="V1777" s="4" t="s">
        <v>4</v>
      </c>
      <c r="W1777" s="4" t="s">
        <v>2566</v>
      </c>
      <c r="X1777" s="7">
        <v>2</v>
      </c>
      <c r="Y1777" s="7">
        <v>2025</v>
      </c>
      <c r="Z1777" s="4" t="s">
        <v>1853</v>
      </c>
    </row>
    <row r="1778" spans="1:26">
      <c r="A1778" s="4" t="s">
        <v>2328</v>
      </c>
      <c r="B1778" s="4" t="s">
        <v>2465</v>
      </c>
      <c r="C1778" s="1">
        <v>50</v>
      </c>
      <c r="D1778" s="4" t="s">
        <v>429</v>
      </c>
      <c r="E1778" s="4" t="s">
        <v>42</v>
      </c>
      <c r="F1778" s="3">
        <v>45698.125</v>
      </c>
      <c r="G1778" s="3">
        <v>45698.289583333331</v>
      </c>
      <c r="H1778" s="1">
        <v>52.05</v>
      </c>
      <c r="I1778" s="1">
        <v>2.94</v>
      </c>
      <c r="J1778" s="1">
        <v>5.23</v>
      </c>
      <c r="K1778" s="2">
        <v>25</v>
      </c>
      <c r="L1778" s="4" t="s">
        <v>12</v>
      </c>
      <c r="M1778" s="4" t="s">
        <v>39</v>
      </c>
      <c r="N1778" s="1">
        <v>74.87</v>
      </c>
      <c r="O1778" s="1">
        <v>64.37</v>
      </c>
      <c r="P1778" s="1">
        <v>153.97</v>
      </c>
      <c r="Q1778" s="1">
        <v>4.82</v>
      </c>
      <c r="R1778" s="1">
        <v>4</v>
      </c>
      <c r="S1778" s="4" t="s">
        <v>6</v>
      </c>
      <c r="T1778" s="4" t="s">
        <v>7</v>
      </c>
      <c r="U1778" s="7">
        <v>3</v>
      </c>
      <c r="V1778" s="4" t="s">
        <v>1816</v>
      </c>
      <c r="W1778" s="4" t="s">
        <v>2566</v>
      </c>
      <c r="X1778" s="7">
        <v>2</v>
      </c>
      <c r="Y1778" s="7">
        <v>2025</v>
      </c>
      <c r="Z1778" s="4" t="s">
        <v>1853</v>
      </c>
    </row>
    <row r="1779" spans="1:26">
      <c r="A1779" s="4" t="s">
        <v>2329</v>
      </c>
      <c r="B1779" s="4" t="s">
        <v>2466</v>
      </c>
      <c r="C1779" s="1">
        <v>75</v>
      </c>
      <c r="D1779" s="4" t="s">
        <v>158</v>
      </c>
      <c r="E1779" s="4" t="s">
        <v>58</v>
      </c>
      <c r="F1779" s="3">
        <v>45698.166666666664</v>
      </c>
      <c r="G1779" s="3">
        <v>45698.203472222223</v>
      </c>
      <c r="H1779" s="1">
        <v>57.9</v>
      </c>
      <c r="I1779" s="1">
        <v>0.61</v>
      </c>
      <c r="J1779" s="1">
        <v>15.38</v>
      </c>
      <c r="K1779" s="2">
        <v>28.14</v>
      </c>
      <c r="L1779" s="4" t="s">
        <v>45</v>
      </c>
      <c r="M1779" s="4" t="s">
        <v>5</v>
      </c>
      <c r="N1779" s="1">
        <v>58.6</v>
      </c>
      <c r="O1779" s="1">
        <v>77.23</v>
      </c>
      <c r="P1779" s="1">
        <v>266.69</v>
      </c>
      <c r="Q1779" s="1">
        <v>15.73</v>
      </c>
      <c r="R1779" s="1">
        <v>7</v>
      </c>
      <c r="S1779" s="4" t="s">
        <v>14</v>
      </c>
      <c r="T1779" s="4" t="s">
        <v>24</v>
      </c>
      <c r="U1779" s="7">
        <v>4</v>
      </c>
      <c r="V1779" s="4" t="s">
        <v>1816</v>
      </c>
      <c r="W1779" s="4" t="s">
        <v>2566</v>
      </c>
      <c r="X1779" s="7">
        <v>2</v>
      </c>
      <c r="Y1779" s="7">
        <v>2025</v>
      </c>
      <c r="Z1779" s="4" t="s">
        <v>1853</v>
      </c>
    </row>
    <row r="1780" spans="1:26">
      <c r="A1780" s="4" t="s">
        <v>2330</v>
      </c>
      <c r="B1780" s="4" t="s">
        <v>2467</v>
      </c>
      <c r="C1780" s="1">
        <v>75</v>
      </c>
      <c r="D1780" s="4" t="s">
        <v>158</v>
      </c>
      <c r="E1780" s="4" t="s">
        <v>58</v>
      </c>
      <c r="F1780" s="3">
        <v>45698.208333333336</v>
      </c>
      <c r="G1780" s="3">
        <v>45698.370833333334</v>
      </c>
      <c r="H1780" s="1">
        <v>30.9</v>
      </c>
      <c r="I1780" s="1">
        <v>0.67</v>
      </c>
      <c r="J1780" s="1">
        <v>40.56</v>
      </c>
      <c r="K1780" s="2">
        <v>14.44</v>
      </c>
      <c r="L1780" s="4" t="s">
        <v>45</v>
      </c>
      <c r="M1780" s="4" t="s">
        <v>19</v>
      </c>
      <c r="N1780" s="1">
        <v>24.83</v>
      </c>
      <c r="O1780" s="1">
        <v>61.28</v>
      </c>
      <c r="P1780" s="1">
        <v>13.01</v>
      </c>
      <c r="Q1780" s="1">
        <v>33.51</v>
      </c>
      <c r="R1780" s="1">
        <v>4</v>
      </c>
      <c r="S1780" s="4" t="s">
        <v>14</v>
      </c>
      <c r="T1780" s="4" t="s">
        <v>15</v>
      </c>
      <c r="U1780" s="7">
        <v>5</v>
      </c>
      <c r="V1780" s="4" t="s">
        <v>1816</v>
      </c>
      <c r="W1780" s="4" t="s">
        <v>2565</v>
      </c>
      <c r="X1780" s="7">
        <v>2</v>
      </c>
      <c r="Y1780" s="7">
        <v>2025</v>
      </c>
      <c r="Z1780" s="4" t="s">
        <v>1853</v>
      </c>
    </row>
    <row r="1781" spans="1:26">
      <c r="A1781" s="4" t="s">
        <v>2331</v>
      </c>
      <c r="B1781" s="4" t="s">
        <v>2468</v>
      </c>
      <c r="C1781" s="1">
        <v>46.54</v>
      </c>
      <c r="D1781" s="4" t="s">
        <v>433</v>
      </c>
      <c r="E1781" s="4" t="s">
        <v>58</v>
      </c>
      <c r="F1781" s="3">
        <v>45698.25</v>
      </c>
      <c r="G1781" s="3">
        <v>45698.375694444447</v>
      </c>
      <c r="H1781" s="1">
        <v>35.35</v>
      </c>
      <c r="I1781" s="1">
        <v>3.13</v>
      </c>
      <c r="J1781" s="1">
        <v>5.5</v>
      </c>
      <c r="K1781" s="2">
        <v>12.65</v>
      </c>
      <c r="L1781" s="4" t="s">
        <v>36</v>
      </c>
      <c r="M1781" s="4" t="s">
        <v>19</v>
      </c>
      <c r="N1781" s="1">
        <v>41.21</v>
      </c>
      <c r="O1781" s="1">
        <v>98.92</v>
      </c>
      <c r="P1781" s="1">
        <v>219.15</v>
      </c>
      <c r="Q1781" s="1">
        <v>-8.7200000000000006</v>
      </c>
      <c r="R1781" s="1">
        <v>4</v>
      </c>
      <c r="S1781" s="4" t="s">
        <v>20</v>
      </c>
      <c r="T1781" s="4" t="s">
        <v>15</v>
      </c>
      <c r="U1781" s="7">
        <v>6</v>
      </c>
      <c r="V1781" s="4" t="s">
        <v>12</v>
      </c>
      <c r="W1781" s="4" t="s">
        <v>2565</v>
      </c>
      <c r="X1781" s="7">
        <v>2</v>
      </c>
      <c r="Y1781" s="7">
        <v>2025</v>
      </c>
      <c r="Z1781" s="4" t="s">
        <v>1853</v>
      </c>
    </row>
    <row r="1782" spans="1:26">
      <c r="A1782" s="4" t="s">
        <v>2332</v>
      </c>
      <c r="B1782" s="4" t="s">
        <v>2469</v>
      </c>
      <c r="C1782" s="1">
        <v>75</v>
      </c>
      <c r="D1782" s="4" t="s">
        <v>435</v>
      </c>
      <c r="E1782" s="4" t="s">
        <v>11</v>
      </c>
      <c r="F1782" s="3">
        <v>45698.291666666664</v>
      </c>
      <c r="G1782" s="3">
        <v>45698.438194444447</v>
      </c>
      <c r="H1782" s="1">
        <v>11.93</v>
      </c>
      <c r="I1782" s="1">
        <v>2.75</v>
      </c>
      <c r="J1782" s="1">
        <v>49.42</v>
      </c>
      <c r="K1782" s="2">
        <v>25.99</v>
      </c>
      <c r="L1782" s="4" t="s">
        <v>36</v>
      </c>
      <c r="M1782" s="4" t="s">
        <v>39</v>
      </c>
      <c r="N1782" s="1">
        <v>29.33</v>
      </c>
      <c r="O1782" s="1">
        <v>88.43</v>
      </c>
      <c r="P1782" s="1">
        <v>192.18</v>
      </c>
      <c r="Q1782" s="1">
        <v>-3.36</v>
      </c>
      <c r="R1782" s="1">
        <v>0</v>
      </c>
      <c r="S1782" s="4" t="s">
        <v>14</v>
      </c>
      <c r="T1782" s="4" t="s">
        <v>15</v>
      </c>
      <c r="U1782" s="7">
        <v>7</v>
      </c>
      <c r="V1782" s="4" t="s">
        <v>12</v>
      </c>
      <c r="W1782" s="4" t="s">
        <v>2577</v>
      </c>
      <c r="X1782" s="7">
        <v>2</v>
      </c>
      <c r="Y1782" s="7">
        <v>2025</v>
      </c>
      <c r="Z1782" s="4" t="s">
        <v>1853</v>
      </c>
    </row>
    <row r="1783" spans="1:26">
      <c r="A1783" s="4" t="s">
        <v>2333</v>
      </c>
      <c r="B1783" s="4" t="s">
        <v>2470</v>
      </c>
      <c r="C1783" s="1">
        <v>62</v>
      </c>
      <c r="D1783" s="4" t="s">
        <v>389</v>
      </c>
      <c r="E1783" s="4" t="s">
        <v>58</v>
      </c>
      <c r="F1783" s="3">
        <v>45698.333333333336</v>
      </c>
      <c r="G1783" s="3">
        <v>45698.371527777781</v>
      </c>
      <c r="H1783" s="1">
        <v>55.46</v>
      </c>
      <c r="I1783" s="1">
        <v>0.57999999999999996</v>
      </c>
      <c r="J1783" s="1">
        <v>20.99</v>
      </c>
      <c r="K1783" s="2">
        <v>16.649999999999999</v>
      </c>
      <c r="L1783" s="4" t="s">
        <v>36</v>
      </c>
      <c r="M1783" s="4" t="s">
        <v>5</v>
      </c>
      <c r="N1783" s="1">
        <v>78.790000000000006</v>
      </c>
      <c r="O1783" s="1">
        <v>55.02</v>
      </c>
      <c r="P1783" s="1">
        <v>90.4</v>
      </c>
      <c r="Q1783" s="1">
        <v>15.92</v>
      </c>
      <c r="R1783" s="1">
        <v>3</v>
      </c>
      <c r="S1783" s="4" t="s">
        <v>14</v>
      </c>
      <c r="T1783" s="4" t="s">
        <v>24</v>
      </c>
      <c r="U1783" s="7">
        <v>8</v>
      </c>
      <c r="V1783" s="4" t="s">
        <v>12</v>
      </c>
      <c r="W1783" s="4" t="s">
        <v>2577</v>
      </c>
      <c r="X1783" s="7">
        <v>2</v>
      </c>
      <c r="Y1783" s="7">
        <v>2025</v>
      </c>
      <c r="Z1783" s="4" t="s">
        <v>1853</v>
      </c>
    </row>
    <row r="1784" spans="1:26">
      <c r="A1784" s="4" t="s">
        <v>2334</v>
      </c>
      <c r="B1784" s="4" t="s">
        <v>2471</v>
      </c>
      <c r="C1784" s="1">
        <v>50</v>
      </c>
      <c r="D1784" s="4" t="s">
        <v>397</v>
      </c>
      <c r="E1784" s="4" t="s">
        <v>3</v>
      </c>
      <c r="F1784" s="3">
        <v>45698.375</v>
      </c>
      <c r="G1784" s="3">
        <v>45698.529861111114</v>
      </c>
      <c r="H1784" s="1">
        <v>44.16</v>
      </c>
      <c r="I1784" s="1">
        <v>3.98</v>
      </c>
      <c r="J1784" s="1">
        <v>23.75</v>
      </c>
      <c r="K1784" s="2">
        <v>5.55</v>
      </c>
      <c r="L1784" s="4" t="s">
        <v>12</v>
      </c>
      <c r="M1784" s="4" t="s">
        <v>19</v>
      </c>
      <c r="N1784" s="1">
        <v>81.45</v>
      </c>
      <c r="O1784" s="1">
        <v>89.29</v>
      </c>
      <c r="P1784" s="1">
        <v>33.56</v>
      </c>
      <c r="Q1784" s="1">
        <v>-5.33</v>
      </c>
      <c r="R1784" s="1">
        <v>7</v>
      </c>
      <c r="S1784" s="4" t="s">
        <v>14</v>
      </c>
      <c r="T1784" s="4" t="s">
        <v>24</v>
      </c>
      <c r="U1784" s="7">
        <v>9</v>
      </c>
      <c r="V1784" s="4" t="s">
        <v>12</v>
      </c>
      <c r="W1784" s="4" t="s">
        <v>2577</v>
      </c>
      <c r="X1784" s="7">
        <v>2</v>
      </c>
      <c r="Y1784" s="7">
        <v>2025</v>
      </c>
      <c r="Z1784" s="4" t="s">
        <v>1853</v>
      </c>
    </row>
    <row r="1785" spans="1:26">
      <c r="A1785" s="4" t="s">
        <v>2335</v>
      </c>
      <c r="B1785" s="4" t="s">
        <v>2472</v>
      </c>
      <c r="C1785" s="1">
        <v>100</v>
      </c>
      <c r="D1785" s="4" t="s">
        <v>439</v>
      </c>
      <c r="E1785" s="4" t="s">
        <v>42</v>
      </c>
      <c r="F1785" s="3">
        <v>45698.416666666664</v>
      </c>
      <c r="G1785" s="3">
        <v>45698.492361111108</v>
      </c>
      <c r="H1785" s="1">
        <v>65.239999999999995</v>
      </c>
      <c r="I1785" s="1">
        <v>0.88</v>
      </c>
      <c r="J1785" s="1">
        <v>46.97</v>
      </c>
      <c r="K1785" s="2">
        <v>24.75</v>
      </c>
      <c r="L1785" s="4" t="s">
        <v>4</v>
      </c>
      <c r="M1785" s="4" t="s">
        <v>23</v>
      </c>
      <c r="N1785" s="1">
        <v>27.08</v>
      </c>
      <c r="O1785" s="1">
        <v>55.75</v>
      </c>
      <c r="P1785" s="1">
        <v>95.66</v>
      </c>
      <c r="Q1785" s="1">
        <v>20.43</v>
      </c>
      <c r="R1785" s="1">
        <v>4</v>
      </c>
      <c r="S1785" s="4" t="s">
        <v>20</v>
      </c>
      <c r="T1785" s="4" t="s">
        <v>7</v>
      </c>
      <c r="U1785" s="7">
        <v>10</v>
      </c>
      <c r="V1785" s="4" t="s">
        <v>12</v>
      </c>
      <c r="W1785" s="4" t="s">
        <v>2581</v>
      </c>
      <c r="X1785" s="7">
        <v>2</v>
      </c>
      <c r="Y1785" s="7">
        <v>2025</v>
      </c>
      <c r="Z1785" s="4" t="s">
        <v>1853</v>
      </c>
    </row>
    <row r="1786" spans="1:26">
      <c r="A1786" s="4" t="s">
        <v>2336</v>
      </c>
      <c r="B1786" s="4" t="s">
        <v>2473</v>
      </c>
      <c r="C1786" s="1">
        <v>50</v>
      </c>
      <c r="D1786" s="4" t="s">
        <v>18</v>
      </c>
      <c r="E1786" s="4" t="s">
        <v>3</v>
      </c>
      <c r="F1786" s="3">
        <v>45698.458333333336</v>
      </c>
      <c r="G1786" s="3">
        <v>45698.59375</v>
      </c>
      <c r="H1786" s="1">
        <v>20.46</v>
      </c>
      <c r="I1786" s="1">
        <v>3.65</v>
      </c>
      <c r="J1786" s="1">
        <v>18.600000000000001</v>
      </c>
      <c r="K1786" s="2">
        <v>7.67</v>
      </c>
      <c r="L1786" s="4" t="s">
        <v>12</v>
      </c>
      <c r="M1786" s="4" t="s">
        <v>39</v>
      </c>
      <c r="N1786" s="1">
        <v>18.13</v>
      </c>
      <c r="O1786" s="1">
        <v>56.11</v>
      </c>
      <c r="P1786" s="1">
        <v>62.93</v>
      </c>
      <c r="Q1786" s="1">
        <v>25.43</v>
      </c>
      <c r="R1786" s="1">
        <v>7</v>
      </c>
      <c r="S1786" s="4" t="s">
        <v>14</v>
      </c>
      <c r="T1786" s="4" t="s">
        <v>15</v>
      </c>
      <c r="U1786" s="7">
        <v>11</v>
      </c>
      <c r="V1786" s="4" t="s">
        <v>12</v>
      </c>
      <c r="W1786" s="4" t="s">
        <v>2587</v>
      </c>
      <c r="X1786" s="7">
        <v>2</v>
      </c>
      <c r="Y1786" s="7">
        <v>2025</v>
      </c>
      <c r="Z1786" s="4" t="s">
        <v>1853</v>
      </c>
    </row>
    <row r="1787" spans="1:26">
      <c r="A1787" s="4" t="s">
        <v>2337</v>
      </c>
      <c r="B1787" s="4" t="s">
        <v>2474</v>
      </c>
      <c r="C1787" s="1">
        <v>27.03</v>
      </c>
      <c r="D1787" s="4" t="s">
        <v>442</v>
      </c>
      <c r="E1787" s="4" t="s">
        <v>58</v>
      </c>
      <c r="F1787" s="3">
        <v>45698.5</v>
      </c>
      <c r="G1787" s="3">
        <v>45698.56527777778</v>
      </c>
      <c r="H1787" s="1">
        <v>49.19</v>
      </c>
      <c r="I1787" s="1">
        <v>1.91</v>
      </c>
      <c r="J1787" s="1">
        <v>32.36</v>
      </c>
      <c r="K1787" s="2">
        <v>9.1199999999999992</v>
      </c>
      <c r="L1787" s="4" t="s">
        <v>36</v>
      </c>
      <c r="M1787" s="4" t="s">
        <v>39</v>
      </c>
      <c r="N1787" s="1">
        <v>64.42</v>
      </c>
      <c r="O1787" s="1">
        <v>99.6</v>
      </c>
      <c r="P1787" s="1">
        <v>120.4</v>
      </c>
      <c r="Q1787" s="1">
        <v>2.8</v>
      </c>
      <c r="R1787" s="1">
        <v>5</v>
      </c>
      <c r="S1787" s="4" t="s">
        <v>20</v>
      </c>
      <c r="T1787" s="4" t="s">
        <v>7</v>
      </c>
      <c r="U1787" s="7">
        <v>12</v>
      </c>
      <c r="V1787" s="4" t="s">
        <v>36</v>
      </c>
      <c r="W1787" s="4" t="s">
        <v>2587</v>
      </c>
      <c r="X1787" s="7">
        <v>2</v>
      </c>
      <c r="Y1787" s="7">
        <v>2025</v>
      </c>
      <c r="Z1787" s="4" t="s">
        <v>1853</v>
      </c>
    </row>
    <row r="1788" spans="1:26">
      <c r="A1788" s="4" t="s">
        <v>2338</v>
      </c>
      <c r="B1788" s="4" t="s">
        <v>2475</v>
      </c>
      <c r="C1788" s="1">
        <v>75</v>
      </c>
      <c r="D1788" s="4" t="s">
        <v>71</v>
      </c>
      <c r="E1788" s="4" t="s">
        <v>42</v>
      </c>
      <c r="F1788" s="3">
        <v>45689.916666666664</v>
      </c>
      <c r="G1788" s="3">
        <v>45690.043055555558</v>
      </c>
      <c r="H1788" s="1">
        <v>49.2</v>
      </c>
      <c r="I1788" s="1">
        <v>2.56</v>
      </c>
      <c r="J1788" s="1">
        <v>19.190000000000001</v>
      </c>
      <c r="K1788" s="2">
        <v>14.86</v>
      </c>
      <c r="L1788" s="4" t="s">
        <v>36</v>
      </c>
      <c r="M1788" s="4" t="s">
        <v>23</v>
      </c>
      <c r="N1788" s="1">
        <v>49.02</v>
      </c>
      <c r="O1788" s="1">
        <v>64.48</v>
      </c>
      <c r="P1788" s="1">
        <v>298.19</v>
      </c>
      <c r="Q1788" s="1">
        <v>39.96</v>
      </c>
      <c r="R1788" s="1">
        <v>4.26</v>
      </c>
      <c r="S1788" s="4" t="s">
        <v>6</v>
      </c>
      <c r="T1788" s="4" t="s">
        <v>24</v>
      </c>
      <c r="U1788" s="7">
        <v>22</v>
      </c>
      <c r="V1788" s="4" t="s">
        <v>4</v>
      </c>
      <c r="W1788" s="4" t="s">
        <v>2582</v>
      </c>
      <c r="X1788" s="7">
        <v>2</v>
      </c>
      <c r="Y1788" s="7">
        <v>2025</v>
      </c>
      <c r="Z1788" s="4" t="s">
        <v>1853</v>
      </c>
    </row>
    <row r="1789" spans="1:26">
      <c r="A1789" s="4" t="s">
        <v>2339</v>
      </c>
      <c r="B1789" s="4" t="s">
        <v>2476</v>
      </c>
      <c r="C1789" s="1">
        <v>85</v>
      </c>
      <c r="D1789" s="4" t="s">
        <v>444</v>
      </c>
      <c r="E1789" s="4" t="s">
        <v>11</v>
      </c>
      <c r="F1789" s="3">
        <v>45698.541666666664</v>
      </c>
      <c r="G1789" s="3">
        <v>45698.613888888889</v>
      </c>
      <c r="H1789" s="1">
        <v>32.64</v>
      </c>
      <c r="I1789" s="1">
        <v>0.56000000000000005</v>
      </c>
      <c r="J1789" s="1">
        <v>29.2</v>
      </c>
      <c r="K1789" s="2">
        <v>5.78</v>
      </c>
      <c r="L1789" s="4" t="s">
        <v>4</v>
      </c>
      <c r="M1789" s="4" t="s">
        <v>48</v>
      </c>
      <c r="N1789" s="1">
        <v>51.56</v>
      </c>
      <c r="O1789" s="1">
        <v>73.55</v>
      </c>
      <c r="P1789" s="1">
        <v>183.59</v>
      </c>
      <c r="Q1789" s="1">
        <v>29.94</v>
      </c>
      <c r="R1789" s="1">
        <v>0</v>
      </c>
      <c r="S1789" s="4" t="s">
        <v>6</v>
      </c>
      <c r="T1789" s="4" t="s">
        <v>24</v>
      </c>
      <c r="U1789" s="7">
        <v>13</v>
      </c>
      <c r="V1789" s="4" t="s">
        <v>36</v>
      </c>
      <c r="W1789" s="4" t="s">
        <v>2582</v>
      </c>
      <c r="X1789" s="7">
        <v>2</v>
      </c>
      <c r="Y1789" s="7">
        <v>2025</v>
      </c>
      <c r="Z1789" s="4" t="s">
        <v>1853</v>
      </c>
    </row>
    <row r="1790" spans="1:26">
      <c r="A1790" s="4" t="s">
        <v>2340</v>
      </c>
      <c r="B1790" s="4" t="s">
        <v>2477</v>
      </c>
      <c r="C1790" s="1">
        <v>85</v>
      </c>
      <c r="D1790" s="4" t="s">
        <v>292</v>
      </c>
      <c r="E1790" s="4" t="s">
        <v>11</v>
      </c>
      <c r="F1790" s="3">
        <v>45698.583333333336</v>
      </c>
      <c r="G1790" s="3">
        <v>45698.727777777778</v>
      </c>
      <c r="H1790" s="1">
        <v>66.62</v>
      </c>
      <c r="I1790" s="1">
        <v>1.23</v>
      </c>
      <c r="J1790" s="1">
        <v>45.51</v>
      </c>
      <c r="K1790" s="2">
        <v>22.34</v>
      </c>
      <c r="L1790" s="4" t="s">
        <v>45</v>
      </c>
      <c r="M1790" s="4" t="s">
        <v>39</v>
      </c>
      <c r="N1790" s="1">
        <v>62.39</v>
      </c>
      <c r="O1790" s="1">
        <v>79.430000000000007</v>
      </c>
      <c r="P1790" s="1">
        <v>286.07</v>
      </c>
      <c r="Q1790" s="1">
        <v>-0.98</v>
      </c>
      <c r="R1790" s="1">
        <v>0</v>
      </c>
      <c r="S1790" s="4" t="s">
        <v>14</v>
      </c>
      <c r="T1790" s="4" t="s">
        <v>7</v>
      </c>
      <c r="U1790" s="7">
        <v>14</v>
      </c>
      <c r="V1790" s="4" t="s">
        <v>36</v>
      </c>
      <c r="W1790" s="4" t="s">
        <v>2575</v>
      </c>
      <c r="X1790" s="7">
        <v>2</v>
      </c>
      <c r="Y1790" s="7">
        <v>2025</v>
      </c>
      <c r="Z1790" s="4" t="s">
        <v>1853</v>
      </c>
    </row>
    <row r="1791" spans="1:26">
      <c r="A1791" s="4" t="s">
        <v>2341</v>
      </c>
      <c r="B1791" s="4" t="s">
        <v>2478</v>
      </c>
      <c r="C1791" s="1">
        <v>62</v>
      </c>
      <c r="D1791" s="4" t="s">
        <v>447</v>
      </c>
      <c r="E1791" s="4" t="s">
        <v>42</v>
      </c>
      <c r="F1791" s="3">
        <v>45698.625</v>
      </c>
      <c r="G1791" s="3">
        <v>45698.758333333331</v>
      </c>
      <c r="H1791" s="1">
        <v>33.369999999999997</v>
      </c>
      <c r="I1791" s="1">
        <v>0.61</v>
      </c>
      <c r="J1791" s="1">
        <v>10.199999999999999</v>
      </c>
      <c r="K1791" s="2">
        <v>35.96</v>
      </c>
      <c r="L1791" s="4" t="s">
        <v>12</v>
      </c>
      <c r="M1791" s="4" t="s">
        <v>19</v>
      </c>
      <c r="N1791" s="1">
        <v>26.85</v>
      </c>
      <c r="O1791" s="1">
        <v>99.64</v>
      </c>
      <c r="P1791" s="1">
        <v>244.05</v>
      </c>
      <c r="Q1791" s="1">
        <v>26.87</v>
      </c>
      <c r="R1791" s="1">
        <v>0</v>
      </c>
      <c r="S1791" s="4" t="s">
        <v>6</v>
      </c>
      <c r="T1791" s="4" t="s">
        <v>15</v>
      </c>
      <c r="U1791" s="7">
        <v>15</v>
      </c>
      <c r="V1791" s="4" t="s">
        <v>36</v>
      </c>
      <c r="W1791" s="4" t="s">
        <v>2580</v>
      </c>
      <c r="X1791" s="7">
        <v>2</v>
      </c>
      <c r="Y1791" s="7">
        <v>2025</v>
      </c>
      <c r="Z1791" s="4" t="s">
        <v>1853</v>
      </c>
    </row>
    <row r="1792" spans="1:26">
      <c r="A1792" s="4" t="s">
        <v>2342</v>
      </c>
      <c r="B1792" s="4" t="s">
        <v>2479</v>
      </c>
      <c r="C1792" s="1">
        <v>120.51</v>
      </c>
      <c r="D1792" s="4" t="s">
        <v>449</v>
      </c>
      <c r="E1792" s="4" t="s">
        <v>3</v>
      </c>
      <c r="F1792" s="3">
        <v>45698.666666666664</v>
      </c>
      <c r="G1792" s="3">
        <v>45698.716666666667</v>
      </c>
      <c r="H1792" s="1">
        <v>68.83</v>
      </c>
      <c r="I1792" s="1">
        <v>2.4700000000000002</v>
      </c>
      <c r="J1792" s="1">
        <v>16.940000000000001</v>
      </c>
      <c r="K1792" s="2">
        <v>33.86</v>
      </c>
      <c r="L1792" s="4" t="s">
        <v>36</v>
      </c>
      <c r="M1792" s="4" t="s">
        <v>13</v>
      </c>
      <c r="N1792" s="1">
        <v>70.75</v>
      </c>
      <c r="O1792" s="1">
        <v>55.33</v>
      </c>
      <c r="P1792" s="1">
        <v>139.03</v>
      </c>
      <c r="Q1792" s="1">
        <v>-1.97</v>
      </c>
      <c r="R1792" s="1">
        <v>0</v>
      </c>
      <c r="S1792" s="4" t="s">
        <v>14</v>
      </c>
      <c r="T1792" s="4" t="s">
        <v>7</v>
      </c>
      <c r="U1792" s="7">
        <v>16</v>
      </c>
      <c r="V1792" s="4" t="s">
        <v>36</v>
      </c>
      <c r="W1792" s="4" t="s">
        <v>2580</v>
      </c>
      <c r="X1792" s="7">
        <v>2</v>
      </c>
      <c r="Y1792" s="7">
        <v>2025</v>
      </c>
      <c r="Z1792" s="4" t="s">
        <v>1853</v>
      </c>
    </row>
    <row r="1793" spans="1:26">
      <c r="A1793" s="4" t="s">
        <v>2343</v>
      </c>
      <c r="B1793" s="4" t="s">
        <v>2480</v>
      </c>
      <c r="C1793" s="1">
        <v>75</v>
      </c>
      <c r="D1793" s="4" t="s">
        <v>344</v>
      </c>
      <c r="E1793" s="4" t="s">
        <v>27</v>
      </c>
      <c r="F1793" s="3">
        <v>45698.708333333336</v>
      </c>
      <c r="G1793" s="3">
        <v>45698.748611111114</v>
      </c>
      <c r="H1793" s="1">
        <v>65.89</v>
      </c>
      <c r="I1793" s="1">
        <v>0.74</v>
      </c>
      <c r="J1793" s="1">
        <v>36.49</v>
      </c>
      <c r="K1793" s="2">
        <v>9.14</v>
      </c>
      <c r="L1793" s="4" t="s">
        <v>36</v>
      </c>
      <c r="M1793" s="4" t="s">
        <v>5</v>
      </c>
      <c r="N1793" s="1">
        <v>18.87</v>
      </c>
      <c r="O1793" s="1">
        <v>65.02</v>
      </c>
      <c r="P1793" s="1">
        <v>77.27</v>
      </c>
      <c r="Q1793" s="1">
        <v>11.73</v>
      </c>
      <c r="R1793" s="1">
        <v>5</v>
      </c>
      <c r="S1793" s="4" t="s">
        <v>20</v>
      </c>
      <c r="T1793" s="4" t="s">
        <v>7</v>
      </c>
      <c r="U1793" s="7">
        <v>17</v>
      </c>
      <c r="V1793" s="4" t="s">
        <v>36</v>
      </c>
      <c r="W1793" s="4" t="s">
        <v>2578</v>
      </c>
      <c r="X1793" s="7">
        <v>2</v>
      </c>
      <c r="Y1793" s="7">
        <v>2025</v>
      </c>
      <c r="Z1793" s="4" t="s">
        <v>1853</v>
      </c>
    </row>
    <row r="1794" spans="1:26">
      <c r="A1794" s="4" t="s">
        <v>2344</v>
      </c>
      <c r="B1794" s="4" t="s">
        <v>2481</v>
      </c>
      <c r="C1794" s="1">
        <v>62</v>
      </c>
      <c r="D1794" s="4" t="s">
        <v>452</v>
      </c>
      <c r="E1794" s="4" t="s">
        <v>3</v>
      </c>
      <c r="F1794" s="3">
        <v>45698.75</v>
      </c>
      <c r="G1794" s="3">
        <v>45698.884722222225</v>
      </c>
      <c r="H1794" s="1"/>
      <c r="I1794" s="1">
        <v>2.17</v>
      </c>
      <c r="J1794" s="1">
        <v>41.53</v>
      </c>
      <c r="K1794" s="2">
        <v>9.08</v>
      </c>
      <c r="L1794" s="4" t="s">
        <v>4</v>
      </c>
      <c r="M1794" s="4" t="s">
        <v>33</v>
      </c>
      <c r="N1794" s="1">
        <v>18.86</v>
      </c>
      <c r="O1794" s="1">
        <v>98.32</v>
      </c>
      <c r="P1794" s="1">
        <v>139.22</v>
      </c>
      <c r="Q1794" s="1">
        <v>1.57</v>
      </c>
      <c r="R1794" s="1">
        <v>3</v>
      </c>
      <c r="S1794" s="4" t="s">
        <v>6</v>
      </c>
      <c r="T1794" s="4" t="s">
        <v>24</v>
      </c>
      <c r="U1794" s="7">
        <v>18</v>
      </c>
      <c r="V1794" s="4" t="s">
        <v>4</v>
      </c>
      <c r="W1794" s="4" t="s">
        <v>2585</v>
      </c>
      <c r="X1794" s="7">
        <v>2</v>
      </c>
      <c r="Y1794" s="7">
        <v>2025</v>
      </c>
      <c r="Z1794" s="4" t="s">
        <v>1853</v>
      </c>
    </row>
    <row r="1795" spans="1:26">
      <c r="A1795" s="4" t="s">
        <v>2345</v>
      </c>
      <c r="B1795" s="4" t="s">
        <v>2482</v>
      </c>
      <c r="C1795" s="1">
        <v>75</v>
      </c>
      <c r="D1795" s="4" t="s">
        <v>454</v>
      </c>
      <c r="E1795" s="4" t="s">
        <v>58</v>
      </c>
      <c r="F1795" s="3">
        <v>45698.791666666664</v>
      </c>
      <c r="G1795" s="3">
        <v>45698.868055555555</v>
      </c>
      <c r="H1795" s="1">
        <v>12.67</v>
      </c>
      <c r="I1795" s="1">
        <v>2.82</v>
      </c>
      <c r="J1795" s="1">
        <v>18.72</v>
      </c>
      <c r="K1795" s="2">
        <v>32.18</v>
      </c>
      <c r="L1795" s="4" t="s">
        <v>12</v>
      </c>
      <c r="M1795" s="4" t="s">
        <v>33</v>
      </c>
      <c r="N1795" s="1">
        <v>35.92</v>
      </c>
      <c r="O1795" s="1">
        <v>67.08</v>
      </c>
      <c r="P1795" s="1">
        <v>296.13</v>
      </c>
      <c r="Q1795" s="1">
        <v>29.4</v>
      </c>
      <c r="R1795" s="1">
        <v>3</v>
      </c>
      <c r="S1795" s="4" t="s">
        <v>14</v>
      </c>
      <c r="T1795" s="4" t="s">
        <v>24</v>
      </c>
      <c r="U1795" s="7">
        <v>19</v>
      </c>
      <c r="V1795" s="4" t="s">
        <v>4</v>
      </c>
      <c r="W1795" s="4" t="s">
        <v>2583</v>
      </c>
      <c r="X1795" s="7">
        <v>2</v>
      </c>
      <c r="Y1795" s="7">
        <v>2025</v>
      </c>
      <c r="Z1795" s="4" t="s">
        <v>1853</v>
      </c>
    </row>
    <row r="1796" spans="1:26">
      <c r="A1796" s="4" t="s">
        <v>2346</v>
      </c>
      <c r="B1796" s="4" t="s">
        <v>2483</v>
      </c>
      <c r="C1796" s="1">
        <v>50</v>
      </c>
      <c r="D1796" s="4" t="s">
        <v>456</v>
      </c>
      <c r="E1796" s="4" t="s">
        <v>27</v>
      </c>
      <c r="F1796" s="3">
        <v>45698.833333333336</v>
      </c>
      <c r="G1796" s="3">
        <v>45698.982638888891</v>
      </c>
      <c r="H1796" s="1">
        <v>25.35</v>
      </c>
      <c r="I1796" s="1">
        <v>0.61</v>
      </c>
      <c r="J1796" s="1">
        <v>16.88</v>
      </c>
      <c r="K1796" s="2">
        <v>19.329999999999998</v>
      </c>
      <c r="L1796" s="4" t="s">
        <v>45</v>
      </c>
      <c r="M1796" s="4" t="s">
        <v>5</v>
      </c>
      <c r="N1796" s="1">
        <v>72.400000000000006</v>
      </c>
      <c r="O1796" s="1">
        <v>67.430000000000007</v>
      </c>
      <c r="P1796" s="1">
        <v>73.38</v>
      </c>
      <c r="Q1796" s="1">
        <v>2.98</v>
      </c>
      <c r="R1796" s="1">
        <v>0</v>
      </c>
      <c r="S1796" s="4" t="s">
        <v>14</v>
      </c>
      <c r="T1796" s="4" t="s">
        <v>24</v>
      </c>
      <c r="U1796" s="7">
        <v>20</v>
      </c>
      <c r="V1796" s="4" t="s">
        <v>4</v>
      </c>
      <c r="W1796" s="4" t="s">
        <v>2571</v>
      </c>
      <c r="X1796" s="7">
        <v>2</v>
      </c>
      <c r="Y1796" s="7">
        <v>2025</v>
      </c>
      <c r="Z1796" s="4" t="s">
        <v>1853</v>
      </c>
    </row>
    <row r="1797" spans="1:26">
      <c r="A1797" s="4" t="s">
        <v>2347</v>
      </c>
      <c r="B1797" s="4" t="s">
        <v>2484</v>
      </c>
      <c r="C1797" s="1">
        <v>100</v>
      </c>
      <c r="D1797" s="4" t="s">
        <v>458</v>
      </c>
      <c r="E1797" s="4" t="s">
        <v>11</v>
      </c>
      <c r="F1797" s="3">
        <v>45698.875</v>
      </c>
      <c r="G1797" s="3">
        <v>45698.932638888888</v>
      </c>
      <c r="H1797" s="1">
        <v>37.93</v>
      </c>
      <c r="I1797" s="1">
        <v>1.71</v>
      </c>
      <c r="J1797" s="1"/>
      <c r="K1797" s="2">
        <v>36.21</v>
      </c>
      <c r="L1797" s="4" t="s">
        <v>45</v>
      </c>
      <c r="M1797" s="4" t="s">
        <v>13</v>
      </c>
      <c r="N1797" s="1">
        <v>35.549999999999997</v>
      </c>
      <c r="O1797" s="1">
        <v>87.94</v>
      </c>
      <c r="P1797" s="1">
        <v>69.64</v>
      </c>
      <c r="Q1797" s="1">
        <v>-1.33</v>
      </c>
      <c r="R1797" s="1">
        <v>2</v>
      </c>
      <c r="S1797" s="4" t="s">
        <v>20</v>
      </c>
      <c r="T1797" s="4" t="s">
        <v>24</v>
      </c>
      <c r="U1797" s="7">
        <v>21</v>
      </c>
      <c r="V1797" s="4" t="s">
        <v>4</v>
      </c>
      <c r="W1797" s="4" t="s">
        <v>2570</v>
      </c>
      <c r="X1797" s="7">
        <v>2</v>
      </c>
      <c r="Y1797" s="7">
        <v>2025</v>
      </c>
      <c r="Z1797" s="4" t="s">
        <v>1853</v>
      </c>
    </row>
    <row r="1798" spans="1:26">
      <c r="A1798" s="4" t="s">
        <v>2348</v>
      </c>
      <c r="B1798" s="4" t="s">
        <v>2485</v>
      </c>
      <c r="C1798" s="1">
        <v>75</v>
      </c>
      <c r="D1798" s="4" t="s">
        <v>460</v>
      </c>
      <c r="E1798" s="4" t="s">
        <v>42</v>
      </c>
      <c r="F1798" s="3">
        <v>45698.916666666664</v>
      </c>
      <c r="G1798" s="3">
        <v>45698.963888888888</v>
      </c>
      <c r="H1798" s="1"/>
      <c r="I1798" s="1">
        <v>0.69</v>
      </c>
      <c r="J1798" s="1">
        <v>30</v>
      </c>
      <c r="K1798" s="2">
        <v>23.49</v>
      </c>
      <c r="L1798" s="4" t="s">
        <v>4</v>
      </c>
      <c r="M1798" s="4" t="s">
        <v>48</v>
      </c>
      <c r="N1798" s="1">
        <v>32.64</v>
      </c>
      <c r="O1798" s="1">
        <v>60.22</v>
      </c>
      <c r="P1798" s="1">
        <v>111.19</v>
      </c>
      <c r="Q1798" s="1">
        <v>-8.61</v>
      </c>
      <c r="R1798" s="1">
        <v>6</v>
      </c>
      <c r="S1798" s="4" t="s">
        <v>14</v>
      </c>
      <c r="T1798" s="4" t="s">
        <v>15</v>
      </c>
      <c r="U1798" s="7">
        <v>22</v>
      </c>
      <c r="V1798" s="4" t="s">
        <v>4</v>
      </c>
      <c r="W1798" s="4" t="s">
        <v>2570</v>
      </c>
      <c r="X1798" s="7">
        <v>2</v>
      </c>
      <c r="Y1798" s="7">
        <v>2025</v>
      </c>
      <c r="Z1798" s="4" t="s">
        <v>1853</v>
      </c>
    </row>
    <row r="1799" spans="1:26">
      <c r="A1799" s="4" t="s">
        <v>2349</v>
      </c>
      <c r="B1799" s="4" t="s">
        <v>2486</v>
      </c>
      <c r="C1799" s="1">
        <v>100</v>
      </c>
      <c r="D1799" s="4" t="s">
        <v>73</v>
      </c>
      <c r="E1799" s="4" t="s">
        <v>58</v>
      </c>
      <c r="F1799" s="3">
        <v>45689.958333333336</v>
      </c>
      <c r="G1799" s="3">
        <v>45689.979861111111</v>
      </c>
      <c r="H1799" s="1">
        <v>68.45</v>
      </c>
      <c r="I1799" s="1">
        <v>2.0699999999999998</v>
      </c>
      <c r="J1799" s="1">
        <v>49.71</v>
      </c>
      <c r="K1799" s="2">
        <v>38.409999999999997</v>
      </c>
      <c r="L1799" s="4" t="s">
        <v>12</v>
      </c>
      <c r="M1799" s="4" t="s">
        <v>33</v>
      </c>
      <c r="N1799" s="1">
        <v>19.23</v>
      </c>
      <c r="O1799" s="1">
        <v>74.010000000000005</v>
      </c>
      <c r="P1799" s="1">
        <v>280.92</v>
      </c>
      <c r="Q1799" s="1">
        <v>3.58</v>
      </c>
      <c r="R1799" s="1">
        <v>5</v>
      </c>
      <c r="S1799" s="4" t="s">
        <v>6</v>
      </c>
      <c r="T1799" s="4" t="s">
        <v>7</v>
      </c>
      <c r="U1799" s="7">
        <v>23</v>
      </c>
      <c r="V1799" s="4" t="s">
        <v>4</v>
      </c>
      <c r="W1799" s="4" t="s">
        <v>2568</v>
      </c>
      <c r="X1799" s="7">
        <v>2</v>
      </c>
      <c r="Y1799" s="7">
        <v>2025</v>
      </c>
      <c r="Z1799" s="4" t="s">
        <v>1853</v>
      </c>
    </row>
    <row r="1800" spans="1:26">
      <c r="A1800" s="4" t="s">
        <v>2350</v>
      </c>
      <c r="B1800" s="4" t="s">
        <v>2487</v>
      </c>
      <c r="C1800" s="1">
        <v>50</v>
      </c>
      <c r="D1800" s="4" t="s">
        <v>462</v>
      </c>
      <c r="E1800" s="4" t="s">
        <v>42</v>
      </c>
      <c r="F1800" s="3">
        <v>45698.958333333336</v>
      </c>
      <c r="G1800" s="3">
        <v>45699.007638888892</v>
      </c>
      <c r="H1800" s="1">
        <v>31.88</v>
      </c>
      <c r="I1800" s="1">
        <v>1.38</v>
      </c>
      <c r="J1800" s="1">
        <v>23.47</v>
      </c>
      <c r="K1800" s="2">
        <v>38.29</v>
      </c>
      <c r="L1800" s="4" t="s">
        <v>4</v>
      </c>
      <c r="M1800" s="4" t="s">
        <v>48</v>
      </c>
      <c r="N1800" s="1">
        <v>68.819999999999993</v>
      </c>
      <c r="O1800" s="1">
        <v>92.84</v>
      </c>
      <c r="P1800" s="1">
        <v>249.76</v>
      </c>
      <c r="Q1800" s="1">
        <v>38.19</v>
      </c>
      <c r="R1800" s="1">
        <v>6</v>
      </c>
      <c r="S1800" s="4" t="s">
        <v>6</v>
      </c>
      <c r="T1800" s="4" t="s">
        <v>15</v>
      </c>
      <c r="U1800" s="7">
        <v>23</v>
      </c>
      <c r="V1800" s="4" t="s">
        <v>4</v>
      </c>
      <c r="W1800" s="4" t="s">
        <v>2576</v>
      </c>
      <c r="X1800" s="7">
        <v>2</v>
      </c>
      <c r="Y1800" s="7">
        <v>2025</v>
      </c>
      <c r="Z1800" s="4" t="s">
        <v>1853</v>
      </c>
    </row>
    <row r="1801" spans="1:26">
      <c r="A1801" s="4" t="s">
        <v>2351</v>
      </c>
      <c r="B1801" s="4" t="s">
        <v>2488</v>
      </c>
      <c r="C1801" s="1">
        <v>50</v>
      </c>
      <c r="D1801" s="4" t="s">
        <v>442</v>
      </c>
      <c r="E1801" s="4" t="s">
        <v>11</v>
      </c>
      <c r="F1801" s="3">
        <v>45699</v>
      </c>
      <c r="G1801" s="3">
        <v>45699.128472222219</v>
      </c>
      <c r="H1801" s="1">
        <v>29.58</v>
      </c>
      <c r="I1801" s="1">
        <v>3.2</v>
      </c>
      <c r="J1801" s="1">
        <v>37.18</v>
      </c>
      <c r="K1801" s="2">
        <v>16.670000000000002</v>
      </c>
      <c r="L1801" s="4" t="s">
        <v>45</v>
      </c>
      <c r="M1801" s="4" t="s">
        <v>48</v>
      </c>
      <c r="N1801" s="1">
        <v>24.74</v>
      </c>
      <c r="O1801" s="1">
        <v>80.599999999999994</v>
      </c>
      <c r="P1801" s="1">
        <v>248.92</v>
      </c>
      <c r="Q1801" s="1">
        <v>5.8</v>
      </c>
      <c r="R1801" s="1">
        <v>5</v>
      </c>
      <c r="S1801" s="4" t="s">
        <v>20</v>
      </c>
      <c r="T1801" s="4" t="s">
        <v>7</v>
      </c>
      <c r="U1801" s="7">
        <v>0</v>
      </c>
      <c r="V1801" s="4" t="s">
        <v>1816</v>
      </c>
      <c r="W1801" s="4" t="s">
        <v>2573</v>
      </c>
      <c r="X1801" s="7">
        <v>2</v>
      </c>
      <c r="Y1801" s="7">
        <v>2025</v>
      </c>
      <c r="Z1801" s="4" t="s">
        <v>1853</v>
      </c>
    </row>
    <row r="1802" spans="1:26">
      <c r="A1802" s="4" t="s">
        <v>2352</v>
      </c>
      <c r="B1802" s="4" t="s">
        <v>62</v>
      </c>
      <c r="C1802" s="1">
        <v>100</v>
      </c>
      <c r="D1802" s="4" t="s">
        <v>465</v>
      </c>
      <c r="E1802" s="4" t="s">
        <v>58</v>
      </c>
      <c r="F1802" s="3">
        <v>45699.041666666664</v>
      </c>
      <c r="G1802" s="3">
        <v>45699.081944444442</v>
      </c>
      <c r="H1802" s="1">
        <v>37.51</v>
      </c>
      <c r="I1802" s="1">
        <v>3.52</v>
      </c>
      <c r="J1802" s="1">
        <v>6.34</v>
      </c>
      <c r="K1802" s="2">
        <v>23.23</v>
      </c>
      <c r="L1802" s="4" t="s">
        <v>4</v>
      </c>
      <c r="M1802" s="4" t="s">
        <v>48</v>
      </c>
      <c r="N1802" s="1">
        <v>31.2</v>
      </c>
      <c r="O1802" s="1">
        <v>76.03</v>
      </c>
      <c r="P1802" s="1">
        <v>203.73</v>
      </c>
      <c r="Q1802" s="1">
        <v>30.13</v>
      </c>
      <c r="R1802" s="1">
        <v>1</v>
      </c>
      <c r="S1802" s="4" t="s">
        <v>6</v>
      </c>
      <c r="T1802" s="4" t="s">
        <v>15</v>
      </c>
      <c r="U1802" s="7">
        <v>1</v>
      </c>
      <c r="V1802" s="4" t="s">
        <v>1816</v>
      </c>
      <c r="W1802" s="4" t="s">
        <v>2584</v>
      </c>
      <c r="X1802" s="7">
        <v>2</v>
      </c>
      <c r="Y1802" s="7">
        <v>2025</v>
      </c>
      <c r="Z1802" s="4" t="s">
        <v>1853</v>
      </c>
    </row>
    <row r="1803" spans="1:26">
      <c r="A1803" s="4" t="s">
        <v>2353</v>
      </c>
      <c r="B1803" s="4" t="s">
        <v>2452</v>
      </c>
      <c r="C1803" s="1">
        <v>62</v>
      </c>
      <c r="D1803" s="4" t="s">
        <v>467</v>
      </c>
      <c r="E1803" s="4" t="s">
        <v>11</v>
      </c>
      <c r="F1803" s="3">
        <v>45699.083333333336</v>
      </c>
      <c r="G1803" s="3">
        <v>45699.222222222219</v>
      </c>
      <c r="H1803" s="1">
        <v>7.85</v>
      </c>
      <c r="I1803" s="1">
        <v>2.56</v>
      </c>
      <c r="J1803" s="1"/>
      <c r="K1803" s="2">
        <v>25.95</v>
      </c>
      <c r="L1803" s="4" t="s">
        <v>4</v>
      </c>
      <c r="M1803" s="4" t="s">
        <v>5</v>
      </c>
      <c r="N1803" s="1">
        <v>89.85</v>
      </c>
      <c r="O1803" s="1">
        <v>85.15</v>
      </c>
      <c r="P1803" s="1">
        <v>26.36</v>
      </c>
      <c r="Q1803" s="1">
        <v>39.57</v>
      </c>
      <c r="R1803" s="1">
        <v>3</v>
      </c>
      <c r="S1803" s="4" t="s">
        <v>6</v>
      </c>
      <c r="T1803" s="4" t="s">
        <v>7</v>
      </c>
      <c r="U1803" s="7">
        <v>2</v>
      </c>
      <c r="V1803" s="4" t="s">
        <v>1816</v>
      </c>
      <c r="W1803" s="4" t="s">
        <v>2584</v>
      </c>
      <c r="X1803" s="7">
        <v>2</v>
      </c>
      <c r="Y1803" s="7">
        <v>2025</v>
      </c>
      <c r="Z1803" s="4" t="s">
        <v>1853</v>
      </c>
    </row>
    <row r="1804" spans="1:26">
      <c r="A1804" s="4" t="s">
        <v>2354</v>
      </c>
      <c r="B1804" s="4" t="s">
        <v>2453</v>
      </c>
      <c r="C1804" s="1">
        <v>100</v>
      </c>
      <c r="D1804" s="4" t="s">
        <v>126</v>
      </c>
      <c r="E1804" s="4" t="s">
        <v>58</v>
      </c>
      <c r="F1804" s="3">
        <v>45699.125</v>
      </c>
      <c r="G1804" s="3">
        <v>45699.236111111109</v>
      </c>
      <c r="H1804" s="1">
        <v>66.52</v>
      </c>
      <c r="I1804" s="1">
        <v>0.21</v>
      </c>
      <c r="J1804" s="1">
        <v>15.1</v>
      </c>
      <c r="K1804" s="2">
        <v>34.74</v>
      </c>
      <c r="L1804" s="4" t="s">
        <v>12</v>
      </c>
      <c r="M1804" s="4" t="s">
        <v>39</v>
      </c>
      <c r="N1804" s="1">
        <v>19.510000000000002</v>
      </c>
      <c r="O1804" s="1">
        <v>63.49</v>
      </c>
      <c r="P1804" s="1">
        <v>123.57</v>
      </c>
      <c r="Q1804" s="1">
        <v>-6.76</v>
      </c>
      <c r="R1804" s="1">
        <v>3.97</v>
      </c>
      <c r="S1804" s="4" t="s">
        <v>14</v>
      </c>
      <c r="T1804" s="4" t="s">
        <v>24</v>
      </c>
      <c r="U1804" s="7">
        <v>3</v>
      </c>
      <c r="V1804" s="4" t="s">
        <v>1816</v>
      </c>
      <c r="W1804" s="4" t="s">
        <v>2584</v>
      </c>
      <c r="X1804" s="7">
        <v>2</v>
      </c>
      <c r="Y1804" s="7">
        <v>2025</v>
      </c>
      <c r="Z1804" s="4" t="s">
        <v>1853</v>
      </c>
    </row>
    <row r="1805" spans="1:26">
      <c r="A1805" s="4" t="s">
        <v>2355</v>
      </c>
      <c r="B1805" s="4" t="s">
        <v>2454</v>
      </c>
      <c r="C1805" s="1">
        <v>100</v>
      </c>
      <c r="D1805" s="4" t="s">
        <v>158</v>
      </c>
      <c r="E1805" s="4" t="s">
        <v>27</v>
      </c>
      <c r="F1805" s="3">
        <v>45699.166666666664</v>
      </c>
      <c r="G1805" s="3">
        <v>45699.282638888886</v>
      </c>
      <c r="H1805" s="1"/>
      <c r="I1805" s="1">
        <v>2.0099999999999998</v>
      </c>
      <c r="J1805" s="1">
        <v>74.61</v>
      </c>
      <c r="K1805" s="2">
        <v>7.89</v>
      </c>
      <c r="L1805" s="4" t="s">
        <v>4</v>
      </c>
      <c r="M1805" s="4" t="s">
        <v>23</v>
      </c>
      <c r="N1805" s="1">
        <v>82.22</v>
      </c>
      <c r="O1805" s="1">
        <v>77.02</v>
      </c>
      <c r="P1805" s="1">
        <v>206.71</v>
      </c>
      <c r="Q1805" s="1">
        <v>27.41</v>
      </c>
      <c r="R1805" s="1">
        <v>2</v>
      </c>
      <c r="S1805" s="4" t="s">
        <v>14</v>
      </c>
      <c r="T1805" s="4" t="s">
        <v>7</v>
      </c>
      <c r="U1805" s="7">
        <v>4</v>
      </c>
      <c r="V1805" s="4" t="s">
        <v>1816</v>
      </c>
      <c r="W1805" s="4" t="s">
        <v>2584</v>
      </c>
      <c r="X1805" s="7">
        <v>2</v>
      </c>
      <c r="Y1805" s="7">
        <v>2025</v>
      </c>
      <c r="Z1805" s="4" t="s">
        <v>1853</v>
      </c>
    </row>
    <row r="1806" spans="1:26">
      <c r="A1806" s="4" t="s">
        <v>2356</v>
      </c>
      <c r="B1806" s="4" t="s">
        <v>29</v>
      </c>
      <c r="C1806" s="1">
        <v>62</v>
      </c>
      <c r="D1806" s="4" t="s">
        <v>471</v>
      </c>
      <c r="E1806" s="4" t="s">
        <v>11</v>
      </c>
      <c r="F1806" s="3">
        <v>45699.208333333336</v>
      </c>
      <c r="G1806" s="3">
        <v>45699.35833333333</v>
      </c>
      <c r="H1806" s="1">
        <v>29.84</v>
      </c>
      <c r="I1806" s="1">
        <v>3.47</v>
      </c>
      <c r="J1806" s="1">
        <v>14.04</v>
      </c>
      <c r="K1806" s="2">
        <v>9.06</v>
      </c>
      <c r="L1806" s="4" t="s">
        <v>36</v>
      </c>
      <c r="M1806" s="4" t="s">
        <v>5</v>
      </c>
      <c r="N1806" s="1">
        <v>17.260000000000002</v>
      </c>
      <c r="O1806" s="1">
        <v>53.66</v>
      </c>
      <c r="P1806" s="1">
        <v>195.47</v>
      </c>
      <c r="Q1806" s="1">
        <v>19.18</v>
      </c>
      <c r="R1806" s="1">
        <v>7</v>
      </c>
      <c r="S1806" s="4" t="s">
        <v>20</v>
      </c>
      <c r="T1806" s="4" t="s">
        <v>7</v>
      </c>
      <c r="U1806" s="7">
        <v>5</v>
      </c>
      <c r="V1806" s="4" t="s">
        <v>1816</v>
      </c>
      <c r="W1806" s="4" t="s">
        <v>2579</v>
      </c>
      <c r="X1806" s="7">
        <v>2</v>
      </c>
      <c r="Y1806" s="7">
        <v>2025</v>
      </c>
      <c r="Z1806" s="4" t="s">
        <v>1853</v>
      </c>
    </row>
    <row r="1807" spans="1:26">
      <c r="A1807" s="4" t="s">
        <v>2357</v>
      </c>
      <c r="B1807" s="4" t="s">
        <v>2455</v>
      </c>
      <c r="C1807" s="1">
        <v>100</v>
      </c>
      <c r="D1807" s="4" t="s">
        <v>473</v>
      </c>
      <c r="E1807" s="4" t="s">
        <v>58</v>
      </c>
      <c r="F1807" s="3">
        <v>45699.25</v>
      </c>
      <c r="G1807" s="3">
        <v>45699.368750000001</v>
      </c>
      <c r="H1807" s="1">
        <v>59.78</v>
      </c>
      <c r="I1807" s="1">
        <v>3.84</v>
      </c>
      <c r="J1807" s="1">
        <v>28.46</v>
      </c>
      <c r="K1807" s="2">
        <v>13.52</v>
      </c>
      <c r="L1807" s="4" t="s">
        <v>36</v>
      </c>
      <c r="M1807" s="4" t="s">
        <v>5</v>
      </c>
      <c r="N1807" s="1">
        <v>72.52</v>
      </c>
      <c r="O1807" s="1">
        <v>69.19</v>
      </c>
      <c r="P1807" s="1">
        <v>134.38</v>
      </c>
      <c r="Q1807" s="1">
        <v>18.13</v>
      </c>
      <c r="R1807" s="1">
        <v>6</v>
      </c>
      <c r="S1807" s="4" t="s">
        <v>20</v>
      </c>
      <c r="T1807" s="4" t="s">
        <v>15</v>
      </c>
      <c r="U1807" s="7">
        <v>6</v>
      </c>
      <c r="V1807" s="4" t="s">
        <v>12</v>
      </c>
      <c r="W1807" s="4" t="s">
        <v>2567</v>
      </c>
      <c r="X1807" s="7">
        <v>2</v>
      </c>
      <c r="Y1807" s="7">
        <v>2025</v>
      </c>
      <c r="Z1807" s="4" t="s">
        <v>1853</v>
      </c>
    </row>
    <row r="1808" spans="1:26">
      <c r="A1808" s="4" t="s">
        <v>2358</v>
      </c>
      <c r="B1808" s="4" t="s">
        <v>2456</v>
      </c>
      <c r="C1808" s="1">
        <v>94.82</v>
      </c>
      <c r="D1808" s="4" t="s">
        <v>475</v>
      </c>
      <c r="E1808" s="4" t="s">
        <v>27</v>
      </c>
      <c r="F1808" s="3">
        <v>45699.291666666664</v>
      </c>
      <c r="G1808" s="3">
        <v>45699.453472222223</v>
      </c>
      <c r="H1808" s="1">
        <v>76.36</v>
      </c>
      <c r="I1808" s="1">
        <v>2.97</v>
      </c>
      <c r="J1808" s="1">
        <v>10.89</v>
      </c>
      <c r="K1808" s="2">
        <v>68.930000000000007</v>
      </c>
      <c r="L1808" s="4" t="s">
        <v>36</v>
      </c>
      <c r="M1808" s="4" t="s">
        <v>23</v>
      </c>
      <c r="N1808" s="1">
        <v>80.680000000000007</v>
      </c>
      <c r="O1808" s="1">
        <v>64.03</v>
      </c>
      <c r="P1808" s="1">
        <v>213.49</v>
      </c>
      <c r="Q1808" s="1">
        <v>36.47</v>
      </c>
      <c r="R1808" s="1">
        <v>5</v>
      </c>
      <c r="S1808" s="4" t="s">
        <v>20</v>
      </c>
      <c r="T1808" s="4" t="s">
        <v>7</v>
      </c>
      <c r="U1808" s="7">
        <v>7</v>
      </c>
      <c r="V1808" s="4" t="s">
        <v>12</v>
      </c>
      <c r="W1808" s="4" t="s">
        <v>2567</v>
      </c>
      <c r="X1808" s="7">
        <v>2</v>
      </c>
      <c r="Y1808" s="7">
        <v>2025</v>
      </c>
      <c r="Z1808" s="4" t="s">
        <v>1853</v>
      </c>
    </row>
    <row r="1809" spans="1:26">
      <c r="A1809" s="4" t="s">
        <v>2359</v>
      </c>
      <c r="B1809" s="4" t="s">
        <v>2457</v>
      </c>
      <c r="C1809" s="1">
        <v>100</v>
      </c>
      <c r="D1809" s="4" t="s">
        <v>477</v>
      </c>
      <c r="E1809" s="4" t="s">
        <v>11</v>
      </c>
      <c r="F1809" s="3">
        <v>45699.333333333336</v>
      </c>
      <c r="G1809" s="3">
        <v>45699.474999999999</v>
      </c>
      <c r="H1809" s="1">
        <v>60.41</v>
      </c>
      <c r="I1809" s="1">
        <v>1.71</v>
      </c>
      <c r="J1809" s="1">
        <v>48.79</v>
      </c>
      <c r="K1809" s="2">
        <v>17.899999999999999</v>
      </c>
      <c r="L1809" s="4" t="s">
        <v>4</v>
      </c>
      <c r="M1809" s="4" t="s">
        <v>19</v>
      </c>
      <c r="N1809" s="1">
        <v>77.010000000000005</v>
      </c>
      <c r="O1809" s="1">
        <v>82.53</v>
      </c>
      <c r="P1809" s="1">
        <v>99.54</v>
      </c>
      <c r="Q1809" s="1">
        <v>12.87</v>
      </c>
      <c r="R1809" s="1">
        <v>2</v>
      </c>
      <c r="S1809" s="4" t="s">
        <v>6</v>
      </c>
      <c r="T1809" s="4" t="s">
        <v>15</v>
      </c>
      <c r="U1809" s="7">
        <v>8</v>
      </c>
      <c r="V1809" s="4" t="s">
        <v>12</v>
      </c>
      <c r="W1809" s="4" t="s">
        <v>2572</v>
      </c>
      <c r="X1809" s="7">
        <v>2</v>
      </c>
      <c r="Y1809" s="7">
        <v>2025</v>
      </c>
      <c r="Z1809" s="4" t="s">
        <v>1853</v>
      </c>
    </row>
    <row r="1810" spans="1:26">
      <c r="A1810" s="4" t="s">
        <v>2360</v>
      </c>
      <c r="B1810" s="4" t="s">
        <v>2458</v>
      </c>
      <c r="C1810" s="1">
        <v>100</v>
      </c>
      <c r="D1810" s="4" t="s">
        <v>75</v>
      </c>
      <c r="E1810" s="4" t="s">
        <v>3</v>
      </c>
      <c r="F1810" s="3">
        <v>45690</v>
      </c>
      <c r="G1810" s="3">
        <v>45690.079861111109</v>
      </c>
      <c r="H1810" s="1">
        <v>27.6</v>
      </c>
      <c r="I1810" s="1">
        <v>0.96</v>
      </c>
      <c r="J1810" s="1">
        <v>11.24</v>
      </c>
      <c r="K1810" s="2">
        <v>24.04</v>
      </c>
      <c r="L1810" s="4" t="s">
        <v>12</v>
      </c>
      <c r="M1810" s="4" t="s">
        <v>39</v>
      </c>
      <c r="N1810" s="1">
        <v>65.489999999999995</v>
      </c>
      <c r="O1810" s="1">
        <v>65.349999999999994</v>
      </c>
      <c r="P1810" s="1">
        <v>173.47</v>
      </c>
      <c r="Q1810" s="1">
        <v>35.979999999999997</v>
      </c>
      <c r="R1810" s="1">
        <v>4</v>
      </c>
      <c r="S1810" s="4" t="s">
        <v>14</v>
      </c>
      <c r="T1810" s="4" t="s">
        <v>24</v>
      </c>
      <c r="U1810" s="7">
        <v>0</v>
      </c>
      <c r="V1810" s="4" t="s">
        <v>1816</v>
      </c>
      <c r="W1810" s="4" t="s">
        <v>2572</v>
      </c>
      <c r="X1810" s="7">
        <v>2</v>
      </c>
      <c r="Y1810" s="7">
        <v>2025</v>
      </c>
      <c r="Z1810" s="4" t="s">
        <v>1853</v>
      </c>
    </row>
    <row r="1811" spans="1:26">
      <c r="A1811" s="4" t="s">
        <v>2361</v>
      </c>
      <c r="B1811" s="4" t="s">
        <v>2459</v>
      </c>
      <c r="C1811" s="1">
        <v>85</v>
      </c>
      <c r="D1811" s="4" t="s">
        <v>479</v>
      </c>
      <c r="E1811" s="4" t="s">
        <v>42</v>
      </c>
      <c r="F1811" s="3">
        <v>45699.375</v>
      </c>
      <c r="G1811" s="3">
        <v>45699.424305555556</v>
      </c>
      <c r="H1811" s="1">
        <v>44.79</v>
      </c>
      <c r="I1811" s="1">
        <v>3.43</v>
      </c>
      <c r="J1811" s="1">
        <v>35.39</v>
      </c>
      <c r="K1811" s="2">
        <v>36.909999999999997</v>
      </c>
      <c r="L1811" s="4" t="s">
        <v>45</v>
      </c>
      <c r="M1811" s="4" t="s">
        <v>33</v>
      </c>
      <c r="N1811" s="1">
        <v>20.079999999999998</v>
      </c>
      <c r="O1811" s="1">
        <v>76.260000000000005</v>
      </c>
      <c r="P1811" s="1">
        <v>283.89999999999998</v>
      </c>
      <c r="Q1811" s="1">
        <v>10.65</v>
      </c>
      <c r="R1811" s="1">
        <v>6</v>
      </c>
      <c r="S1811" s="4" t="s">
        <v>6</v>
      </c>
      <c r="T1811" s="4" t="s">
        <v>7</v>
      </c>
      <c r="U1811" s="7">
        <v>9</v>
      </c>
      <c r="V1811" s="4" t="s">
        <v>12</v>
      </c>
      <c r="W1811" s="4" t="s">
        <v>2572</v>
      </c>
      <c r="X1811" s="7">
        <v>2</v>
      </c>
      <c r="Y1811" s="7">
        <v>2025</v>
      </c>
      <c r="Z1811" s="4" t="s">
        <v>1853</v>
      </c>
    </row>
    <row r="1812" spans="1:26">
      <c r="A1812" s="4" t="s">
        <v>2362</v>
      </c>
      <c r="B1812" s="4" t="s">
        <v>2460</v>
      </c>
      <c r="C1812" s="1">
        <v>75</v>
      </c>
      <c r="D1812" s="4" t="s">
        <v>481</v>
      </c>
      <c r="E1812" s="4" t="s">
        <v>11</v>
      </c>
      <c r="F1812" s="3">
        <v>45699.416666666664</v>
      </c>
      <c r="G1812" s="3">
        <v>45699.502083333333</v>
      </c>
      <c r="H1812" s="1">
        <v>22.23</v>
      </c>
      <c r="I1812" s="1">
        <v>3.38</v>
      </c>
      <c r="J1812" s="1"/>
      <c r="K1812" s="2">
        <v>27.52</v>
      </c>
      <c r="L1812" s="4" t="s">
        <v>36</v>
      </c>
      <c r="M1812" s="4" t="s">
        <v>33</v>
      </c>
      <c r="N1812" s="1">
        <v>30.81</v>
      </c>
      <c r="O1812" s="1">
        <v>57.71</v>
      </c>
      <c r="P1812" s="1">
        <v>227.54</v>
      </c>
      <c r="Q1812" s="1">
        <v>0.51</v>
      </c>
      <c r="R1812" s="1">
        <v>1</v>
      </c>
      <c r="S1812" s="4" t="s">
        <v>6</v>
      </c>
      <c r="T1812" s="4" t="s">
        <v>15</v>
      </c>
      <c r="U1812" s="7">
        <v>10</v>
      </c>
      <c r="V1812" s="4" t="s">
        <v>12</v>
      </c>
      <c r="W1812" s="4" t="s">
        <v>2574</v>
      </c>
      <c r="X1812" s="7">
        <v>2</v>
      </c>
      <c r="Y1812" s="7">
        <v>2025</v>
      </c>
      <c r="Z1812" s="4" t="s">
        <v>1853</v>
      </c>
    </row>
    <row r="1813" spans="1:26">
      <c r="A1813" s="4" t="s">
        <v>2363</v>
      </c>
      <c r="B1813" s="4" t="s">
        <v>2461</v>
      </c>
      <c r="C1813" s="1">
        <v>100</v>
      </c>
      <c r="D1813" s="4" t="s">
        <v>483</v>
      </c>
      <c r="E1813" s="4" t="s">
        <v>3</v>
      </c>
      <c r="F1813" s="3">
        <v>45699.458333333336</v>
      </c>
      <c r="G1813" s="3">
        <v>45699.589583333334</v>
      </c>
      <c r="H1813" s="1">
        <v>22.28</v>
      </c>
      <c r="I1813" s="1">
        <v>2.31</v>
      </c>
      <c r="J1813" s="1">
        <v>18.21</v>
      </c>
      <c r="K1813" s="2">
        <v>24.41</v>
      </c>
      <c r="L1813" s="4" t="s">
        <v>12</v>
      </c>
      <c r="M1813" s="4" t="s">
        <v>39</v>
      </c>
      <c r="N1813" s="1">
        <v>83.64</v>
      </c>
      <c r="O1813" s="1">
        <v>59.26</v>
      </c>
      <c r="P1813" s="1">
        <v>114.54</v>
      </c>
      <c r="Q1813" s="1">
        <v>21.75</v>
      </c>
      <c r="R1813" s="1">
        <v>3</v>
      </c>
      <c r="S1813" s="4" t="s">
        <v>6</v>
      </c>
      <c r="T1813" s="4" t="s">
        <v>24</v>
      </c>
      <c r="U1813" s="7">
        <v>11</v>
      </c>
      <c r="V1813" s="4" t="s">
        <v>12</v>
      </c>
      <c r="W1813" s="4" t="s">
        <v>2574</v>
      </c>
      <c r="X1813" s="7">
        <v>2</v>
      </c>
      <c r="Y1813" s="7">
        <v>2025</v>
      </c>
      <c r="Z1813" s="4" t="s">
        <v>1853</v>
      </c>
    </row>
    <row r="1814" spans="1:26">
      <c r="A1814" s="4" t="s">
        <v>2364</v>
      </c>
      <c r="B1814" s="4" t="s">
        <v>2462</v>
      </c>
      <c r="C1814" s="1">
        <v>85</v>
      </c>
      <c r="D1814" s="4" t="s">
        <v>485</v>
      </c>
      <c r="E1814" s="4" t="s">
        <v>11</v>
      </c>
      <c r="F1814" s="3">
        <v>45699.5</v>
      </c>
      <c r="G1814" s="3">
        <v>45699.542361111111</v>
      </c>
      <c r="H1814" s="1">
        <v>29.01</v>
      </c>
      <c r="I1814" s="1">
        <v>2.5299999999999998</v>
      </c>
      <c r="J1814" s="1">
        <v>43.01</v>
      </c>
      <c r="K1814" s="2">
        <v>12.29</v>
      </c>
      <c r="L1814" s="4" t="s">
        <v>4</v>
      </c>
      <c r="M1814" s="4" t="s">
        <v>23</v>
      </c>
      <c r="N1814" s="1">
        <v>70.25</v>
      </c>
      <c r="O1814" s="1">
        <v>92.5</v>
      </c>
      <c r="P1814" s="1">
        <v>199.64</v>
      </c>
      <c r="Q1814" s="1">
        <v>1.08</v>
      </c>
      <c r="R1814" s="1">
        <v>3</v>
      </c>
      <c r="S1814" s="4" t="s">
        <v>14</v>
      </c>
      <c r="T1814" s="4" t="s">
        <v>15</v>
      </c>
      <c r="U1814" s="7">
        <v>12</v>
      </c>
      <c r="V1814" s="4" t="s">
        <v>36</v>
      </c>
      <c r="W1814" s="4" t="s">
        <v>2569</v>
      </c>
      <c r="X1814" s="7">
        <v>2</v>
      </c>
      <c r="Y1814" s="7">
        <v>2025</v>
      </c>
      <c r="Z1814" s="4" t="s">
        <v>1853</v>
      </c>
    </row>
    <row r="1815" spans="1:26">
      <c r="A1815" s="4" t="s">
        <v>2365</v>
      </c>
      <c r="B1815" s="4" t="s">
        <v>2463</v>
      </c>
      <c r="C1815" s="1">
        <v>75</v>
      </c>
      <c r="D1815" s="4" t="s">
        <v>35</v>
      </c>
      <c r="E1815" s="4" t="s">
        <v>3</v>
      </c>
      <c r="F1815" s="3">
        <v>45699.541666666664</v>
      </c>
      <c r="G1815" s="3">
        <v>45699.679861111108</v>
      </c>
      <c r="H1815" s="1">
        <v>61.12</v>
      </c>
      <c r="I1815" s="1">
        <v>2.71</v>
      </c>
      <c r="J1815" s="1">
        <v>28.4</v>
      </c>
      <c r="K1815" s="2">
        <v>20.04</v>
      </c>
      <c r="L1815" s="4" t="s">
        <v>45</v>
      </c>
      <c r="M1815" s="4" t="s">
        <v>48</v>
      </c>
      <c r="N1815" s="1">
        <v>28.72</v>
      </c>
      <c r="O1815" s="1">
        <v>52.96</v>
      </c>
      <c r="P1815" s="1">
        <v>172.67</v>
      </c>
      <c r="Q1815" s="1">
        <v>-3.13</v>
      </c>
      <c r="R1815" s="1">
        <v>1</v>
      </c>
      <c r="S1815" s="4" t="s">
        <v>20</v>
      </c>
      <c r="T1815" s="4" t="s">
        <v>24</v>
      </c>
      <c r="U1815" s="7">
        <v>13</v>
      </c>
      <c r="V1815" s="4" t="s">
        <v>36</v>
      </c>
      <c r="W1815" s="4" t="s">
        <v>2569</v>
      </c>
      <c r="X1815" s="7">
        <v>2</v>
      </c>
      <c r="Y1815" s="7">
        <v>2025</v>
      </c>
      <c r="Z1815" s="4" t="s">
        <v>1853</v>
      </c>
    </row>
    <row r="1816" spans="1:26">
      <c r="A1816" s="4" t="s">
        <v>2366</v>
      </c>
      <c r="B1816" s="4" t="s">
        <v>2464</v>
      </c>
      <c r="C1816" s="1">
        <v>62</v>
      </c>
      <c r="D1816" s="4" t="s">
        <v>477</v>
      </c>
      <c r="E1816" s="4" t="s">
        <v>27</v>
      </c>
      <c r="F1816" s="3">
        <v>45699.583333333336</v>
      </c>
      <c r="G1816" s="3">
        <v>45699.714583333334</v>
      </c>
      <c r="H1816" s="1">
        <v>65.55</v>
      </c>
      <c r="I1816" s="1">
        <v>3.58</v>
      </c>
      <c r="J1816" s="1">
        <v>12.16</v>
      </c>
      <c r="K1816" s="2">
        <v>24.21</v>
      </c>
      <c r="L1816" s="4" t="s">
        <v>45</v>
      </c>
      <c r="M1816" s="4" t="s">
        <v>48</v>
      </c>
      <c r="N1816" s="1">
        <v>47.91</v>
      </c>
      <c r="O1816" s="1">
        <v>97.31</v>
      </c>
      <c r="P1816" s="1">
        <v>153.22</v>
      </c>
      <c r="Q1816" s="1">
        <v>28.69</v>
      </c>
      <c r="R1816" s="1">
        <v>3</v>
      </c>
      <c r="S1816" s="4" t="s">
        <v>14</v>
      </c>
      <c r="T1816" s="4" t="s">
        <v>15</v>
      </c>
      <c r="U1816" s="7">
        <v>14</v>
      </c>
      <c r="V1816" s="4" t="s">
        <v>36</v>
      </c>
      <c r="W1816" s="4" t="s">
        <v>2586</v>
      </c>
      <c r="X1816" s="7">
        <v>2</v>
      </c>
      <c r="Y1816" s="7">
        <v>2025</v>
      </c>
      <c r="Z1816" s="4" t="s">
        <v>1853</v>
      </c>
    </row>
    <row r="1817" spans="1:26">
      <c r="A1817" s="4" t="s">
        <v>2367</v>
      </c>
      <c r="B1817" s="4" t="s">
        <v>1</v>
      </c>
      <c r="C1817" s="1">
        <v>50</v>
      </c>
      <c r="D1817" s="4" t="s">
        <v>489</v>
      </c>
      <c r="E1817" s="4" t="s">
        <v>11</v>
      </c>
      <c r="F1817" s="3">
        <v>45699.625</v>
      </c>
      <c r="G1817" s="3">
        <v>45699.663194444445</v>
      </c>
      <c r="H1817" s="1">
        <v>76.58</v>
      </c>
      <c r="I1817" s="1">
        <v>0.62</v>
      </c>
      <c r="J1817" s="1">
        <v>10.57</v>
      </c>
      <c r="K1817" s="2">
        <v>36.69</v>
      </c>
      <c r="L1817" s="4" t="s">
        <v>4</v>
      </c>
      <c r="M1817" s="4" t="s">
        <v>39</v>
      </c>
      <c r="N1817" s="1">
        <v>47.06</v>
      </c>
      <c r="O1817" s="1">
        <v>71.89</v>
      </c>
      <c r="P1817" s="1">
        <v>33.630000000000003</v>
      </c>
      <c r="Q1817" s="1">
        <v>16.47</v>
      </c>
      <c r="R1817" s="1">
        <v>0</v>
      </c>
      <c r="S1817" s="4" t="s">
        <v>14</v>
      </c>
      <c r="T1817" s="4" t="s">
        <v>24</v>
      </c>
      <c r="U1817" s="7">
        <v>15</v>
      </c>
      <c r="V1817" s="4" t="s">
        <v>36</v>
      </c>
      <c r="W1817" s="4" t="s">
        <v>2566</v>
      </c>
      <c r="X1817" s="7">
        <v>2</v>
      </c>
      <c r="Y1817" s="7">
        <v>2025</v>
      </c>
      <c r="Z1817" s="4" t="s">
        <v>1853</v>
      </c>
    </row>
    <row r="1818" spans="1:26">
      <c r="A1818" s="4" t="s">
        <v>2368</v>
      </c>
      <c r="B1818" s="4" t="s">
        <v>2465</v>
      </c>
      <c r="C1818" s="1">
        <v>50</v>
      </c>
      <c r="D1818" s="4" t="s">
        <v>491</v>
      </c>
      <c r="E1818" s="4" t="s">
        <v>27</v>
      </c>
      <c r="F1818" s="3">
        <v>45699.666666666664</v>
      </c>
      <c r="G1818" s="3">
        <v>45699.76666666667</v>
      </c>
      <c r="H1818" s="1">
        <v>37.090000000000003</v>
      </c>
      <c r="I1818" s="1">
        <v>0.85</v>
      </c>
      <c r="J1818" s="1">
        <v>23.62</v>
      </c>
      <c r="K1818" s="2">
        <v>19.54</v>
      </c>
      <c r="L1818" s="4" t="s">
        <v>4</v>
      </c>
      <c r="M1818" s="4" t="s">
        <v>19</v>
      </c>
      <c r="N1818" s="1">
        <v>53.71</v>
      </c>
      <c r="O1818" s="1">
        <v>53.3</v>
      </c>
      <c r="P1818" s="1">
        <v>180.15</v>
      </c>
      <c r="Q1818" s="1">
        <v>14.73</v>
      </c>
      <c r="R1818" s="1">
        <v>7</v>
      </c>
      <c r="S1818" s="4" t="s">
        <v>6</v>
      </c>
      <c r="T1818" s="4" t="s">
        <v>24</v>
      </c>
      <c r="U1818" s="7">
        <v>16</v>
      </c>
      <c r="V1818" s="4" t="s">
        <v>36</v>
      </c>
      <c r="W1818" s="4" t="s">
        <v>2566</v>
      </c>
      <c r="X1818" s="7">
        <v>2</v>
      </c>
      <c r="Y1818" s="7">
        <v>2025</v>
      </c>
      <c r="Z1818" s="4" t="s">
        <v>1853</v>
      </c>
    </row>
    <row r="1819" spans="1:26">
      <c r="A1819" s="4" t="s">
        <v>2369</v>
      </c>
      <c r="B1819" s="4" t="s">
        <v>2466</v>
      </c>
      <c r="C1819" s="1">
        <v>100</v>
      </c>
      <c r="D1819" s="4" t="s">
        <v>493</v>
      </c>
      <c r="E1819" s="4" t="s">
        <v>27</v>
      </c>
      <c r="F1819" s="3">
        <v>45699.708333333336</v>
      </c>
      <c r="G1819" s="3">
        <v>45699.818055555559</v>
      </c>
      <c r="H1819" s="1">
        <v>56.36</v>
      </c>
      <c r="I1819" s="1">
        <v>3.21</v>
      </c>
      <c r="J1819" s="1"/>
      <c r="K1819" s="2">
        <v>35.07</v>
      </c>
      <c r="L1819" s="4" t="s">
        <v>12</v>
      </c>
      <c r="M1819" s="4" t="s">
        <v>39</v>
      </c>
      <c r="N1819" s="1">
        <v>25.44</v>
      </c>
      <c r="O1819" s="1">
        <v>68.930000000000007</v>
      </c>
      <c r="P1819" s="1">
        <v>233.91</v>
      </c>
      <c r="Q1819" s="1">
        <v>5.86</v>
      </c>
      <c r="R1819" s="1">
        <v>0</v>
      </c>
      <c r="S1819" s="4" t="s">
        <v>20</v>
      </c>
      <c r="T1819" s="4" t="s">
        <v>15</v>
      </c>
      <c r="U1819" s="7">
        <v>17</v>
      </c>
      <c r="V1819" s="4" t="s">
        <v>36</v>
      </c>
      <c r="W1819" s="4" t="s">
        <v>2566</v>
      </c>
      <c r="X1819" s="7">
        <v>2</v>
      </c>
      <c r="Y1819" s="7">
        <v>2025</v>
      </c>
      <c r="Z1819" s="4" t="s">
        <v>1853</v>
      </c>
    </row>
    <row r="1820" spans="1:26">
      <c r="A1820" s="4" t="s">
        <v>2370</v>
      </c>
      <c r="B1820" s="4" t="s">
        <v>2467</v>
      </c>
      <c r="C1820" s="1">
        <v>85</v>
      </c>
      <c r="D1820" s="4" t="s">
        <v>495</v>
      </c>
      <c r="E1820" s="4" t="s">
        <v>58</v>
      </c>
      <c r="F1820" s="3">
        <v>45699.75</v>
      </c>
      <c r="G1820" s="3">
        <v>45699.809027777781</v>
      </c>
      <c r="H1820" s="1">
        <v>6.35</v>
      </c>
      <c r="I1820" s="1">
        <v>1.05</v>
      </c>
      <c r="J1820" s="1">
        <v>4.1100000000000003</v>
      </c>
      <c r="K1820" s="2">
        <v>10.029999999999999</v>
      </c>
      <c r="L1820" s="4" t="s">
        <v>4</v>
      </c>
      <c r="M1820" s="4" t="s">
        <v>23</v>
      </c>
      <c r="N1820" s="1">
        <v>47.2</v>
      </c>
      <c r="O1820" s="1">
        <v>85.13</v>
      </c>
      <c r="P1820" s="1">
        <v>40.659999999999997</v>
      </c>
      <c r="Q1820" s="1">
        <v>-0.23</v>
      </c>
      <c r="R1820" s="1">
        <v>5</v>
      </c>
      <c r="S1820" s="4" t="s">
        <v>6</v>
      </c>
      <c r="T1820" s="4" t="s">
        <v>24</v>
      </c>
      <c r="U1820" s="7">
        <v>18</v>
      </c>
      <c r="V1820" s="4" t="s">
        <v>4</v>
      </c>
      <c r="W1820" s="4" t="s">
        <v>2565</v>
      </c>
      <c r="X1820" s="7">
        <v>2</v>
      </c>
      <c r="Y1820" s="7">
        <v>2025</v>
      </c>
      <c r="Z1820" s="4" t="s">
        <v>1853</v>
      </c>
    </row>
    <row r="1821" spans="1:26">
      <c r="A1821" s="4" t="s">
        <v>2371</v>
      </c>
      <c r="B1821" s="4" t="s">
        <v>2468</v>
      </c>
      <c r="C1821" s="1">
        <v>75</v>
      </c>
      <c r="D1821" s="4" t="s">
        <v>77</v>
      </c>
      <c r="E1821" s="4" t="s">
        <v>11</v>
      </c>
      <c r="F1821" s="3">
        <v>45690.041666666664</v>
      </c>
      <c r="G1821" s="3">
        <v>45690.154166666667</v>
      </c>
      <c r="H1821" s="1">
        <v>40.18</v>
      </c>
      <c r="I1821" s="1">
        <v>3.6</v>
      </c>
      <c r="J1821" s="1">
        <v>12.32</v>
      </c>
      <c r="K1821" s="2">
        <v>38.76</v>
      </c>
      <c r="L1821" s="4" t="s">
        <v>12</v>
      </c>
      <c r="M1821" s="4" t="s">
        <v>23</v>
      </c>
      <c r="N1821" s="1">
        <v>80.34</v>
      </c>
      <c r="O1821" s="1">
        <v>80</v>
      </c>
      <c r="P1821" s="1">
        <v>82.75</v>
      </c>
      <c r="Q1821" s="1">
        <v>21.54</v>
      </c>
      <c r="R1821" s="1">
        <v>1</v>
      </c>
      <c r="S1821" s="4" t="s">
        <v>6</v>
      </c>
      <c r="T1821" s="4" t="s">
        <v>7</v>
      </c>
      <c r="U1821" s="7">
        <v>1</v>
      </c>
      <c r="V1821" s="4" t="s">
        <v>1816</v>
      </c>
      <c r="W1821" s="4" t="s">
        <v>2565</v>
      </c>
      <c r="X1821" s="7">
        <v>2</v>
      </c>
      <c r="Y1821" s="7">
        <v>2025</v>
      </c>
      <c r="Z1821" s="4" t="s">
        <v>1853</v>
      </c>
    </row>
    <row r="1822" spans="1:26">
      <c r="A1822" s="4" t="s">
        <v>2372</v>
      </c>
      <c r="B1822" s="4" t="s">
        <v>2469</v>
      </c>
      <c r="C1822" s="1">
        <v>62</v>
      </c>
      <c r="D1822" s="4" t="s">
        <v>334</v>
      </c>
      <c r="E1822" s="4" t="s">
        <v>27</v>
      </c>
      <c r="F1822" s="3">
        <v>45699.791666666664</v>
      </c>
      <c r="G1822" s="3">
        <v>45699.896527777775</v>
      </c>
      <c r="H1822" s="1">
        <v>60.52</v>
      </c>
      <c r="I1822" s="1">
        <v>3.08</v>
      </c>
      <c r="J1822" s="1">
        <v>14.16</v>
      </c>
      <c r="K1822" s="2">
        <v>22.67</v>
      </c>
      <c r="L1822" s="4" t="s">
        <v>4</v>
      </c>
      <c r="M1822" s="4" t="s">
        <v>23</v>
      </c>
      <c r="N1822" s="1">
        <v>25.51</v>
      </c>
      <c r="O1822" s="1">
        <v>64.209999999999994</v>
      </c>
      <c r="P1822" s="1">
        <v>219.12</v>
      </c>
      <c r="Q1822" s="1">
        <v>-8.82</v>
      </c>
      <c r="R1822" s="1">
        <v>4</v>
      </c>
      <c r="S1822" s="4" t="s">
        <v>6</v>
      </c>
      <c r="T1822" s="4" t="s">
        <v>7</v>
      </c>
      <c r="U1822" s="7">
        <v>19</v>
      </c>
      <c r="V1822" s="4" t="s">
        <v>4</v>
      </c>
      <c r="W1822" s="4" t="s">
        <v>2577</v>
      </c>
      <c r="X1822" s="7">
        <v>2</v>
      </c>
      <c r="Y1822" s="7">
        <v>2025</v>
      </c>
      <c r="Z1822" s="4" t="s">
        <v>1853</v>
      </c>
    </row>
    <row r="1823" spans="1:26">
      <c r="A1823" s="4" t="s">
        <v>2373</v>
      </c>
      <c r="B1823" s="4" t="s">
        <v>2470</v>
      </c>
      <c r="C1823" s="1">
        <v>50</v>
      </c>
      <c r="D1823" s="4" t="s">
        <v>83</v>
      </c>
      <c r="E1823" s="4" t="s">
        <v>27</v>
      </c>
      <c r="F1823" s="3">
        <v>45699.833333333336</v>
      </c>
      <c r="G1823" s="3">
        <v>45699.927083333336</v>
      </c>
      <c r="H1823" s="1">
        <v>49.62</v>
      </c>
      <c r="I1823" s="1">
        <v>3.73</v>
      </c>
      <c r="J1823" s="1">
        <v>28.55</v>
      </c>
      <c r="K1823" s="2">
        <v>12.88</v>
      </c>
      <c r="L1823" s="4" t="s">
        <v>45</v>
      </c>
      <c r="M1823" s="4" t="s">
        <v>13</v>
      </c>
      <c r="N1823" s="1">
        <v>43.91</v>
      </c>
      <c r="O1823" s="1">
        <v>98.39</v>
      </c>
      <c r="P1823" s="1">
        <v>260.69</v>
      </c>
      <c r="Q1823" s="1">
        <v>11.26</v>
      </c>
      <c r="R1823" s="1">
        <v>6</v>
      </c>
      <c r="S1823" s="4" t="s">
        <v>20</v>
      </c>
      <c r="T1823" s="4" t="s">
        <v>7</v>
      </c>
      <c r="U1823" s="7">
        <v>20</v>
      </c>
      <c r="V1823" s="4" t="s">
        <v>4</v>
      </c>
      <c r="W1823" s="4" t="s">
        <v>2577</v>
      </c>
      <c r="X1823" s="7">
        <v>2</v>
      </c>
      <c r="Y1823" s="7">
        <v>2025</v>
      </c>
      <c r="Z1823" s="4" t="s">
        <v>1853</v>
      </c>
    </row>
    <row r="1824" spans="1:26">
      <c r="A1824" s="4" t="s">
        <v>2374</v>
      </c>
      <c r="B1824" s="4" t="s">
        <v>2471</v>
      </c>
      <c r="C1824" s="1">
        <v>100</v>
      </c>
      <c r="D1824" s="4" t="s">
        <v>467</v>
      </c>
      <c r="E1824" s="4" t="s">
        <v>11</v>
      </c>
      <c r="F1824" s="3">
        <v>45699.875</v>
      </c>
      <c r="G1824" s="3">
        <v>45699.98541666667</v>
      </c>
      <c r="H1824" s="1">
        <v>54.13</v>
      </c>
      <c r="I1824" s="1">
        <v>1.25</v>
      </c>
      <c r="J1824" s="1">
        <v>13.62</v>
      </c>
      <c r="K1824" s="2">
        <v>31.94</v>
      </c>
      <c r="L1824" s="4" t="s">
        <v>36</v>
      </c>
      <c r="M1824" s="4" t="s">
        <v>19</v>
      </c>
      <c r="N1824" s="1">
        <v>69.63</v>
      </c>
      <c r="O1824" s="1">
        <v>88.99</v>
      </c>
      <c r="P1824" s="1">
        <v>175.21</v>
      </c>
      <c r="Q1824" s="1">
        <v>-9.82</v>
      </c>
      <c r="R1824" s="1">
        <v>7</v>
      </c>
      <c r="S1824" s="4" t="s">
        <v>20</v>
      </c>
      <c r="T1824" s="4" t="s">
        <v>24</v>
      </c>
      <c r="U1824" s="7">
        <v>21</v>
      </c>
      <c r="V1824" s="4" t="s">
        <v>4</v>
      </c>
      <c r="W1824" s="4" t="s">
        <v>2577</v>
      </c>
      <c r="X1824" s="7">
        <v>2</v>
      </c>
      <c r="Y1824" s="7">
        <v>2025</v>
      </c>
      <c r="Z1824" s="4" t="s">
        <v>1853</v>
      </c>
    </row>
    <row r="1825" spans="1:26">
      <c r="A1825" s="4" t="s">
        <v>2375</v>
      </c>
      <c r="B1825" s="4" t="s">
        <v>2472</v>
      </c>
      <c r="C1825" s="1">
        <v>45.38</v>
      </c>
      <c r="D1825" s="4" t="s">
        <v>297</v>
      </c>
      <c r="E1825" s="4" t="s">
        <v>11</v>
      </c>
      <c r="F1825" s="3">
        <v>45699.916666666664</v>
      </c>
      <c r="G1825" s="3">
        <v>45699.993055555555</v>
      </c>
      <c r="H1825" s="1">
        <v>13.09</v>
      </c>
      <c r="I1825" s="1">
        <v>3.24</v>
      </c>
      <c r="J1825" s="1">
        <v>36.479999999999997</v>
      </c>
      <c r="K1825" s="2">
        <v>36.61</v>
      </c>
      <c r="L1825" s="4" t="s">
        <v>36</v>
      </c>
      <c r="M1825" s="4" t="s">
        <v>23</v>
      </c>
      <c r="N1825" s="1">
        <v>16.78</v>
      </c>
      <c r="O1825" s="1">
        <v>91.51</v>
      </c>
      <c r="P1825" s="1">
        <v>233.57</v>
      </c>
      <c r="Q1825" s="1">
        <v>-1.4</v>
      </c>
      <c r="R1825" s="1">
        <v>3</v>
      </c>
      <c r="S1825" s="4" t="s">
        <v>14</v>
      </c>
      <c r="T1825" s="4" t="s">
        <v>24</v>
      </c>
      <c r="U1825" s="7">
        <v>22</v>
      </c>
      <c r="V1825" s="4" t="s">
        <v>4</v>
      </c>
      <c r="W1825" s="4" t="s">
        <v>2581</v>
      </c>
      <c r="X1825" s="7">
        <v>2</v>
      </c>
      <c r="Y1825" s="7">
        <v>2025</v>
      </c>
      <c r="Z1825" s="4" t="s">
        <v>1853</v>
      </c>
    </row>
    <row r="1826" spans="1:26">
      <c r="A1826" s="4" t="s">
        <v>2376</v>
      </c>
      <c r="B1826" s="4" t="s">
        <v>2473</v>
      </c>
      <c r="C1826" s="1">
        <v>75</v>
      </c>
      <c r="D1826" s="4" t="s">
        <v>501</v>
      </c>
      <c r="E1826" s="4" t="s">
        <v>42</v>
      </c>
      <c r="F1826" s="3">
        <v>45699.958333333336</v>
      </c>
      <c r="G1826" s="3">
        <v>45700.088194444441</v>
      </c>
      <c r="H1826" s="1">
        <v>7.42</v>
      </c>
      <c r="I1826" s="1">
        <v>1.91</v>
      </c>
      <c r="J1826" s="1">
        <v>15.1</v>
      </c>
      <c r="K1826" s="2">
        <v>36.54</v>
      </c>
      <c r="L1826" s="4" t="s">
        <v>45</v>
      </c>
      <c r="M1826" s="4" t="s">
        <v>23</v>
      </c>
      <c r="N1826" s="1">
        <v>61.36</v>
      </c>
      <c r="O1826" s="1">
        <v>59.94</v>
      </c>
      <c r="P1826" s="1"/>
      <c r="Q1826" s="1">
        <v>22.18</v>
      </c>
      <c r="R1826" s="1">
        <v>5</v>
      </c>
      <c r="S1826" s="4" t="s">
        <v>6</v>
      </c>
      <c r="T1826" s="4" t="s">
        <v>24</v>
      </c>
      <c r="U1826" s="7">
        <v>23</v>
      </c>
      <c r="V1826" s="4" t="s">
        <v>4</v>
      </c>
      <c r="W1826" s="4" t="s">
        <v>2587</v>
      </c>
      <c r="X1826" s="7">
        <v>2</v>
      </c>
      <c r="Y1826" s="7">
        <v>2025</v>
      </c>
      <c r="Z1826" s="4" t="s">
        <v>1853</v>
      </c>
    </row>
    <row r="1827" spans="1:26">
      <c r="A1827" s="4" t="s">
        <v>2377</v>
      </c>
      <c r="B1827" s="4" t="s">
        <v>2474</v>
      </c>
      <c r="C1827" s="1">
        <v>143.47999999999999</v>
      </c>
      <c r="D1827" s="4" t="s">
        <v>481</v>
      </c>
      <c r="E1827" s="4" t="s">
        <v>58</v>
      </c>
      <c r="F1827" s="3">
        <v>45700</v>
      </c>
      <c r="G1827" s="3">
        <v>45700.103472222225</v>
      </c>
      <c r="H1827" s="1">
        <v>47.09</v>
      </c>
      <c r="I1827" s="1">
        <v>3.31</v>
      </c>
      <c r="J1827" s="1">
        <v>5.13</v>
      </c>
      <c r="K1827" s="2">
        <v>31.22</v>
      </c>
      <c r="L1827" s="4" t="s">
        <v>4</v>
      </c>
      <c r="M1827" s="4" t="s">
        <v>19</v>
      </c>
      <c r="N1827" s="1">
        <v>85.19</v>
      </c>
      <c r="O1827" s="1">
        <v>76.400000000000006</v>
      </c>
      <c r="P1827" s="1">
        <v>35.08</v>
      </c>
      <c r="Q1827" s="1">
        <v>13.41</v>
      </c>
      <c r="R1827" s="1">
        <v>7</v>
      </c>
      <c r="S1827" s="4" t="s">
        <v>6</v>
      </c>
      <c r="T1827" s="4" t="s">
        <v>15</v>
      </c>
      <c r="U1827" s="7">
        <v>0</v>
      </c>
      <c r="V1827" s="4" t="s">
        <v>1816</v>
      </c>
      <c r="W1827" s="4" t="s">
        <v>2587</v>
      </c>
      <c r="X1827" s="7">
        <v>2</v>
      </c>
      <c r="Y1827" s="7">
        <v>2025</v>
      </c>
      <c r="Z1827" s="4" t="s">
        <v>1853</v>
      </c>
    </row>
    <row r="1828" spans="1:26">
      <c r="A1828" s="4" t="s">
        <v>2378</v>
      </c>
      <c r="B1828" s="4" t="s">
        <v>2475</v>
      </c>
      <c r="C1828" s="1">
        <v>100</v>
      </c>
      <c r="D1828" s="4" t="s">
        <v>504</v>
      </c>
      <c r="E1828" s="4" t="s">
        <v>27</v>
      </c>
      <c r="F1828" s="3">
        <v>45700.041666666664</v>
      </c>
      <c r="G1828" s="3">
        <v>45700.2</v>
      </c>
      <c r="H1828" s="1"/>
      <c r="I1828" s="1">
        <v>0.5</v>
      </c>
      <c r="J1828" s="1"/>
      <c r="K1828" s="2">
        <v>23.6</v>
      </c>
      <c r="L1828" s="4" t="s">
        <v>12</v>
      </c>
      <c r="M1828" s="4" t="s">
        <v>48</v>
      </c>
      <c r="N1828" s="1">
        <v>48.54</v>
      </c>
      <c r="O1828" s="1">
        <v>78.14</v>
      </c>
      <c r="P1828" s="1">
        <v>269.5</v>
      </c>
      <c r="Q1828" s="1">
        <v>-5.89</v>
      </c>
      <c r="R1828" s="1">
        <v>6</v>
      </c>
      <c r="S1828" s="4" t="s">
        <v>6</v>
      </c>
      <c r="T1828" s="4" t="s">
        <v>7</v>
      </c>
      <c r="U1828" s="7">
        <v>1</v>
      </c>
      <c r="V1828" s="4" t="s">
        <v>1816</v>
      </c>
      <c r="W1828" s="4" t="s">
        <v>2582</v>
      </c>
      <c r="X1828" s="7">
        <v>2</v>
      </c>
      <c r="Y1828" s="7">
        <v>2025</v>
      </c>
      <c r="Z1828" s="4" t="s">
        <v>1853</v>
      </c>
    </row>
    <row r="1829" spans="1:26">
      <c r="A1829" s="4" t="s">
        <v>2379</v>
      </c>
      <c r="B1829" s="4" t="s">
        <v>2476</v>
      </c>
      <c r="C1829" s="1">
        <v>85</v>
      </c>
      <c r="D1829" s="4" t="s">
        <v>506</v>
      </c>
      <c r="E1829" s="4" t="s">
        <v>58</v>
      </c>
      <c r="F1829" s="3">
        <v>45700.083333333336</v>
      </c>
      <c r="G1829" s="3">
        <v>45700.13958333333</v>
      </c>
      <c r="H1829" s="1">
        <v>56.82</v>
      </c>
      <c r="I1829" s="1">
        <v>0.87</v>
      </c>
      <c r="J1829" s="1">
        <v>21.27</v>
      </c>
      <c r="K1829" s="2">
        <v>15.83</v>
      </c>
      <c r="L1829" s="4" t="s">
        <v>36</v>
      </c>
      <c r="M1829" s="4" t="s">
        <v>5</v>
      </c>
      <c r="N1829" s="1">
        <v>17.45</v>
      </c>
      <c r="O1829" s="1">
        <v>53.85</v>
      </c>
      <c r="P1829" s="1">
        <v>263.74</v>
      </c>
      <c r="Q1829" s="1">
        <v>39.799999999999997</v>
      </c>
      <c r="R1829" s="1">
        <v>2</v>
      </c>
      <c r="S1829" s="4" t="s">
        <v>20</v>
      </c>
      <c r="T1829" s="4" t="s">
        <v>24</v>
      </c>
      <c r="U1829" s="7">
        <v>2</v>
      </c>
      <c r="V1829" s="4" t="s">
        <v>1816</v>
      </c>
      <c r="W1829" s="4" t="s">
        <v>2582</v>
      </c>
      <c r="X1829" s="7">
        <v>2</v>
      </c>
      <c r="Y1829" s="7">
        <v>2025</v>
      </c>
      <c r="Z1829" s="4" t="s">
        <v>1853</v>
      </c>
    </row>
    <row r="1830" spans="1:26">
      <c r="A1830" s="4" t="s">
        <v>2380</v>
      </c>
      <c r="B1830" s="4" t="s">
        <v>2477</v>
      </c>
      <c r="C1830" s="1">
        <v>75</v>
      </c>
      <c r="D1830" s="4" t="s">
        <v>266</v>
      </c>
      <c r="E1830" s="4" t="s">
        <v>3</v>
      </c>
      <c r="F1830" s="3">
        <v>45700.125</v>
      </c>
      <c r="G1830" s="3">
        <v>45700.208333333336</v>
      </c>
      <c r="H1830" s="1">
        <v>36.53</v>
      </c>
      <c r="I1830" s="1">
        <v>2.65</v>
      </c>
      <c r="J1830" s="1">
        <v>5.09</v>
      </c>
      <c r="K1830" s="2">
        <v>32.24</v>
      </c>
      <c r="L1830" s="4" t="s">
        <v>4</v>
      </c>
      <c r="M1830" s="4" t="s">
        <v>48</v>
      </c>
      <c r="N1830" s="1">
        <v>80.02</v>
      </c>
      <c r="O1830" s="1">
        <v>75.53</v>
      </c>
      <c r="P1830" s="1">
        <v>97.73</v>
      </c>
      <c r="Q1830" s="1">
        <v>11.3</v>
      </c>
      <c r="R1830" s="1">
        <v>7</v>
      </c>
      <c r="S1830" s="4" t="s">
        <v>6</v>
      </c>
      <c r="T1830" s="4" t="s">
        <v>24</v>
      </c>
      <c r="U1830" s="7">
        <v>3</v>
      </c>
      <c r="V1830" s="4" t="s">
        <v>1816</v>
      </c>
      <c r="W1830" s="4" t="s">
        <v>2575</v>
      </c>
      <c r="X1830" s="7">
        <v>2</v>
      </c>
      <c r="Y1830" s="7">
        <v>2025</v>
      </c>
      <c r="Z1830" s="4" t="s">
        <v>1853</v>
      </c>
    </row>
    <row r="1831" spans="1:26">
      <c r="A1831" s="4" t="s">
        <v>2381</v>
      </c>
      <c r="B1831" s="4" t="s">
        <v>2478</v>
      </c>
      <c r="C1831" s="1">
        <v>100</v>
      </c>
      <c r="D1831" s="4" t="s">
        <v>473</v>
      </c>
      <c r="E1831" s="4" t="s">
        <v>27</v>
      </c>
      <c r="F1831" s="3">
        <v>45700.166666666664</v>
      </c>
      <c r="G1831" s="3">
        <v>45700.281944444447</v>
      </c>
      <c r="H1831" s="1">
        <v>58.15</v>
      </c>
      <c r="I1831" s="1">
        <v>1.99</v>
      </c>
      <c r="J1831" s="1">
        <v>34.97</v>
      </c>
      <c r="K1831" s="2">
        <v>25.39</v>
      </c>
      <c r="L1831" s="4" t="s">
        <v>36</v>
      </c>
      <c r="M1831" s="4" t="s">
        <v>5</v>
      </c>
      <c r="N1831" s="1">
        <v>17.46</v>
      </c>
      <c r="O1831" s="1">
        <v>82.13</v>
      </c>
      <c r="P1831" s="1">
        <v>236.83</v>
      </c>
      <c r="Q1831" s="1">
        <v>35.590000000000003</v>
      </c>
      <c r="R1831" s="1">
        <v>7</v>
      </c>
      <c r="S1831" s="4" t="s">
        <v>6</v>
      </c>
      <c r="T1831" s="4" t="s">
        <v>15</v>
      </c>
      <c r="U1831" s="7">
        <v>4</v>
      </c>
      <c r="V1831" s="4" t="s">
        <v>1816</v>
      </c>
      <c r="W1831" s="4" t="s">
        <v>2580</v>
      </c>
      <c r="X1831" s="7">
        <v>2</v>
      </c>
      <c r="Y1831" s="7">
        <v>2025</v>
      </c>
      <c r="Z1831" s="4" t="s">
        <v>1853</v>
      </c>
    </row>
    <row r="1832" spans="1:26">
      <c r="A1832" s="4" t="s">
        <v>2382</v>
      </c>
      <c r="B1832" s="4" t="s">
        <v>2479</v>
      </c>
      <c r="C1832" s="1">
        <v>75</v>
      </c>
      <c r="D1832" s="4" t="s">
        <v>79</v>
      </c>
      <c r="E1832" s="4" t="s">
        <v>3</v>
      </c>
      <c r="F1832" s="3">
        <v>45690.083333333336</v>
      </c>
      <c r="G1832" s="3">
        <v>45690.106249999997</v>
      </c>
      <c r="H1832" s="1">
        <v>43.49</v>
      </c>
      <c r="I1832" s="1">
        <v>3.65</v>
      </c>
      <c r="J1832" s="1">
        <v>36.18</v>
      </c>
      <c r="K1832" s="2">
        <v>27.45</v>
      </c>
      <c r="L1832" s="4" t="s">
        <v>36</v>
      </c>
      <c r="M1832" s="4" t="s">
        <v>19</v>
      </c>
      <c r="N1832" s="1">
        <v>88.75</v>
      </c>
      <c r="O1832" s="1">
        <v>87.82</v>
      </c>
      <c r="P1832" s="1">
        <v>80.91</v>
      </c>
      <c r="Q1832" s="1">
        <v>29.87</v>
      </c>
      <c r="R1832" s="1">
        <v>0.36</v>
      </c>
      <c r="S1832" s="4" t="s">
        <v>14</v>
      </c>
      <c r="T1832" s="4" t="s">
        <v>7</v>
      </c>
      <c r="U1832" s="7">
        <v>2</v>
      </c>
      <c r="V1832" s="4" t="s">
        <v>1816</v>
      </c>
      <c r="W1832" s="4" t="s">
        <v>2580</v>
      </c>
      <c r="X1832" s="7">
        <v>2</v>
      </c>
      <c r="Y1832" s="7">
        <v>2025</v>
      </c>
      <c r="Z1832" s="4" t="s">
        <v>1853</v>
      </c>
    </row>
    <row r="1833" spans="1:26">
      <c r="A1833" s="4" t="s">
        <v>2383</v>
      </c>
      <c r="B1833" s="4" t="s">
        <v>2480</v>
      </c>
      <c r="C1833" s="1">
        <v>10.19</v>
      </c>
      <c r="D1833" s="4" t="s">
        <v>391</v>
      </c>
      <c r="E1833" s="4" t="s">
        <v>58</v>
      </c>
      <c r="F1833" s="3">
        <v>45700.208333333336</v>
      </c>
      <c r="G1833" s="3">
        <v>45700.243750000001</v>
      </c>
      <c r="H1833" s="1">
        <v>63.59</v>
      </c>
      <c r="I1833" s="1">
        <v>3.33</v>
      </c>
      <c r="J1833" s="1">
        <v>28.6</v>
      </c>
      <c r="K1833" s="2">
        <v>5.09</v>
      </c>
      <c r="L1833" s="4" t="s">
        <v>45</v>
      </c>
      <c r="M1833" s="4" t="s">
        <v>13</v>
      </c>
      <c r="N1833" s="1">
        <v>18.28</v>
      </c>
      <c r="O1833" s="1">
        <v>63.03</v>
      </c>
      <c r="P1833" s="1">
        <v>149.96</v>
      </c>
      <c r="Q1833" s="1">
        <v>2.79</v>
      </c>
      <c r="R1833" s="1">
        <v>4</v>
      </c>
      <c r="S1833" s="4" t="s">
        <v>6</v>
      </c>
      <c r="T1833" s="4" t="s">
        <v>7</v>
      </c>
      <c r="U1833" s="7">
        <v>5</v>
      </c>
      <c r="V1833" s="4" t="s">
        <v>1816</v>
      </c>
      <c r="W1833" s="4" t="s">
        <v>2578</v>
      </c>
      <c r="X1833" s="7">
        <v>2</v>
      </c>
      <c r="Y1833" s="7">
        <v>2025</v>
      </c>
      <c r="Z1833" s="4" t="s">
        <v>1853</v>
      </c>
    </row>
    <row r="1834" spans="1:26">
      <c r="A1834" s="4" t="s">
        <v>2384</v>
      </c>
      <c r="B1834" s="4" t="s">
        <v>2481</v>
      </c>
      <c r="C1834" s="1">
        <v>85</v>
      </c>
      <c r="D1834" s="4" t="s">
        <v>511</v>
      </c>
      <c r="E1834" s="4" t="s">
        <v>42</v>
      </c>
      <c r="F1834" s="3">
        <v>45700.25</v>
      </c>
      <c r="G1834" s="3">
        <v>45700.293749999997</v>
      </c>
      <c r="H1834" s="1">
        <v>55.42</v>
      </c>
      <c r="I1834" s="1">
        <v>2.31</v>
      </c>
      <c r="J1834" s="1">
        <v>30.64</v>
      </c>
      <c r="K1834" s="2">
        <v>36.43</v>
      </c>
      <c r="L1834" s="4" t="s">
        <v>36</v>
      </c>
      <c r="M1834" s="4" t="s">
        <v>48</v>
      </c>
      <c r="N1834" s="1">
        <v>88.07</v>
      </c>
      <c r="O1834" s="1">
        <v>64.81</v>
      </c>
      <c r="P1834" s="1">
        <v>176.93</v>
      </c>
      <c r="Q1834" s="1">
        <v>-8.43</v>
      </c>
      <c r="R1834" s="1">
        <v>5</v>
      </c>
      <c r="S1834" s="4" t="s">
        <v>6</v>
      </c>
      <c r="T1834" s="4" t="s">
        <v>24</v>
      </c>
      <c r="U1834" s="7">
        <v>6</v>
      </c>
      <c r="V1834" s="4" t="s">
        <v>12</v>
      </c>
      <c r="W1834" s="4" t="s">
        <v>2585</v>
      </c>
      <c r="X1834" s="7">
        <v>2</v>
      </c>
      <c r="Y1834" s="7">
        <v>2025</v>
      </c>
      <c r="Z1834" s="4" t="s">
        <v>1853</v>
      </c>
    </row>
    <row r="1835" spans="1:26">
      <c r="A1835" s="4" t="s">
        <v>2385</v>
      </c>
      <c r="B1835" s="4" t="s">
        <v>2482</v>
      </c>
      <c r="C1835" s="1">
        <v>50</v>
      </c>
      <c r="D1835" s="4" t="s">
        <v>513</v>
      </c>
      <c r="E1835" s="4" t="s">
        <v>42</v>
      </c>
      <c r="F1835" s="3">
        <v>45700.291666666664</v>
      </c>
      <c r="G1835" s="3">
        <v>45700.388194444444</v>
      </c>
      <c r="H1835" s="1">
        <v>12.92</v>
      </c>
      <c r="I1835" s="1">
        <v>3.38</v>
      </c>
      <c r="J1835" s="1">
        <v>9.14</v>
      </c>
      <c r="K1835" s="2">
        <v>11.5</v>
      </c>
      <c r="L1835" s="4" t="s">
        <v>45</v>
      </c>
      <c r="M1835" s="4" t="s">
        <v>23</v>
      </c>
      <c r="N1835" s="1">
        <v>48.08</v>
      </c>
      <c r="O1835" s="1">
        <v>71.16</v>
      </c>
      <c r="P1835" s="1">
        <v>188.6</v>
      </c>
      <c r="Q1835" s="1">
        <v>-2.41</v>
      </c>
      <c r="R1835" s="1">
        <v>4</v>
      </c>
      <c r="S1835" s="4" t="s">
        <v>14</v>
      </c>
      <c r="T1835" s="4" t="s">
        <v>7</v>
      </c>
      <c r="U1835" s="7">
        <v>7</v>
      </c>
      <c r="V1835" s="4" t="s">
        <v>12</v>
      </c>
      <c r="W1835" s="4" t="s">
        <v>2583</v>
      </c>
      <c r="X1835" s="7">
        <v>2</v>
      </c>
      <c r="Y1835" s="7">
        <v>2025</v>
      </c>
      <c r="Z1835" s="4" t="s">
        <v>1853</v>
      </c>
    </row>
    <row r="1836" spans="1:26">
      <c r="A1836" s="4" t="s">
        <v>2386</v>
      </c>
      <c r="B1836" s="4" t="s">
        <v>2483</v>
      </c>
      <c r="C1836" s="1">
        <v>75</v>
      </c>
      <c r="D1836" s="4" t="s">
        <v>515</v>
      </c>
      <c r="E1836" s="4" t="s">
        <v>27</v>
      </c>
      <c r="F1836" s="3">
        <v>45700.333333333336</v>
      </c>
      <c r="G1836" s="3">
        <v>45700.387499999997</v>
      </c>
      <c r="H1836" s="1">
        <v>70.239999999999995</v>
      </c>
      <c r="I1836" s="1">
        <v>3.37</v>
      </c>
      <c r="J1836" s="1">
        <v>31.88</v>
      </c>
      <c r="K1836" s="2">
        <v>18.53</v>
      </c>
      <c r="L1836" s="4" t="s">
        <v>45</v>
      </c>
      <c r="M1836" s="4" t="s">
        <v>19</v>
      </c>
      <c r="N1836" s="1">
        <v>72.55</v>
      </c>
      <c r="O1836" s="1">
        <v>91.9</v>
      </c>
      <c r="P1836" s="1">
        <v>34.520000000000003</v>
      </c>
      <c r="Q1836" s="1">
        <v>7.14</v>
      </c>
      <c r="R1836" s="1">
        <v>4</v>
      </c>
      <c r="S1836" s="4" t="s">
        <v>20</v>
      </c>
      <c r="T1836" s="4" t="s">
        <v>15</v>
      </c>
      <c r="U1836" s="7">
        <v>8</v>
      </c>
      <c r="V1836" s="4" t="s">
        <v>12</v>
      </c>
      <c r="W1836" s="4" t="s">
        <v>2571</v>
      </c>
      <c r="X1836" s="7">
        <v>2</v>
      </c>
      <c r="Y1836" s="7">
        <v>2025</v>
      </c>
      <c r="Z1836" s="4" t="s">
        <v>1853</v>
      </c>
    </row>
    <row r="1837" spans="1:26">
      <c r="A1837" s="4" t="s">
        <v>2387</v>
      </c>
      <c r="B1837" s="4" t="s">
        <v>2484</v>
      </c>
      <c r="C1837" s="1">
        <v>50</v>
      </c>
      <c r="D1837" s="4" t="s">
        <v>489</v>
      </c>
      <c r="E1837" s="4" t="s">
        <v>3</v>
      </c>
      <c r="F1837" s="3">
        <v>45700.375</v>
      </c>
      <c r="G1837" s="3">
        <v>45700.484722222223</v>
      </c>
      <c r="H1837" s="1">
        <v>47.9</v>
      </c>
      <c r="I1837" s="1">
        <v>1.1599999999999999</v>
      </c>
      <c r="J1837" s="1">
        <v>22.06</v>
      </c>
      <c r="K1837" s="2">
        <v>35.04</v>
      </c>
      <c r="L1837" s="4" t="s">
        <v>45</v>
      </c>
      <c r="M1837" s="4" t="s">
        <v>19</v>
      </c>
      <c r="N1837" s="1">
        <v>48.98</v>
      </c>
      <c r="O1837" s="1">
        <v>75.489999999999995</v>
      </c>
      <c r="P1837" s="1">
        <v>32.24</v>
      </c>
      <c r="Q1837" s="1">
        <v>-3</v>
      </c>
      <c r="R1837" s="1">
        <v>5</v>
      </c>
      <c r="S1837" s="4" t="s">
        <v>14</v>
      </c>
      <c r="T1837" s="4" t="s">
        <v>7</v>
      </c>
      <c r="U1837" s="7">
        <v>9</v>
      </c>
      <c r="V1837" s="4" t="s">
        <v>12</v>
      </c>
      <c r="W1837" s="4" t="s">
        <v>2570</v>
      </c>
      <c r="X1837" s="7">
        <v>2</v>
      </c>
      <c r="Y1837" s="7">
        <v>2025</v>
      </c>
      <c r="Z1837" s="4" t="s">
        <v>1853</v>
      </c>
    </row>
    <row r="1838" spans="1:26">
      <c r="A1838" s="4" t="s">
        <v>2388</v>
      </c>
      <c r="B1838" s="4" t="s">
        <v>2485</v>
      </c>
      <c r="C1838" s="1">
        <v>62</v>
      </c>
      <c r="D1838" s="4" t="s">
        <v>518</v>
      </c>
      <c r="E1838" s="4" t="s">
        <v>42</v>
      </c>
      <c r="F1838" s="3">
        <v>45700.416666666664</v>
      </c>
      <c r="G1838" s="3">
        <v>45700.487500000003</v>
      </c>
      <c r="H1838" s="1">
        <v>59.15</v>
      </c>
      <c r="I1838" s="1">
        <v>3.88</v>
      </c>
      <c r="J1838" s="1">
        <v>14.88</v>
      </c>
      <c r="K1838" s="2">
        <v>32.07</v>
      </c>
      <c r="L1838" s="4" t="s">
        <v>12</v>
      </c>
      <c r="M1838" s="4" t="s">
        <v>5</v>
      </c>
      <c r="N1838" s="1">
        <v>40</v>
      </c>
      <c r="O1838" s="1">
        <v>57.35</v>
      </c>
      <c r="P1838" s="1"/>
      <c r="Q1838" s="1">
        <v>-1.86</v>
      </c>
      <c r="R1838" s="1">
        <v>3</v>
      </c>
      <c r="S1838" s="4" t="s">
        <v>20</v>
      </c>
      <c r="T1838" s="4" t="s">
        <v>24</v>
      </c>
      <c r="U1838" s="7">
        <v>10</v>
      </c>
      <c r="V1838" s="4" t="s">
        <v>12</v>
      </c>
      <c r="W1838" s="4" t="s">
        <v>2570</v>
      </c>
      <c r="X1838" s="7">
        <v>2</v>
      </c>
      <c r="Y1838" s="7">
        <v>2025</v>
      </c>
      <c r="Z1838" s="4" t="s">
        <v>1853</v>
      </c>
    </row>
    <row r="1839" spans="1:26">
      <c r="A1839" s="4" t="s">
        <v>2389</v>
      </c>
      <c r="B1839" s="4" t="s">
        <v>2486</v>
      </c>
      <c r="C1839" s="1">
        <v>75</v>
      </c>
      <c r="D1839" s="4" t="s">
        <v>144</v>
      </c>
      <c r="E1839" s="4" t="s">
        <v>42</v>
      </c>
      <c r="F1839" s="3">
        <v>45700.458333333336</v>
      </c>
      <c r="G1839" s="3">
        <v>45700.536805555559</v>
      </c>
      <c r="H1839" s="1">
        <v>6.46</v>
      </c>
      <c r="I1839" s="1">
        <v>3.47</v>
      </c>
      <c r="J1839" s="1">
        <v>5.34</v>
      </c>
      <c r="K1839" s="2">
        <v>37.46</v>
      </c>
      <c r="L1839" s="4" t="s">
        <v>4</v>
      </c>
      <c r="M1839" s="4" t="s">
        <v>48</v>
      </c>
      <c r="N1839" s="1">
        <v>88.22</v>
      </c>
      <c r="O1839" s="1">
        <v>91.94</v>
      </c>
      <c r="P1839" s="1"/>
      <c r="Q1839" s="1">
        <v>38.409999999999997</v>
      </c>
      <c r="R1839" s="1">
        <v>4</v>
      </c>
      <c r="S1839" s="4" t="s">
        <v>6</v>
      </c>
      <c r="T1839" s="4" t="s">
        <v>24</v>
      </c>
      <c r="U1839" s="7">
        <v>11</v>
      </c>
      <c r="V1839" s="4" t="s">
        <v>12</v>
      </c>
      <c r="W1839" s="4" t="s">
        <v>2568</v>
      </c>
      <c r="X1839" s="7">
        <v>2</v>
      </c>
      <c r="Y1839" s="7">
        <v>2025</v>
      </c>
      <c r="Z1839" s="4" t="s">
        <v>1853</v>
      </c>
    </row>
    <row r="1840" spans="1:26">
      <c r="A1840" s="4" t="s">
        <v>2390</v>
      </c>
      <c r="B1840" s="4" t="s">
        <v>2487</v>
      </c>
      <c r="C1840" s="1">
        <v>100</v>
      </c>
      <c r="D1840" s="4" t="s">
        <v>177</v>
      </c>
      <c r="E1840" s="4" t="s">
        <v>3</v>
      </c>
      <c r="F1840" s="3">
        <v>45700.5</v>
      </c>
      <c r="G1840" s="3">
        <v>45700.556944444441</v>
      </c>
      <c r="H1840" s="1">
        <v>79</v>
      </c>
      <c r="I1840" s="1">
        <v>3.89</v>
      </c>
      <c r="J1840" s="1">
        <v>26.98</v>
      </c>
      <c r="K1840" s="2">
        <v>11.29</v>
      </c>
      <c r="L1840" s="4" t="s">
        <v>45</v>
      </c>
      <c r="M1840" s="4" t="s">
        <v>33</v>
      </c>
      <c r="N1840" s="1">
        <v>22.53</v>
      </c>
      <c r="O1840" s="1">
        <v>93.3</v>
      </c>
      <c r="P1840" s="1">
        <v>39.75</v>
      </c>
      <c r="Q1840" s="1">
        <v>7.68</v>
      </c>
      <c r="R1840" s="1">
        <v>3</v>
      </c>
      <c r="S1840" s="4" t="s">
        <v>20</v>
      </c>
      <c r="T1840" s="4" t="s">
        <v>7</v>
      </c>
      <c r="U1840" s="7">
        <v>12</v>
      </c>
      <c r="V1840" s="4" t="s">
        <v>36</v>
      </c>
      <c r="W1840" s="4" t="s">
        <v>2576</v>
      </c>
      <c r="X1840" s="7">
        <v>2</v>
      </c>
      <c r="Y1840" s="7">
        <v>2025</v>
      </c>
      <c r="Z1840" s="4" t="s">
        <v>1853</v>
      </c>
    </row>
    <row r="1841" spans="1:26">
      <c r="A1841" s="4" t="s">
        <v>2391</v>
      </c>
      <c r="B1841" s="4" t="s">
        <v>2488</v>
      </c>
      <c r="C1841" s="1">
        <v>78.38</v>
      </c>
      <c r="D1841" s="4" t="s">
        <v>522</v>
      </c>
      <c r="E1841" s="4" t="s">
        <v>58</v>
      </c>
      <c r="F1841" s="3">
        <v>45700.541666666664</v>
      </c>
      <c r="G1841" s="3">
        <v>45700.631249999999</v>
      </c>
      <c r="H1841" s="1">
        <v>19.920000000000002</v>
      </c>
      <c r="I1841" s="1">
        <v>2.81</v>
      </c>
      <c r="J1841" s="1">
        <v>32.21</v>
      </c>
      <c r="K1841" s="2">
        <v>10.47</v>
      </c>
      <c r="L1841" s="4" t="s">
        <v>45</v>
      </c>
      <c r="M1841" s="4" t="s">
        <v>33</v>
      </c>
      <c r="N1841" s="1">
        <v>43.91</v>
      </c>
      <c r="O1841" s="1">
        <v>80.06</v>
      </c>
      <c r="P1841" s="1">
        <v>205.64</v>
      </c>
      <c r="Q1841" s="1">
        <v>10.38</v>
      </c>
      <c r="R1841" s="1">
        <v>7</v>
      </c>
      <c r="S1841" s="4" t="s">
        <v>14</v>
      </c>
      <c r="T1841" s="4" t="s">
        <v>15</v>
      </c>
      <c r="U1841" s="7">
        <v>13</v>
      </c>
      <c r="V1841" s="4" t="s">
        <v>36</v>
      </c>
      <c r="W1841" s="4" t="s">
        <v>2573</v>
      </c>
      <c r="X1841" s="7">
        <v>2</v>
      </c>
      <c r="Y1841" s="7">
        <v>2025</v>
      </c>
      <c r="Z1841" s="4" t="s">
        <v>1853</v>
      </c>
    </row>
    <row r="1842" spans="1:26">
      <c r="A1842" s="4" t="s">
        <v>2392</v>
      </c>
      <c r="B1842" s="4" t="s">
        <v>62</v>
      </c>
      <c r="C1842" s="1">
        <v>62</v>
      </c>
      <c r="D1842" s="4" t="s">
        <v>154</v>
      </c>
      <c r="E1842" s="4" t="s">
        <v>42</v>
      </c>
      <c r="F1842" s="3">
        <v>45700.583333333336</v>
      </c>
      <c r="G1842" s="3">
        <v>45700.689583333333</v>
      </c>
      <c r="H1842" s="1">
        <v>73.23</v>
      </c>
      <c r="I1842" s="1">
        <v>3.52</v>
      </c>
      <c r="J1842" s="1">
        <v>23.62</v>
      </c>
      <c r="K1842" s="2">
        <v>16.97</v>
      </c>
      <c r="L1842" s="4" t="s">
        <v>36</v>
      </c>
      <c r="M1842" s="4" t="s">
        <v>23</v>
      </c>
      <c r="N1842" s="1">
        <v>14.08</v>
      </c>
      <c r="O1842" s="1">
        <v>60.69</v>
      </c>
      <c r="P1842" s="1"/>
      <c r="Q1842" s="1">
        <v>35.83</v>
      </c>
      <c r="R1842" s="1">
        <v>5</v>
      </c>
      <c r="S1842" s="4" t="s">
        <v>6</v>
      </c>
      <c r="T1842" s="4" t="s">
        <v>15</v>
      </c>
      <c r="U1842" s="7">
        <v>14</v>
      </c>
      <c r="V1842" s="4" t="s">
        <v>36</v>
      </c>
      <c r="W1842" s="4" t="s">
        <v>2584</v>
      </c>
      <c r="X1842" s="7">
        <v>2</v>
      </c>
      <c r="Y1842" s="7">
        <v>2025</v>
      </c>
      <c r="Z1842" s="4" t="s">
        <v>1853</v>
      </c>
    </row>
    <row r="1843" spans="1:26">
      <c r="A1843" s="4" t="s">
        <v>2393</v>
      </c>
      <c r="B1843" s="4" t="s">
        <v>2452</v>
      </c>
      <c r="C1843" s="1">
        <v>50</v>
      </c>
      <c r="D1843" s="4" t="s">
        <v>81</v>
      </c>
      <c r="E1843" s="4" t="s">
        <v>11</v>
      </c>
      <c r="F1843" s="3">
        <v>45690.125</v>
      </c>
      <c r="G1843" s="3">
        <v>45690.259027777778</v>
      </c>
      <c r="H1843" s="1">
        <v>10.34</v>
      </c>
      <c r="I1843" s="1">
        <v>1.55</v>
      </c>
      <c r="J1843" s="1">
        <v>45.78</v>
      </c>
      <c r="K1843" s="2">
        <v>9.86</v>
      </c>
      <c r="L1843" s="4" t="s">
        <v>45</v>
      </c>
      <c r="M1843" s="4" t="s">
        <v>48</v>
      </c>
      <c r="N1843" s="1">
        <v>98.33</v>
      </c>
      <c r="O1843" s="1">
        <v>94.5</v>
      </c>
      <c r="P1843" s="1">
        <v>162.69</v>
      </c>
      <c r="Q1843" s="1">
        <v>5.5</v>
      </c>
      <c r="R1843" s="1">
        <v>0</v>
      </c>
      <c r="S1843" s="4" t="s">
        <v>14</v>
      </c>
      <c r="T1843" s="4" t="s">
        <v>24</v>
      </c>
      <c r="U1843" s="7">
        <v>3</v>
      </c>
      <c r="V1843" s="4" t="s">
        <v>1816</v>
      </c>
      <c r="W1843" s="4" t="s">
        <v>2584</v>
      </c>
      <c r="X1843" s="7">
        <v>2</v>
      </c>
      <c r="Y1843" s="7">
        <v>2025</v>
      </c>
      <c r="Z1843" s="4" t="s">
        <v>1853</v>
      </c>
    </row>
    <row r="1844" spans="1:26">
      <c r="A1844" s="4" t="s">
        <v>2394</v>
      </c>
      <c r="B1844" s="4" t="s">
        <v>2453</v>
      </c>
      <c r="C1844" s="1">
        <v>75</v>
      </c>
      <c r="D1844" s="4" t="s">
        <v>525</v>
      </c>
      <c r="E1844" s="4" t="s">
        <v>11</v>
      </c>
      <c r="F1844" s="3">
        <v>45700.625</v>
      </c>
      <c r="G1844" s="3">
        <v>45700.761805555558</v>
      </c>
      <c r="H1844" s="1">
        <v>15.06</v>
      </c>
      <c r="I1844" s="1">
        <v>3.22</v>
      </c>
      <c r="J1844" s="1">
        <v>14.77</v>
      </c>
      <c r="K1844" s="2">
        <v>15.67</v>
      </c>
      <c r="L1844" s="4" t="s">
        <v>4</v>
      </c>
      <c r="M1844" s="4" t="s">
        <v>5</v>
      </c>
      <c r="N1844" s="1">
        <v>49.87</v>
      </c>
      <c r="O1844" s="1">
        <v>82.18</v>
      </c>
      <c r="P1844" s="1">
        <v>68.52</v>
      </c>
      <c r="Q1844" s="1">
        <v>28.06</v>
      </c>
      <c r="R1844" s="1">
        <v>1</v>
      </c>
      <c r="S1844" s="4" t="s">
        <v>14</v>
      </c>
      <c r="T1844" s="4" t="s">
        <v>15</v>
      </c>
      <c r="U1844" s="7">
        <v>15</v>
      </c>
      <c r="V1844" s="4" t="s">
        <v>36</v>
      </c>
      <c r="W1844" s="4" t="s">
        <v>2584</v>
      </c>
      <c r="X1844" s="7">
        <v>2</v>
      </c>
      <c r="Y1844" s="7">
        <v>2025</v>
      </c>
      <c r="Z1844" s="4" t="s">
        <v>1853</v>
      </c>
    </row>
    <row r="1845" spans="1:26">
      <c r="A1845" s="4" t="s">
        <v>2395</v>
      </c>
      <c r="B1845" s="4" t="s">
        <v>2454</v>
      </c>
      <c r="C1845" s="1">
        <v>62</v>
      </c>
      <c r="D1845" s="4" t="s">
        <v>158</v>
      </c>
      <c r="E1845" s="4" t="s">
        <v>42</v>
      </c>
      <c r="F1845" s="3">
        <v>45700.666666666664</v>
      </c>
      <c r="G1845" s="3">
        <v>45700.718055555553</v>
      </c>
      <c r="H1845" s="1">
        <v>12.13</v>
      </c>
      <c r="I1845" s="1">
        <v>2.67</v>
      </c>
      <c r="J1845" s="1">
        <v>40.200000000000003</v>
      </c>
      <c r="K1845" s="2">
        <v>34.869999999999997</v>
      </c>
      <c r="L1845" s="4" t="s">
        <v>12</v>
      </c>
      <c r="M1845" s="4" t="s">
        <v>23</v>
      </c>
      <c r="N1845" s="1">
        <v>32.07</v>
      </c>
      <c r="O1845" s="1">
        <v>77.489999999999995</v>
      </c>
      <c r="P1845" s="1">
        <v>92.12</v>
      </c>
      <c r="Q1845" s="1">
        <v>25.2</v>
      </c>
      <c r="R1845" s="1">
        <v>7</v>
      </c>
      <c r="S1845" s="4" t="s">
        <v>14</v>
      </c>
      <c r="T1845" s="4" t="s">
        <v>15</v>
      </c>
      <c r="U1845" s="7">
        <v>16</v>
      </c>
      <c r="V1845" s="4" t="s">
        <v>36</v>
      </c>
      <c r="W1845" s="4" t="s">
        <v>2584</v>
      </c>
      <c r="X1845" s="7">
        <v>2</v>
      </c>
      <c r="Y1845" s="7">
        <v>2025</v>
      </c>
      <c r="Z1845" s="4" t="s">
        <v>1853</v>
      </c>
    </row>
    <row r="1846" spans="1:26">
      <c r="A1846" s="4" t="s">
        <v>2396</v>
      </c>
      <c r="B1846" s="4" t="s">
        <v>29</v>
      </c>
      <c r="C1846" s="1">
        <v>100</v>
      </c>
      <c r="D1846" s="4" t="s">
        <v>210</v>
      </c>
      <c r="E1846" s="4" t="s">
        <v>58</v>
      </c>
      <c r="F1846" s="3">
        <v>45700.708333333336</v>
      </c>
      <c r="G1846" s="3">
        <v>45700.864583333336</v>
      </c>
      <c r="H1846" s="1">
        <v>30.53</v>
      </c>
      <c r="I1846" s="1">
        <v>2.2999999999999998</v>
      </c>
      <c r="J1846" s="1">
        <v>19.02</v>
      </c>
      <c r="K1846" s="2">
        <v>35.159999999999997</v>
      </c>
      <c r="L1846" s="4" t="s">
        <v>12</v>
      </c>
      <c r="M1846" s="4" t="s">
        <v>39</v>
      </c>
      <c r="N1846" s="1">
        <v>52.91</v>
      </c>
      <c r="O1846" s="1">
        <v>67.22</v>
      </c>
      <c r="P1846" s="1">
        <v>132.6</v>
      </c>
      <c r="Q1846" s="1">
        <v>2.33</v>
      </c>
      <c r="R1846" s="1">
        <v>6</v>
      </c>
      <c r="S1846" s="4" t="s">
        <v>14</v>
      </c>
      <c r="T1846" s="4" t="s">
        <v>24</v>
      </c>
      <c r="U1846" s="7">
        <v>17</v>
      </c>
      <c r="V1846" s="4" t="s">
        <v>36</v>
      </c>
      <c r="W1846" s="4" t="s">
        <v>2579</v>
      </c>
      <c r="X1846" s="7">
        <v>2</v>
      </c>
      <c r="Y1846" s="7">
        <v>2025</v>
      </c>
      <c r="Z1846" s="4" t="s">
        <v>1853</v>
      </c>
    </row>
    <row r="1847" spans="1:26">
      <c r="A1847" s="4" t="s">
        <v>2397</v>
      </c>
      <c r="B1847" s="4" t="s">
        <v>2455</v>
      </c>
      <c r="C1847" s="1">
        <v>50</v>
      </c>
      <c r="D1847" s="4" t="s">
        <v>154</v>
      </c>
      <c r="E1847" s="4" t="s">
        <v>58</v>
      </c>
      <c r="F1847" s="3">
        <v>45700.75</v>
      </c>
      <c r="G1847" s="3">
        <v>45700.865277777775</v>
      </c>
      <c r="H1847" s="1">
        <v>20.350000000000001</v>
      </c>
      <c r="I1847" s="1">
        <v>2.42</v>
      </c>
      <c r="J1847" s="1">
        <v>11.16</v>
      </c>
      <c r="K1847" s="2">
        <v>26.17</v>
      </c>
      <c r="L1847" s="4" t="s">
        <v>36</v>
      </c>
      <c r="M1847" s="4" t="s">
        <v>19</v>
      </c>
      <c r="N1847" s="1">
        <v>109.27</v>
      </c>
      <c r="O1847" s="1">
        <v>82.33</v>
      </c>
      <c r="P1847" s="1">
        <v>116.18</v>
      </c>
      <c r="Q1847" s="1">
        <v>2.77</v>
      </c>
      <c r="R1847" s="1">
        <v>1</v>
      </c>
      <c r="S1847" s="4" t="s">
        <v>20</v>
      </c>
      <c r="T1847" s="4" t="s">
        <v>7</v>
      </c>
      <c r="U1847" s="7">
        <v>18</v>
      </c>
      <c r="V1847" s="4" t="s">
        <v>4</v>
      </c>
      <c r="W1847" s="4" t="s">
        <v>2567</v>
      </c>
      <c r="X1847" s="7">
        <v>2</v>
      </c>
      <c r="Y1847" s="7">
        <v>2025</v>
      </c>
      <c r="Z1847" s="4" t="s">
        <v>1853</v>
      </c>
    </row>
    <row r="1848" spans="1:26">
      <c r="A1848" s="4" t="s">
        <v>2398</v>
      </c>
      <c r="B1848" s="4" t="s">
        <v>2456</v>
      </c>
      <c r="C1848" s="1">
        <v>50</v>
      </c>
      <c r="D1848" s="4" t="s">
        <v>275</v>
      </c>
      <c r="E1848" s="4" t="s">
        <v>27</v>
      </c>
      <c r="F1848" s="3">
        <v>45700.791666666664</v>
      </c>
      <c r="G1848" s="3">
        <v>45700.884722222225</v>
      </c>
      <c r="H1848" s="1">
        <v>6.48</v>
      </c>
      <c r="I1848" s="1">
        <v>2.13</v>
      </c>
      <c r="J1848" s="1"/>
      <c r="K1848" s="2">
        <v>37.21</v>
      </c>
      <c r="L1848" s="4" t="s">
        <v>12</v>
      </c>
      <c r="M1848" s="4" t="s">
        <v>48</v>
      </c>
      <c r="N1848" s="1">
        <v>52.62</v>
      </c>
      <c r="O1848" s="1">
        <v>83.35</v>
      </c>
      <c r="P1848" s="1">
        <v>77.8</v>
      </c>
      <c r="Q1848" s="1">
        <v>26.62</v>
      </c>
      <c r="R1848" s="1">
        <v>0</v>
      </c>
      <c r="S1848" s="4" t="s">
        <v>14</v>
      </c>
      <c r="T1848" s="4" t="s">
        <v>24</v>
      </c>
      <c r="U1848" s="7">
        <v>19</v>
      </c>
      <c r="V1848" s="4" t="s">
        <v>4</v>
      </c>
      <c r="W1848" s="4" t="s">
        <v>2567</v>
      </c>
      <c r="X1848" s="7">
        <v>2</v>
      </c>
      <c r="Y1848" s="7">
        <v>2025</v>
      </c>
      <c r="Z1848" s="4" t="s">
        <v>1853</v>
      </c>
    </row>
    <row r="1849" spans="1:26">
      <c r="A1849" s="4" t="s">
        <v>2399</v>
      </c>
      <c r="B1849" s="4" t="s">
        <v>2457</v>
      </c>
      <c r="C1849" s="1">
        <v>100</v>
      </c>
      <c r="D1849" s="4" t="s">
        <v>531</v>
      </c>
      <c r="E1849" s="4" t="s">
        <v>11</v>
      </c>
      <c r="F1849" s="3">
        <v>45700.833333333336</v>
      </c>
      <c r="G1849" s="3">
        <v>45700.957638888889</v>
      </c>
      <c r="H1849" s="1">
        <v>14.02</v>
      </c>
      <c r="I1849" s="1">
        <v>1.83</v>
      </c>
      <c r="J1849" s="1">
        <v>6.29</v>
      </c>
      <c r="K1849" s="2">
        <v>25.54</v>
      </c>
      <c r="L1849" s="4" t="s">
        <v>36</v>
      </c>
      <c r="M1849" s="4" t="s">
        <v>48</v>
      </c>
      <c r="N1849" s="1">
        <v>59</v>
      </c>
      <c r="O1849" s="1">
        <v>90.81</v>
      </c>
      <c r="P1849" s="1">
        <v>22.54</v>
      </c>
      <c r="Q1849" s="1">
        <v>33.28</v>
      </c>
      <c r="R1849" s="1">
        <v>7.52</v>
      </c>
      <c r="S1849" s="4" t="s">
        <v>20</v>
      </c>
      <c r="T1849" s="4" t="s">
        <v>7</v>
      </c>
      <c r="U1849" s="7">
        <v>20</v>
      </c>
      <c r="V1849" s="4" t="s">
        <v>4</v>
      </c>
      <c r="W1849" s="4" t="s">
        <v>2572</v>
      </c>
      <c r="X1849" s="7">
        <v>2</v>
      </c>
      <c r="Y1849" s="7">
        <v>2025</v>
      </c>
      <c r="Z1849" s="4" t="s">
        <v>1853</v>
      </c>
    </row>
    <row r="1850" spans="1:26">
      <c r="A1850" s="4" t="s">
        <v>2400</v>
      </c>
      <c r="B1850" s="4" t="s">
        <v>2458</v>
      </c>
      <c r="C1850" s="1">
        <v>85</v>
      </c>
      <c r="D1850" s="4" t="s">
        <v>427</v>
      </c>
      <c r="E1850" s="4" t="s">
        <v>58</v>
      </c>
      <c r="F1850" s="3">
        <v>45700.875</v>
      </c>
      <c r="G1850" s="3">
        <v>45700.996527777781</v>
      </c>
      <c r="H1850" s="1">
        <v>61.83</v>
      </c>
      <c r="I1850" s="1">
        <v>1.4</v>
      </c>
      <c r="J1850" s="1">
        <v>49.16</v>
      </c>
      <c r="K1850" s="2">
        <v>8.02</v>
      </c>
      <c r="L1850" s="4" t="s">
        <v>4</v>
      </c>
      <c r="M1850" s="4" t="s">
        <v>23</v>
      </c>
      <c r="N1850" s="1">
        <v>36.85</v>
      </c>
      <c r="O1850" s="1">
        <v>92.68</v>
      </c>
      <c r="P1850" s="1">
        <v>81</v>
      </c>
      <c r="Q1850" s="1">
        <v>-2.34</v>
      </c>
      <c r="R1850" s="1">
        <v>0</v>
      </c>
      <c r="S1850" s="4" t="s">
        <v>14</v>
      </c>
      <c r="T1850" s="4" t="s">
        <v>7</v>
      </c>
      <c r="U1850" s="7">
        <v>21</v>
      </c>
      <c r="V1850" s="4" t="s">
        <v>4</v>
      </c>
      <c r="W1850" s="4" t="s">
        <v>2572</v>
      </c>
      <c r="X1850" s="7">
        <v>2</v>
      </c>
      <c r="Y1850" s="7">
        <v>2025</v>
      </c>
      <c r="Z1850" s="4" t="s">
        <v>1853</v>
      </c>
    </row>
    <row r="1851" spans="1:26">
      <c r="A1851" s="4" t="s">
        <v>2401</v>
      </c>
      <c r="B1851" s="4" t="s">
        <v>2459</v>
      </c>
      <c r="C1851" s="1">
        <v>75</v>
      </c>
      <c r="D1851" s="4" t="s">
        <v>534</v>
      </c>
      <c r="E1851" s="4" t="s">
        <v>3</v>
      </c>
      <c r="F1851" s="3">
        <v>45700.916666666664</v>
      </c>
      <c r="G1851" s="3">
        <v>45701.078472222223</v>
      </c>
      <c r="H1851" s="1">
        <v>51.62</v>
      </c>
      <c r="I1851" s="1">
        <v>1.3</v>
      </c>
      <c r="J1851" s="1">
        <v>43.16</v>
      </c>
      <c r="K1851" s="2">
        <v>28.15</v>
      </c>
      <c r="L1851" s="4" t="s">
        <v>36</v>
      </c>
      <c r="M1851" s="4" t="s">
        <v>13</v>
      </c>
      <c r="N1851" s="1">
        <v>22.79</v>
      </c>
      <c r="O1851" s="1">
        <v>58.66</v>
      </c>
      <c r="P1851" s="1">
        <v>185.95</v>
      </c>
      <c r="Q1851" s="1">
        <v>7.94</v>
      </c>
      <c r="R1851" s="1">
        <v>7</v>
      </c>
      <c r="S1851" s="4" t="s">
        <v>14</v>
      </c>
      <c r="T1851" s="4" t="s">
        <v>15</v>
      </c>
      <c r="U1851" s="7">
        <v>22</v>
      </c>
      <c r="V1851" s="4" t="s">
        <v>4</v>
      </c>
      <c r="W1851" s="4" t="s">
        <v>2572</v>
      </c>
      <c r="X1851" s="7">
        <v>2</v>
      </c>
      <c r="Y1851" s="7">
        <v>2025</v>
      </c>
      <c r="Z1851" s="4" t="s">
        <v>1853</v>
      </c>
    </row>
    <row r="1852" spans="1:26">
      <c r="A1852" s="4" t="s">
        <v>2402</v>
      </c>
      <c r="B1852" s="4" t="s">
        <v>2460</v>
      </c>
      <c r="C1852" s="1">
        <v>100</v>
      </c>
      <c r="D1852" s="4" t="s">
        <v>536</v>
      </c>
      <c r="E1852" s="4" t="s">
        <v>11</v>
      </c>
      <c r="F1852" s="3">
        <v>45700.958333333336</v>
      </c>
      <c r="G1852" s="3">
        <v>45701.052083333336</v>
      </c>
      <c r="H1852" s="1">
        <v>13.32</v>
      </c>
      <c r="I1852" s="1">
        <v>0.89</v>
      </c>
      <c r="J1852" s="1">
        <v>21.63</v>
      </c>
      <c r="K1852" s="2">
        <v>9.9700000000000006</v>
      </c>
      <c r="L1852" s="4" t="s">
        <v>36</v>
      </c>
      <c r="M1852" s="4" t="s">
        <v>48</v>
      </c>
      <c r="N1852" s="1">
        <v>81.56</v>
      </c>
      <c r="O1852" s="1">
        <v>177.71</v>
      </c>
      <c r="P1852" s="1">
        <v>87.3</v>
      </c>
      <c r="Q1852" s="1">
        <v>38.770000000000003</v>
      </c>
      <c r="R1852" s="1">
        <v>7</v>
      </c>
      <c r="S1852" s="4" t="s">
        <v>20</v>
      </c>
      <c r="T1852" s="4" t="s">
        <v>15</v>
      </c>
      <c r="U1852" s="7">
        <v>23</v>
      </c>
      <c r="V1852" s="4" t="s">
        <v>4</v>
      </c>
      <c r="W1852" s="4" t="s">
        <v>2574</v>
      </c>
      <c r="X1852" s="7">
        <v>2</v>
      </c>
      <c r="Y1852" s="7">
        <v>2025</v>
      </c>
      <c r="Z1852" s="4" t="s">
        <v>1853</v>
      </c>
    </row>
    <row r="1853" spans="1:26">
      <c r="A1853" s="4" t="s">
        <v>2403</v>
      </c>
      <c r="B1853" s="4" t="s">
        <v>2461</v>
      </c>
      <c r="C1853" s="1">
        <v>85</v>
      </c>
      <c r="D1853" s="4" t="s">
        <v>378</v>
      </c>
      <c r="E1853" s="4" t="s">
        <v>11</v>
      </c>
      <c r="F1853" s="3">
        <v>45701</v>
      </c>
      <c r="G1853" s="3">
        <v>45701.05</v>
      </c>
      <c r="H1853" s="1">
        <v>37.64</v>
      </c>
      <c r="I1853" s="1">
        <v>2.67</v>
      </c>
      <c r="J1853" s="1">
        <v>19.600000000000001</v>
      </c>
      <c r="K1853" s="2">
        <v>27.9</v>
      </c>
      <c r="L1853" s="4" t="s">
        <v>45</v>
      </c>
      <c r="M1853" s="4" t="s">
        <v>33</v>
      </c>
      <c r="N1853" s="1">
        <v>34.93</v>
      </c>
      <c r="O1853" s="1">
        <v>79.459999999999994</v>
      </c>
      <c r="P1853" s="1"/>
      <c r="Q1853" s="1">
        <v>-9.68</v>
      </c>
      <c r="R1853" s="1">
        <v>0</v>
      </c>
      <c r="S1853" s="4" t="s">
        <v>20</v>
      </c>
      <c r="T1853" s="4" t="s">
        <v>7</v>
      </c>
      <c r="U1853" s="7">
        <v>0</v>
      </c>
      <c r="V1853" s="4" t="s">
        <v>1816</v>
      </c>
      <c r="W1853" s="4" t="s">
        <v>2574</v>
      </c>
      <c r="X1853" s="7">
        <v>2</v>
      </c>
      <c r="Y1853" s="7">
        <v>2025</v>
      </c>
      <c r="Z1853" s="4" t="s">
        <v>1853</v>
      </c>
    </row>
    <row r="1854" spans="1:26">
      <c r="A1854" s="4" t="s">
        <v>2404</v>
      </c>
      <c r="B1854" s="4" t="s">
        <v>2462</v>
      </c>
      <c r="C1854" s="1">
        <v>75</v>
      </c>
      <c r="D1854" s="4" t="s">
        <v>83</v>
      </c>
      <c r="E1854" s="4" t="s">
        <v>27</v>
      </c>
      <c r="F1854" s="3">
        <v>45690.166666666664</v>
      </c>
      <c r="G1854" s="3">
        <v>45690.190972222219</v>
      </c>
      <c r="H1854" s="1">
        <v>31.68</v>
      </c>
      <c r="I1854" s="1">
        <v>2.44</v>
      </c>
      <c r="J1854" s="1">
        <v>48.65</v>
      </c>
      <c r="K1854" s="2">
        <v>25.62</v>
      </c>
      <c r="L1854" s="4" t="s">
        <v>36</v>
      </c>
      <c r="M1854" s="4" t="s">
        <v>33</v>
      </c>
      <c r="N1854" s="1">
        <v>34.729999999999997</v>
      </c>
      <c r="O1854" s="1">
        <v>54.4</v>
      </c>
      <c r="P1854" s="1"/>
      <c r="Q1854" s="1">
        <v>20.38</v>
      </c>
      <c r="R1854" s="1">
        <v>3</v>
      </c>
      <c r="S1854" s="4" t="s">
        <v>20</v>
      </c>
      <c r="T1854" s="4" t="s">
        <v>15</v>
      </c>
      <c r="U1854" s="7">
        <v>4</v>
      </c>
      <c r="V1854" s="4" t="s">
        <v>1816</v>
      </c>
      <c r="W1854" s="4" t="s">
        <v>2569</v>
      </c>
      <c r="X1854" s="7">
        <v>2</v>
      </c>
      <c r="Y1854" s="7">
        <v>2025</v>
      </c>
      <c r="Z1854" s="4" t="s">
        <v>1853</v>
      </c>
    </row>
    <row r="1855" spans="1:26">
      <c r="A1855" s="4" t="s">
        <v>2405</v>
      </c>
      <c r="B1855" s="4" t="s">
        <v>2463</v>
      </c>
      <c r="C1855" s="1">
        <v>75</v>
      </c>
      <c r="D1855" s="4" t="s">
        <v>539</v>
      </c>
      <c r="E1855" s="4" t="s">
        <v>3</v>
      </c>
      <c r="F1855" s="3">
        <v>45701.041666666664</v>
      </c>
      <c r="G1855" s="3">
        <v>45701.177777777775</v>
      </c>
      <c r="H1855" s="1">
        <v>70.62</v>
      </c>
      <c r="I1855" s="1">
        <v>0.64</v>
      </c>
      <c r="J1855" s="1">
        <v>18.34</v>
      </c>
      <c r="K1855" s="2">
        <v>14.74</v>
      </c>
      <c r="L1855" s="4" t="s">
        <v>12</v>
      </c>
      <c r="M1855" s="4" t="s">
        <v>23</v>
      </c>
      <c r="N1855" s="1">
        <v>25.72</v>
      </c>
      <c r="O1855" s="1">
        <v>99.59</v>
      </c>
      <c r="P1855" s="1">
        <v>188.46</v>
      </c>
      <c r="Q1855" s="1">
        <v>-4.84</v>
      </c>
      <c r="R1855" s="1">
        <v>2</v>
      </c>
      <c r="S1855" s="4" t="s">
        <v>14</v>
      </c>
      <c r="T1855" s="4" t="s">
        <v>7</v>
      </c>
      <c r="U1855" s="7">
        <v>1</v>
      </c>
      <c r="V1855" s="4" t="s">
        <v>1816</v>
      </c>
      <c r="W1855" s="4" t="s">
        <v>2569</v>
      </c>
      <c r="X1855" s="7">
        <v>2</v>
      </c>
      <c r="Y1855" s="7">
        <v>2025</v>
      </c>
      <c r="Z1855" s="4" t="s">
        <v>1853</v>
      </c>
    </row>
    <row r="1856" spans="1:26">
      <c r="A1856" s="4" t="s">
        <v>2406</v>
      </c>
      <c r="B1856" s="4" t="s">
        <v>2464</v>
      </c>
      <c r="C1856" s="1">
        <v>75</v>
      </c>
      <c r="D1856" s="4" t="s">
        <v>541</v>
      </c>
      <c r="E1856" s="4" t="s">
        <v>42</v>
      </c>
      <c r="F1856" s="3">
        <v>45701.083333333336</v>
      </c>
      <c r="G1856" s="3">
        <v>45701.243055555555</v>
      </c>
      <c r="H1856" s="1">
        <v>74.489999999999995</v>
      </c>
      <c r="I1856" s="1">
        <v>2.86</v>
      </c>
      <c r="J1856" s="1">
        <v>32.950000000000003</v>
      </c>
      <c r="K1856" s="2">
        <v>31.65</v>
      </c>
      <c r="L1856" s="4" t="s">
        <v>4</v>
      </c>
      <c r="M1856" s="4" t="s">
        <v>39</v>
      </c>
      <c r="N1856" s="1">
        <v>55.66</v>
      </c>
      <c r="O1856" s="1">
        <v>52.57</v>
      </c>
      <c r="P1856" s="1">
        <v>160.68</v>
      </c>
      <c r="Q1856" s="1">
        <v>26.31</v>
      </c>
      <c r="R1856" s="1">
        <v>5</v>
      </c>
      <c r="S1856" s="4" t="s">
        <v>14</v>
      </c>
      <c r="T1856" s="4" t="s">
        <v>7</v>
      </c>
      <c r="U1856" s="7">
        <v>2</v>
      </c>
      <c r="V1856" s="4" t="s">
        <v>1816</v>
      </c>
      <c r="W1856" s="4" t="s">
        <v>2586</v>
      </c>
      <c r="X1856" s="7">
        <v>2</v>
      </c>
      <c r="Y1856" s="7">
        <v>2025</v>
      </c>
      <c r="Z1856" s="4" t="s">
        <v>1853</v>
      </c>
    </row>
    <row r="1857" spans="1:26">
      <c r="A1857" s="4" t="s">
        <v>2407</v>
      </c>
      <c r="B1857" s="4" t="s">
        <v>1</v>
      </c>
      <c r="C1857" s="1">
        <v>75</v>
      </c>
      <c r="D1857" s="4" t="s">
        <v>425</v>
      </c>
      <c r="E1857" s="4" t="s">
        <v>3</v>
      </c>
      <c r="F1857" s="3">
        <v>45701.125</v>
      </c>
      <c r="G1857" s="3">
        <v>45701.238194444442</v>
      </c>
      <c r="H1857" s="1">
        <v>32.520000000000003</v>
      </c>
      <c r="I1857" s="1">
        <v>2.29</v>
      </c>
      <c r="J1857" s="1">
        <v>31.55</v>
      </c>
      <c r="K1857" s="2">
        <v>10.039999999999999</v>
      </c>
      <c r="L1857" s="4" t="s">
        <v>4</v>
      </c>
      <c r="M1857" s="4" t="s">
        <v>19</v>
      </c>
      <c r="N1857" s="1">
        <v>23.43</v>
      </c>
      <c r="O1857" s="1">
        <v>83.74</v>
      </c>
      <c r="P1857" s="1">
        <v>294.06</v>
      </c>
      <c r="Q1857" s="1">
        <v>25.93</v>
      </c>
      <c r="R1857" s="1">
        <v>2</v>
      </c>
      <c r="S1857" s="4" t="s">
        <v>6</v>
      </c>
      <c r="T1857" s="4" t="s">
        <v>24</v>
      </c>
      <c r="U1857" s="7">
        <v>3</v>
      </c>
      <c r="V1857" s="4" t="s">
        <v>1816</v>
      </c>
      <c r="W1857" s="4" t="s">
        <v>2566</v>
      </c>
      <c r="X1857" s="7">
        <v>2</v>
      </c>
      <c r="Y1857" s="7">
        <v>2025</v>
      </c>
      <c r="Z1857" s="4" t="s">
        <v>1853</v>
      </c>
    </row>
    <row r="1858" spans="1:26">
      <c r="A1858" s="4" t="s">
        <v>2408</v>
      </c>
      <c r="B1858" s="4" t="s">
        <v>2465</v>
      </c>
      <c r="C1858" s="1">
        <v>100</v>
      </c>
      <c r="D1858" s="4" t="s">
        <v>544</v>
      </c>
      <c r="E1858" s="4" t="s">
        <v>3</v>
      </c>
      <c r="F1858" s="3">
        <v>45701.166666666664</v>
      </c>
      <c r="G1858" s="3">
        <v>45701.220138888886</v>
      </c>
      <c r="H1858" s="1">
        <v>78.400000000000006</v>
      </c>
      <c r="I1858" s="1">
        <v>0.53</v>
      </c>
      <c r="J1858" s="1">
        <v>29.75</v>
      </c>
      <c r="K1858" s="2">
        <v>34.299999999999997</v>
      </c>
      <c r="L1858" s="4" t="s">
        <v>45</v>
      </c>
      <c r="M1858" s="4" t="s">
        <v>48</v>
      </c>
      <c r="N1858" s="1">
        <v>49.66</v>
      </c>
      <c r="O1858" s="1">
        <v>83.25</v>
      </c>
      <c r="P1858" s="1">
        <v>119.79</v>
      </c>
      <c r="Q1858" s="1">
        <v>-9.3000000000000007</v>
      </c>
      <c r="R1858" s="1">
        <v>1</v>
      </c>
      <c r="S1858" s="4" t="s">
        <v>14</v>
      </c>
      <c r="T1858" s="4" t="s">
        <v>7</v>
      </c>
      <c r="U1858" s="7">
        <v>4</v>
      </c>
      <c r="V1858" s="4" t="s">
        <v>1816</v>
      </c>
      <c r="W1858" s="4" t="s">
        <v>2566</v>
      </c>
      <c r="X1858" s="7">
        <v>2</v>
      </c>
      <c r="Y1858" s="7">
        <v>2025</v>
      </c>
      <c r="Z1858" s="4" t="s">
        <v>1853</v>
      </c>
    </row>
    <row r="1859" spans="1:26">
      <c r="A1859" s="4" t="s">
        <v>2409</v>
      </c>
      <c r="B1859" s="4" t="s">
        <v>2466</v>
      </c>
      <c r="C1859" s="1">
        <v>50</v>
      </c>
      <c r="D1859" s="4" t="s">
        <v>546</v>
      </c>
      <c r="E1859" s="4" t="s">
        <v>42</v>
      </c>
      <c r="F1859" s="3">
        <v>45701.208333333336</v>
      </c>
      <c r="G1859" s="3">
        <v>45701.315972222219</v>
      </c>
      <c r="H1859" s="1">
        <v>65.319999999999993</v>
      </c>
      <c r="I1859" s="1">
        <v>1.29</v>
      </c>
      <c r="J1859" s="1">
        <v>41.88</v>
      </c>
      <c r="K1859" s="2">
        <v>17.84</v>
      </c>
      <c r="L1859" s="4" t="s">
        <v>36</v>
      </c>
      <c r="M1859" s="4" t="s">
        <v>39</v>
      </c>
      <c r="N1859" s="1">
        <v>54.3</v>
      </c>
      <c r="O1859" s="1">
        <v>87.55</v>
      </c>
      <c r="P1859" s="1">
        <v>32.15</v>
      </c>
      <c r="Q1859" s="1">
        <v>-9.4</v>
      </c>
      <c r="R1859" s="1">
        <v>3</v>
      </c>
      <c r="S1859" s="4" t="s">
        <v>14</v>
      </c>
      <c r="T1859" s="4" t="s">
        <v>24</v>
      </c>
      <c r="U1859" s="7">
        <v>5</v>
      </c>
      <c r="V1859" s="4" t="s">
        <v>1816</v>
      </c>
      <c r="W1859" s="4" t="s">
        <v>2566</v>
      </c>
      <c r="X1859" s="7">
        <v>2</v>
      </c>
      <c r="Y1859" s="7">
        <v>2025</v>
      </c>
      <c r="Z1859" s="4" t="s">
        <v>1853</v>
      </c>
    </row>
    <row r="1860" spans="1:26">
      <c r="A1860" s="4" t="s">
        <v>2410</v>
      </c>
      <c r="B1860" s="4" t="s">
        <v>2467</v>
      </c>
      <c r="C1860" s="1">
        <v>62</v>
      </c>
      <c r="D1860" s="4" t="s">
        <v>107</v>
      </c>
      <c r="E1860" s="4" t="s">
        <v>42</v>
      </c>
      <c r="F1860" s="3">
        <v>45701.25</v>
      </c>
      <c r="G1860" s="3">
        <v>45701.275000000001</v>
      </c>
      <c r="H1860" s="1">
        <v>30.64</v>
      </c>
      <c r="I1860" s="1">
        <v>1.63</v>
      </c>
      <c r="J1860" s="1">
        <v>46.85</v>
      </c>
      <c r="K1860" s="2">
        <v>36.96</v>
      </c>
      <c r="L1860" s="4" t="s">
        <v>4</v>
      </c>
      <c r="M1860" s="4" t="s">
        <v>23</v>
      </c>
      <c r="N1860" s="1">
        <v>62.18</v>
      </c>
      <c r="O1860" s="1">
        <v>53.74</v>
      </c>
      <c r="P1860" s="1">
        <v>151.51</v>
      </c>
      <c r="Q1860" s="1">
        <v>21.08</v>
      </c>
      <c r="R1860" s="1">
        <v>3</v>
      </c>
      <c r="S1860" s="4" t="s">
        <v>6</v>
      </c>
      <c r="T1860" s="4" t="s">
        <v>7</v>
      </c>
      <c r="U1860" s="7">
        <v>6</v>
      </c>
      <c r="V1860" s="4" t="s">
        <v>12</v>
      </c>
      <c r="W1860" s="4" t="s">
        <v>2565</v>
      </c>
      <c r="X1860" s="7">
        <v>2</v>
      </c>
      <c r="Y1860" s="7">
        <v>2025</v>
      </c>
      <c r="Z1860" s="4" t="s">
        <v>1853</v>
      </c>
    </row>
    <row r="1861" spans="1:26">
      <c r="A1861" s="4" t="s">
        <v>2411</v>
      </c>
      <c r="B1861" s="4" t="s">
        <v>2468</v>
      </c>
      <c r="C1861" s="1">
        <v>85</v>
      </c>
      <c r="D1861" s="4" t="s">
        <v>549</v>
      </c>
      <c r="E1861" s="4" t="s">
        <v>42</v>
      </c>
      <c r="F1861" s="3">
        <v>45701.291666666664</v>
      </c>
      <c r="G1861" s="3">
        <v>45701.456250000003</v>
      </c>
      <c r="H1861" s="1">
        <v>78.16</v>
      </c>
      <c r="I1861" s="1">
        <v>1.55</v>
      </c>
      <c r="J1861" s="1">
        <v>7.35</v>
      </c>
      <c r="K1861" s="2">
        <v>15.06</v>
      </c>
      <c r="L1861" s="4" t="s">
        <v>4</v>
      </c>
      <c r="M1861" s="4" t="s">
        <v>19</v>
      </c>
      <c r="N1861" s="1">
        <v>78.180000000000007</v>
      </c>
      <c r="O1861" s="1">
        <v>80.78</v>
      </c>
      <c r="P1861" s="1">
        <v>114.77</v>
      </c>
      <c r="Q1861" s="1">
        <v>20.83</v>
      </c>
      <c r="R1861" s="1">
        <v>4</v>
      </c>
      <c r="S1861" s="4" t="s">
        <v>14</v>
      </c>
      <c r="T1861" s="4" t="s">
        <v>15</v>
      </c>
      <c r="U1861" s="7">
        <v>7</v>
      </c>
      <c r="V1861" s="4" t="s">
        <v>12</v>
      </c>
      <c r="W1861" s="4" t="s">
        <v>2565</v>
      </c>
      <c r="X1861" s="7">
        <v>2</v>
      </c>
      <c r="Y1861" s="7">
        <v>2025</v>
      </c>
      <c r="Z1861" s="4" t="s">
        <v>1853</v>
      </c>
    </row>
    <row r="1862" spans="1:26">
      <c r="A1862" s="4" t="s">
        <v>2412</v>
      </c>
      <c r="B1862" s="4" t="s">
        <v>2469</v>
      </c>
      <c r="C1862" s="1">
        <v>75</v>
      </c>
      <c r="D1862" s="4" t="s">
        <v>57</v>
      </c>
      <c r="E1862" s="4" t="s">
        <v>42</v>
      </c>
      <c r="F1862" s="3">
        <v>45701.333333333336</v>
      </c>
      <c r="G1862" s="3">
        <v>45701.490277777775</v>
      </c>
      <c r="H1862" s="1">
        <v>5.34</v>
      </c>
      <c r="I1862" s="1">
        <v>1.35</v>
      </c>
      <c r="J1862" s="1">
        <v>29.15</v>
      </c>
      <c r="K1862" s="2">
        <v>39.590000000000003</v>
      </c>
      <c r="L1862" s="4" t="s">
        <v>36</v>
      </c>
      <c r="M1862" s="4" t="s">
        <v>19</v>
      </c>
      <c r="N1862" s="1">
        <v>16.36</v>
      </c>
      <c r="O1862" s="1">
        <v>88.04</v>
      </c>
      <c r="P1862" s="1">
        <v>67.72</v>
      </c>
      <c r="Q1862" s="1">
        <v>29.25</v>
      </c>
      <c r="R1862" s="1">
        <v>0.28999999999999998</v>
      </c>
      <c r="S1862" s="4" t="s">
        <v>14</v>
      </c>
      <c r="T1862" s="4" t="s">
        <v>7</v>
      </c>
      <c r="U1862" s="7">
        <v>8</v>
      </c>
      <c r="V1862" s="4" t="s">
        <v>12</v>
      </c>
      <c r="W1862" s="4" t="s">
        <v>2577</v>
      </c>
      <c r="X1862" s="7">
        <v>2</v>
      </c>
      <c r="Y1862" s="7">
        <v>2025</v>
      </c>
      <c r="Z1862" s="4" t="s">
        <v>1853</v>
      </c>
    </row>
    <row r="1863" spans="1:26">
      <c r="A1863" s="4" t="s">
        <v>2413</v>
      </c>
      <c r="B1863" s="4" t="s">
        <v>2470</v>
      </c>
      <c r="C1863" s="1">
        <v>75</v>
      </c>
      <c r="D1863" s="4" t="s">
        <v>552</v>
      </c>
      <c r="E1863" s="4" t="s">
        <v>42</v>
      </c>
      <c r="F1863" s="3">
        <v>45701.375</v>
      </c>
      <c r="G1863" s="3">
        <v>45701.40625</v>
      </c>
      <c r="H1863" s="1">
        <v>29.32</v>
      </c>
      <c r="I1863" s="1">
        <v>2.06</v>
      </c>
      <c r="J1863" s="1">
        <v>36.76</v>
      </c>
      <c r="K1863" s="2">
        <v>26.74</v>
      </c>
      <c r="L1863" s="4" t="s">
        <v>36</v>
      </c>
      <c r="M1863" s="4" t="s">
        <v>5</v>
      </c>
      <c r="N1863" s="1">
        <v>54.75</v>
      </c>
      <c r="O1863" s="1">
        <v>80.77</v>
      </c>
      <c r="P1863" s="1">
        <v>200.52</v>
      </c>
      <c r="Q1863" s="1">
        <v>6.33</v>
      </c>
      <c r="R1863" s="1">
        <v>0</v>
      </c>
      <c r="S1863" s="4" t="s">
        <v>20</v>
      </c>
      <c r="T1863" s="4" t="s">
        <v>7</v>
      </c>
      <c r="U1863" s="7">
        <v>9</v>
      </c>
      <c r="V1863" s="4" t="s">
        <v>12</v>
      </c>
      <c r="W1863" s="4" t="s">
        <v>2577</v>
      </c>
      <c r="X1863" s="7">
        <v>2</v>
      </c>
      <c r="Y1863" s="7">
        <v>2025</v>
      </c>
      <c r="Z1863" s="4" t="s">
        <v>1853</v>
      </c>
    </row>
    <row r="1864" spans="1:26">
      <c r="A1864" s="4" t="s">
        <v>2414</v>
      </c>
      <c r="B1864" s="4" t="s">
        <v>2471</v>
      </c>
      <c r="C1864" s="1">
        <v>75</v>
      </c>
      <c r="D1864" s="4" t="s">
        <v>26</v>
      </c>
      <c r="E1864" s="4" t="s">
        <v>3</v>
      </c>
      <c r="F1864" s="3">
        <v>45701.416666666664</v>
      </c>
      <c r="G1864" s="3">
        <v>45701.526388888888</v>
      </c>
      <c r="H1864" s="1">
        <v>23.99</v>
      </c>
      <c r="I1864" s="1">
        <v>3.27</v>
      </c>
      <c r="J1864" s="1">
        <v>32.93</v>
      </c>
      <c r="K1864" s="2">
        <v>20.65</v>
      </c>
      <c r="L1864" s="4" t="s">
        <v>4</v>
      </c>
      <c r="M1864" s="4" t="s">
        <v>5</v>
      </c>
      <c r="N1864" s="1">
        <v>87.85</v>
      </c>
      <c r="O1864" s="1">
        <v>75.36</v>
      </c>
      <c r="P1864" s="1">
        <v>205.17</v>
      </c>
      <c r="Q1864" s="1">
        <v>5.92</v>
      </c>
      <c r="R1864" s="1">
        <v>5</v>
      </c>
      <c r="S1864" s="4" t="s">
        <v>20</v>
      </c>
      <c r="T1864" s="4" t="s">
        <v>24</v>
      </c>
      <c r="U1864" s="7">
        <v>10</v>
      </c>
      <c r="V1864" s="4" t="s">
        <v>12</v>
      </c>
      <c r="W1864" s="4" t="s">
        <v>2577</v>
      </c>
      <c r="X1864" s="7">
        <v>2</v>
      </c>
      <c r="Y1864" s="7">
        <v>2025</v>
      </c>
      <c r="Z1864" s="4" t="s">
        <v>1853</v>
      </c>
    </row>
    <row r="1865" spans="1:26">
      <c r="A1865" s="4" t="s">
        <v>2415</v>
      </c>
      <c r="B1865" s="4" t="s">
        <v>2472</v>
      </c>
      <c r="C1865" s="1">
        <v>75</v>
      </c>
      <c r="D1865" s="4" t="s">
        <v>18</v>
      </c>
      <c r="E1865" s="4" t="s">
        <v>11</v>
      </c>
      <c r="F1865" s="3">
        <v>45689.083333333336</v>
      </c>
      <c r="G1865" s="3">
        <v>45689.2</v>
      </c>
      <c r="H1865" s="1">
        <v>19.13</v>
      </c>
      <c r="I1865" s="1">
        <v>2.4500000000000002</v>
      </c>
      <c r="J1865" s="1">
        <v>27.51</v>
      </c>
      <c r="K1865" s="2">
        <v>35.67</v>
      </c>
      <c r="L1865" s="4" t="s">
        <v>12</v>
      </c>
      <c r="M1865" s="4" t="s">
        <v>19</v>
      </c>
      <c r="N1865" s="1">
        <v>6.85</v>
      </c>
      <c r="O1865" s="1">
        <v>69.92</v>
      </c>
      <c r="P1865" s="1">
        <v>71.8</v>
      </c>
      <c r="Q1865" s="1">
        <v>21</v>
      </c>
      <c r="R1865" s="1">
        <v>2</v>
      </c>
      <c r="S1865" s="4" t="s">
        <v>20</v>
      </c>
      <c r="T1865" s="4" t="s">
        <v>7</v>
      </c>
      <c r="U1865" s="7">
        <v>2</v>
      </c>
      <c r="V1865" s="4" t="s">
        <v>1816</v>
      </c>
      <c r="W1865" s="4" t="s">
        <v>2581</v>
      </c>
      <c r="X1865" s="7">
        <v>2</v>
      </c>
      <c r="Y1865" s="7">
        <v>2025</v>
      </c>
      <c r="Z1865" s="4" t="s">
        <v>1853</v>
      </c>
    </row>
    <row r="1866" spans="1:26">
      <c r="A1866" s="4" t="s">
        <v>2416</v>
      </c>
      <c r="B1866" s="4" t="s">
        <v>2473</v>
      </c>
      <c r="C1866" s="1">
        <v>75</v>
      </c>
      <c r="D1866" s="4" t="s">
        <v>85</v>
      </c>
      <c r="E1866" s="4" t="s">
        <v>42</v>
      </c>
      <c r="F1866" s="3">
        <v>45690.208333333336</v>
      </c>
      <c r="G1866" s="3">
        <v>45690.331944444442</v>
      </c>
      <c r="H1866" s="1">
        <v>56.59</v>
      </c>
      <c r="I1866" s="1">
        <v>3.15</v>
      </c>
      <c r="J1866" s="1">
        <v>45.81</v>
      </c>
      <c r="K1866" s="2">
        <v>33.130000000000003</v>
      </c>
      <c r="L1866" s="4" t="s">
        <v>36</v>
      </c>
      <c r="M1866" s="4" t="s">
        <v>33</v>
      </c>
      <c r="N1866" s="1">
        <v>29.21</v>
      </c>
      <c r="O1866" s="1">
        <v>85.01</v>
      </c>
      <c r="P1866" s="1">
        <v>186.16</v>
      </c>
      <c r="Q1866" s="1">
        <v>12.33</v>
      </c>
      <c r="R1866" s="1">
        <v>0</v>
      </c>
      <c r="S1866" s="4" t="s">
        <v>6</v>
      </c>
      <c r="T1866" s="4" t="s">
        <v>15</v>
      </c>
      <c r="U1866" s="7">
        <v>5</v>
      </c>
      <c r="V1866" s="4" t="s">
        <v>1816</v>
      </c>
      <c r="W1866" s="4" t="s">
        <v>2587</v>
      </c>
      <c r="X1866" s="7">
        <v>2</v>
      </c>
      <c r="Y1866" s="7">
        <v>2025</v>
      </c>
      <c r="Z1866" s="4" t="s">
        <v>1853</v>
      </c>
    </row>
    <row r="1867" spans="1:26">
      <c r="A1867" s="4" t="s">
        <v>2417</v>
      </c>
      <c r="B1867" s="4" t="s">
        <v>2474</v>
      </c>
      <c r="C1867" s="1">
        <v>100</v>
      </c>
      <c r="D1867" s="4" t="s">
        <v>555</v>
      </c>
      <c r="E1867" s="4" t="s">
        <v>27</v>
      </c>
      <c r="F1867" s="3">
        <v>45701.458333333336</v>
      </c>
      <c r="G1867" s="3">
        <v>45701.558333333334</v>
      </c>
      <c r="H1867" s="1">
        <v>5.7</v>
      </c>
      <c r="I1867" s="1">
        <v>1.0900000000000001</v>
      </c>
      <c r="J1867" s="1">
        <v>40.479999999999997</v>
      </c>
      <c r="K1867" s="2">
        <v>16.579999999999998</v>
      </c>
      <c r="L1867" s="4" t="s">
        <v>36</v>
      </c>
      <c r="M1867" s="4" t="s">
        <v>13</v>
      </c>
      <c r="N1867" s="1">
        <v>54.54</v>
      </c>
      <c r="O1867" s="1">
        <v>81.03</v>
      </c>
      <c r="P1867" s="1">
        <v>221.58</v>
      </c>
      <c r="Q1867" s="1">
        <v>32.630000000000003</v>
      </c>
      <c r="R1867" s="1">
        <v>3</v>
      </c>
      <c r="S1867" s="4" t="s">
        <v>20</v>
      </c>
      <c r="T1867" s="4" t="s">
        <v>7</v>
      </c>
      <c r="U1867" s="7">
        <v>11</v>
      </c>
      <c r="V1867" s="4" t="s">
        <v>12</v>
      </c>
      <c r="W1867" s="4" t="s">
        <v>2587</v>
      </c>
      <c r="X1867" s="7">
        <v>2</v>
      </c>
      <c r="Y1867" s="7">
        <v>2025</v>
      </c>
      <c r="Z1867" s="4" t="s">
        <v>1853</v>
      </c>
    </row>
    <row r="1868" spans="1:26">
      <c r="A1868" s="4" t="s">
        <v>2418</v>
      </c>
      <c r="B1868" s="4" t="s">
        <v>2475</v>
      </c>
      <c r="C1868" s="1">
        <v>65.05</v>
      </c>
      <c r="D1868" s="4" t="s">
        <v>467</v>
      </c>
      <c r="E1868" s="4" t="s">
        <v>27</v>
      </c>
      <c r="F1868" s="3">
        <v>45701.5</v>
      </c>
      <c r="G1868" s="3">
        <v>45701.54583333333</v>
      </c>
      <c r="H1868" s="1">
        <v>54.53</v>
      </c>
      <c r="I1868" s="1">
        <v>0.64</v>
      </c>
      <c r="J1868" s="1">
        <v>41.49</v>
      </c>
      <c r="K1868" s="2">
        <v>9.77</v>
      </c>
      <c r="L1868" s="4" t="s">
        <v>12</v>
      </c>
      <c r="M1868" s="4" t="s">
        <v>13</v>
      </c>
      <c r="N1868" s="1">
        <v>73.36</v>
      </c>
      <c r="O1868" s="1">
        <v>73.14</v>
      </c>
      <c r="P1868" s="1">
        <v>250.37</v>
      </c>
      <c r="Q1868" s="1">
        <v>31.25</v>
      </c>
      <c r="R1868" s="1">
        <v>0</v>
      </c>
      <c r="S1868" s="4" t="s">
        <v>14</v>
      </c>
      <c r="T1868" s="4" t="s">
        <v>24</v>
      </c>
      <c r="U1868" s="7">
        <v>12</v>
      </c>
      <c r="V1868" s="4" t="s">
        <v>36</v>
      </c>
      <c r="W1868" s="4" t="s">
        <v>2582</v>
      </c>
      <c r="X1868" s="7">
        <v>2</v>
      </c>
      <c r="Y1868" s="7">
        <v>2025</v>
      </c>
      <c r="Z1868" s="4" t="s">
        <v>1853</v>
      </c>
    </row>
    <row r="1869" spans="1:26">
      <c r="A1869" s="4" t="s">
        <v>2419</v>
      </c>
      <c r="B1869" s="4" t="s">
        <v>2476</v>
      </c>
      <c r="C1869" s="1">
        <v>50</v>
      </c>
      <c r="D1869" s="4" t="s">
        <v>71</v>
      </c>
      <c r="E1869" s="4" t="s">
        <v>58</v>
      </c>
      <c r="F1869" s="3">
        <v>45701.541666666664</v>
      </c>
      <c r="G1869" s="3">
        <v>45701.676388888889</v>
      </c>
      <c r="H1869" s="1">
        <v>56.32</v>
      </c>
      <c r="I1869" s="1">
        <v>3.35</v>
      </c>
      <c r="J1869" s="1">
        <v>14.25</v>
      </c>
      <c r="K1869" s="2">
        <v>31.34</v>
      </c>
      <c r="L1869" s="4" t="s">
        <v>4</v>
      </c>
      <c r="M1869" s="4" t="s">
        <v>48</v>
      </c>
      <c r="N1869" s="1">
        <v>63.93</v>
      </c>
      <c r="O1869" s="1">
        <v>87.7</v>
      </c>
      <c r="P1869" s="1">
        <v>174.14</v>
      </c>
      <c r="Q1869" s="1">
        <v>-6.26</v>
      </c>
      <c r="R1869" s="1">
        <v>7</v>
      </c>
      <c r="S1869" s="4" t="s">
        <v>20</v>
      </c>
      <c r="T1869" s="4" t="s">
        <v>24</v>
      </c>
      <c r="U1869" s="7">
        <v>13</v>
      </c>
      <c r="V1869" s="4" t="s">
        <v>36</v>
      </c>
      <c r="W1869" s="4" t="s">
        <v>2582</v>
      </c>
      <c r="X1869" s="7">
        <v>2</v>
      </c>
      <c r="Y1869" s="7">
        <v>2025</v>
      </c>
      <c r="Z1869" s="4" t="s">
        <v>1853</v>
      </c>
    </row>
    <row r="1870" spans="1:26">
      <c r="A1870" s="4" t="s">
        <v>2420</v>
      </c>
      <c r="B1870" s="4" t="s">
        <v>2477</v>
      </c>
      <c r="C1870" s="1">
        <v>75</v>
      </c>
      <c r="D1870" s="4" t="s">
        <v>559</v>
      </c>
      <c r="E1870" s="4" t="s">
        <v>27</v>
      </c>
      <c r="F1870" s="3">
        <v>45701.583333333336</v>
      </c>
      <c r="G1870" s="3">
        <v>45701.69027777778</v>
      </c>
      <c r="H1870" s="1"/>
      <c r="I1870" s="1">
        <v>2.76</v>
      </c>
      <c r="J1870" s="1">
        <v>15.29</v>
      </c>
      <c r="K1870" s="2">
        <v>26.58</v>
      </c>
      <c r="L1870" s="4" t="s">
        <v>36</v>
      </c>
      <c r="M1870" s="4" t="s">
        <v>39</v>
      </c>
      <c r="N1870" s="1">
        <v>75.319999999999993</v>
      </c>
      <c r="O1870" s="1">
        <v>89.87</v>
      </c>
      <c r="P1870" s="1">
        <v>197.67</v>
      </c>
      <c r="Q1870" s="1">
        <v>21.14</v>
      </c>
      <c r="R1870" s="1">
        <v>6</v>
      </c>
      <c r="S1870" s="4" t="s">
        <v>14</v>
      </c>
      <c r="T1870" s="4" t="s">
        <v>15</v>
      </c>
      <c r="U1870" s="7">
        <v>14</v>
      </c>
      <c r="V1870" s="4" t="s">
        <v>36</v>
      </c>
      <c r="W1870" s="4" t="s">
        <v>2575</v>
      </c>
      <c r="X1870" s="7">
        <v>2</v>
      </c>
      <c r="Y1870" s="7">
        <v>2025</v>
      </c>
      <c r="Z1870" s="4" t="s">
        <v>1853</v>
      </c>
    </row>
    <row r="1871" spans="1:26">
      <c r="A1871" s="4" t="s">
        <v>2421</v>
      </c>
      <c r="B1871" s="4" t="s">
        <v>2478</v>
      </c>
      <c r="C1871" s="1">
        <v>75</v>
      </c>
      <c r="D1871" s="4" t="s">
        <v>113</v>
      </c>
      <c r="E1871" s="4" t="s">
        <v>27</v>
      </c>
      <c r="F1871" s="3">
        <v>45701.625</v>
      </c>
      <c r="G1871" s="3">
        <v>45701.701388888891</v>
      </c>
      <c r="H1871" s="1">
        <v>65.23</v>
      </c>
      <c r="I1871" s="1">
        <v>2.76</v>
      </c>
      <c r="J1871" s="1">
        <v>18.07</v>
      </c>
      <c r="K1871" s="2">
        <v>29.44</v>
      </c>
      <c r="L1871" s="4" t="s">
        <v>4</v>
      </c>
      <c r="M1871" s="4" t="s">
        <v>5</v>
      </c>
      <c r="N1871" s="1">
        <v>45.51</v>
      </c>
      <c r="O1871" s="1">
        <v>83.41</v>
      </c>
      <c r="P1871" s="1">
        <v>206.99</v>
      </c>
      <c r="Q1871" s="1">
        <v>4.07</v>
      </c>
      <c r="R1871" s="1">
        <v>0</v>
      </c>
      <c r="S1871" s="4" t="s">
        <v>6</v>
      </c>
      <c r="T1871" s="4" t="s">
        <v>15</v>
      </c>
      <c r="U1871" s="7">
        <v>15</v>
      </c>
      <c r="V1871" s="4" t="s">
        <v>36</v>
      </c>
      <c r="W1871" s="4" t="s">
        <v>2580</v>
      </c>
      <c r="X1871" s="7">
        <v>2</v>
      </c>
      <c r="Y1871" s="7">
        <v>2025</v>
      </c>
      <c r="Z1871" s="4" t="s">
        <v>1853</v>
      </c>
    </row>
    <row r="1872" spans="1:26">
      <c r="A1872" s="4" t="s">
        <v>2422</v>
      </c>
      <c r="B1872" s="4" t="s">
        <v>2479</v>
      </c>
      <c r="C1872" s="1">
        <v>100</v>
      </c>
      <c r="D1872" s="4" t="s">
        <v>454</v>
      </c>
      <c r="E1872" s="4" t="s">
        <v>3</v>
      </c>
      <c r="F1872" s="3">
        <v>45701.666666666664</v>
      </c>
      <c r="G1872" s="3">
        <v>45701.820138888892</v>
      </c>
      <c r="H1872" s="1">
        <v>23.54</v>
      </c>
      <c r="I1872" s="1">
        <v>2.59</v>
      </c>
      <c r="J1872" s="1">
        <v>3.51</v>
      </c>
      <c r="K1872" s="2">
        <v>23.22</v>
      </c>
      <c r="L1872" s="4" t="s">
        <v>4</v>
      </c>
      <c r="M1872" s="4" t="s">
        <v>19</v>
      </c>
      <c r="N1872" s="1">
        <v>17.170000000000002</v>
      </c>
      <c r="O1872" s="1">
        <v>39.32</v>
      </c>
      <c r="P1872" s="1">
        <v>192.86</v>
      </c>
      <c r="Q1872" s="1">
        <v>14.54</v>
      </c>
      <c r="R1872" s="1">
        <v>4</v>
      </c>
      <c r="S1872" s="4" t="s">
        <v>20</v>
      </c>
      <c r="T1872" s="4" t="s">
        <v>15</v>
      </c>
      <c r="U1872" s="7">
        <v>16</v>
      </c>
      <c r="V1872" s="4" t="s">
        <v>36</v>
      </c>
      <c r="W1872" s="4" t="s">
        <v>2580</v>
      </c>
      <c r="X1872" s="7">
        <v>2</v>
      </c>
      <c r="Y1872" s="7">
        <v>2025</v>
      </c>
      <c r="Z1872" s="4" t="s">
        <v>1853</v>
      </c>
    </row>
    <row r="1873" spans="1:26">
      <c r="A1873" s="4" t="s">
        <v>2423</v>
      </c>
      <c r="B1873" s="4" t="s">
        <v>2480</v>
      </c>
      <c r="C1873" s="1">
        <v>75</v>
      </c>
      <c r="D1873" s="4" t="s">
        <v>563</v>
      </c>
      <c r="E1873" s="4" t="s">
        <v>42</v>
      </c>
      <c r="F1873" s="3">
        <v>45701.708333333336</v>
      </c>
      <c r="G1873" s="3">
        <v>45701.771527777775</v>
      </c>
      <c r="H1873" s="1">
        <v>18.55</v>
      </c>
      <c r="I1873" s="1">
        <v>1.83</v>
      </c>
      <c r="J1873" s="1">
        <v>13.86</v>
      </c>
      <c r="K1873" s="2">
        <v>16.48</v>
      </c>
      <c r="L1873" s="4" t="s">
        <v>45</v>
      </c>
      <c r="M1873" s="4" t="s">
        <v>5</v>
      </c>
      <c r="N1873" s="1">
        <v>37.869999999999997</v>
      </c>
      <c r="O1873" s="1">
        <v>66.17</v>
      </c>
      <c r="P1873" s="1">
        <v>46.22</v>
      </c>
      <c r="Q1873" s="1">
        <v>26.69</v>
      </c>
      <c r="R1873" s="1">
        <v>7</v>
      </c>
      <c r="S1873" s="4" t="s">
        <v>6</v>
      </c>
      <c r="T1873" s="4" t="s">
        <v>15</v>
      </c>
      <c r="U1873" s="7">
        <v>17</v>
      </c>
      <c r="V1873" s="4" t="s">
        <v>36</v>
      </c>
      <c r="W1873" s="4" t="s">
        <v>2578</v>
      </c>
      <c r="X1873" s="7">
        <v>2</v>
      </c>
      <c r="Y1873" s="7">
        <v>2025</v>
      </c>
      <c r="Z1873" s="4" t="s">
        <v>1853</v>
      </c>
    </row>
    <row r="1874" spans="1:26">
      <c r="A1874" s="4" t="s">
        <v>2424</v>
      </c>
      <c r="B1874" s="4" t="s">
        <v>2481</v>
      </c>
      <c r="C1874" s="1">
        <v>33.380000000000003</v>
      </c>
      <c r="D1874" s="4" t="s">
        <v>47</v>
      </c>
      <c r="E1874" s="4" t="s">
        <v>42</v>
      </c>
      <c r="F1874" s="3">
        <v>45701.75</v>
      </c>
      <c r="G1874" s="3">
        <v>45701.820138888892</v>
      </c>
      <c r="H1874" s="1">
        <v>20.76</v>
      </c>
      <c r="I1874" s="1">
        <v>2.69</v>
      </c>
      <c r="J1874" s="1">
        <v>23.99</v>
      </c>
      <c r="K1874" s="2">
        <v>30.69</v>
      </c>
      <c r="L1874" s="4" t="s">
        <v>12</v>
      </c>
      <c r="M1874" s="4" t="s">
        <v>19</v>
      </c>
      <c r="N1874" s="1">
        <v>27.4</v>
      </c>
      <c r="O1874" s="1">
        <v>55.23</v>
      </c>
      <c r="P1874" s="1">
        <v>155.22</v>
      </c>
      <c r="Q1874" s="1">
        <v>8.32</v>
      </c>
      <c r="R1874" s="1">
        <v>2</v>
      </c>
      <c r="S1874" s="4" t="s">
        <v>14</v>
      </c>
      <c r="T1874" s="4" t="s">
        <v>24</v>
      </c>
      <c r="U1874" s="7">
        <v>18</v>
      </c>
      <c r="V1874" s="4" t="s">
        <v>4</v>
      </c>
      <c r="W1874" s="4" t="s">
        <v>2585</v>
      </c>
      <c r="X1874" s="7">
        <v>2</v>
      </c>
      <c r="Y1874" s="7">
        <v>2025</v>
      </c>
      <c r="Z1874" s="4" t="s">
        <v>1853</v>
      </c>
    </row>
    <row r="1875" spans="1:26">
      <c r="A1875" s="4" t="s">
        <v>2425</v>
      </c>
      <c r="B1875" s="4" t="s">
        <v>2482</v>
      </c>
      <c r="C1875" s="1">
        <v>85</v>
      </c>
      <c r="D1875" s="4" t="s">
        <v>323</v>
      </c>
      <c r="E1875" s="4" t="s">
        <v>3</v>
      </c>
      <c r="F1875" s="3">
        <v>45701.791666666664</v>
      </c>
      <c r="G1875" s="3">
        <v>45701.943055555559</v>
      </c>
      <c r="H1875" s="1">
        <v>46.45</v>
      </c>
      <c r="I1875" s="1">
        <v>3.94</v>
      </c>
      <c r="J1875" s="1">
        <v>42.84</v>
      </c>
      <c r="K1875" s="2">
        <v>5.0599999999999996</v>
      </c>
      <c r="L1875" s="4" t="s">
        <v>12</v>
      </c>
      <c r="M1875" s="4" t="s">
        <v>5</v>
      </c>
      <c r="N1875" s="1">
        <v>12.79</v>
      </c>
      <c r="O1875" s="1">
        <v>70.72</v>
      </c>
      <c r="P1875" s="1">
        <v>3.82</v>
      </c>
      <c r="Q1875" s="1">
        <v>26.51</v>
      </c>
      <c r="R1875" s="1">
        <v>1.76</v>
      </c>
      <c r="S1875" s="4" t="s">
        <v>14</v>
      </c>
      <c r="T1875" s="4" t="s">
        <v>7</v>
      </c>
      <c r="U1875" s="7">
        <v>19</v>
      </c>
      <c r="V1875" s="4" t="s">
        <v>4</v>
      </c>
      <c r="W1875" s="4" t="s">
        <v>2583</v>
      </c>
      <c r="X1875" s="7">
        <v>2</v>
      </c>
      <c r="Y1875" s="7">
        <v>2025</v>
      </c>
      <c r="Z1875" s="4" t="s">
        <v>1853</v>
      </c>
    </row>
    <row r="1876" spans="1:26">
      <c r="A1876" s="4" t="s">
        <v>2426</v>
      </c>
      <c r="B1876" s="4" t="s">
        <v>2483</v>
      </c>
      <c r="C1876" s="1">
        <v>85</v>
      </c>
      <c r="D1876" s="4" t="s">
        <v>567</v>
      </c>
      <c r="E1876" s="4" t="s">
        <v>27</v>
      </c>
      <c r="F1876" s="3">
        <v>45701.833333333336</v>
      </c>
      <c r="G1876" s="3">
        <v>45701.94027777778</v>
      </c>
      <c r="H1876" s="1">
        <v>49.75</v>
      </c>
      <c r="I1876" s="1">
        <v>2.0099999999999998</v>
      </c>
      <c r="J1876" s="1">
        <v>33.700000000000003</v>
      </c>
      <c r="K1876" s="2">
        <v>18.59</v>
      </c>
      <c r="L1876" s="4" t="s">
        <v>45</v>
      </c>
      <c r="M1876" s="4" t="s">
        <v>19</v>
      </c>
      <c r="N1876" s="1">
        <v>62.64</v>
      </c>
      <c r="O1876" s="1">
        <v>87.47</v>
      </c>
      <c r="P1876" s="1">
        <v>177.27</v>
      </c>
      <c r="Q1876" s="1">
        <v>31.46</v>
      </c>
      <c r="R1876" s="1">
        <v>0</v>
      </c>
      <c r="S1876" s="4" t="s">
        <v>6</v>
      </c>
      <c r="T1876" s="4" t="s">
        <v>24</v>
      </c>
      <c r="U1876" s="7">
        <v>20</v>
      </c>
      <c r="V1876" s="4" t="s">
        <v>4</v>
      </c>
      <c r="W1876" s="4" t="s">
        <v>2571</v>
      </c>
      <c r="X1876" s="7">
        <v>2</v>
      </c>
      <c r="Y1876" s="7">
        <v>2025</v>
      </c>
      <c r="Z1876" s="4" t="s">
        <v>1853</v>
      </c>
    </row>
    <row r="1877" spans="1:26">
      <c r="A1877" s="4" t="s">
        <v>2427</v>
      </c>
      <c r="B1877" s="4" t="s">
        <v>2484</v>
      </c>
      <c r="C1877" s="1">
        <v>100</v>
      </c>
      <c r="D1877" s="4" t="s">
        <v>87</v>
      </c>
      <c r="E1877" s="4" t="s">
        <v>58</v>
      </c>
      <c r="F1877" s="3">
        <v>45690.25</v>
      </c>
      <c r="G1877" s="3">
        <v>45690.412499999999</v>
      </c>
      <c r="H1877" s="1">
        <v>19.47</v>
      </c>
      <c r="I1877" s="1">
        <v>1.44</v>
      </c>
      <c r="J1877" s="1">
        <v>7.04</v>
      </c>
      <c r="K1877" s="2">
        <v>36.950000000000003</v>
      </c>
      <c r="L1877" s="4" t="s">
        <v>36</v>
      </c>
      <c r="M1877" s="4" t="s">
        <v>39</v>
      </c>
      <c r="N1877" s="1">
        <v>31.32</v>
      </c>
      <c r="O1877" s="1">
        <v>78.06</v>
      </c>
      <c r="P1877" s="1"/>
      <c r="Q1877" s="1">
        <v>8.35</v>
      </c>
      <c r="R1877" s="1">
        <v>2</v>
      </c>
      <c r="S1877" s="4" t="s">
        <v>6</v>
      </c>
      <c r="T1877" s="4" t="s">
        <v>15</v>
      </c>
      <c r="U1877" s="7">
        <v>6</v>
      </c>
      <c r="V1877" s="4" t="s">
        <v>12</v>
      </c>
      <c r="W1877" s="4" t="s">
        <v>2570</v>
      </c>
      <c r="X1877" s="7">
        <v>2</v>
      </c>
      <c r="Y1877" s="7">
        <v>2025</v>
      </c>
      <c r="Z1877" s="4" t="s">
        <v>1853</v>
      </c>
    </row>
    <row r="1878" spans="1:26">
      <c r="A1878" s="4" t="s">
        <v>2428</v>
      </c>
      <c r="B1878" s="4" t="s">
        <v>2485</v>
      </c>
      <c r="C1878" s="1">
        <v>100</v>
      </c>
      <c r="D1878" s="4" t="s">
        <v>569</v>
      </c>
      <c r="E1878" s="4" t="s">
        <v>3</v>
      </c>
      <c r="F1878" s="3">
        <v>45701.875</v>
      </c>
      <c r="G1878" s="3">
        <v>45702.006944444445</v>
      </c>
      <c r="H1878" s="1">
        <v>66.17</v>
      </c>
      <c r="I1878" s="1">
        <v>1.59</v>
      </c>
      <c r="J1878" s="1">
        <v>4.0999999999999996</v>
      </c>
      <c r="K1878" s="2">
        <v>37.06</v>
      </c>
      <c r="L1878" s="4" t="s">
        <v>45</v>
      </c>
      <c r="M1878" s="4" t="s">
        <v>39</v>
      </c>
      <c r="N1878" s="1">
        <v>57.52</v>
      </c>
      <c r="O1878" s="1">
        <v>59.22</v>
      </c>
      <c r="P1878" s="1">
        <v>19.84</v>
      </c>
      <c r="Q1878" s="1">
        <v>12.63</v>
      </c>
      <c r="R1878" s="1">
        <v>2</v>
      </c>
      <c r="S1878" s="4" t="s">
        <v>6</v>
      </c>
      <c r="T1878" s="4" t="s">
        <v>15</v>
      </c>
      <c r="U1878" s="7">
        <v>21</v>
      </c>
      <c r="V1878" s="4" t="s">
        <v>4</v>
      </c>
      <c r="W1878" s="4" t="s">
        <v>2570</v>
      </c>
      <c r="X1878" s="7">
        <v>2</v>
      </c>
      <c r="Y1878" s="7">
        <v>2025</v>
      </c>
      <c r="Z1878" s="4" t="s">
        <v>1853</v>
      </c>
    </row>
    <row r="1879" spans="1:26">
      <c r="A1879" s="4" t="s">
        <v>2429</v>
      </c>
      <c r="B1879" s="4" t="s">
        <v>2486</v>
      </c>
      <c r="C1879" s="1">
        <v>85</v>
      </c>
      <c r="D1879" s="4" t="s">
        <v>571</v>
      </c>
      <c r="E1879" s="4" t="s">
        <v>58</v>
      </c>
      <c r="F1879" s="3">
        <v>45701.916666666664</v>
      </c>
      <c r="G1879" s="3">
        <v>45701.982638888891</v>
      </c>
      <c r="H1879" s="1"/>
      <c r="I1879" s="1">
        <v>2.14</v>
      </c>
      <c r="J1879" s="1">
        <v>12.43</v>
      </c>
      <c r="K1879" s="2">
        <v>30.35</v>
      </c>
      <c r="L1879" s="4" t="s">
        <v>4</v>
      </c>
      <c r="M1879" s="4" t="s">
        <v>5</v>
      </c>
      <c r="N1879" s="1">
        <v>11.31</v>
      </c>
      <c r="O1879" s="1">
        <v>61.9</v>
      </c>
      <c r="P1879" s="1">
        <v>50.07</v>
      </c>
      <c r="Q1879" s="1">
        <v>22.77</v>
      </c>
      <c r="R1879" s="1">
        <v>1</v>
      </c>
      <c r="S1879" s="4" t="s">
        <v>6</v>
      </c>
      <c r="T1879" s="4" t="s">
        <v>7</v>
      </c>
      <c r="U1879" s="7">
        <v>22</v>
      </c>
      <c r="V1879" s="4" t="s">
        <v>4</v>
      </c>
      <c r="W1879" s="4" t="s">
        <v>2568</v>
      </c>
      <c r="X1879" s="7">
        <v>2</v>
      </c>
      <c r="Y1879" s="7">
        <v>2025</v>
      </c>
      <c r="Z1879" s="4" t="s">
        <v>1853</v>
      </c>
    </row>
    <row r="1880" spans="1:26">
      <c r="A1880" s="4" t="s">
        <v>2430</v>
      </c>
      <c r="B1880" s="4" t="s">
        <v>2487</v>
      </c>
      <c r="C1880" s="1">
        <v>59.79</v>
      </c>
      <c r="D1880" s="4" t="s">
        <v>117</v>
      </c>
      <c r="E1880" s="4" t="s">
        <v>42</v>
      </c>
      <c r="F1880" s="3">
        <v>45701.958333333336</v>
      </c>
      <c r="G1880" s="3">
        <v>45701.999305555553</v>
      </c>
      <c r="H1880" s="1">
        <v>49.84</v>
      </c>
      <c r="I1880" s="1">
        <v>1.65</v>
      </c>
      <c r="J1880" s="1">
        <v>20.87</v>
      </c>
      <c r="K1880" s="2">
        <v>12.25</v>
      </c>
      <c r="L1880" s="4" t="s">
        <v>12</v>
      </c>
      <c r="M1880" s="4" t="s">
        <v>33</v>
      </c>
      <c r="N1880" s="1">
        <v>41.38</v>
      </c>
      <c r="O1880" s="1">
        <v>62.03</v>
      </c>
      <c r="P1880" s="1">
        <v>40.840000000000003</v>
      </c>
      <c r="Q1880" s="1">
        <v>-4.84</v>
      </c>
      <c r="R1880" s="1">
        <v>5.69</v>
      </c>
      <c r="S1880" s="4" t="s">
        <v>6</v>
      </c>
      <c r="T1880" s="4" t="s">
        <v>24</v>
      </c>
      <c r="U1880" s="7">
        <v>23</v>
      </c>
      <c r="V1880" s="4" t="s">
        <v>4</v>
      </c>
      <c r="W1880" s="4" t="s">
        <v>2576</v>
      </c>
      <c r="X1880" s="7">
        <v>2</v>
      </c>
      <c r="Y1880" s="7">
        <v>2025</v>
      </c>
      <c r="Z1880" s="4" t="s">
        <v>1853</v>
      </c>
    </row>
    <row r="1881" spans="1:26">
      <c r="A1881" s="4" t="s">
        <v>2431</v>
      </c>
      <c r="B1881" s="4" t="s">
        <v>2488</v>
      </c>
      <c r="C1881" s="1">
        <v>75</v>
      </c>
      <c r="D1881" s="4" t="s">
        <v>359</v>
      </c>
      <c r="E1881" s="4" t="s">
        <v>11</v>
      </c>
      <c r="F1881" s="3">
        <v>45702</v>
      </c>
      <c r="G1881" s="3">
        <v>45702.03402777778</v>
      </c>
      <c r="H1881" s="1">
        <v>50.66</v>
      </c>
      <c r="I1881" s="1">
        <v>0.56000000000000005</v>
      </c>
      <c r="J1881" s="1">
        <v>41.88</v>
      </c>
      <c r="K1881" s="2">
        <v>34.020000000000003</v>
      </c>
      <c r="L1881" s="4" t="s">
        <v>45</v>
      </c>
      <c r="M1881" s="4" t="s">
        <v>33</v>
      </c>
      <c r="N1881" s="1">
        <v>79.260000000000005</v>
      </c>
      <c r="O1881" s="1">
        <v>76.34</v>
      </c>
      <c r="P1881" s="1">
        <v>206.67</v>
      </c>
      <c r="Q1881" s="1">
        <v>14.06</v>
      </c>
      <c r="R1881" s="1">
        <v>2</v>
      </c>
      <c r="S1881" s="4" t="s">
        <v>20</v>
      </c>
      <c r="T1881" s="4" t="s">
        <v>7</v>
      </c>
      <c r="U1881" s="7">
        <v>0</v>
      </c>
      <c r="V1881" s="4" t="s">
        <v>1816</v>
      </c>
      <c r="W1881" s="4" t="s">
        <v>2573</v>
      </c>
      <c r="X1881" s="7">
        <v>2</v>
      </c>
      <c r="Y1881" s="7">
        <v>2025</v>
      </c>
      <c r="Z1881" s="4" t="s">
        <v>1853</v>
      </c>
    </row>
    <row r="1882" spans="1:26">
      <c r="A1882" s="4" t="s">
        <v>2432</v>
      </c>
      <c r="B1882" s="4" t="s">
        <v>62</v>
      </c>
      <c r="C1882" s="1">
        <v>62</v>
      </c>
      <c r="D1882" s="4" t="s">
        <v>575</v>
      </c>
      <c r="E1882" s="4" t="s">
        <v>58</v>
      </c>
      <c r="F1882" s="3">
        <v>45702.041666666664</v>
      </c>
      <c r="G1882" s="3">
        <v>45702.192361111112</v>
      </c>
      <c r="H1882" s="1">
        <v>6.89</v>
      </c>
      <c r="I1882" s="1">
        <v>3.5</v>
      </c>
      <c r="J1882" s="1">
        <v>29.45</v>
      </c>
      <c r="K1882" s="2">
        <v>13.15</v>
      </c>
      <c r="L1882" s="4" t="s">
        <v>36</v>
      </c>
      <c r="M1882" s="4" t="s">
        <v>19</v>
      </c>
      <c r="N1882" s="1">
        <v>63</v>
      </c>
      <c r="O1882" s="1">
        <v>70.59</v>
      </c>
      <c r="P1882" s="1">
        <v>270.38</v>
      </c>
      <c r="Q1882" s="1">
        <v>4.0599999999999996</v>
      </c>
      <c r="R1882" s="1">
        <v>7</v>
      </c>
      <c r="S1882" s="4" t="s">
        <v>6</v>
      </c>
      <c r="T1882" s="4" t="s">
        <v>24</v>
      </c>
      <c r="U1882" s="7">
        <v>1</v>
      </c>
      <c r="V1882" s="4" t="s">
        <v>1816</v>
      </c>
      <c r="W1882" s="4" t="s">
        <v>2584</v>
      </c>
      <c r="X1882" s="7">
        <v>2</v>
      </c>
      <c r="Y1882" s="7">
        <v>2025</v>
      </c>
      <c r="Z1882" s="4" t="s">
        <v>1853</v>
      </c>
    </row>
    <row r="1883" spans="1:26">
      <c r="A1883" s="4" t="s">
        <v>2433</v>
      </c>
      <c r="B1883" s="4" t="s">
        <v>2452</v>
      </c>
      <c r="C1883" s="1">
        <v>75</v>
      </c>
      <c r="D1883" s="4" t="s">
        <v>577</v>
      </c>
      <c r="E1883" s="4" t="s">
        <v>58</v>
      </c>
      <c r="F1883" s="3">
        <v>45702.083333333336</v>
      </c>
      <c r="G1883" s="3">
        <v>45702.160416666666</v>
      </c>
      <c r="H1883" s="1">
        <v>64.760000000000005</v>
      </c>
      <c r="I1883" s="1">
        <v>0.54</v>
      </c>
      <c r="J1883" s="1">
        <v>31.45</v>
      </c>
      <c r="K1883" s="2">
        <v>9</v>
      </c>
      <c r="L1883" s="4" t="s">
        <v>4</v>
      </c>
      <c r="M1883" s="4" t="s">
        <v>39</v>
      </c>
      <c r="N1883" s="1">
        <v>68.680000000000007</v>
      </c>
      <c r="O1883" s="1">
        <v>63.14</v>
      </c>
      <c r="P1883" s="1">
        <v>213.73</v>
      </c>
      <c r="Q1883" s="1">
        <v>-5.43</v>
      </c>
      <c r="R1883" s="1">
        <v>1</v>
      </c>
      <c r="S1883" s="4" t="s">
        <v>20</v>
      </c>
      <c r="T1883" s="4" t="s">
        <v>7</v>
      </c>
      <c r="U1883" s="7">
        <v>2</v>
      </c>
      <c r="V1883" s="4" t="s">
        <v>1816</v>
      </c>
      <c r="W1883" s="4" t="s">
        <v>2584</v>
      </c>
      <c r="X1883" s="7">
        <v>2</v>
      </c>
      <c r="Y1883" s="7">
        <v>2025</v>
      </c>
      <c r="Z1883" s="4" t="s">
        <v>1853</v>
      </c>
    </row>
    <row r="1884" spans="1:26">
      <c r="A1884" s="4" t="s">
        <v>2434</v>
      </c>
      <c r="B1884" s="4" t="s">
        <v>2453</v>
      </c>
      <c r="C1884" s="1">
        <v>50</v>
      </c>
      <c r="D1884" s="4" t="s">
        <v>579</v>
      </c>
      <c r="E1884" s="4" t="s">
        <v>3</v>
      </c>
      <c r="F1884" s="3">
        <v>45702.125</v>
      </c>
      <c r="G1884" s="3">
        <v>45702.219444444447</v>
      </c>
      <c r="H1884" s="1">
        <v>55.42</v>
      </c>
      <c r="I1884" s="1">
        <v>3.67</v>
      </c>
      <c r="J1884" s="1">
        <v>39.08</v>
      </c>
      <c r="K1884" s="2">
        <v>11.68</v>
      </c>
      <c r="L1884" s="4" t="s">
        <v>12</v>
      </c>
      <c r="M1884" s="4" t="s">
        <v>19</v>
      </c>
      <c r="N1884" s="1">
        <v>74.61</v>
      </c>
      <c r="O1884" s="1">
        <v>62.06</v>
      </c>
      <c r="P1884" s="1">
        <v>204.67</v>
      </c>
      <c r="Q1884" s="1">
        <v>-9.3699999999999992</v>
      </c>
      <c r="R1884" s="1">
        <v>1</v>
      </c>
      <c r="S1884" s="4" t="s">
        <v>6</v>
      </c>
      <c r="T1884" s="4" t="s">
        <v>7</v>
      </c>
      <c r="U1884" s="7">
        <v>3</v>
      </c>
      <c r="V1884" s="4" t="s">
        <v>1816</v>
      </c>
      <c r="W1884" s="4" t="s">
        <v>2584</v>
      </c>
      <c r="X1884" s="7">
        <v>2</v>
      </c>
      <c r="Y1884" s="7">
        <v>2025</v>
      </c>
      <c r="Z1884" s="4" t="s">
        <v>1853</v>
      </c>
    </row>
    <row r="1885" spans="1:26">
      <c r="A1885" s="4" t="s">
        <v>2435</v>
      </c>
      <c r="B1885" s="4" t="s">
        <v>2454</v>
      </c>
      <c r="C1885" s="1">
        <v>85</v>
      </c>
      <c r="D1885" s="4" t="s">
        <v>314</v>
      </c>
      <c r="E1885" s="4" t="s">
        <v>27</v>
      </c>
      <c r="F1885" s="3">
        <v>45702.166666666664</v>
      </c>
      <c r="G1885" s="3">
        <v>45702.32708333333</v>
      </c>
      <c r="H1885" s="1">
        <v>37.770000000000003</v>
      </c>
      <c r="I1885" s="1">
        <v>4.62</v>
      </c>
      <c r="J1885" s="1">
        <v>4.03</v>
      </c>
      <c r="K1885" s="2">
        <v>32.36</v>
      </c>
      <c r="L1885" s="4" t="s">
        <v>4</v>
      </c>
      <c r="M1885" s="4" t="s">
        <v>39</v>
      </c>
      <c r="N1885" s="1">
        <v>52.13</v>
      </c>
      <c r="O1885" s="1">
        <v>93.21</v>
      </c>
      <c r="P1885" s="1">
        <v>96.84</v>
      </c>
      <c r="Q1885" s="1">
        <v>1.73</v>
      </c>
      <c r="R1885" s="1">
        <v>7</v>
      </c>
      <c r="S1885" s="4" t="s">
        <v>6</v>
      </c>
      <c r="T1885" s="4" t="s">
        <v>15</v>
      </c>
      <c r="U1885" s="7">
        <v>4</v>
      </c>
      <c r="V1885" s="4" t="s">
        <v>1816</v>
      </c>
      <c r="W1885" s="4" t="s">
        <v>2584</v>
      </c>
      <c r="X1885" s="7">
        <v>2</v>
      </c>
      <c r="Y1885" s="7">
        <v>2025</v>
      </c>
      <c r="Z1885" s="4" t="s">
        <v>1853</v>
      </c>
    </row>
    <row r="1886" spans="1:26">
      <c r="A1886" s="4" t="s">
        <v>2436</v>
      </c>
      <c r="B1886" s="4" t="s">
        <v>29</v>
      </c>
      <c r="C1886" s="1">
        <v>75</v>
      </c>
      <c r="D1886" s="4" t="s">
        <v>582</v>
      </c>
      <c r="E1886" s="4" t="s">
        <v>42</v>
      </c>
      <c r="F1886" s="3">
        <v>45702.208333333336</v>
      </c>
      <c r="G1886" s="3">
        <v>45702.334027777775</v>
      </c>
      <c r="H1886" s="1">
        <v>44.07</v>
      </c>
      <c r="I1886" s="1">
        <v>0.74</v>
      </c>
      <c r="J1886" s="1">
        <v>18.14</v>
      </c>
      <c r="K1886" s="2">
        <v>37.81</v>
      </c>
      <c r="L1886" s="4" t="s">
        <v>4</v>
      </c>
      <c r="M1886" s="4" t="s">
        <v>13</v>
      </c>
      <c r="N1886" s="1">
        <v>43.36</v>
      </c>
      <c r="O1886" s="1">
        <v>72.86</v>
      </c>
      <c r="P1886" s="1">
        <v>261.51</v>
      </c>
      <c r="Q1886" s="1">
        <v>21.12</v>
      </c>
      <c r="R1886" s="1">
        <v>6</v>
      </c>
      <c r="S1886" s="4" t="s">
        <v>20</v>
      </c>
      <c r="T1886" s="4" t="s">
        <v>15</v>
      </c>
      <c r="U1886" s="7">
        <v>5</v>
      </c>
      <c r="V1886" s="4" t="s">
        <v>1816</v>
      </c>
      <c r="W1886" s="4" t="s">
        <v>2579</v>
      </c>
      <c r="X1886" s="7">
        <v>2</v>
      </c>
      <c r="Y1886" s="7">
        <v>2025</v>
      </c>
      <c r="Z1886" s="4" t="s">
        <v>1853</v>
      </c>
    </row>
    <row r="1887" spans="1:26">
      <c r="A1887" s="4" t="s">
        <v>2437</v>
      </c>
      <c r="B1887" s="4" t="s">
        <v>2455</v>
      </c>
      <c r="C1887" s="1">
        <v>50</v>
      </c>
      <c r="D1887" s="4" t="s">
        <v>584</v>
      </c>
      <c r="E1887" s="4" t="s">
        <v>11</v>
      </c>
      <c r="F1887" s="3">
        <v>45702.25</v>
      </c>
      <c r="G1887" s="3">
        <v>45702.361805555556</v>
      </c>
      <c r="H1887" s="1">
        <v>76.709999999999994</v>
      </c>
      <c r="I1887" s="1">
        <v>2.72</v>
      </c>
      <c r="J1887" s="1">
        <v>37.729999999999997</v>
      </c>
      <c r="K1887" s="2">
        <v>9.42</v>
      </c>
      <c r="L1887" s="4" t="s">
        <v>36</v>
      </c>
      <c r="M1887" s="4" t="s">
        <v>5</v>
      </c>
      <c r="N1887" s="1">
        <v>57.42</v>
      </c>
      <c r="O1887" s="1">
        <v>53.72</v>
      </c>
      <c r="P1887" s="1">
        <v>189.9</v>
      </c>
      <c r="Q1887" s="1">
        <v>20.61</v>
      </c>
      <c r="R1887" s="1">
        <v>2</v>
      </c>
      <c r="S1887" s="4" t="s">
        <v>14</v>
      </c>
      <c r="T1887" s="4" t="s">
        <v>7</v>
      </c>
      <c r="U1887" s="7">
        <v>6</v>
      </c>
      <c r="V1887" s="4" t="s">
        <v>12</v>
      </c>
      <c r="W1887" s="4" t="s">
        <v>2567</v>
      </c>
      <c r="X1887" s="7">
        <v>2</v>
      </c>
      <c r="Y1887" s="7">
        <v>2025</v>
      </c>
      <c r="Z1887" s="4" t="s">
        <v>1853</v>
      </c>
    </row>
    <row r="1888" spans="1:26">
      <c r="A1888" s="4" t="s">
        <v>2438</v>
      </c>
      <c r="B1888" s="4" t="s">
        <v>2456</v>
      </c>
      <c r="C1888" s="1">
        <v>100</v>
      </c>
      <c r="D1888" s="4" t="s">
        <v>89</v>
      </c>
      <c r="E1888" s="4" t="s">
        <v>42</v>
      </c>
      <c r="F1888" s="3">
        <v>45690.291666666664</v>
      </c>
      <c r="G1888" s="3">
        <v>45690.393750000003</v>
      </c>
      <c r="H1888" s="1">
        <v>38.29</v>
      </c>
      <c r="I1888" s="1">
        <v>2.0099999999999998</v>
      </c>
      <c r="J1888" s="1">
        <v>12.06</v>
      </c>
      <c r="K1888" s="2">
        <v>17.010000000000002</v>
      </c>
      <c r="L1888" s="4" t="s">
        <v>4</v>
      </c>
      <c r="M1888" s="4" t="s">
        <v>39</v>
      </c>
      <c r="N1888" s="1">
        <v>75.64</v>
      </c>
      <c r="O1888" s="1">
        <v>65.62</v>
      </c>
      <c r="P1888" s="1">
        <v>238.91</v>
      </c>
      <c r="Q1888" s="1">
        <v>2.27</v>
      </c>
      <c r="R1888" s="1">
        <v>6</v>
      </c>
      <c r="S1888" s="4" t="s">
        <v>14</v>
      </c>
      <c r="T1888" s="4" t="s">
        <v>7</v>
      </c>
      <c r="U1888" s="7">
        <v>7</v>
      </c>
      <c r="V1888" s="4" t="s">
        <v>12</v>
      </c>
      <c r="W1888" s="4" t="s">
        <v>2567</v>
      </c>
      <c r="X1888" s="7">
        <v>2</v>
      </c>
      <c r="Y1888" s="7">
        <v>2025</v>
      </c>
      <c r="Z1888" s="4" t="s">
        <v>1853</v>
      </c>
    </row>
    <row r="1889" spans="1:26">
      <c r="A1889" s="4" t="s">
        <v>2439</v>
      </c>
      <c r="B1889" s="4" t="s">
        <v>2457</v>
      </c>
      <c r="C1889" s="1">
        <v>75</v>
      </c>
      <c r="D1889" s="4" t="s">
        <v>586</v>
      </c>
      <c r="E1889" s="4" t="s">
        <v>58</v>
      </c>
      <c r="F1889" s="3">
        <v>45702.291666666664</v>
      </c>
      <c r="G1889" s="3">
        <v>45702.337500000001</v>
      </c>
      <c r="H1889" s="1">
        <v>6.52</v>
      </c>
      <c r="I1889" s="1">
        <v>0.95</v>
      </c>
      <c r="J1889" s="1">
        <v>34.450000000000003</v>
      </c>
      <c r="K1889" s="2">
        <v>9.84</v>
      </c>
      <c r="L1889" s="4" t="s">
        <v>36</v>
      </c>
      <c r="M1889" s="4" t="s">
        <v>39</v>
      </c>
      <c r="N1889" s="1">
        <v>80.47</v>
      </c>
      <c r="O1889" s="1">
        <v>52.87</v>
      </c>
      <c r="P1889" s="1">
        <v>86.12</v>
      </c>
      <c r="Q1889" s="1">
        <v>1.22</v>
      </c>
      <c r="R1889" s="1">
        <v>7</v>
      </c>
      <c r="S1889" s="4" t="s">
        <v>14</v>
      </c>
      <c r="T1889" s="4" t="s">
        <v>7</v>
      </c>
      <c r="U1889" s="7">
        <v>7</v>
      </c>
      <c r="V1889" s="4" t="s">
        <v>12</v>
      </c>
      <c r="W1889" s="4" t="s">
        <v>2572</v>
      </c>
      <c r="X1889" s="7">
        <v>2</v>
      </c>
      <c r="Y1889" s="7">
        <v>2025</v>
      </c>
      <c r="Z1889" s="4" t="s">
        <v>1853</v>
      </c>
    </row>
    <row r="1890" spans="1:26">
      <c r="A1890" s="4" t="s">
        <v>2440</v>
      </c>
      <c r="B1890" s="4" t="s">
        <v>2458</v>
      </c>
      <c r="C1890" s="1">
        <v>85</v>
      </c>
      <c r="D1890" s="4" t="s">
        <v>146</v>
      </c>
      <c r="E1890" s="4" t="s">
        <v>11</v>
      </c>
      <c r="F1890" s="3">
        <v>45702.333333333336</v>
      </c>
      <c r="G1890" s="3">
        <v>45702.445138888892</v>
      </c>
      <c r="H1890" s="1">
        <v>23.02</v>
      </c>
      <c r="I1890" s="1">
        <v>2.91</v>
      </c>
      <c r="J1890" s="1">
        <v>23.68</v>
      </c>
      <c r="K1890" s="2">
        <v>20.86</v>
      </c>
      <c r="L1890" s="4" t="s">
        <v>45</v>
      </c>
      <c r="M1890" s="4" t="s">
        <v>19</v>
      </c>
      <c r="N1890" s="1">
        <v>78.099999999999994</v>
      </c>
      <c r="O1890" s="1">
        <v>68.349999999999994</v>
      </c>
      <c r="P1890" s="1">
        <v>89.42</v>
      </c>
      <c r="Q1890" s="1">
        <v>12.02</v>
      </c>
      <c r="R1890" s="1">
        <v>3</v>
      </c>
      <c r="S1890" s="4" t="s">
        <v>14</v>
      </c>
      <c r="T1890" s="4" t="s">
        <v>15</v>
      </c>
      <c r="U1890" s="7">
        <v>8</v>
      </c>
      <c r="V1890" s="4" t="s">
        <v>12</v>
      </c>
      <c r="W1890" s="4" t="s">
        <v>2572</v>
      </c>
      <c r="X1890" s="7">
        <v>2</v>
      </c>
      <c r="Y1890" s="7">
        <v>2025</v>
      </c>
      <c r="Z1890" s="4" t="s">
        <v>1853</v>
      </c>
    </row>
    <row r="1891" spans="1:26">
      <c r="A1891" s="4" t="s">
        <v>2441</v>
      </c>
      <c r="B1891" s="4" t="s">
        <v>2459</v>
      </c>
      <c r="C1891" s="1">
        <v>100</v>
      </c>
      <c r="D1891" s="4" t="s">
        <v>162</v>
      </c>
      <c r="E1891" s="4" t="s">
        <v>27</v>
      </c>
      <c r="F1891" s="3">
        <v>45702.375</v>
      </c>
      <c r="G1891" s="3">
        <v>45702.448611111111</v>
      </c>
      <c r="H1891" s="1">
        <v>62.32</v>
      </c>
      <c r="I1891" s="1">
        <v>2.92</v>
      </c>
      <c r="J1891" s="1">
        <v>22.42</v>
      </c>
      <c r="K1891" s="2">
        <v>7.16</v>
      </c>
      <c r="L1891" s="4" t="s">
        <v>36</v>
      </c>
      <c r="M1891" s="4" t="s">
        <v>48</v>
      </c>
      <c r="N1891" s="1">
        <v>21.82</v>
      </c>
      <c r="O1891" s="1">
        <v>61.29</v>
      </c>
      <c r="P1891" s="1">
        <v>22.62</v>
      </c>
      <c r="Q1891" s="1">
        <v>11.13</v>
      </c>
      <c r="R1891" s="1">
        <v>6</v>
      </c>
      <c r="S1891" s="4" t="s">
        <v>14</v>
      </c>
      <c r="T1891" s="4" t="s">
        <v>24</v>
      </c>
      <c r="U1891" s="7">
        <v>9</v>
      </c>
      <c r="V1891" s="4" t="s">
        <v>12</v>
      </c>
      <c r="W1891" s="4" t="s">
        <v>2572</v>
      </c>
      <c r="X1891" s="7">
        <v>2</v>
      </c>
      <c r="Y1891" s="7">
        <v>2025</v>
      </c>
      <c r="Z1891" s="4" t="s">
        <v>1853</v>
      </c>
    </row>
    <row r="1892" spans="1:26">
      <c r="A1892" s="4" t="s">
        <v>2442</v>
      </c>
      <c r="B1892" s="4" t="s">
        <v>2460</v>
      </c>
      <c r="C1892" s="1">
        <v>62</v>
      </c>
      <c r="D1892" s="4" t="s">
        <v>411</v>
      </c>
      <c r="E1892" s="4" t="s">
        <v>27</v>
      </c>
      <c r="F1892" s="3">
        <v>45702.416666666664</v>
      </c>
      <c r="G1892" s="3">
        <v>45702.498611111114</v>
      </c>
      <c r="H1892" s="1">
        <v>64.52</v>
      </c>
      <c r="I1892" s="1">
        <v>1.72</v>
      </c>
      <c r="J1892" s="1">
        <v>39.25</v>
      </c>
      <c r="K1892" s="2">
        <v>38.18</v>
      </c>
      <c r="L1892" s="4" t="s">
        <v>12</v>
      </c>
      <c r="M1892" s="4" t="s">
        <v>48</v>
      </c>
      <c r="N1892" s="1">
        <v>31.49</v>
      </c>
      <c r="O1892" s="1">
        <v>66.3</v>
      </c>
      <c r="P1892" s="1">
        <v>75.83</v>
      </c>
      <c r="Q1892" s="1">
        <v>0.4</v>
      </c>
      <c r="R1892" s="1">
        <v>6</v>
      </c>
      <c r="S1892" s="4" t="s">
        <v>20</v>
      </c>
      <c r="T1892" s="4" t="s">
        <v>7</v>
      </c>
      <c r="U1892" s="7">
        <v>10</v>
      </c>
      <c r="V1892" s="4" t="s">
        <v>12</v>
      </c>
      <c r="W1892" s="4" t="s">
        <v>2574</v>
      </c>
      <c r="X1892" s="7">
        <v>2</v>
      </c>
      <c r="Y1892" s="7">
        <v>2025</v>
      </c>
      <c r="Z1892" s="4" t="s">
        <v>1853</v>
      </c>
    </row>
    <row r="1893" spans="1:26">
      <c r="A1893" s="4" t="s">
        <v>2443</v>
      </c>
      <c r="B1893" s="4" t="s">
        <v>2461</v>
      </c>
      <c r="C1893" s="1">
        <v>100</v>
      </c>
      <c r="D1893" s="4" t="s">
        <v>103</v>
      </c>
      <c r="E1893" s="4" t="s">
        <v>11</v>
      </c>
      <c r="F1893" s="3">
        <v>45702.458333333336</v>
      </c>
      <c r="G1893" s="3">
        <v>45702.620833333334</v>
      </c>
      <c r="H1893" s="1">
        <v>53</v>
      </c>
      <c r="I1893" s="1">
        <v>3.53</v>
      </c>
      <c r="J1893" s="1">
        <v>38.369999999999997</v>
      </c>
      <c r="K1893" s="2">
        <v>6.45</v>
      </c>
      <c r="L1893" s="4" t="s">
        <v>45</v>
      </c>
      <c r="M1893" s="4" t="s">
        <v>13</v>
      </c>
      <c r="N1893" s="1">
        <v>10.95</v>
      </c>
      <c r="O1893" s="1">
        <v>69.3</v>
      </c>
      <c r="P1893" s="1">
        <v>27.93</v>
      </c>
      <c r="Q1893" s="1">
        <v>14.18</v>
      </c>
      <c r="R1893" s="1">
        <v>6</v>
      </c>
      <c r="S1893" s="4" t="s">
        <v>14</v>
      </c>
      <c r="T1893" s="4" t="s">
        <v>24</v>
      </c>
      <c r="U1893" s="7">
        <v>11</v>
      </c>
      <c r="V1893" s="4" t="s">
        <v>12</v>
      </c>
      <c r="W1893" s="4" t="s">
        <v>2574</v>
      </c>
      <c r="X1893" s="7">
        <v>2</v>
      </c>
      <c r="Y1893" s="7">
        <v>2025</v>
      </c>
      <c r="Z1893" s="4" t="s">
        <v>1853</v>
      </c>
    </row>
    <row r="1894" spans="1:26">
      <c r="A1894" s="4" t="s">
        <v>2444</v>
      </c>
      <c r="B1894" s="4" t="s">
        <v>2462</v>
      </c>
      <c r="C1894" s="1">
        <v>75</v>
      </c>
      <c r="D1894" s="4" t="s">
        <v>342</v>
      </c>
      <c r="E1894" s="4" t="s">
        <v>42</v>
      </c>
      <c r="F1894" s="3">
        <v>45702.5</v>
      </c>
      <c r="G1894" s="3">
        <v>45702.621527777781</v>
      </c>
      <c r="H1894" s="1">
        <v>74.739999999999995</v>
      </c>
      <c r="I1894" s="1">
        <v>0.1</v>
      </c>
      <c r="J1894" s="1">
        <v>44.05</v>
      </c>
      <c r="K1894" s="2">
        <v>27.74</v>
      </c>
      <c r="L1894" s="4" t="s">
        <v>12</v>
      </c>
      <c r="M1894" s="4" t="s">
        <v>48</v>
      </c>
      <c r="N1894" s="1">
        <v>27.62</v>
      </c>
      <c r="O1894" s="1">
        <v>61.33</v>
      </c>
      <c r="P1894" s="1">
        <v>56.33</v>
      </c>
      <c r="Q1894" s="1">
        <v>9.99</v>
      </c>
      <c r="R1894" s="1">
        <v>3.18</v>
      </c>
      <c r="S1894" s="4" t="s">
        <v>20</v>
      </c>
      <c r="T1894" s="4" t="s">
        <v>15</v>
      </c>
      <c r="U1894" s="7">
        <v>12</v>
      </c>
      <c r="V1894" s="4" t="s">
        <v>36</v>
      </c>
      <c r="W1894" s="4" t="s">
        <v>2569</v>
      </c>
      <c r="X1894" s="7">
        <v>2</v>
      </c>
      <c r="Y1894" s="7">
        <v>2025</v>
      </c>
      <c r="Z1894" s="4" t="s">
        <v>1853</v>
      </c>
    </row>
    <row r="1895" spans="1:26">
      <c r="A1895" s="4" t="s">
        <v>2445</v>
      </c>
      <c r="B1895" s="4" t="s">
        <v>2463</v>
      </c>
      <c r="C1895" s="1">
        <v>62</v>
      </c>
      <c r="D1895" s="4" t="s">
        <v>593</v>
      </c>
      <c r="E1895" s="4" t="s">
        <v>27</v>
      </c>
      <c r="F1895" s="3">
        <v>45702.541666666664</v>
      </c>
      <c r="G1895" s="3">
        <v>45702.622916666667</v>
      </c>
      <c r="H1895" s="1">
        <v>17.89</v>
      </c>
      <c r="I1895" s="1">
        <v>3.71</v>
      </c>
      <c r="J1895" s="1">
        <v>3.66</v>
      </c>
      <c r="K1895" s="2">
        <v>25.22</v>
      </c>
      <c r="L1895" s="4" t="s">
        <v>12</v>
      </c>
      <c r="M1895" s="4" t="s">
        <v>19</v>
      </c>
      <c r="N1895" s="1">
        <v>32.15</v>
      </c>
      <c r="O1895" s="1">
        <v>113.21</v>
      </c>
      <c r="P1895" s="1"/>
      <c r="Q1895" s="1">
        <v>-4.3099999999999996</v>
      </c>
      <c r="R1895" s="1">
        <v>5</v>
      </c>
      <c r="S1895" s="4" t="s">
        <v>20</v>
      </c>
      <c r="T1895" s="4" t="s">
        <v>7</v>
      </c>
      <c r="U1895" s="7">
        <v>13</v>
      </c>
      <c r="V1895" s="4" t="s">
        <v>36</v>
      </c>
      <c r="W1895" s="4" t="s">
        <v>2569</v>
      </c>
      <c r="X1895" s="7">
        <v>2</v>
      </c>
      <c r="Y1895" s="7">
        <v>2025</v>
      </c>
      <c r="Z1895" s="4" t="s">
        <v>1853</v>
      </c>
    </row>
    <row r="1896" spans="1:26">
      <c r="A1896" s="4" t="s">
        <v>2446</v>
      </c>
      <c r="B1896" s="4" t="s">
        <v>2464</v>
      </c>
      <c r="C1896" s="1">
        <v>100</v>
      </c>
      <c r="D1896" s="4" t="s">
        <v>577</v>
      </c>
      <c r="E1896" s="4" t="s">
        <v>11</v>
      </c>
      <c r="F1896" s="3">
        <v>45702.583333333336</v>
      </c>
      <c r="G1896" s="3">
        <v>45702.738194444442</v>
      </c>
      <c r="H1896" s="1">
        <v>18.850000000000001</v>
      </c>
      <c r="I1896" s="1">
        <v>2.41</v>
      </c>
      <c r="J1896" s="1">
        <v>47.45</v>
      </c>
      <c r="K1896" s="2">
        <v>7.32</v>
      </c>
      <c r="L1896" s="4" t="s">
        <v>45</v>
      </c>
      <c r="M1896" s="4" t="s">
        <v>33</v>
      </c>
      <c r="N1896" s="1">
        <v>84.31</v>
      </c>
      <c r="O1896" s="1">
        <v>62.8</v>
      </c>
      <c r="P1896" s="1">
        <v>237.05</v>
      </c>
      <c r="Q1896" s="1">
        <v>-2.88</v>
      </c>
      <c r="R1896" s="1">
        <v>1</v>
      </c>
      <c r="S1896" s="4" t="s">
        <v>20</v>
      </c>
      <c r="T1896" s="4" t="s">
        <v>24</v>
      </c>
      <c r="U1896" s="7">
        <v>14</v>
      </c>
      <c r="V1896" s="4" t="s">
        <v>36</v>
      </c>
      <c r="W1896" s="4" t="s">
        <v>2586</v>
      </c>
      <c r="X1896" s="7">
        <v>2</v>
      </c>
      <c r="Y1896" s="7">
        <v>2025</v>
      </c>
      <c r="Z1896" s="4" t="s">
        <v>1853</v>
      </c>
    </row>
    <row r="1897" spans="1:26">
      <c r="A1897" s="4" t="s">
        <v>2447</v>
      </c>
      <c r="B1897" s="4" t="s">
        <v>1</v>
      </c>
      <c r="C1897" s="1">
        <v>100</v>
      </c>
      <c r="D1897" s="4" t="s">
        <v>596</v>
      </c>
      <c r="E1897" s="4" t="s">
        <v>58</v>
      </c>
      <c r="F1897" s="3">
        <v>45702.625</v>
      </c>
      <c r="G1897" s="3">
        <v>45702.767361111109</v>
      </c>
      <c r="H1897" s="1">
        <v>58.38</v>
      </c>
      <c r="I1897" s="1">
        <v>1.88</v>
      </c>
      <c r="J1897" s="1">
        <v>4.67</v>
      </c>
      <c r="K1897" s="2">
        <v>33.86</v>
      </c>
      <c r="L1897" s="4" t="s">
        <v>36</v>
      </c>
      <c r="M1897" s="4" t="s">
        <v>33</v>
      </c>
      <c r="N1897" s="1">
        <v>15.36</v>
      </c>
      <c r="O1897" s="1">
        <v>56.58</v>
      </c>
      <c r="P1897" s="1">
        <v>96.86</v>
      </c>
      <c r="Q1897" s="1">
        <v>16.97</v>
      </c>
      <c r="R1897" s="1">
        <v>3</v>
      </c>
      <c r="S1897" s="4" t="s">
        <v>20</v>
      </c>
      <c r="T1897" s="4" t="s">
        <v>15</v>
      </c>
      <c r="U1897" s="7">
        <v>15</v>
      </c>
      <c r="V1897" s="4" t="s">
        <v>36</v>
      </c>
      <c r="W1897" s="4" t="s">
        <v>2566</v>
      </c>
      <c r="X1897" s="7">
        <v>2</v>
      </c>
      <c r="Y1897" s="7">
        <v>2025</v>
      </c>
      <c r="Z1897" s="4" t="s">
        <v>1853</v>
      </c>
    </row>
    <row r="1898" spans="1:26">
      <c r="A1898" s="4" t="s">
        <v>2448</v>
      </c>
      <c r="B1898" s="4" t="s">
        <v>2465</v>
      </c>
      <c r="C1898" s="1">
        <v>62</v>
      </c>
      <c r="D1898" s="4" t="s">
        <v>138</v>
      </c>
      <c r="E1898" s="4" t="s">
        <v>11</v>
      </c>
      <c r="F1898" s="3">
        <v>45702.666666666664</v>
      </c>
      <c r="G1898" s="3">
        <v>45702.709722222222</v>
      </c>
      <c r="H1898" s="1">
        <v>57.82</v>
      </c>
      <c r="I1898" s="1">
        <v>2.17</v>
      </c>
      <c r="J1898" s="1"/>
      <c r="K1898" s="2">
        <v>31.92</v>
      </c>
      <c r="L1898" s="4" t="s">
        <v>4</v>
      </c>
      <c r="M1898" s="4" t="s">
        <v>5</v>
      </c>
      <c r="N1898" s="1">
        <v>66.55</v>
      </c>
      <c r="O1898" s="1">
        <v>77.72</v>
      </c>
      <c r="P1898" s="1">
        <v>222.67</v>
      </c>
      <c r="Q1898" s="1">
        <v>34.04</v>
      </c>
      <c r="R1898" s="1">
        <v>1</v>
      </c>
      <c r="S1898" s="4" t="s">
        <v>20</v>
      </c>
      <c r="T1898" s="4" t="s">
        <v>7</v>
      </c>
      <c r="U1898" s="7">
        <v>16</v>
      </c>
      <c r="V1898" s="4" t="s">
        <v>36</v>
      </c>
      <c r="W1898" s="4" t="s">
        <v>2566</v>
      </c>
      <c r="X1898" s="7">
        <v>2</v>
      </c>
      <c r="Y1898" s="7">
        <v>2025</v>
      </c>
      <c r="Z1898" s="4" t="s">
        <v>1853</v>
      </c>
    </row>
    <row r="1899" spans="1:26">
      <c r="A1899" s="4" t="s">
        <v>2449</v>
      </c>
      <c r="B1899" s="4" t="s">
        <v>2466</v>
      </c>
      <c r="C1899" s="1">
        <v>100</v>
      </c>
      <c r="D1899" s="4" t="s">
        <v>91</v>
      </c>
      <c r="E1899" s="4" t="s">
        <v>58</v>
      </c>
      <c r="F1899" s="3">
        <v>45690.333333333336</v>
      </c>
      <c r="G1899" s="3">
        <v>45690.415277777778</v>
      </c>
      <c r="H1899" s="1">
        <v>16.14</v>
      </c>
      <c r="I1899" s="1">
        <v>1.31</v>
      </c>
      <c r="J1899" s="1">
        <v>21.52</v>
      </c>
      <c r="K1899" s="2">
        <v>26.44</v>
      </c>
      <c r="L1899" s="4" t="s">
        <v>4</v>
      </c>
      <c r="M1899" s="4" t="s">
        <v>13</v>
      </c>
      <c r="N1899" s="1">
        <v>23.6</v>
      </c>
      <c r="O1899" s="1">
        <v>88.2</v>
      </c>
      <c r="P1899" s="1">
        <v>35.5</v>
      </c>
      <c r="Q1899" s="1">
        <v>39.380000000000003</v>
      </c>
      <c r="R1899" s="1">
        <v>1</v>
      </c>
      <c r="S1899" s="4" t="s">
        <v>20</v>
      </c>
      <c r="T1899" s="4" t="s">
        <v>15</v>
      </c>
      <c r="U1899" s="7">
        <v>8</v>
      </c>
      <c r="V1899" s="4" t="s">
        <v>12</v>
      </c>
      <c r="W1899" s="4" t="s">
        <v>2566</v>
      </c>
      <c r="X1899" s="7">
        <v>2</v>
      </c>
      <c r="Y1899" s="7">
        <v>2025</v>
      </c>
      <c r="Z1899" s="4" t="s">
        <v>1853</v>
      </c>
    </row>
    <row r="1900" spans="1:26">
      <c r="A1900" s="4" t="s">
        <v>2450</v>
      </c>
      <c r="B1900" s="4" t="s">
        <v>2467</v>
      </c>
      <c r="C1900" s="1">
        <v>85</v>
      </c>
      <c r="D1900" s="4" t="s">
        <v>599</v>
      </c>
      <c r="E1900" s="4" t="s">
        <v>11</v>
      </c>
      <c r="F1900" s="3">
        <v>45702.708333333336</v>
      </c>
      <c r="G1900" s="3">
        <v>45702.768750000003</v>
      </c>
      <c r="H1900" s="1">
        <v>13.32</v>
      </c>
      <c r="I1900" s="1">
        <v>1.38</v>
      </c>
      <c r="J1900" s="1">
        <v>24.74</v>
      </c>
      <c r="K1900" s="2">
        <v>12.39</v>
      </c>
      <c r="L1900" s="4" t="s">
        <v>36</v>
      </c>
      <c r="M1900" s="4" t="s">
        <v>23</v>
      </c>
      <c r="N1900" s="1">
        <v>52.79</v>
      </c>
      <c r="O1900" s="1">
        <v>92.87</v>
      </c>
      <c r="P1900" s="1">
        <v>283.99</v>
      </c>
      <c r="Q1900" s="1">
        <v>35.700000000000003</v>
      </c>
      <c r="R1900" s="1">
        <v>4</v>
      </c>
      <c r="S1900" s="4" t="s">
        <v>6</v>
      </c>
      <c r="T1900" s="4" t="s">
        <v>24</v>
      </c>
      <c r="U1900" s="7">
        <v>17</v>
      </c>
      <c r="V1900" s="4" t="s">
        <v>36</v>
      </c>
      <c r="W1900" s="4" t="s">
        <v>2565</v>
      </c>
      <c r="X1900" s="7">
        <v>2</v>
      </c>
      <c r="Y1900" s="7">
        <v>2025</v>
      </c>
      <c r="Z1900" s="4" t="s">
        <v>1853</v>
      </c>
    </row>
    <row r="1901" spans="1:26">
      <c r="A1901" s="4" t="s">
        <v>2451</v>
      </c>
      <c r="B1901" s="4" t="s">
        <v>2468</v>
      </c>
      <c r="C1901" s="1">
        <v>85</v>
      </c>
      <c r="D1901" s="4" t="s">
        <v>601</v>
      </c>
      <c r="E1901" s="4" t="s">
        <v>3</v>
      </c>
      <c r="F1901" s="3">
        <v>45702.75</v>
      </c>
      <c r="G1901" s="3">
        <v>45702.909722222219</v>
      </c>
      <c r="H1901" s="1">
        <v>14.5</v>
      </c>
      <c r="I1901" s="1">
        <v>2.2400000000000002</v>
      </c>
      <c r="J1901" s="1">
        <v>37.659999999999997</v>
      </c>
      <c r="K1901" s="2">
        <v>11.91</v>
      </c>
      <c r="L1901" s="4" t="s">
        <v>12</v>
      </c>
      <c r="M1901" s="4" t="s">
        <v>5</v>
      </c>
      <c r="N1901" s="1">
        <v>51.14</v>
      </c>
      <c r="O1901" s="1">
        <v>99.99</v>
      </c>
      <c r="P1901" s="1">
        <v>168.04</v>
      </c>
      <c r="Q1901" s="1">
        <v>12.25</v>
      </c>
      <c r="R1901" s="1">
        <v>3</v>
      </c>
      <c r="S1901" s="4" t="s">
        <v>20</v>
      </c>
      <c r="T1901" s="4" t="s">
        <v>7</v>
      </c>
      <c r="U1901" s="7">
        <v>18</v>
      </c>
      <c r="V1901" s="4" t="s">
        <v>4</v>
      </c>
      <c r="W1901" s="4" t="s">
        <v>2565</v>
      </c>
      <c r="X1901" s="7">
        <v>2</v>
      </c>
      <c r="Y1901" s="7">
        <v>2025</v>
      </c>
      <c r="Z1901" s="4" t="s">
        <v>1853</v>
      </c>
    </row>
  </sheetData>
  <phoneticPr fontId="1"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438BB-2D72-4325-BBE6-654B1016714D}">
  <sheetPr codeName="Sheet8"/>
  <dimension ref="A1:AI1903"/>
  <sheetViews>
    <sheetView zoomScale="85" zoomScaleNormal="85" workbookViewId="0"/>
  </sheetViews>
  <sheetFormatPr defaultRowHeight="14.4"/>
  <cols>
    <col min="1" max="1" width="9.77734375" bestFit="1" customWidth="1"/>
    <col min="2" max="2" width="12.5546875" bestFit="1" customWidth="1"/>
    <col min="3" max="3" width="20" bestFit="1" customWidth="1"/>
    <col min="4" max="4" width="7.6640625" bestFit="1" customWidth="1"/>
    <col min="5" max="5" width="12.77734375" bestFit="1" customWidth="1"/>
    <col min="6" max="6" width="9.6640625" bestFit="1" customWidth="1"/>
    <col min="7" max="7" width="10.77734375" bestFit="1" customWidth="1"/>
    <col min="8" max="8" width="6.109375" bestFit="1" customWidth="1"/>
    <col min="9" max="9" width="8.5546875" bestFit="1" customWidth="1"/>
    <col min="10" max="10" width="10.77734375" bestFit="1" customWidth="1"/>
    <col min="11" max="11" width="26.44140625" bestFit="1" customWidth="1"/>
    <col min="12" max="12" width="32.6640625" bestFit="1" customWidth="1"/>
    <col min="13" max="13" width="31.77734375" bestFit="1" customWidth="1"/>
    <col min="14" max="14" width="27.6640625" bestFit="1" customWidth="1"/>
    <col min="15" max="15" width="31.21875" bestFit="1" customWidth="1"/>
    <col min="16" max="16" width="15" bestFit="1" customWidth="1"/>
    <col min="17" max="18" width="23.88671875" bestFit="1" customWidth="1"/>
    <col min="19" max="19" width="12.33203125" bestFit="1" customWidth="1"/>
    <col min="20" max="21" width="17.109375" customWidth="1"/>
    <col min="22" max="23" width="5.5546875" bestFit="1" customWidth="1"/>
    <col min="24" max="24" width="10.77734375" bestFit="1" customWidth="1"/>
    <col min="25" max="25" width="10.21875" bestFit="1" customWidth="1"/>
    <col min="26" max="26" width="9.6640625" bestFit="1" customWidth="1"/>
    <col min="27" max="27" width="12.77734375" customWidth="1"/>
    <col min="28" max="28" width="9.6640625" bestFit="1" customWidth="1"/>
    <col min="29" max="29" width="10.21875" bestFit="1" customWidth="1"/>
    <col min="30" max="30" width="9.6640625" bestFit="1" customWidth="1"/>
    <col min="31" max="31" width="10.21875" bestFit="1" customWidth="1"/>
    <col min="32" max="32" width="9.6640625" bestFit="1" customWidth="1"/>
    <col min="33" max="33" width="10.21875" bestFit="1" customWidth="1"/>
    <col min="34" max="34" width="9.6640625" bestFit="1" customWidth="1"/>
    <col min="35" max="35" width="10.21875" bestFit="1" customWidth="1"/>
    <col min="36" max="36" width="7.6640625" bestFit="1" customWidth="1"/>
    <col min="37" max="37" width="10.21875" bestFit="1" customWidth="1"/>
    <col min="38" max="38" width="7.6640625" bestFit="1" customWidth="1"/>
    <col min="39" max="39" width="10.21875" bestFit="1" customWidth="1"/>
    <col min="40" max="40" width="7.6640625" bestFit="1" customWidth="1"/>
    <col min="41" max="41" width="10.21875" bestFit="1" customWidth="1"/>
    <col min="42" max="42" width="7.6640625" bestFit="1" customWidth="1"/>
    <col min="43" max="43" width="10.21875" bestFit="1" customWidth="1"/>
    <col min="44" max="44" width="7.6640625" bestFit="1" customWidth="1"/>
    <col min="45" max="45" width="10.21875" bestFit="1" customWidth="1"/>
    <col min="46" max="46" width="7.6640625" bestFit="1" customWidth="1"/>
    <col min="47" max="47" width="10.21875" bestFit="1" customWidth="1"/>
    <col min="48" max="48" width="10.77734375" bestFit="1" customWidth="1"/>
  </cols>
  <sheetData>
    <row r="1" spans="1:35">
      <c r="A1" s="21"/>
      <c r="B1" s="21"/>
      <c r="C1" s="21"/>
      <c r="D1" s="21"/>
      <c r="E1" s="21"/>
      <c r="F1" s="21"/>
      <c r="G1" s="21"/>
      <c r="H1" s="21"/>
      <c r="I1" s="21"/>
      <c r="J1" s="21"/>
      <c r="K1" s="21"/>
      <c r="L1" s="21"/>
      <c r="M1" s="21"/>
      <c r="N1" s="128"/>
    </row>
    <row r="2" spans="1:35" s="38" customFormat="1" ht="52.2" customHeight="1">
      <c r="C2" s="127" t="s">
        <v>1836</v>
      </c>
      <c r="N2" s="129"/>
    </row>
    <row r="3" spans="1:35" ht="33.6">
      <c r="A3" s="21"/>
      <c r="B3" s="22"/>
      <c r="C3" s="21"/>
      <c r="D3" s="21"/>
      <c r="E3" s="21"/>
      <c r="F3" s="21"/>
      <c r="G3" s="21"/>
      <c r="H3" s="21"/>
      <c r="I3" s="21"/>
      <c r="J3" s="21"/>
      <c r="K3" s="21"/>
      <c r="L3" s="21"/>
      <c r="M3" s="21"/>
      <c r="N3" s="21"/>
      <c r="AB3" s="14" t="s">
        <v>1813</v>
      </c>
    </row>
    <row r="4" spans="1:35" ht="21">
      <c r="A4" s="21"/>
      <c r="B4" s="21"/>
      <c r="C4" s="21"/>
      <c r="D4" s="21"/>
      <c r="E4" s="21"/>
      <c r="F4" s="21"/>
      <c r="G4" s="21"/>
      <c r="H4" s="21"/>
      <c r="I4" s="21"/>
      <c r="J4" s="21"/>
      <c r="K4" s="21"/>
      <c r="L4" s="21"/>
      <c r="M4" s="21"/>
      <c r="N4" s="21"/>
      <c r="P4" s="17" t="s">
        <v>1819</v>
      </c>
      <c r="AB4">
        <v>0</v>
      </c>
    </row>
    <row r="5" spans="1:35" ht="18">
      <c r="A5" s="21"/>
      <c r="B5" s="23" t="s">
        <v>1819</v>
      </c>
      <c r="C5" s="21"/>
      <c r="D5" s="21"/>
      <c r="E5" s="21"/>
      <c r="F5" s="21"/>
      <c r="G5" s="21"/>
      <c r="H5" s="21"/>
      <c r="I5" s="21"/>
      <c r="J5" s="21"/>
      <c r="K5" s="23" t="s">
        <v>1821</v>
      </c>
      <c r="L5" s="21"/>
      <c r="M5" s="21"/>
      <c r="N5" s="21"/>
      <c r="AB5">
        <v>1</v>
      </c>
    </row>
    <row r="6" spans="1:35">
      <c r="A6" s="21"/>
      <c r="B6" s="21"/>
      <c r="C6" s="21"/>
      <c r="D6" s="21"/>
      <c r="E6" s="21"/>
      <c r="F6" s="21"/>
      <c r="G6" s="21"/>
      <c r="H6" s="21"/>
      <c r="I6" s="21"/>
      <c r="J6" s="21"/>
      <c r="K6" s="21"/>
      <c r="L6" s="21"/>
      <c r="M6" s="21"/>
      <c r="N6" s="21"/>
      <c r="P6" s="8" t="s">
        <v>1810</v>
      </c>
      <c r="Q6" t="s">
        <v>1818</v>
      </c>
      <c r="AB6">
        <v>2</v>
      </c>
    </row>
    <row r="7" spans="1:35">
      <c r="A7" s="21"/>
      <c r="B7" s="21"/>
      <c r="C7" s="21"/>
      <c r="D7" s="21"/>
      <c r="E7" s="21"/>
      <c r="F7" s="21"/>
      <c r="G7" s="21"/>
      <c r="H7" s="21"/>
      <c r="I7" s="21"/>
      <c r="J7" s="21"/>
      <c r="K7" s="21"/>
      <c r="L7" s="21"/>
      <c r="M7" s="21"/>
      <c r="N7" s="21"/>
      <c r="AB7">
        <v>3</v>
      </c>
    </row>
    <row r="8" spans="1:35">
      <c r="A8" s="21"/>
      <c r="B8" s="21"/>
      <c r="C8" s="21"/>
      <c r="D8" s="21"/>
      <c r="E8" s="21"/>
      <c r="F8" s="21"/>
      <c r="G8" s="21"/>
      <c r="H8" s="21"/>
      <c r="I8" s="21"/>
      <c r="J8" s="21"/>
      <c r="K8" s="21"/>
      <c r="L8" s="21"/>
      <c r="M8" s="21"/>
      <c r="N8" s="21"/>
      <c r="P8" s="8" t="s">
        <v>1817</v>
      </c>
      <c r="Q8" s="8" t="s">
        <v>1824</v>
      </c>
      <c r="AB8">
        <v>4</v>
      </c>
    </row>
    <row r="9" spans="1:35">
      <c r="A9" s="24"/>
      <c r="B9" s="21"/>
      <c r="C9" s="21"/>
      <c r="D9" s="24"/>
      <c r="E9" s="24"/>
      <c r="F9" s="25"/>
      <c r="G9" s="25"/>
      <c r="H9" s="26"/>
      <c r="I9" s="26"/>
      <c r="J9" s="26"/>
      <c r="K9" s="27"/>
      <c r="L9" s="24"/>
      <c r="M9" s="24"/>
      <c r="N9" s="26"/>
      <c r="O9" s="1"/>
      <c r="P9" s="8" t="s">
        <v>1823</v>
      </c>
      <c r="Q9" t="s">
        <v>12</v>
      </c>
      <c r="R9" t="s">
        <v>4</v>
      </c>
      <c r="S9" t="s">
        <v>1816</v>
      </c>
      <c r="T9" t="s">
        <v>36</v>
      </c>
      <c r="U9" t="s">
        <v>1809</v>
      </c>
      <c r="AB9">
        <v>5</v>
      </c>
    </row>
    <row r="10" spans="1:35">
      <c r="A10" s="24"/>
      <c r="B10" s="21"/>
      <c r="C10" s="21"/>
      <c r="D10" s="21"/>
      <c r="E10" s="21"/>
      <c r="F10" s="21"/>
      <c r="G10" s="21"/>
      <c r="H10" s="21"/>
      <c r="I10" s="26"/>
      <c r="J10" s="26"/>
      <c r="K10" s="27"/>
      <c r="L10" s="24"/>
      <c r="M10" s="24"/>
      <c r="N10" s="26"/>
      <c r="O10" s="1"/>
      <c r="P10" s="9" t="s">
        <v>26</v>
      </c>
      <c r="Q10">
        <v>2</v>
      </c>
      <c r="R10">
        <v>2</v>
      </c>
      <c r="S10">
        <v>4</v>
      </c>
      <c r="T10">
        <v>6</v>
      </c>
      <c r="U10">
        <v>14</v>
      </c>
      <c r="AB10">
        <v>6</v>
      </c>
    </row>
    <row r="11" spans="1:35">
      <c r="A11" s="24"/>
      <c r="B11" s="21"/>
      <c r="C11" s="21"/>
      <c r="D11" s="21"/>
      <c r="E11" s="21"/>
      <c r="F11" s="21"/>
      <c r="G11" s="21"/>
      <c r="H11" s="21"/>
      <c r="I11" s="21"/>
      <c r="J11" s="21"/>
      <c r="K11" s="21"/>
      <c r="L11" s="21"/>
      <c r="M11" s="21"/>
      <c r="N11" s="21"/>
      <c r="P11" s="9" t="s">
        <v>383</v>
      </c>
      <c r="Q11">
        <v>0</v>
      </c>
      <c r="R11">
        <v>2</v>
      </c>
      <c r="S11">
        <v>5</v>
      </c>
      <c r="T11">
        <v>6</v>
      </c>
      <c r="U11">
        <v>13</v>
      </c>
      <c r="AB11">
        <v>7</v>
      </c>
    </row>
    <row r="12" spans="1:35" s="12" customFormat="1">
      <c r="A12" s="28"/>
      <c r="B12" s="29"/>
      <c r="C12" s="29"/>
      <c r="D12" s="29"/>
      <c r="E12" s="29"/>
      <c r="F12" s="29"/>
      <c r="G12" s="29"/>
      <c r="H12" s="21"/>
      <c r="I12" s="21"/>
      <c r="J12" s="21"/>
      <c r="K12" s="21"/>
      <c r="L12" s="21"/>
      <c r="M12" s="21"/>
      <c r="N12" s="21"/>
      <c r="O12"/>
      <c r="P12" s="9" t="s">
        <v>227</v>
      </c>
      <c r="Q12">
        <v>4</v>
      </c>
      <c r="R12">
        <v>6</v>
      </c>
      <c r="S12">
        <v>0</v>
      </c>
      <c r="T12">
        <v>2</v>
      </c>
      <c r="U12">
        <v>12</v>
      </c>
      <c r="V12"/>
      <c r="W12"/>
      <c r="X12"/>
      <c r="Y12"/>
      <c r="Z12"/>
      <c r="AA12"/>
      <c r="AB12">
        <v>8</v>
      </c>
      <c r="AC12"/>
      <c r="AD12"/>
      <c r="AE12"/>
      <c r="AF12"/>
      <c r="AG12"/>
      <c r="AH12"/>
      <c r="AI12"/>
    </row>
    <row r="13" spans="1:35" s="12" customFormat="1">
      <c r="A13" s="28"/>
      <c r="B13" s="29"/>
      <c r="C13" s="29"/>
      <c r="D13" s="29"/>
      <c r="E13" s="29"/>
      <c r="F13" s="29"/>
      <c r="G13" s="29"/>
      <c r="H13" s="21"/>
      <c r="I13" s="21"/>
      <c r="J13" s="21"/>
      <c r="K13" s="21"/>
      <c r="L13" s="21"/>
      <c r="M13" s="21"/>
      <c r="N13" s="21"/>
      <c r="O13"/>
      <c r="P13" s="9" t="s">
        <v>93</v>
      </c>
      <c r="Q13">
        <v>1</v>
      </c>
      <c r="R13">
        <v>4</v>
      </c>
      <c r="S13">
        <v>2</v>
      </c>
      <c r="T13">
        <v>4</v>
      </c>
      <c r="U13">
        <v>11</v>
      </c>
      <c r="V13"/>
      <c r="W13"/>
      <c r="X13"/>
      <c r="Y13"/>
      <c r="Z13"/>
      <c r="AA13"/>
      <c r="AB13">
        <v>9</v>
      </c>
      <c r="AC13"/>
      <c r="AD13"/>
      <c r="AE13"/>
      <c r="AF13"/>
      <c r="AG13"/>
      <c r="AH13"/>
      <c r="AI13"/>
    </row>
    <row r="14" spans="1:35">
      <c r="A14" s="24"/>
      <c r="B14" s="21"/>
      <c r="C14" s="21"/>
      <c r="D14" s="21"/>
      <c r="E14" s="21"/>
      <c r="F14" s="21"/>
      <c r="G14" s="21"/>
      <c r="H14" s="21"/>
      <c r="I14" s="21"/>
      <c r="J14" s="21"/>
      <c r="K14" s="21"/>
      <c r="L14" s="21"/>
      <c r="M14" s="21"/>
      <c r="N14" s="21"/>
      <c r="P14" s="9" t="s">
        <v>266</v>
      </c>
      <c r="Q14">
        <v>5</v>
      </c>
      <c r="R14">
        <v>0</v>
      </c>
      <c r="S14">
        <v>4</v>
      </c>
      <c r="T14">
        <v>1</v>
      </c>
      <c r="U14">
        <v>10</v>
      </c>
      <c r="AB14">
        <v>10</v>
      </c>
    </row>
    <row r="15" spans="1:35">
      <c r="A15" s="24"/>
      <c r="B15" s="21"/>
      <c r="C15" s="21"/>
      <c r="D15" s="21"/>
      <c r="E15" s="21"/>
      <c r="F15" s="21"/>
      <c r="G15" s="21"/>
      <c r="H15" s="21"/>
      <c r="I15" s="21"/>
      <c r="J15" s="21"/>
      <c r="K15" s="21"/>
      <c r="L15" s="21"/>
      <c r="M15" s="21"/>
      <c r="N15" s="21"/>
      <c r="P15" s="9" t="s">
        <v>389</v>
      </c>
      <c r="Q15">
        <v>2</v>
      </c>
      <c r="R15">
        <v>6</v>
      </c>
      <c r="S15">
        <v>2</v>
      </c>
      <c r="T15">
        <v>0</v>
      </c>
      <c r="U15">
        <v>10</v>
      </c>
      <c r="AB15">
        <v>11</v>
      </c>
    </row>
    <row r="16" spans="1:35">
      <c r="A16" s="24"/>
      <c r="B16" s="21"/>
      <c r="C16" s="21"/>
      <c r="D16" s="21"/>
      <c r="E16" s="21"/>
      <c r="F16" s="21"/>
      <c r="G16" s="21"/>
      <c r="H16" s="21"/>
      <c r="I16" s="21"/>
      <c r="J16" s="21"/>
      <c r="K16" s="21"/>
      <c r="L16" s="21"/>
      <c r="M16" s="21"/>
      <c r="N16" s="21"/>
      <c r="P16" s="9" t="s">
        <v>158</v>
      </c>
      <c r="Q16">
        <v>0</v>
      </c>
      <c r="R16">
        <v>1</v>
      </c>
      <c r="S16">
        <v>7</v>
      </c>
      <c r="T16">
        <v>2</v>
      </c>
      <c r="U16">
        <v>10</v>
      </c>
      <c r="AB16">
        <v>12</v>
      </c>
    </row>
    <row r="17" spans="1:28">
      <c r="A17" s="24"/>
      <c r="B17" s="21"/>
      <c r="C17" s="21"/>
      <c r="D17" s="21"/>
      <c r="E17" s="21"/>
      <c r="F17" s="21"/>
      <c r="G17" s="21"/>
      <c r="H17" s="21"/>
      <c r="I17" s="21"/>
      <c r="J17" s="21"/>
      <c r="K17" s="21"/>
      <c r="L17" s="21"/>
      <c r="M17" s="21"/>
      <c r="N17" s="21"/>
      <c r="P17" s="9" t="s">
        <v>323</v>
      </c>
      <c r="Q17">
        <v>2</v>
      </c>
      <c r="R17">
        <v>4</v>
      </c>
      <c r="S17">
        <v>2</v>
      </c>
      <c r="T17">
        <v>2</v>
      </c>
      <c r="U17">
        <v>10</v>
      </c>
      <c r="AB17">
        <v>13</v>
      </c>
    </row>
    <row r="18" spans="1:28">
      <c r="A18" s="24"/>
      <c r="B18" s="21"/>
      <c r="C18" s="21"/>
      <c r="D18" s="21"/>
      <c r="E18" s="21"/>
      <c r="F18" s="21"/>
      <c r="G18" s="21"/>
      <c r="H18" s="21"/>
      <c r="I18" s="21"/>
      <c r="J18" s="21"/>
      <c r="K18" s="21"/>
      <c r="L18" s="21"/>
      <c r="M18" s="21"/>
      <c r="N18" s="21"/>
      <c r="P18" s="9" t="s">
        <v>279</v>
      </c>
      <c r="Q18">
        <v>2</v>
      </c>
      <c r="R18">
        <v>4</v>
      </c>
      <c r="S18">
        <v>0</v>
      </c>
      <c r="T18">
        <v>4</v>
      </c>
      <c r="U18">
        <v>10</v>
      </c>
      <c r="AB18">
        <v>14</v>
      </c>
    </row>
    <row r="19" spans="1:28">
      <c r="A19" s="24"/>
      <c r="B19" s="21"/>
      <c r="C19" s="21"/>
      <c r="D19" s="21"/>
      <c r="E19" s="21"/>
      <c r="F19" s="21"/>
      <c r="G19" s="21"/>
      <c r="H19" s="21"/>
      <c r="I19" s="21"/>
      <c r="J19" s="21"/>
      <c r="K19" s="21"/>
      <c r="L19" s="21"/>
      <c r="M19" s="21"/>
      <c r="N19" s="21"/>
      <c r="P19" s="9" t="s">
        <v>109</v>
      </c>
      <c r="Q19">
        <v>1</v>
      </c>
      <c r="R19">
        <v>3</v>
      </c>
      <c r="S19">
        <v>1</v>
      </c>
      <c r="T19">
        <v>4</v>
      </c>
      <c r="U19">
        <v>9</v>
      </c>
      <c r="AB19">
        <v>15</v>
      </c>
    </row>
    <row r="20" spans="1:28">
      <c r="A20" s="24"/>
      <c r="B20" s="21"/>
      <c r="C20" s="21"/>
      <c r="D20" s="21"/>
      <c r="E20" s="21"/>
      <c r="F20" s="21"/>
      <c r="G20" s="21"/>
      <c r="H20" s="21"/>
      <c r="I20" s="21"/>
      <c r="J20" s="21"/>
      <c r="K20" s="21"/>
      <c r="L20" s="21"/>
      <c r="M20" s="21"/>
      <c r="N20" s="21"/>
      <c r="P20" s="9" t="s">
        <v>47</v>
      </c>
      <c r="Q20">
        <v>3</v>
      </c>
      <c r="R20">
        <v>2</v>
      </c>
      <c r="S20">
        <v>1</v>
      </c>
      <c r="T20">
        <v>3</v>
      </c>
      <c r="U20">
        <v>9</v>
      </c>
      <c r="AB20">
        <v>16</v>
      </c>
    </row>
    <row r="21" spans="1:28">
      <c r="A21" s="24"/>
      <c r="B21" s="21"/>
      <c r="C21" s="21"/>
      <c r="D21" s="21"/>
      <c r="E21" s="21"/>
      <c r="F21" s="21"/>
      <c r="G21" s="21"/>
      <c r="H21" s="21"/>
      <c r="I21" s="21"/>
      <c r="J21" s="21"/>
      <c r="K21" s="21"/>
      <c r="L21" s="21"/>
      <c r="M21" s="21"/>
      <c r="N21" s="21"/>
      <c r="P21" s="9" t="s">
        <v>467</v>
      </c>
      <c r="Q21">
        <v>0</v>
      </c>
      <c r="R21">
        <v>3</v>
      </c>
      <c r="S21">
        <v>3</v>
      </c>
      <c r="T21">
        <v>3</v>
      </c>
      <c r="U21">
        <v>9</v>
      </c>
      <c r="AB21">
        <v>17</v>
      </c>
    </row>
    <row r="22" spans="1:28">
      <c r="A22" s="24"/>
      <c r="B22" s="21"/>
      <c r="C22" s="21"/>
      <c r="D22" s="21"/>
      <c r="E22" s="21"/>
      <c r="F22" s="21"/>
      <c r="G22" s="21"/>
      <c r="H22" s="21"/>
      <c r="I22" s="21"/>
      <c r="J22" s="21"/>
      <c r="K22" s="21"/>
      <c r="L22" s="21"/>
      <c r="M22" s="21"/>
      <c r="N22" s="21"/>
      <c r="P22" s="9" t="s">
        <v>101</v>
      </c>
      <c r="Q22">
        <v>2</v>
      </c>
      <c r="R22">
        <v>1</v>
      </c>
      <c r="S22">
        <v>1</v>
      </c>
      <c r="T22">
        <v>5</v>
      </c>
      <c r="U22">
        <v>9</v>
      </c>
      <c r="AB22">
        <v>18</v>
      </c>
    </row>
    <row r="23" spans="1:28">
      <c r="A23" s="24"/>
      <c r="B23" s="21"/>
      <c r="C23" s="21"/>
      <c r="D23" s="21"/>
      <c r="E23" s="21"/>
      <c r="F23" s="21"/>
      <c r="G23" s="21"/>
      <c r="H23" s="21"/>
      <c r="I23" s="21"/>
      <c r="J23" s="21"/>
      <c r="K23" s="21"/>
      <c r="L23" s="21"/>
      <c r="M23" s="21"/>
      <c r="N23" s="21"/>
      <c r="P23" s="9" t="s">
        <v>83</v>
      </c>
      <c r="Q23">
        <v>0</v>
      </c>
      <c r="R23">
        <v>2</v>
      </c>
      <c r="S23">
        <v>7</v>
      </c>
      <c r="T23">
        <v>0</v>
      </c>
      <c r="U23">
        <v>9</v>
      </c>
      <c r="AB23">
        <v>19</v>
      </c>
    </row>
    <row r="24" spans="1:28">
      <c r="A24" s="24"/>
      <c r="B24" s="21"/>
      <c r="C24" s="21"/>
      <c r="D24" s="21"/>
      <c r="E24" s="21"/>
      <c r="F24" s="21"/>
      <c r="G24" s="21"/>
      <c r="H24" s="21"/>
      <c r="I24" s="21"/>
      <c r="J24" s="21"/>
      <c r="K24" s="21"/>
      <c r="L24" s="21"/>
      <c r="M24" s="21"/>
      <c r="N24" s="21"/>
      <c r="P24" s="9" t="s">
        <v>340</v>
      </c>
      <c r="Q24">
        <v>4</v>
      </c>
      <c r="R24">
        <v>4</v>
      </c>
      <c r="S24">
        <v>1</v>
      </c>
      <c r="T24">
        <v>0</v>
      </c>
      <c r="U24">
        <v>9</v>
      </c>
      <c r="AB24">
        <v>20</v>
      </c>
    </row>
    <row r="25" spans="1:28">
      <c r="A25" s="24"/>
      <c r="B25" s="21"/>
      <c r="C25" s="21"/>
      <c r="D25" s="21"/>
      <c r="E25" s="21"/>
      <c r="F25" s="21"/>
      <c r="G25" s="21"/>
      <c r="H25" s="21"/>
      <c r="I25" s="21"/>
      <c r="J25" s="21"/>
      <c r="K25" s="21"/>
      <c r="L25" s="21"/>
      <c r="M25" s="21"/>
      <c r="N25" s="21"/>
      <c r="P25" s="9" t="s">
        <v>1439</v>
      </c>
      <c r="Q25">
        <v>0</v>
      </c>
      <c r="R25">
        <v>2</v>
      </c>
      <c r="S25">
        <v>6</v>
      </c>
      <c r="T25">
        <v>1</v>
      </c>
      <c r="U25">
        <v>9</v>
      </c>
      <c r="AB25">
        <v>21</v>
      </c>
    </row>
    <row r="26" spans="1:28">
      <c r="A26" s="24"/>
      <c r="B26" s="21"/>
      <c r="C26" s="21"/>
      <c r="D26" s="21"/>
      <c r="E26" s="21"/>
      <c r="F26" s="21"/>
      <c r="G26" s="21"/>
      <c r="H26" s="21"/>
      <c r="I26" s="21"/>
      <c r="J26" s="21"/>
      <c r="K26" s="21"/>
      <c r="L26" s="21"/>
      <c r="M26" s="21"/>
      <c r="N26" s="21"/>
      <c r="P26" s="9" t="s">
        <v>374</v>
      </c>
      <c r="Q26">
        <v>2</v>
      </c>
      <c r="R26">
        <v>5</v>
      </c>
      <c r="S26">
        <v>2</v>
      </c>
      <c r="T26">
        <v>0</v>
      </c>
      <c r="U26">
        <v>9</v>
      </c>
      <c r="AB26">
        <v>22</v>
      </c>
    </row>
    <row r="27" spans="1:28">
      <c r="A27" s="24"/>
      <c r="B27" s="21"/>
      <c r="C27" s="21"/>
      <c r="D27" s="21"/>
      <c r="E27" s="21"/>
      <c r="F27" s="21"/>
      <c r="G27" s="21"/>
      <c r="H27" s="21"/>
      <c r="I27" s="21"/>
      <c r="J27" s="21"/>
      <c r="K27" s="21"/>
      <c r="L27" s="21"/>
      <c r="M27" s="21"/>
      <c r="N27" s="21"/>
      <c r="P27" s="9" t="s">
        <v>71</v>
      </c>
      <c r="Q27">
        <v>0</v>
      </c>
      <c r="R27">
        <v>6</v>
      </c>
      <c r="S27">
        <v>0</v>
      </c>
      <c r="T27">
        <v>3</v>
      </c>
      <c r="U27">
        <v>9</v>
      </c>
      <c r="AB27">
        <v>23</v>
      </c>
    </row>
    <row r="28" spans="1:28">
      <c r="A28" s="24"/>
      <c r="B28" s="21"/>
      <c r="C28" s="21"/>
      <c r="D28" s="21"/>
      <c r="E28" s="21"/>
      <c r="F28" s="21"/>
      <c r="G28" s="21"/>
      <c r="H28" s="21"/>
      <c r="I28" s="21"/>
      <c r="J28" s="21"/>
      <c r="K28" s="21"/>
      <c r="L28" s="21"/>
      <c r="M28" s="21"/>
      <c r="N28" s="21"/>
      <c r="P28" s="9" t="s">
        <v>18</v>
      </c>
      <c r="Q28">
        <v>2</v>
      </c>
      <c r="R28">
        <v>1</v>
      </c>
      <c r="S28">
        <v>3</v>
      </c>
      <c r="T28">
        <v>3</v>
      </c>
      <c r="U28">
        <v>9</v>
      </c>
      <c r="AB28">
        <v>0</v>
      </c>
    </row>
    <row r="29" spans="1:28">
      <c r="A29" s="24"/>
      <c r="B29" s="21"/>
      <c r="C29" s="21"/>
      <c r="D29" s="21"/>
      <c r="E29" s="21"/>
      <c r="F29" s="21"/>
      <c r="G29" s="21"/>
      <c r="H29" s="21"/>
      <c r="I29" s="21"/>
      <c r="J29" s="21"/>
      <c r="K29" s="21"/>
      <c r="L29" s="21"/>
      <c r="M29" s="21"/>
      <c r="N29" s="21"/>
      <c r="P29" s="9" t="s">
        <v>113</v>
      </c>
      <c r="Q29">
        <v>5</v>
      </c>
      <c r="R29">
        <v>1</v>
      </c>
      <c r="S29">
        <v>1</v>
      </c>
      <c r="T29">
        <v>2</v>
      </c>
      <c r="U29">
        <v>9</v>
      </c>
      <c r="AB29">
        <v>1</v>
      </c>
    </row>
    <row r="30" spans="1:28">
      <c r="A30" s="24"/>
      <c r="B30" s="21"/>
      <c r="C30" s="21"/>
      <c r="D30" s="21"/>
      <c r="E30" s="21"/>
      <c r="F30" s="21"/>
      <c r="G30" s="21"/>
      <c r="H30" s="21"/>
      <c r="I30" s="21"/>
      <c r="J30" s="21"/>
      <c r="K30" s="21"/>
      <c r="L30" s="21"/>
      <c r="M30" s="21"/>
      <c r="N30" s="21"/>
      <c r="P30" s="9" t="s">
        <v>60</v>
      </c>
      <c r="Q30">
        <v>1</v>
      </c>
      <c r="R30">
        <v>2</v>
      </c>
      <c r="S30">
        <v>4</v>
      </c>
      <c r="T30">
        <v>2</v>
      </c>
      <c r="U30">
        <v>9</v>
      </c>
      <c r="AB30">
        <v>2</v>
      </c>
    </row>
    <row r="31" spans="1:28">
      <c r="A31" s="24"/>
      <c r="B31" s="21"/>
      <c r="C31" s="21"/>
      <c r="D31" s="21"/>
      <c r="E31" s="21"/>
      <c r="F31" s="21"/>
      <c r="G31" s="21"/>
      <c r="H31" s="21"/>
      <c r="I31" s="21"/>
      <c r="J31" s="21"/>
      <c r="K31" s="21"/>
      <c r="L31" s="21"/>
      <c r="M31" s="21"/>
      <c r="N31" s="21"/>
      <c r="P31" s="9" t="s">
        <v>103</v>
      </c>
      <c r="Q31">
        <v>5</v>
      </c>
      <c r="R31">
        <v>0</v>
      </c>
      <c r="S31">
        <v>2</v>
      </c>
      <c r="T31">
        <v>2</v>
      </c>
      <c r="U31">
        <v>9</v>
      </c>
      <c r="AB31">
        <v>3</v>
      </c>
    </row>
    <row r="32" spans="1:28" ht="18">
      <c r="A32" s="24"/>
      <c r="B32" s="23" t="s">
        <v>1822</v>
      </c>
      <c r="C32" s="21"/>
      <c r="D32" s="21"/>
      <c r="E32" s="21"/>
      <c r="F32" s="21"/>
      <c r="G32" s="21"/>
      <c r="H32" s="21"/>
      <c r="I32" s="21"/>
      <c r="J32" s="21"/>
      <c r="K32" s="23" t="s">
        <v>1835</v>
      </c>
      <c r="L32" s="21"/>
      <c r="M32" s="21"/>
      <c r="N32" s="21"/>
      <c r="P32" s="9" t="s">
        <v>1809</v>
      </c>
      <c r="Q32">
        <v>43</v>
      </c>
      <c r="R32">
        <v>61</v>
      </c>
      <c r="S32">
        <v>58</v>
      </c>
      <c r="T32">
        <v>55</v>
      </c>
      <c r="U32">
        <v>217</v>
      </c>
      <c r="AB32">
        <v>4</v>
      </c>
    </row>
    <row r="33" spans="1:28">
      <c r="A33" s="24"/>
      <c r="B33" s="21"/>
      <c r="C33" s="21"/>
      <c r="D33" s="21"/>
      <c r="E33" s="21"/>
      <c r="F33" s="21"/>
      <c r="G33" s="21"/>
      <c r="H33" s="21"/>
      <c r="I33" s="21"/>
      <c r="J33" s="21"/>
      <c r="K33" s="21"/>
      <c r="L33" s="21"/>
      <c r="M33" s="21"/>
      <c r="N33" s="21"/>
      <c r="AB33">
        <v>5</v>
      </c>
    </row>
    <row r="34" spans="1:28">
      <c r="A34" s="24"/>
      <c r="B34" s="21"/>
      <c r="C34" s="21"/>
      <c r="D34" s="21"/>
      <c r="E34" s="21"/>
      <c r="F34" s="21"/>
      <c r="G34" s="21"/>
      <c r="H34" s="21"/>
      <c r="I34" s="21"/>
      <c r="J34" s="21"/>
      <c r="K34" s="21"/>
      <c r="L34" s="21"/>
      <c r="M34" s="21"/>
      <c r="N34" s="21"/>
      <c r="AB34">
        <v>6</v>
      </c>
    </row>
    <row r="35" spans="1:28">
      <c r="A35" s="24"/>
      <c r="B35" s="21"/>
      <c r="C35" s="21"/>
      <c r="D35" s="21"/>
      <c r="E35" s="21"/>
      <c r="F35" s="21"/>
      <c r="G35" s="21"/>
      <c r="H35" s="21"/>
      <c r="I35" s="21"/>
      <c r="J35" s="21"/>
      <c r="K35" s="21"/>
      <c r="L35" s="21"/>
      <c r="M35" s="21"/>
      <c r="N35" s="21"/>
      <c r="AB35">
        <v>7</v>
      </c>
    </row>
    <row r="36" spans="1:28" ht="23.4">
      <c r="A36" s="24"/>
      <c r="B36" s="21"/>
      <c r="C36" s="21"/>
      <c r="D36" s="21"/>
      <c r="E36" s="21"/>
      <c r="F36" s="21"/>
      <c r="G36" s="21"/>
      <c r="H36" s="21"/>
      <c r="I36" s="21"/>
      <c r="J36" s="21"/>
      <c r="K36" s="21"/>
      <c r="L36" s="21"/>
      <c r="M36" s="21"/>
      <c r="N36" s="21"/>
      <c r="P36" s="13" t="s">
        <v>1821</v>
      </c>
      <c r="AB36">
        <v>8</v>
      </c>
    </row>
    <row r="37" spans="1:28">
      <c r="A37" s="24"/>
      <c r="B37" s="21"/>
      <c r="C37" s="21"/>
      <c r="D37" s="21"/>
      <c r="E37" s="21"/>
      <c r="F37" s="21"/>
      <c r="G37" s="21"/>
      <c r="H37" s="21"/>
      <c r="I37" s="21"/>
      <c r="J37" s="21"/>
      <c r="K37" s="21"/>
      <c r="L37" s="21"/>
      <c r="M37" s="21"/>
      <c r="N37" s="21"/>
      <c r="AB37">
        <v>9</v>
      </c>
    </row>
    <row r="38" spans="1:28">
      <c r="A38" s="24"/>
      <c r="B38" s="21"/>
      <c r="C38" s="21"/>
      <c r="D38" s="21"/>
      <c r="E38" s="21"/>
      <c r="F38" s="21"/>
      <c r="G38" s="21"/>
      <c r="H38" s="21"/>
      <c r="I38" s="21"/>
      <c r="J38" s="21"/>
      <c r="K38" s="21"/>
      <c r="L38" s="21"/>
      <c r="M38" s="21"/>
      <c r="N38" s="21"/>
      <c r="P38" s="8" t="s">
        <v>2491</v>
      </c>
      <c r="Q38" t="s">
        <v>2492</v>
      </c>
      <c r="R38" t="s">
        <v>2493</v>
      </c>
      <c r="S38" t="s">
        <v>2563</v>
      </c>
      <c r="AB38">
        <v>10</v>
      </c>
    </row>
    <row r="39" spans="1:28">
      <c r="A39" s="24"/>
      <c r="B39" s="21"/>
      <c r="C39" s="21"/>
      <c r="D39" s="21"/>
      <c r="E39" s="21"/>
      <c r="F39" s="21"/>
      <c r="G39" s="21"/>
      <c r="H39" s="21"/>
      <c r="I39" s="21"/>
      <c r="J39" s="21"/>
      <c r="K39" s="21"/>
      <c r="L39" s="21"/>
      <c r="M39" s="21"/>
      <c r="N39" s="21"/>
      <c r="P39" s="9" t="s">
        <v>2494</v>
      </c>
      <c r="Q39" s="1">
        <v>0</v>
      </c>
      <c r="R39" s="1">
        <v>0</v>
      </c>
      <c r="S39" s="7">
        <v>0</v>
      </c>
      <c r="AB39">
        <v>11</v>
      </c>
    </row>
    <row r="40" spans="1:28">
      <c r="A40" s="24"/>
      <c r="B40" s="21"/>
      <c r="C40" s="21"/>
      <c r="D40" s="21"/>
      <c r="E40" s="21"/>
      <c r="F40" s="21"/>
      <c r="G40" s="21"/>
      <c r="H40" s="21"/>
      <c r="I40" s="21"/>
      <c r="J40" s="21"/>
      <c r="K40" s="21"/>
      <c r="L40" s="21"/>
      <c r="M40" s="21"/>
      <c r="N40" s="21"/>
      <c r="P40" s="9" t="s">
        <v>2494</v>
      </c>
      <c r="Q40" s="1">
        <v>0</v>
      </c>
      <c r="R40" s="1">
        <v>0</v>
      </c>
      <c r="S40" s="7">
        <v>0</v>
      </c>
      <c r="AB40">
        <v>12</v>
      </c>
    </row>
    <row r="41" spans="1:28">
      <c r="A41" s="24"/>
      <c r="B41" s="21"/>
      <c r="C41" s="21"/>
      <c r="D41" s="21"/>
      <c r="E41" s="21"/>
      <c r="F41" s="21"/>
      <c r="G41" s="21"/>
      <c r="H41" s="21"/>
      <c r="I41" s="21"/>
      <c r="J41" s="21"/>
      <c r="K41" s="30"/>
      <c r="L41" s="21"/>
      <c r="M41" s="26"/>
      <c r="N41" s="26"/>
      <c r="P41" s="9" t="s">
        <v>2495</v>
      </c>
      <c r="Q41" s="1">
        <v>2.2680772142316381</v>
      </c>
      <c r="R41" s="1">
        <v>42.657410358565713</v>
      </c>
      <c r="S41" s="7">
        <v>1321</v>
      </c>
      <c r="AB41">
        <v>13</v>
      </c>
    </row>
    <row r="42" spans="1:28">
      <c r="A42" s="24"/>
      <c r="B42" s="21"/>
      <c r="C42" s="21"/>
      <c r="D42" s="21"/>
      <c r="E42" s="21"/>
      <c r="F42" s="21"/>
      <c r="G42" s="21"/>
      <c r="H42" s="21"/>
      <c r="I42" s="21"/>
      <c r="J42" s="21"/>
      <c r="K42" s="21"/>
      <c r="L42" s="21"/>
      <c r="M42" s="21"/>
      <c r="N42" s="21"/>
      <c r="P42" s="9" t="s">
        <v>2496</v>
      </c>
      <c r="Q42" s="1">
        <v>2.2610819165378673</v>
      </c>
      <c r="R42" s="1">
        <v>43.11117263843645</v>
      </c>
      <c r="S42" s="7">
        <v>647</v>
      </c>
      <c r="AB42">
        <v>14</v>
      </c>
    </row>
    <row r="43" spans="1:28">
      <c r="A43" s="24"/>
      <c r="B43" s="21"/>
      <c r="C43" s="21"/>
      <c r="D43" s="21"/>
      <c r="E43" s="21"/>
      <c r="F43" s="21"/>
      <c r="G43" s="21"/>
      <c r="H43" s="21"/>
      <c r="I43" s="21"/>
      <c r="J43" s="21"/>
      <c r="K43" s="21"/>
      <c r="L43" s="21"/>
      <c r="M43" s="21"/>
      <c r="N43" s="21"/>
      <c r="P43" s="9" t="s">
        <v>2497</v>
      </c>
      <c r="Q43" s="1">
        <v>2.2897048611111126</v>
      </c>
      <c r="R43" s="1">
        <v>42.011259124087566</v>
      </c>
      <c r="S43" s="7">
        <v>576</v>
      </c>
      <c r="AB43">
        <v>15</v>
      </c>
    </row>
    <row r="44" spans="1:28">
      <c r="A44" s="24"/>
      <c r="B44" s="21"/>
      <c r="C44" s="21"/>
      <c r="D44" s="21"/>
      <c r="E44" s="21"/>
      <c r="F44" s="21"/>
      <c r="G44" s="21"/>
      <c r="H44" s="21"/>
      <c r="I44" s="21"/>
      <c r="J44" s="21"/>
      <c r="K44" s="21"/>
      <c r="L44" s="21"/>
      <c r="M44" s="21"/>
      <c r="N44" s="21"/>
      <c r="P44" s="9" t="s">
        <v>2498</v>
      </c>
      <c r="Q44" s="1">
        <v>2.1934999999999998</v>
      </c>
      <c r="R44" s="1">
        <v>45.78</v>
      </c>
      <c r="S44" s="7">
        <v>20</v>
      </c>
      <c r="AB44">
        <v>21</v>
      </c>
    </row>
    <row r="45" spans="1:28">
      <c r="A45" s="24"/>
      <c r="B45" s="21"/>
      <c r="C45" s="21"/>
      <c r="D45" s="21"/>
      <c r="E45" s="21"/>
      <c r="F45" s="21"/>
      <c r="G45" s="21"/>
      <c r="H45" s="21"/>
      <c r="I45" s="21"/>
      <c r="J45" s="21"/>
      <c r="K45" s="21"/>
      <c r="L45" s="21"/>
      <c r="M45" s="21"/>
      <c r="N45" s="21"/>
      <c r="P45" s="9" t="s">
        <v>2499</v>
      </c>
      <c r="Q45" s="1">
        <v>1.9209090909090909</v>
      </c>
      <c r="R45" s="1">
        <v>46.789047619047622</v>
      </c>
      <c r="S45" s="7">
        <v>22</v>
      </c>
      <c r="AB45">
        <v>17</v>
      </c>
    </row>
    <row r="46" spans="1:28">
      <c r="A46" s="24"/>
      <c r="B46" s="21"/>
      <c r="C46" s="21"/>
      <c r="D46" s="21"/>
      <c r="E46" s="21"/>
      <c r="F46" s="21"/>
      <c r="G46" s="21"/>
      <c r="H46" s="21"/>
      <c r="I46" s="21"/>
      <c r="J46" s="21"/>
      <c r="K46" s="21"/>
      <c r="L46" s="21"/>
      <c r="M46" s="21"/>
      <c r="N46" s="21"/>
      <c r="P46" s="9" t="s">
        <v>2500</v>
      </c>
      <c r="Q46" s="1">
        <v>2.13</v>
      </c>
      <c r="R46" s="1">
        <v>39.531428571428577</v>
      </c>
      <c r="S46" s="7">
        <v>15</v>
      </c>
      <c r="AB46">
        <v>20</v>
      </c>
    </row>
    <row r="47" spans="1:28">
      <c r="A47" s="24"/>
      <c r="B47" s="21"/>
      <c r="C47" s="21"/>
      <c r="D47" s="21"/>
      <c r="E47" s="21"/>
      <c r="F47" s="21"/>
      <c r="G47" s="21"/>
      <c r="H47" s="21"/>
      <c r="I47" s="21"/>
      <c r="J47" s="21"/>
      <c r="K47" s="21"/>
      <c r="L47" s="21"/>
      <c r="M47" s="21"/>
      <c r="N47" s="21"/>
      <c r="P47" s="9" t="s">
        <v>2501</v>
      </c>
      <c r="Q47" s="1">
        <v>2.6586666666666665</v>
      </c>
      <c r="R47" s="1">
        <v>43.587142857142858</v>
      </c>
      <c r="S47" s="7">
        <v>15</v>
      </c>
      <c r="AB47">
        <v>19</v>
      </c>
    </row>
    <row r="48" spans="1:28">
      <c r="A48" s="24"/>
      <c r="B48" s="21"/>
      <c r="C48" s="21"/>
      <c r="D48" s="21"/>
      <c r="E48" s="21"/>
      <c r="F48" s="21"/>
      <c r="G48" s="21"/>
      <c r="H48" s="21"/>
      <c r="I48" s="21"/>
      <c r="J48" s="21"/>
      <c r="K48" s="21"/>
      <c r="L48" s="21"/>
      <c r="M48" s="21"/>
      <c r="N48" s="21"/>
      <c r="P48" s="9" t="s">
        <v>2502</v>
      </c>
      <c r="Q48" s="1">
        <v>1.32</v>
      </c>
      <c r="R48" s="1">
        <v>26.62</v>
      </c>
      <c r="S48" s="7">
        <v>1</v>
      </c>
      <c r="AB48">
        <v>20</v>
      </c>
    </row>
    <row r="49" spans="1:28">
      <c r="A49" s="24"/>
      <c r="B49" s="21"/>
      <c r="C49" s="21"/>
      <c r="D49" s="21"/>
      <c r="E49" s="21"/>
      <c r="F49" s="21"/>
      <c r="G49" s="21"/>
      <c r="H49" s="21"/>
      <c r="I49" s="21"/>
      <c r="J49" s="21"/>
      <c r="K49" s="21"/>
      <c r="L49" s="21"/>
      <c r="M49" s="21"/>
      <c r="N49" s="21"/>
      <c r="P49" s="9" t="s">
        <v>2503</v>
      </c>
      <c r="Q49" s="1">
        <v>2.4341666666666666</v>
      </c>
      <c r="R49" s="1">
        <v>43.011818181818178</v>
      </c>
      <c r="S49" s="7">
        <v>12</v>
      </c>
      <c r="AB49">
        <v>21</v>
      </c>
    </row>
    <row r="50" spans="1:28">
      <c r="A50" s="24"/>
      <c r="B50" s="21"/>
      <c r="C50" s="21"/>
      <c r="D50" s="21"/>
      <c r="E50" s="21"/>
      <c r="F50" s="21"/>
      <c r="G50" s="21"/>
      <c r="H50" s="21"/>
      <c r="I50" s="21"/>
      <c r="J50" s="21"/>
      <c r="K50" s="21"/>
      <c r="L50" s="21"/>
      <c r="M50" s="21"/>
      <c r="N50" s="21"/>
      <c r="P50" s="9" t="s">
        <v>2504</v>
      </c>
      <c r="Q50" s="1">
        <v>2.4</v>
      </c>
      <c r="R50" s="1">
        <v>39.4</v>
      </c>
      <c r="S50" s="7">
        <v>1</v>
      </c>
      <c r="AB50">
        <v>22</v>
      </c>
    </row>
    <row r="51" spans="1:28">
      <c r="A51" s="24"/>
      <c r="B51" s="21"/>
      <c r="C51" s="21"/>
      <c r="D51" s="21"/>
      <c r="E51" s="21"/>
      <c r="F51" s="21"/>
      <c r="G51" s="21"/>
      <c r="H51" s="21"/>
      <c r="I51" s="21"/>
      <c r="J51" s="21"/>
      <c r="K51" s="21"/>
      <c r="L51" s="21"/>
      <c r="M51" s="21"/>
      <c r="N51" s="21"/>
      <c r="P51" s="9" t="s">
        <v>2505</v>
      </c>
      <c r="Q51" s="1">
        <v>1.7949999999999999</v>
      </c>
      <c r="R51" s="1">
        <v>46.400000000000006</v>
      </c>
      <c r="S51" s="7">
        <v>4</v>
      </c>
      <c r="AB51">
        <v>23</v>
      </c>
    </row>
    <row r="52" spans="1:28">
      <c r="A52" s="24"/>
      <c r="B52" s="21"/>
      <c r="C52" s="21"/>
      <c r="D52" s="21"/>
      <c r="E52" s="21"/>
      <c r="F52" s="21"/>
      <c r="G52" s="21"/>
      <c r="H52" s="21"/>
      <c r="I52" s="21"/>
      <c r="J52" s="21"/>
      <c r="K52" s="21"/>
      <c r="L52" s="21"/>
      <c r="M52" s="21"/>
      <c r="N52" s="21"/>
      <c r="P52" s="9" t="s">
        <v>2506</v>
      </c>
      <c r="Q52" s="1">
        <v>1.9550000000000003</v>
      </c>
      <c r="R52" s="1">
        <v>45.445</v>
      </c>
      <c r="S52" s="7">
        <v>6</v>
      </c>
      <c r="AB52">
        <v>0</v>
      </c>
    </row>
    <row r="53" spans="1:28">
      <c r="A53" s="24"/>
      <c r="B53" s="21"/>
      <c r="C53" s="21"/>
      <c r="D53" s="21"/>
      <c r="E53" s="21"/>
      <c r="F53" s="21"/>
      <c r="G53" s="21"/>
      <c r="H53" s="21"/>
      <c r="I53" s="21"/>
      <c r="J53" s="21"/>
      <c r="K53" s="21"/>
      <c r="L53" s="21"/>
      <c r="M53" s="21"/>
      <c r="N53" s="21"/>
      <c r="P53" s="9" t="s">
        <v>2507</v>
      </c>
      <c r="Q53" s="1">
        <v>2.27</v>
      </c>
      <c r="R53" s="1">
        <v>14.574999999999999</v>
      </c>
      <c r="S53" s="7">
        <v>2</v>
      </c>
      <c r="AB53">
        <v>1</v>
      </c>
    </row>
    <row r="54" spans="1:28">
      <c r="A54" s="24"/>
      <c r="B54" s="21"/>
      <c r="C54" s="21"/>
      <c r="D54" s="21"/>
      <c r="E54" s="21"/>
      <c r="F54" s="21"/>
      <c r="G54" s="21"/>
      <c r="H54" s="21"/>
      <c r="I54" s="21"/>
      <c r="J54" s="21"/>
      <c r="K54" s="21"/>
      <c r="L54" s="21"/>
      <c r="M54" s="21"/>
      <c r="N54" s="21"/>
      <c r="P54" s="9" t="s">
        <v>2508</v>
      </c>
      <c r="Q54" s="1">
        <v>2.2754058721934385</v>
      </c>
      <c r="R54" s="1">
        <v>41.06061594202896</v>
      </c>
      <c r="S54" s="7">
        <v>579</v>
      </c>
      <c r="AB54">
        <v>2</v>
      </c>
    </row>
    <row r="55" spans="1:28">
      <c r="A55" s="24"/>
      <c r="B55" s="21"/>
      <c r="C55" s="21"/>
      <c r="D55" s="21"/>
      <c r="E55" s="21"/>
      <c r="F55" s="21"/>
      <c r="G55" s="21"/>
      <c r="H55" s="21"/>
      <c r="I55" s="21"/>
      <c r="J55" s="21"/>
      <c r="K55" s="21"/>
      <c r="L55" s="21"/>
      <c r="M55" s="21"/>
      <c r="N55" s="21"/>
      <c r="P55" s="9" t="s">
        <v>2496</v>
      </c>
      <c r="Q55" s="1">
        <v>2.6050000000000004</v>
      </c>
      <c r="R55" s="1">
        <v>68.849999999999994</v>
      </c>
      <c r="S55" s="7">
        <v>4</v>
      </c>
      <c r="AB55">
        <v>3</v>
      </c>
    </row>
    <row r="56" spans="1:28">
      <c r="A56" s="24"/>
      <c r="B56" s="21"/>
      <c r="C56" s="21"/>
      <c r="D56" s="21"/>
      <c r="E56" s="21"/>
      <c r="F56" s="21"/>
      <c r="G56" s="21"/>
      <c r="H56" s="21"/>
      <c r="I56" s="21"/>
      <c r="J56" s="21"/>
      <c r="K56" s="21"/>
      <c r="L56" s="21"/>
      <c r="M56" s="21"/>
      <c r="N56" s="21"/>
      <c r="P56" s="9" t="s">
        <v>2497</v>
      </c>
      <c r="Q56" s="1">
        <v>2.3211417322834653</v>
      </c>
      <c r="R56" s="1">
        <v>41.682181069958844</v>
      </c>
      <c r="S56" s="7">
        <v>254</v>
      </c>
      <c r="AB56">
        <v>4</v>
      </c>
    </row>
    <row r="57" spans="1:28">
      <c r="A57" s="24"/>
      <c r="B57" s="21"/>
      <c r="C57" s="21"/>
      <c r="D57" s="21"/>
      <c r="E57" s="21"/>
      <c r="F57" s="21"/>
      <c r="G57" s="21"/>
      <c r="H57" s="21"/>
      <c r="I57" s="21"/>
      <c r="J57" s="21"/>
      <c r="K57" s="21"/>
      <c r="L57" s="21"/>
      <c r="M57" s="21"/>
      <c r="N57" s="21"/>
      <c r="P57" s="9" t="s">
        <v>2498</v>
      </c>
      <c r="Q57" s="1">
        <v>2.2351090342679125</v>
      </c>
      <c r="R57" s="1">
        <v>40.200950819672151</v>
      </c>
      <c r="S57" s="7">
        <v>321</v>
      </c>
      <c r="AB57">
        <v>5</v>
      </c>
    </row>
    <row r="58" spans="1:28">
      <c r="A58" s="24"/>
      <c r="B58" s="21"/>
      <c r="C58" s="21"/>
      <c r="D58" s="21"/>
      <c r="E58" s="21"/>
      <c r="F58" s="21"/>
      <c r="G58" s="21"/>
      <c r="H58" s="21"/>
      <c r="I58" s="21"/>
      <c r="J58" s="21"/>
      <c r="K58" s="21"/>
      <c r="L58" s="21"/>
      <c r="M58" s="21"/>
      <c r="N58" s="21"/>
      <c r="P58" s="9" t="s">
        <v>2499</v>
      </c>
      <c r="Q58" s="1">
        <v>0</v>
      </c>
      <c r="R58" s="1">
        <v>0</v>
      </c>
      <c r="S58" s="7">
        <v>0</v>
      </c>
      <c r="AB58">
        <v>6</v>
      </c>
    </row>
    <row r="59" spans="1:28" ht="18">
      <c r="A59" s="24"/>
      <c r="B59" s="23" t="s">
        <v>2647</v>
      </c>
      <c r="C59" s="21"/>
      <c r="D59" s="21"/>
      <c r="E59" s="21"/>
      <c r="F59" s="21"/>
      <c r="G59" s="21"/>
      <c r="H59" s="21"/>
      <c r="I59" s="21"/>
      <c r="J59" s="21"/>
      <c r="K59" s="21"/>
      <c r="L59" s="21"/>
      <c r="M59" s="21"/>
      <c r="N59" s="21"/>
      <c r="P59" s="9" t="s">
        <v>2500</v>
      </c>
      <c r="Q59" s="1">
        <v>0</v>
      </c>
      <c r="R59" s="1">
        <v>0</v>
      </c>
      <c r="S59" s="7">
        <v>0</v>
      </c>
      <c r="AB59">
        <v>7</v>
      </c>
    </row>
    <row r="60" spans="1:28">
      <c r="A60" s="24"/>
      <c r="B60" s="21"/>
      <c r="C60" s="21"/>
      <c r="D60" s="21"/>
      <c r="E60" s="21"/>
      <c r="F60" s="21"/>
      <c r="G60" s="21"/>
      <c r="H60" s="21"/>
      <c r="I60" s="21"/>
      <c r="J60" s="21"/>
      <c r="K60" s="21"/>
      <c r="L60" s="21"/>
      <c r="M60" s="21"/>
      <c r="N60" s="21"/>
      <c r="P60" s="9" t="s">
        <v>2501</v>
      </c>
      <c r="Q60" s="1">
        <v>0</v>
      </c>
      <c r="R60" s="1">
        <v>0</v>
      </c>
      <c r="S60" s="7">
        <v>0</v>
      </c>
      <c r="AB60">
        <v>8</v>
      </c>
    </row>
    <row r="61" spans="1:28">
      <c r="A61" s="24"/>
      <c r="B61" s="21"/>
      <c r="C61" s="21"/>
      <c r="D61" s="21"/>
      <c r="E61" s="21"/>
      <c r="F61" s="21"/>
      <c r="G61" s="21"/>
      <c r="H61" s="21"/>
      <c r="I61" s="21"/>
      <c r="J61" s="21"/>
      <c r="K61" s="21"/>
      <c r="L61" s="21"/>
      <c r="M61" s="21"/>
      <c r="N61" s="21"/>
      <c r="P61" s="9" t="s">
        <v>2502</v>
      </c>
      <c r="Q61" s="1">
        <v>0</v>
      </c>
      <c r="R61" s="1">
        <v>0</v>
      </c>
      <c r="S61" s="7">
        <v>0</v>
      </c>
      <c r="AB61">
        <v>9</v>
      </c>
    </row>
    <row r="62" spans="1:28">
      <c r="A62" s="24"/>
      <c r="B62" s="21"/>
      <c r="C62" s="21"/>
      <c r="D62" s="21"/>
      <c r="E62" s="21"/>
      <c r="F62" s="21"/>
      <c r="G62" s="21"/>
      <c r="H62" s="21"/>
      <c r="I62" s="21"/>
      <c r="J62" s="21"/>
      <c r="K62" s="21"/>
      <c r="L62" s="21"/>
      <c r="M62" s="21"/>
      <c r="N62" s="21"/>
      <c r="P62" s="9" t="s">
        <v>2503</v>
      </c>
      <c r="Q62" s="1">
        <v>0</v>
      </c>
      <c r="R62" s="1">
        <v>0</v>
      </c>
      <c r="S62" s="7">
        <v>0</v>
      </c>
      <c r="AB62">
        <v>10</v>
      </c>
    </row>
    <row r="63" spans="1:28">
      <c r="A63" s="24"/>
      <c r="B63" s="21"/>
      <c r="C63" s="21"/>
      <c r="D63" s="21"/>
      <c r="E63" s="21"/>
      <c r="F63" s="21"/>
      <c r="G63" s="21"/>
      <c r="H63" s="21"/>
      <c r="I63" s="21"/>
      <c r="J63" s="21"/>
      <c r="K63" s="21"/>
      <c r="L63" s="21"/>
      <c r="M63" s="21"/>
      <c r="N63" s="21"/>
      <c r="P63" s="9" t="s">
        <v>2504</v>
      </c>
      <c r="Q63" s="1">
        <v>0</v>
      </c>
      <c r="R63" s="1">
        <v>0</v>
      </c>
      <c r="S63" s="7">
        <v>0</v>
      </c>
      <c r="AB63">
        <v>11</v>
      </c>
    </row>
    <row r="64" spans="1:28">
      <c r="A64" s="24"/>
      <c r="B64" s="21"/>
      <c r="C64" s="21"/>
      <c r="D64" s="21"/>
      <c r="E64" s="21"/>
      <c r="F64" s="21"/>
      <c r="G64" s="21"/>
      <c r="H64" s="21"/>
      <c r="I64" s="21"/>
      <c r="J64" s="21"/>
      <c r="K64" s="21"/>
      <c r="L64" s="21"/>
      <c r="M64" s="21"/>
      <c r="N64" s="21"/>
      <c r="P64" s="9" t="s">
        <v>2505</v>
      </c>
      <c r="Q64" s="1">
        <v>0</v>
      </c>
      <c r="R64" s="1">
        <v>0</v>
      </c>
      <c r="S64" s="7">
        <v>0</v>
      </c>
      <c r="AB64">
        <v>12</v>
      </c>
    </row>
    <row r="65" spans="1:28">
      <c r="A65" s="24"/>
      <c r="B65" s="21"/>
      <c r="C65" s="21"/>
      <c r="D65" s="21"/>
      <c r="E65" s="21"/>
      <c r="F65" s="21"/>
      <c r="G65" s="21"/>
      <c r="H65" s="21"/>
      <c r="I65" s="21"/>
      <c r="J65" s="21"/>
      <c r="K65" s="21"/>
      <c r="L65" s="21"/>
      <c r="M65" s="21"/>
      <c r="N65" s="21"/>
      <c r="P65" s="9" t="s">
        <v>2506</v>
      </c>
      <c r="Q65" s="1">
        <v>0</v>
      </c>
      <c r="R65" s="1">
        <v>0</v>
      </c>
      <c r="S65" s="7">
        <v>0</v>
      </c>
      <c r="AB65">
        <v>13</v>
      </c>
    </row>
    <row r="66" spans="1:28">
      <c r="A66" s="24"/>
      <c r="B66" s="21"/>
      <c r="C66" s="21"/>
      <c r="D66" s="21"/>
      <c r="E66" s="21"/>
      <c r="F66" s="21"/>
      <c r="G66" s="21"/>
      <c r="H66" s="21"/>
      <c r="I66" s="21"/>
      <c r="J66" s="21"/>
      <c r="K66" s="21"/>
      <c r="L66" s="21"/>
      <c r="M66" s="21"/>
      <c r="N66" s="21"/>
      <c r="P66" s="9" t="s">
        <v>2507</v>
      </c>
      <c r="Q66" s="1">
        <v>0</v>
      </c>
      <c r="R66" s="1">
        <v>0</v>
      </c>
      <c r="S66" s="7">
        <v>0</v>
      </c>
      <c r="AB66">
        <v>14</v>
      </c>
    </row>
    <row r="67" spans="1:28">
      <c r="A67" s="24"/>
      <c r="B67" s="21"/>
      <c r="C67" s="21"/>
      <c r="D67" s="21"/>
      <c r="E67" s="21"/>
      <c r="F67" s="21"/>
      <c r="G67" s="21"/>
      <c r="H67" s="21"/>
      <c r="I67" s="21"/>
      <c r="J67" s="21"/>
      <c r="K67" s="21"/>
      <c r="L67" s="21"/>
      <c r="M67" s="21"/>
      <c r="N67" s="21"/>
      <c r="P67" s="9" t="s">
        <v>2509</v>
      </c>
      <c r="Q67" s="1">
        <v>0</v>
      </c>
      <c r="R67" s="1">
        <v>0</v>
      </c>
      <c r="S67" s="7">
        <v>0</v>
      </c>
      <c r="AB67">
        <v>15</v>
      </c>
    </row>
    <row r="68" spans="1:28">
      <c r="A68" s="24"/>
      <c r="B68" s="21"/>
      <c r="C68" s="21"/>
      <c r="D68" s="21"/>
      <c r="E68" s="21"/>
      <c r="F68" s="21"/>
      <c r="G68" s="21"/>
      <c r="H68" s="21"/>
      <c r="I68" s="21"/>
      <c r="J68" s="21"/>
      <c r="K68" s="21"/>
      <c r="L68" s="21"/>
      <c r="M68" s="21"/>
      <c r="N68" s="21"/>
      <c r="P68" s="9" t="s">
        <v>2509</v>
      </c>
      <c r="Q68" s="1">
        <v>0</v>
      </c>
      <c r="R68" s="1">
        <v>0</v>
      </c>
      <c r="S68" s="7">
        <v>0</v>
      </c>
      <c r="AB68">
        <v>16</v>
      </c>
    </row>
    <row r="69" spans="1:28">
      <c r="A69" s="24"/>
      <c r="B69" s="21"/>
      <c r="C69" s="21"/>
      <c r="D69" s="21"/>
      <c r="E69" s="21"/>
      <c r="F69" s="21"/>
      <c r="G69" s="21"/>
      <c r="H69" s="21"/>
      <c r="I69" s="21"/>
      <c r="J69" s="21"/>
      <c r="K69" s="21"/>
      <c r="L69" s="21"/>
      <c r="M69" s="21"/>
      <c r="N69" s="21"/>
      <c r="P69" s="9" t="s">
        <v>1809</v>
      </c>
      <c r="Q69" s="1">
        <v>2.2703105263157863</v>
      </c>
      <c r="R69" s="1">
        <v>42.169623685666785</v>
      </c>
      <c r="S69" s="7">
        <v>1900</v>
      </c>
      <c r="AB69">
        <v>17</v>
      </c>
    </row>
    <row r="70" spans="1:28">
      <c r="A70" s="24"/>
      <c r="B70" s="21"/>
      <c r="C70" s="21"/>
      <c r="D70" s="21"/>
      <c r="E70" s="21"/>
      <c r="F70" s="21"/>
      <c r="G70" s="21"/>
      <c r="H70" s="21"/>
      <c r="I70" s="21"/>
      <c r="J70" s="21"/>
      <c r="K70" s="21"/>
      <c r="L70" s="21"/>
      <c r="M70" s="21"/>
      <c r="N70" s="21"/>
      <c r="AB70">
        <v>18</v>
      </c>
    </row>
    <row r="71" spans="1:28">
      <c r="A71" s="24"/>
      <c r="B71" s="21"/>
      <c r="C71" s="21"/>
      <c r="D71" s="21"/>
      <c r="E71" s="21"/>
      <c r="F71" s="21"/>
      <c r="G71" s="21"/>
      <c r="H71" s="21"/>
      <c r="I71" s="21"/>
      <c r="J71" s="21"/>
      <c r="K71" s="21"/>
      <c r="L71" s="21"/>
      <c r="M71" s="21"/>
      <c r="N71" s="21"/>
      <c r="AB71">
        <v>19</v>
      </c>
    </row>
    <row r="72" spans="1:28">
      <c r="A72" s="24"/>
      <c r="B72" s="21"/>
      <c r="C72" s="21"/>
      <c r="D72" s="21"/>
      <c r="E72" s="21"/>
      <c r="F72" s="21"/>
      <c r="G72" s="21"/>
      <c r="H72" s="21"/>
      <c r="I72" s="21"/>
      <c r="J72" s="21"/>
      <c r="K72" s="21"/>
      <c r="L72" s="21"/>
      <c r="M72" s="21"/>
      <c r="N72" s="21"/>
      <c r="AB72">
        <v>20</v>
      </c>
    </row>
    <row r="73" spans="1:28">
      <c r="A73" s="24"/>
      <c r="B73" s="21"/>
      <c r="C73" s="21"/>
      <c r="D73" s="21"/>
      <c r="E73" s="21"/>
      <c r="F73" s="21"/>
      <c r="G73" s="21"/>
      <c r="H73" s="21"/>
      <c r="I73" s="21"/>
      <c r="J73" s="21"/>
      <c r="K73" s="21"/>
      <c r="L73" s="21"/>
      <c r="M73" s="21"/>
      <c r="N73" s="21"/>
      <c r="AB73">
        <v>21</v>
      </c>
    </row>
    <row r="74" spans="1:28">
      <c r="A74" s="24"/>
      <c r="B74" s="21"/>
      <c r="C74" s="21"/>
      <c r="D74" s="21"/>
      <c r="E74" s="21"/>
      <c r="F74" s="21"/>
      <c r="G74" s="21"/>
      <c r="H74" s="21"/>
      <c r="I74" s="21"/>
      <c r="J74" s="21"/>
      <c r="K74" s="21"/>
      <c r="L74" s="21"/>
      <c r="M74" s="21"/>
      <c r="N74" s="21"/>
      <c r="AB74">
        <v>22</v>
      </c>
    </row>
    <row r="75" spans="1:28" ht="25.8">
      <c r="A75" s="24"/>
      <c r="B75" s="21"/>
      <c r="C75" s="21"/>
      <c r="D75" s="21"/>
      <c r="E75" s="21"/>
      <c r="F75" s="21"/>
      <c r="G75" s="21"/>
      <c r="H75" s="21"/>
      <c r="I75" s="21"/>
      <c r="J75" s="21"/>
      <c r="K75" s="21"/>
      <c r="L75" s="21"/>
      <c r="M75" s="21"/>
      <c r="N75" s="21"/>
      <c r="P75" s="6" t="s">
        <v>1822</v>
      </c>
      <c r="AB75">
        <v>23</v>
      </c>
    </row>
    <row r="76" spans="1:28">
      <c r="A76" s="24"/>
      <c r="B76" s="21"/>
      <c r="C76" s="21"/>
      <c r="D76" s="21"/>
      <c r="E76" s="21"/>
      <c r="F76" s="21"/>
      <c r="G76" s="21"/>
      <c r="H76" s="21"/>
      <c r="I76" s="21"/>
      <c r="J76" s="21"/>
      <c r="K76" s="21"/>
      <c r="L76" s="21"/>
      <c r="M76" s="21"/>
      <c r="N76" s="21"/>
      <c r="AB76">
        <v>0</v>
      </c>
    </row>
    <row r="77" spans="1:28">
      <c r="A77" s="24"/>
      <c r="B77" s="21"/>
      <c r="C77" s="21"/>
      <c r="D77" s="21"/>
      <c r="E77" s="21"/>
      <c r="F77" s="21"/>
      <c r="G77" s="21"/>
      <c r="H77" s="21"/>
      <c r="I77" s="21"/>
      <c r="J77" s="21"/>
      <c r="K77" s="21"/>
      <c r="L77" s="21"/>
      <c r="M77" s="21"/>
      <c r="N77" s="21"/>
      <c r="P77" s="8" t="s">
        <v>2511</v>
      </c>
      <c r="Q77" s="8" t="s">
        <v>2510</v>
      </c>
      <c r="AA77" s="14"/>
      <c r="AB77" s="14">
        <v>1</v>
      </c>
    </row>
    <row r="78" spans="1:28">
      <c r="A78" s="24"/>
      <c r="B78" s="21"/>
      <c r="C78" s="21"/>
      <c r="D78" s="21"/>
      <c r="E78" s="21"/>
      <c r="F78" s="21"/>
      <c r="G78" s="21"/>
      <c r="H78" s="21"/>
      <c r="I78" s="21"/>
      <c r="J78" s="21"/>
      <c r="K78" s="21"/>
      <c r="L78" s="21"/>
      <c r="M78" s="21"/>
      <c r="N78" s="21"/>
      <c r="P78" s="8" t="s">
        <v>1825</v>
      </c>
      <c r="Q78" t="s">
        <v>48</v>
      </c>
      <c r="R78" t="s">
        <v>13</v>
      </c>
      <c r="S78" t="s">
        <v>5</v>
      </c>
      <c r="T78" t="s">
        <v>39</v>
      </c>
      <c r="U78" t="s">
        <v>19</v>
      </c>
      <c r="V78" t="s">
        <v>33</v>
      </c>
      <c r="W78" t="s">
        <v>23</v>
      </c>
      <c r="X78" t="s">
        <v>1809</v>
      </c>
      <c r="AB78">
        <v>2</v>
      </c>
    </row>
    <row r="79" spans="1:28">
      <c r="A79" s="24"/>
      <c r="B79" s="21"/>
      <c r="C79" s="21"/>
      <c r="D79" s="21"/>
      <c r="E79" s="21"/>
      <c r="F79" s="21"/>
      <c r="G79" s="21"/>
      <c r="H79" s="21"/>
      <c r="I79" s="21"/>
      <c r="J79" s="21"/>
      <c r="K79" s="21"/>
      <c r="L79" s="21"/>
      <c r="M79" s="21"/>
      <c r="N79" s="21"/>
      <c r="P79" s="11" t="s">
        <v>1826</v>
      </c>
      <c r="Q79">
        <v>39</v>
      </c>
      <c r="R79">
        <v>26</v>
      </c>
      <c r="S79">
        <v>34</v>
      </c>
      <c r="T79">
        <v>36</v>
      </c>
      <c r="U79">
        <v>27</v>
      </c>
      <c r="V79">
        <v>34</v>
      </c>
      <c r="W79">
        <v>37</v>
      </c>
      <c r="X79">
        <v>233</v>
      </c>
      <c r="AB79">
        <v>3</v>
      </c>
    </row>
    <row r="80" spans="1:28">
      <c r="A80" s="24"/>
      <c r="B80" s="21"/>
      <c r="C80" s="21"/>
      <c r="D80" s="21"/>
      <c r="E80" s="21"/>
      <c r="F80" s="21"/>
      <c r="G80" s="21"/>
      <c r="H80" s="21"/>
      <c r="I80" s="21"/>
      <c r="J80" s="21"/>
      <c r="K80" s="21"/>
      <c r="L80" s="21"/>
      <c r="M80" s="21"/>
      <c r="N80" s="21"/>
      <c r="P80" s="11" t="s">
        <v>1827</v>
      </c>
      <c r="Q80">
        <v>32</v>
      </c>
      <c r="R80">
        <v>28</v>
      </c>
      <c r="S80">
        <v>42</v>
      </c>
      <c r="T80">
        <v>34</v>
      </c>
      <c r="U80">
        <v>31</v>
      </c>
      <c r="V80">
        <v>35</v>
      </c>
      <c r="W80">
        <v>29</v>
      </c>
      <c r="X80">
        <v>231</v>
      </c>
      <c r="AB80">
        <v>4</v>
      </c>
    </row>
    <row r="81" spans="1:28">
      <c r="A81" s="4"/>
      <c r="P81" s="11" t="s">
        <v>1828</v>
      </c>
      <c r="Q81">
        <v>25</v>
      </c>
      <c r="R81">
        <v>38</v>
      </c>
      <c r="S81">
        <v>32</v>
      </c>
      <c r="T81">
        <v>44</v>
      </c>
      <c r="U81">
        <v>33</v>
      </c>
      <c r="V81">
        <v>27</v>
      </c>
      <c r="W81">
        <v>36</v>
      </c>
      <c r="X81">
        <v>235</v>
      </c>
      <c r="AB81">
        <v>5</v>
      </c>
    </row>
    <row r="82" spans="1:28">
      <c r="A82" s="4"/>
      <c r="P82" s="11" t="s">
        <v>1829</v>
      </c>
      <c r="Q82">
        <v>30</v>
      </c>
      <c r="R82">
        <v>33</v>
      </c>
      <c r="S82">
        <v>37</v>
      </c>
      <c r="T82">
        <v>33</v>
      </c>
      <c r="U82">
        <v>37</v>
      </c>
      <c r="V82">
        <v>31</v>
      </c>
      <c r="W82">
        <v>42</v>
      </c>
      <c r="X82">
        <v>243</v>
      </c>
      <c r="AB82">
        <v>6</v>
      </c>
    </row>
    <row r="83" spans="1:28">
      <c r="A83" s="4"/>
      <c r="P83" s="11" t="s">
        <v>1830</v>
      </c>
      <c r="Q83">
        <v>47</v>
      </c>
      <c r="R83">
        <v>28</v>
      </c>
      <c r="S83">
        <v>23</v>
      </c>
      <c r="T83">
        <v>35</v>
      </c>
      <c r="U83">
        <v>17</v>
      </c>
      <c r="V83">
        <v>51</v>
      </c>
      <c r="W83">
        <v>33</v>
      </c>
      <c r="X83">
        <v>234</v>
      </c>
      <c r="AB83">
        <v>7</v>
      </c>
    </row>
    <row r="84" spans="1:28">
      <c r="A84" s="4"/>
      <c r="P84" s="11" t="s">
        <v>1831</v>
      </c>
      <c r="Q84">
        <v>28</v>
      </c>
      <c r="R84">
        <v>30</v>
      </c>
      <c r="S84">
        <v>40</v>
      </c>
      <c r="T84">
        <v>39</v>
      </c>
      <c r="U84">
        <v>33</v>
      </c>
      <c r="V84">
        <v>29</v>
      </c>
      <c r="W84">
        <v>40</v>
      </c>
      <c r="X84">
        <v>239</v>
      </c>
      <c r="AB84">
        <v>8</v>
      </c>
    </row>
    <row r="85" spans="1:28">
      <c r="A85" s="4"/>
      <c r="P85" s="11" t="s">
        <v>1832</v>
      </c>
      <c r="Q85">
        <v>39</v>
      </c>
      <c r="R85">
        <v>43</v>
      </c>
      <c r="S85">
        <v>47</v>
      </c>
      <c r="T85">
        <v>22</v>
      </c>
      <c r="U85">
        <v>24</v>
      </c>
      <c r="V85">
        <v>32</v>
      </c>
      <c r="W85">
        <v>35</v>
      </c>
      <c r="X85">
        <v>242</v>
      </c>
      <c r="AB85">
        <v>9</v>
      </c>
    </row>
    <row r="86" spans="1:28">
      <c r="A86" s="4"/>
      <c r="P86" s="11" t="s">
        <v>1833</v>
      </c>
      <c r="Q86">
        <v>42</v>
      </c>
      <c r="R86">
        <v>44</v>
      </c>
      <c r="S86">
        <v>37</v>
      </c>
      <c r="T86">
        <v>37</v>
      </c>
      <c r="U86">
        <v>18</v>
      </c>
      <c r="V86">
        <v>29</v>
      </c>
      <c r="W86">
        <v>36</v>
      </c>
      <c r="X86">
        <v>243</v>
      </c>
      <c r="AB86">
        <v>10</v>
      </c>
    </row>
    <row r="87" spans="1:28">
      <c r="A87" s="4"/>
      <c r="P87" s="11" t="s">
        <v>1809</v>
      </c>
      <c r="Q87">
        <v>282</v>
      </c>
      <c r="R87">
        <v>270</v>
      </c>
      <c r="S87">
        <v>292</v>
      </c>
      <c r="T87">
        <v>280</v>
      </c>
      <c r="U87">
        <v>220</v>
      </c>
      <c r="V87">
        <v>268</v>
      </c>
      <c r="W87">
        <v>288</v>
      </c>
      <c r="X87">
        <v>1900</v>
      </c>
      <c r="AB87">
        <v>11</v>
      </c>
    </row>
    <row r="88" spans="1:28">
      <c r="A88" s="4"/>
      <c r="AB88">
        <v>12</v>
      </c>
    </row>
    <row r="89" spans="1:28">
      <c r="A89" s="4"/>
      <c r="AB89">
        <v>13</v>
      </c>
    </row>
    <row r="90" spans="1:28">
      <c r="A90" s="4"/>
      <c r="AB90">
        <v>14</v>
      </c>
    </row>
    <row r="91" spans="1:28">
      <c r="A91" s="4"/>
      <c r="AB91">
        <v>15</v>
      </c>
    </row>
    <row r="92" spans="1:28" ht="25.8">
      <c r="A92" s="4"/>
      <c r="P92" s="6" t="s">
        <v>1835</v>
      </c>
      <c r="AB92">
        <v>16</v>
      </c>
    </row>
    <row r="93" spans="1:28">
      <c r="A93" s="4"/>
      <c r="AB93">
        <v>17</v>
      </c>
    </row>
    <row r="94" spans="1:28">
      <c r="A94" s="4"/>
      <c r="P94" s="8" t="s">
        <v>1834</v>
      </c>
      <c r="Q94" t="s">
        <v>2512</v>
      </c>
      <c r="R94" t="s">
        <v>2513</v>
      </c>
      <c r="S94" t="s">
        <v>2514</v>
      </c>
      <c r="AB94">
        <v>18</v>
      </c>
    </row>
    <row r="95" spans="1:28">
      <c r="A95" s="4"/>
      <c r="P95" s="9" t="s">
        <v>42</v>
      </c>
      <c r="Q95">
        <v>352</v>
      </c>
      <c r="R95" s="1">
        <v>2.212301136363636</v>
      </c>
      <c r="S95" s="2">
        <v>23.771392045454551</v>
      </c>
      <c r="AB95">
        <v>19</v>
      </c>
    </row>
    <row r="96" spans="1:28">
      <c r="A96" s="4"/>
      <c r="P96" s="9" t="s">
        <v>3</v>
      </c>
      <c r="Q96">
        <v>378</v>
      </c>
      <c r="R96" s="1">
        <v>2.2662433862433842</v>
      </c>
      <c r="S96" s="2">
        <v>22.181534391534374</v>
      </c>
      <c r="AB96">
        <v>20</v>
      </c>
    </row>
    <row r="97" spans="1:28">
      <c r="A97" s="4"/>
      <c r="P97" s="9" t="s">
        <v>27</v>
      </c>
      <c r="Q97">
        <v>412</v>
      </c>
      <c r="R97" s="1">
        <v>2.2799999999999998</v>
      </c>
      <c r="S97" s="2">
        <v>22.660679611650487</v>
      </c>
      <c r="AB97">
        <v>21</v>
      </c>
    </row>
    <row r="98" spans="1:28">
      <c r="A98" s="4"/>
      <c r="P98" s="9" t="s">
        <v>58</v>
      </c>
      <c r="Q98">
        <v>380</v>
      </c>
      <c r="R98" s="1">
        <v>2.1889736842105245</v>
      </c>
      <c r="S98" s="2">
        <v>22.197868421052643</v>
      </c>
      <c r="AB98">
        <v>22</v>
      </c>
    </row>
    <row r="99" spans="1:28">
      <c r="A99" s="4"/>
      <c r="P99" s="9" t="s">
        <v>11</v>
      </c>
      <c r="Q99">
        <v>378</v>
      </c>
      <c r="R99" s="1">
        <v>2.3996031746031741</v>
      </c>
      <c r="S99" s="2">
        <v>21.927724867724876</v>
      </c>
      <c r="AB99">
        <v>23</v>
      </c>
    </row>
    <row r="100" spans="1:28">
      <c r="A100" s="4"/>
      <c r="P100" s="9" t="s">
        <v>1809</v>
      </c>
      <c r="Q100">
        <v>1900</v>
      </c>
      <c r="R100" s="1">
        <v>2.2703105263157894</v>
      </c>
      <c r="S100" s="2">
        <v>22.532747368421084</v>
      </c>
      <c r="AB100">
        <v>0</v>
      </c>
    </row>
    <row r="101" spans="1:28">
      <c r="A101" s="4"/>
      <c r="AB101">
        <v>1</v>
      </c>
    </row>
    <row r="102" spans="1:28">
      <c r="A102" s="4"/>
      <c r="AB102">
        <v>2</v>
      </c>
    </row>
    <row r="103" spans="1:28">
      <c r="A103" s="4"/>
      <c r="P103" s="15" t="s">
        <v>2564</v>
      </c>
      <c r="AB103">
        <v>3</v>
      </c>
    </row>
    <row r="104" spans="1:28">
      <c r="A104" s="4"/>
      <c r="AB104">
        <v>4</v>
      </c>
    </row>
    <row r="105" spans="1:28">
      <c r="A105" s="4"/>
      <c r="P105" s="14" t="s">
        <v>2559</v>
      </c>
      <c r="Q105" s="14" t="s">
        <v>2560</v>
      </c>
      <c r="R105" s="14" t="s">
        <v>2561</v>
      </c>
      <c r="S105" s="14" t="s">
        <v>2562</v>
      </c>
      <c r="AB105">
        <v>5</v>
      </c>
    </row>
    <row r="106" spans="1:28">
      <c r="A106" s="4"/>
      <c r="P106" t="s">
        <v>42</v>
      </c>
      <c r="Q106">
        <v>352</v>
      </c>
      <c r="R106" s="1">
        <v>2.212301136363636</v>
      </c>
      <c r="S106" s="1">
        <v>23.771392045454551</v>
      </c>
      <c r="AB106">
        <v>6</v>
      </c>
    </row>
    <row r="107" spans="1:28">
      <c r="A107" s="4"/>
      <c r="P107" t="s">
        <v>3</v>
      </c>
      <c r="Q107">
        <v>378</v>
      </c>
      <c r="R107" s="1">
        <v>2.2662433862433842</v>
      </c>
      <c r="S107" s="1">
        <v>22.181534391534374</v>
      </c>
      <c r="AB107">
        <v>7</v>
      </c>
    </row>
    <row r="108" spans="1:28">
      <c r="A108" s="4"/>
      <c r="P108" t="s">
        <v>27</v>
      </c>
      <c r="Q108">
        <v>412</v>
      </c>
      <c r="R108" s="1">
        <v>2.2799999999999998</v>
      </c>
      <c r="S108" s="1">
        <v>22.660679611650487</v>
      </c>
      <c r="AB108">
        <v>8</v>
      </c>
    </row>
    <row r="109" spans="1:28">
      <c r="A109" s="4"/>
      <c r="P109" t="s">
        <v>58</v>
      </c>
      <c r="Q109">
        <v>380</v>
      </c>
      <c r="R109" s="1">
        <v>2.1889736842105245</v>
      </c>
      <c r="S109" s="1">
        <v>22.197868421052643</v>
      </c>
      <c r="AB109">
        <v>9</v>
      </c>
    </row>
    <row r="110" spans="1:28">
      <c r="A110" s="4"/>
      <c r="P110" t="s">
        <v>11</v>
      </c>
      <c r="Q110">
        <v>378</v>
      </c>
      <c r="R110" s="1">
        <v>2.3996031746031741</v>
      </c>
      <c r="S110" s="1">
        <v>21.927724867724876</v>
      </c>
      <c r="AB110">
        <v>10</v>
      </c>
    </row>
    <row r="111" spans="1:28">
      <c r="A111" s="4"/>
      <c r="AB111">
        <v>11</v>
      </c>
    </row>
    <row r="112" spans="1:28">
      <c r="A112" s="4"/>
      <c r="AB112">
        <v>12</v>
      </c>
    </row>
    <row r="113" spans="1:28">
      <c r="A113" s="4"/>
      <c r="AB113">
        <v>13</v>
      </c>
    </row>
    <row r="114" spans="1:28">
      <c r="A114" s="4"/>
      <c r="AB114">
        <v>14</v>
      </c>
    </row>
    <row r="115" spans="1:28">
      <c r="A115" s="4"/>
      <c r="AB115">
        <v>15</v>
      </c>
    </row>
    <row r="116" spans="1:28">
      <c r="A116" s="4"/>
      <c r="AB116">
        <v>16</v>
      </c>
    </row>
    <row r="117" spans="1:28">
      <c r="A117" s="4"/>
      <c r="AB117">
        <v>17</v>
      </c>
    </row>
    <row r="118" spans="1:28">
      <c r="A118" s="4"/>
      <c r="AB118">
        <v>18</v>
      </c>
    </row>
    <row r="119" spans="1:28">
      <c r="A119" s="4"/>
      <c r="AB119">
        <v>19</v>
      </c>
    </row>
    <row r="120" spans="1:28">
      <c r="A120" s="4"/>
      <c r="AB120">
        <v>20</v>
      </c>
    </row>
    <row r="121" spans="1:28">
      <c r="A121" s="4"/>
      <c r="AB121">
        <v>21</v>
      </c>
    </row>
    <row r="122" spans="1:28">
      <c r="A122" s="4"/>
      <c r="AB122">
        <v>22</v>
      </c>
    </row>
    <row r="123" spans="1:28">
      <c r="A123" s="4"/>
      <c r="AB123">
        <v>23</v>
      </c>
    </row>
    <row r="124" spans="1:28">
      <c r="A124" s="4"/>
      <c r="AB124">
        <v>0</v>
      </c>
    </row>
    <row r="125" spans="1:28">
      <c r="A125" s="4"/>
      <c r="AB125">
        <v>1</v>
      </c>
    </row>
    <row r="126" spans="1:28">
      <c r="A126" s="4"/>
      <c r="AB126">
        <v>2</v>
      </c>
    </row>
    <row r="127" spans="1:28">
      <c r="A127" s="4"/>
      <c r="AB127">
        <v>3</v>
      </c>
    </row>
    <row r="128" spans="1:28">
      <c r="A128" s="4"/>
      <c r="AB128">
        <v>4</v>
      </c>
    </row>
    <row r="129" spans="1:28">
      <c r="A129" s="4"/>
      <c r="AB129">
        <v>5</v>
      </c>
    </row>
    <row r="130" spans="1:28">
      <c r="A130" s="4"/>
      <c r="AB130">
        <v>6</v>
      </c>
    </row>
    <row r="131" spans="1:28">
      <c r="A131" s="4"/>
      <c r="AB131">
        <v>7</v>
      </c>
    </row>
    <row r="132" spans="1:28">
      <c r="A132" s="4"/>
      <c r="AB132">
        <v>8</v>
      </c>
    </row>
    <row r="133" spans="1:28">
      <c r="A133" s="4"/>
      <c r="AB133">
        <v>9</v>
      </c>
    </row>
    <row r="134" spans="1:28">
      <c r="A134" s="4"/>
      <c r="AB134">
        <v>10</v>
      </c>
    </row>
    <row r="135" spans="1:28">
      <c r="A135" s="4"/>
      <c r="AB135">
        <v>11</v>
      </c>
    </row>
    <row r="136" spans="1:28">
      <c r="A136" s="4"/>
      <c r="AB136">
        <v>12</v>
      </c>
    </row>
    <row r="137" spans="1:28">
      <c r="A137" s="4"/>
      <c r="AB137">
        <v>13</v>
      </c>
    </row>
    <row r="138" spans="1:28">
      <c r="A138" s="4"/>
      <c r="AB138">
        <v>14</v>
      </c>
    </row>
    <row r="139" spans="1:28">
      <c r="A139" s="4"/>
      <c r="AB139">
        <v>15</v>
      </c>
    </row>
    <row r="140" spans="1:28">
      <c r="A140" s="4"/>
      <c r="AB140">
        <v>16</v>
      </c>
    </row>
    <row r="141" spans="1:28">
      <c r="A141" s="4"/>
      <c r="AB141">
        <v>17</v>
      </c>
    </row>
    <row r="142" spans="1:28">
      <c r="A142" s="4"/>
      <c r="AB142">
        <v>18</v>
      </c>
    </row>
    <row r="143" spans="1:28">
      <c r="A143" s="4"/>
      <c r="AB143">
        <v>19</v>
      </c>
    </row>
    <row r="144" spans="1:28">
      <c r="A144" s="4"/>
      <c r="AB144">
        <v>20</v>
      </c>
    </row>
    <row r="145" spans="1:28">
      <c r="A145" s="4"/>
      <c r="AB145">
        <v>21</v>
      </c>
    </row>
    <row r="146" spans="1:28">
      <c r="A146" s="4"/>
      <c r="AB146">
        <v>22</v>
      </c>
    </row>
    <row r="147" spans="1:28">
      <c r="A147" s="4"/>
      <c r="AB147">
        <v>23</v>
      </c>
    </row>
    <row r="148" spans="1:28">
      <c r="A148" s="4"/>
      <c r="AB148">
        <v>0</v>
      </c>
    </row>
    <row r="149" spans="1:28">
      <c r="A149" s="4"/>
      <c r="AB149">
        <v>1</v>
      </c>
    </row>
    <row r="150" spans="1:28">
      <c r="A150" s="4"/>
      <c r="AB150">
        <v>2</v>
      </c>
    </row>
    <row r="151" spans="1:28">
      <c r="A151" s="4"/>
      <c r="AB151">
        <v>3</v>
      </c>
    </row>
    <row r="152" spans="1:28">
      <c r="A152" s="4"/>
      <c r="AB152">
        <v>4</v>
      </c>
    </row>
    <row r="153" spans="1:28">
      <c r="A153" s="4"/>
      <c r="AB153">
        <v>5</v>
      </c>
    </row>
    <row r="154" spans="1:28">
      <c r="A154" s="4"/>
      <c r="AB154">
        <v>6</v>
      </c>
    </row>
    <row r="155" spans="1:28">
      <c r="A155" s="4"/>
      <c r="AB155">
        <v>7</v>
      </c>
    </row>
    <row r="156" spans="1:28">
      <c r="A156" s="4"/>
      <c r="AB156">
        <v>8</v>
      </c>
    </row>
    <row r="157" spans="1:28">
      <c r="A157" s="4"/>
      <c r="AB157">
        <v>9</v>
      </c>
    </row>
    <row r="158" spans="1:28">
      <c r="A158" s="4"/>
      <c r="AB158">
        <v>10</v>
      </c>
    </row>
    <row r="159" spans="1:28">
      <c r="A159" s="4"/>
      <c r="AB159">
        <v>11</v>
      </c>
    </row>
    <row r="160" spans="1:28">
      <c r="A160" s="4"/>
      <c r="AB160">
        <v>12</v>
      </c>
    </row>
    <row r="161" spans="1:28">
      <c r="A161" s="4"/>
      <c r="AB161">
        <v>13</v>
      </c>
    </row>
    <row r="162" spans="1:28">
      <c r="A162" s="4"/>
      <c r="AB162">
        <v>14</v>
      </c>
    </row>
    <row r="163" spans="1:28">
      <c r="A163" s="4"/>
      <c r="AB163">
        <v>15</v>
      </c>
    </row>
    <row r="164" spans="1:28">
      <c r="A164" s="4"/>
      <c r="AB164">
        <v>16</v>
      </c>
    </row>
    <row r="165" spans="1:28">
      <c r="A165" s="4"/>
      <c r="AB165">
        <v>17</v>
      </c>
    </row>
    <row r="166" spans="1:28">
      <c r="A166" s="4"/>
      <c r="AB166">
        <v>18</v>
      </c>
    </row>
    <row r="167" spans="1:28">
      <c r="A167" s="4"/>
      <c r="AB167">
        <v>19</v>
      </c>
    </row>
    <row r="168" spans="1:28">
      <c r="A168" s="4"/>
      <c r="AB168">
        <v>20</v>
      </c>
    </row>
    <row r="169" spans="1:28">
      <c r="A169" s="4"/>
      <c r="AB169">
        <v>21</v>
      </c>
    </row>
    <row r="170" spans="1:28">
      <c r="A170" s="4"/>
      <c r="AB170">
        <v>22</v>
      </c>
    </row>
    <row r="171" spans="1:28">
      <c r="A171" s="4"/>
      <c r="AB171">
        <v>23</v>
      </c>
    </row>
    <row r="172" spans="1:28">
      <c r="A172" s="4"/>
      <c r="AB172">
        <v>0</v>
      </c>
    </row>
    <row r="173" spans="1:28">
      <c r="A173" s="4"/>
      <c r="AB173">
        <v>1</v>
      </c>
    </row>
    <row r="174" spans="1:28">
      <c r="A174" s="4"/>
      <c r="AB174">
        <v>2</v>
      </c>
    </row>
    <row r="175" spans="1:28">
      <c r="A175" s="4"/>
      <c r="AB175">
        <v>3</v>
      </c>
    </row>
    <row r="176" spans="1:28">
      <c r="A176" s="4"/>
      <c r="AB176">
        <v>4</v>
      </c>
    </row>
    <row r="177" spans="1:28">
      <c r="A177" s="4"/>
      <c r="AB177">
        <v>5</v>
      </c>
    </row>
    <row r="178" spans="1:28">
      <c r="A178" s="4"/>
      <c r="AB178">
        <v>6</v>
      </c>
    </row>
    <row r="179" spans="1:28">
      <c r="A179" s="4"/>
      <c r="AB179">
        <v>7</v>
      </c>
    </row>
    <row r="180" spans="1:28">
      <c r="A180" s="4"/>
      <c r="AB180">
        <v>8</v>
      </c>
    </row>
    <row r="181" spans="1:28">
      <c r="A181" s="4"/>
      <c r="AB181">
        <v>9</v>
      </c>
    </row>
    <row r="182" spans="1:28">
      <c r="A182" s="4"/>
      <c r="AB182">
        <v>10</v>
      </c>
    </row>
    <row r="183" spans="1:28">
      <c r="A183" s="4"/>
      <c r="AB183">
        <v>11</v>
      </c>
    </row>
    <row r="184" spans="1:28">
      <c r="A184" s="4"/>
      <c r="AB184">
        <v>12</v>
      </c>
    </row>
    <row r="185" spans="1:28">
      <c r="A185" s="4"/>
      <c r="AB185">
        <v>13</v>
      </c>
    </row>
    <row r="186" spans="1:28">
      <c r="A186" s="4"/>
      <c r="AB186">
        <v>14</v>
      </c>
    </row>
    <row r="187" spans="1:28">
      <c r="A187" s="4"/>
      <c r="AB187">
        <v>15</v>
      </c>
    </row>
    <row r="188" spans="1:28">
      <c r="A188" s="4"/>
      <c r="AB188">
        <v>16</v>
      </c>
    </row>
    <row r="189" spans="1:28">
      <c r="A189" s="4"/>
      <c r="AB189">
        <v>17</v>
      </c>
    </row>
    <row r="190" spans="1:28">
      <c r="A190" s="4"/>
      <c r="AB190">
        <v>18</v>
      </c>
    </row>
    <row r="191" spans="1:28">
      <c r="A191" s="4"/>
      <c r="AB191">
        <v>19</v>
      </c>
    </row>
    <row r="192" spans="1:28">
      <c r="A192" s="4"/>
      <c r="AB192">
        <v>20</v>
      </c>
    </row>
    <row r="193" spans="1:28">
      <c r="A193" s="4"/>
      <c r="AB193">
        <v>21</v>
      </c>
    </row>
    <row r="194" spans="1:28">
      <c r="A194" s="4"/>
      <c r="AB194">
        <v>22</v>
      </c>
    </row>
    <row r="195" spans="1:28">
      <c r="A195" s="4"/>
      <c r="AB195">
        <v>23</v>
      </c>
    </row>
    <row r="196" spans="1:28">
      <c r="A196" s="4"/>
      <c r="AB196">
        <v>0</v>
      </c>
    </row>
    <row r="197" spans="1:28">
      <c r="A197" s="4"/>
      <c r="AB197">
        <v>1</v>
      </c>
    </row>
    <row r="198" spans="1:28">
      <c r="A198" s="4"/>
      <c r="AB198">
        <v>2</v>
      </c>
    </row>
    <row r="199" spans="1:28">
      <c r="A199" s="4"/>
      <c r="AB199">
        <v>3</v>
      </c>
    </row>
    <row r="200" spans="1:28">
      <c r="A200" s="4"/>
      <c r="AB200">
        <v>4</v>
      </c>
    </row>
    <row r="201" spans="1:28">
      <c r="A201" s="4"/>
      <c r="AB201">
        <v>5</v>
      </c>
    </row>
    <row r="202" spans="1:28">
      <c r="A202" s="4"/>
      <c r="AB202">
        <v>6</v>
      </c>
    </row>
    <row r="203" spans="1:28">
      <c r="A203" s="4"/>
      <c r="AB203">
        <v>7</v>
      </c>
    </row>
    <row r="204" spans="1:28">
      <c r="A204" s="4"/>
      <c r="AB204">
        <v>8</v>
      </c>
    </row>
    <row r="205" spans="1:28">
      <c r="A205" s="4"/>
      <c r="AB205">
        <v>9</v>
      </c>
    </row>
    <row r="206" spans="1:28">
      <c r="A206" s="4"/>
      <c r="AB206">
        <v>10</v>
      </c>
    </row>
    <row r="207" spans="1:28">
      <c r="A207" s="4"/>
      <c r="AB207">
        <v>11</v>
      </c>
    </row>
    <row r="208" spans="1:28">
      <c r="A208" s="4"/>
      <c r="AB208">
        <v>12</v>
      </c>
    </row>
    <row r="209" spans="1:28">
      <c r="A209" s="4"/>
      <c r="AB209">
        <v>13</v>
      </c>
    </row>
    <row r="210" spans="1:28">
      <c r="A210" s="4"/>
      <c r="AB210">
        <v>14</v>
      </c>
    </row>
    <row r="211" spans="1:28">
      <c r="A211" s="4"/>
      <c r="AB211">
        <v>15</v>
      </c>
    </row>
    <row r="212" spans="1:28">
      <c r="A212" s="4"/>
      <c r="AB212">
        <v>16</v>
      </c>
    </row>
    <row r="213" spans="1:28">
      <c r="A213" s="4"/>
      <c r="AB213">
        <v>17</v>
      </c>
    </row>
    <row r="214" spans="1:28">
      <c r="A214" s="4"/>
      <c r="AB214">
        <v>18</v>
      </c>
    </row>
    <row r="215" spans="1:28">
      <c r="A215" s="4"/>
      <c r="AB215">
        <v>19</v>
      </c>
    </row>
    <row r="216" spans="1:28">
      <c r="A216" s="4"/>
      <c r="AB216">
        <v>20</v>
      </c>
    </row>
    <row r="217" spans="1:28">
      <c r="A217" s="4"/>
      <c r="AB217">
        <v>21</v>
      </c>
    </row>
    <row r="218" spans="1:28">
      <c r="A218" s="4"/>
      <c r="AB218">
        <v>22</v>
      </c>
    </row>
    <row r="219" spans="1:28">
      <c r="A219" s="4"/>
      <c r="AB219">
        <v>23</v>
      </c>
    </row>
    <row r="220" spans="1:28">
      <c r="A220" s="4"/>
      <c r="AB220">
        <v>0</v>
      </c>
    </row>
    <row r="221" spans="1:28">
      <c r="A221" s="4"/>
      <c r="AB221">
        <v>1</v>
      </c>
    </row>
    <row r="222" spans="1:28">
      <c r="A222" s="4"/>
      <c r="AB222">
        <v>2</v>
      </c>
    </row>
    <row r="223" spans="1:28">
      <c r="A223" s="4"/>
      <c r="AB223">
        <v>3</v>
      </c>
    </row>
    <row r="224" spans="1:28">
      <c r="A224" s="4"/>
      <c r="AB224">
        <v>4</v>
      </c>
    </row>
    <row r="225" spans="1:28">
      <c r="A225" s="4"/>
      <c r="AB225">
        <v>5</v>
      </c>
    </row>
    <row r="226" spans="1:28">
      <c r="A226" s="4"/>
      <c r="AB226">
        <v>6</v>
      </c>
    </row>
    <row r="227" spans="1:28">
      <c r="A227" s="4"/>
      <c r="AB227">
        <v>7</v>
      </c>
    </row>
    <row r="228" spans="1:28">
      <c r="A228" s="4"/>
      <c r="AB228">
        <v>8</v>
      </c>
    </row>
    <row r="229" spans="1:28">
      <c r="A229" s="4"/>
      <c r="AB229">
        <v>9</v>
      </c>
    </row>
    <row r="230" spans="1:28">
      <c r="A230" s="4"/>
      <c r="AB230">
        <v>10</v>
      </c>
    </row>
    <row r="231" spans="1:28">
      <c r="A231" s="4"/>
      <c r="AB231">
        <v>11</v>
      </c>
    </row>
    <row r="232" spans="1:28">
      <c r="A232" s="4"/>
      <c r="AB232">
        <v>12</v>
      </c>
    </row>
    <row r="233" spans="1:28">
      <c r="A233" s="4"/>
      <c r="AB233">
        <v>13</v>
      </c>
    </row>
    <row r="234" spans="1:28">
      <c r="A234" s="4"/>
      <c r="AB234">
        <v>14</v>
      </c>
    </row>
    <row r="235" spans="1:28">
      <c r="A235" s="4"/>
      <c r="AB235">
        <v>15</v>
      </c>
    </row>
    <row r="236" spans="1:28">
      <c r="A236" s="4"/>
      <c r="AB236">
        <v>16</v>
      </c>
    </row>
    <row r="237" spans="1:28">
      <c r="A237" s="4"/>
      <c r="AB237">
        <v>17</v>
      </c>
    </row>
    <row r="238" spans="1:28">
      <c r="A238" s="4"/>
      <c r="AB238">
        <v>18</v>
      </c>
    </row>
    <row r="239" spans="1:28">
      <c r="A239" s="4"/>
      <c r="AB239">
        <v>19</v>
      </c>
    </row>
    <row r="240" spans="1:28">
      <c r="A240" s="4"/>
      <c r="AB240">
        <v>20</v>
      </c>
    </row>
    <row r="241" spans="1:28">
      <c r="A241" s="4"/>
      <c r="AB241">
        <v>21</v>
      </c>
    </row>
    <row r="242" spans="1:28">
      <c r="A242" s="4"/>
      <c r="AB242">
        <v>22</v>
      </c>
    </row>
    <row r="243" spans="1:28">
      <c r="A243" s="4"/>
      <c r="AB243">
        <v>23</v>
      </c>
    </row>
    <row r="244" spans="1:28">
      <c r="A244" s="4"/>
      <c r="AB244">
        <v>0</v>
      </c>
    </row>
    <row r="245" spans="1:28">
      <c r="A245" s="4"/>
      <c r="AB245">
        <v>1</v>
      </c>
    </row>
    <row r="246" spans="1:28">
      <c r="A246" s="4"/>
      <c r="AB246">
        <v>2</v>
      </c>
    </row>
    <row r="247" spans="1:28">
      <c r="A247" s="4"/>
      <c r="AB247">
        <v>3</v>
      </c>
    </row>
    <row r="248" spans="1:28">
      <c r="A248" s="4"/>
      <c r="AB248">
        <v>4</v>
      </c>
    </row>
    <row r="249" spans="1:28">
      <c r="A249" s="4"/>
      <c r="AB249">
        <v>5</v>
      </c>
    </row>
    <row r="250" spans="1:28">
      <c r="A250" s="4"/>
      <c r="AB250">
        <v>6</v>
      </c>
    </row>
    <row r="251" spans="1:28">
      <c r="A251" s="4"/>
      <c r="AB251">
        <v>7</v>
      </c>
    </row>
    <row r="252" spans="1:28">
      <c r="A252" s="4"/>
      <c r="AB252">
        <v>8</v>
      </c>
    </row>
    <row r="253" spans="1:28">
      <c r="A253" s="4"/>
      <c r="AB253">
        <v>9</v>
      </c>
    </row>
    <row r="254" spans="1:28">
      <c r="A254" s="4"/>
      <c r="AB254">
        <v>10</v>
      </c>
    </row>
    <row r="255" spans="1:28">
      <c r="A255" s="4"/>
      <c r="AB255">
        <v>11</v>
      </c>
    </row>
    <row r="256" spans="1:28">
      <c r="A256" s="4"/>
      <c r="AB256">
        <v>12</v>
      </c>
    </row>
    <row r="257" spans="1:28">
      <c r="A257" s="4"/>
      <c r="AB257">
        <v>13</v>
      </c>
    </row>
    <row r="258" spans="1:28">
      <c r="A258" s="4"/>
      <c r="AB258">
        <v>14</v>
      </c>
    </row>
    <row r="259" spans="1:28">
      <c r="A259" s="4"/>
      <c r="AB259">
        <v>15</v>
      </c>
    </row>
    <row r="260" spans="1:28">
      <c r="A260" s="4"/>
      <c r="AB260">
        <v>16</v>
      </c>
    </row>
    <row r="261" spans="1:28">
      <c r="A261" s="4"/>
      <c r="AB261">
        <v>17</v>
      </c>
    </row>
    <row r="262" spans="1:28">
      <c r="A262" s="4"/>
      <c r="AB262">
        <v>18</v>
      </c>
    </row>
    <row r="263" spans="1:28">
      <c r="A263" s="4"/>
      <c r="AB263">
        <v>19</v>
      </c>
    </row>
    <row r="264" spans="1:28">
      <c r="A264" s="4"/>
      <c r="AB264">
        <v>20</v>
      </c>
    </row>
    <row r="265" spans="1:28">
      <c r="A265" s="4"/>
      <c r="AB265">
        <v>21</v>
      </c>
    </row>
    <row r="266" spans="1:28">
      <c r="A266" s="4"/>
      <c r="AB266">
        <v>22</v>
      </c>
    </row>
    <row r="267" spans="1:28">
      <c r="A267" s="4"/>
      <c r="AB267">
        <v>23</v>
      </c>
    </row>
    <row r="268" spans="1:28">
      <c r="A268" s="4"/>
      <c r="AB268">
        <v>0</v>
      </c>
    </row>
    <row r="269" spans="1:28">
      <c r="A269" s="4"/>
      <c r="AB269">
        <v>1</v>
      </c>
    </row>
    <row r="270" spans="1:28">
      <c r="A270" s="4"/>
      <c r="AB270">
        <v>2</v>
      </c>
    </row>
    <row r="271" spans="1:28">
      <c r="A271" s="4"/>
      <c r="AB271">
        <v>3</v>
      </c>
    </row>
    <row r="272" spans="1:28">
      <c r="A272" s="4"/>
      <c r="AB272">
        <v>4</v>
      </c>
    </row>
    <row r="273" spans="1:28">
      <c r="A273" s="4"/>
      <c r="AB273">
        <v>5</v>
      </c>
    </row>
    <row r="274" spans="1:28">
      <c r="A274" s="4"/>
      <c r="AB274">
        <v>6</v>
      </c>
    </row>
    <row r="275" spans="1:28">
      <c r="A275" s="4"/>
      <c r="AB275">
        <v>7</v>
      </c>
    </row>
    <row r="276" spans="1:28">
      <c r="A276" s="4"/>
      <c r="AB276">
        <v>8</v>
      </c>
    </row>
    <row r="277" spans="1:28">
      <c r="A277" s="4"/>
      <c r="AB277">
        <v>9</v>
      </c>
    </row>
    <row r="278" spans="1:28">
      <c r="A278" s="4"/>
      <c r="AB278">
        <v>10</v>
      </c>
    </row>
    <row r="279" spans="1:28">
      <c r="A279" s="4"/>
      <c r="AB279">
        <v>11</v>
      </c>
    </row>
    <row r="280" spans="1:28">
      <c r="A280" s="4"/>
      <c r="AB280">
        <v>12</v>
      </c>
    </row>
    <row r="281" spans="1:28">
      <c r="A281" s="4"/>
      <c r="AB281">
        <v>13</v>
      </c>
    </row>
    <row r="282" spans="1:28">
      <c r="A282" s="4"/>
      <c r="AB282">
        <v>14</v>
      </c>
    </row>
    <row r="283" spans="1:28">
      <c r="A283" s="4"/>
      <c r="AB283">
        <v>15</v>
      </c>
    </row>
    <row r="284" spans="1:28">
      <c r="A284" s="4"/>
      <c r="AB284">
        <v>16</v>
      </c>
    </row>
    <row r="285" spans="1:28">
      <c r="A285" s="4"/>
      <c r="AB285">
        <v>17</v>
      </c>
    </row>
    <row r="286" spans="1:28">
      <c r="A286" s="4"/>
      <c r="AB286">
        <v>18</v>
      </c>
    </row>
    <row r="287" spans="1:28">
      <c r="A287" s="4"/>
      <c r="AB287">
        <v>19</v>
      </c>
    </row>
    <row r="288" spans="1:28">
      <c r="A288" s="4"/>
      <c r="AB288">
        <v>20</v>
      </c>
    </row>
    <row r="289" spans="1:28">
      <c r="A289" s="4"/>
      <c r="AB289">
        <v>21</v>
      </c>
    </row>
    <row r="290" spans="1:28">
      <c r="A290" s="4"/>
      <c r="AB290">
        <v>22</v>
      </c>
    </row>
    <row r="291" spans="1:28">
      <c r="A291" s="4"/>
      <c r="AB291">
        <v>23</v>
      </c>
    </row>
    <row r="292" spans="1:28">
      <c r="A292" s="4"/>
      <c r="AB292">
        <v>0</v>
      </c>
    </row>
    <row r="293" spans="1:28">
      <c r="A293" s="4"/>
      <c r="AB293">
        <v>1</v>
      </c>
    </row>
    <row r="294" spans="1:28">
      <c r="A294" s="4"/>
      <c r="AB294">
        <v>2</v>
      </c>
    </row>
    <row r="295" spans="1:28">
      <c r="A295" s="4"/>
      <c r="AB295">
        <v>3</v>
      </c>
    </row>
    <row r="296" spans="1:28">
      <c r="A296" s="4"/>
      <c r="AB296">
        <v>4</v>
      </c>
    </row>
    <row r="297" spans="1:28">
      <c r="A297" s="4"/>
      <c r="AB297">
        <v>5</v>
      </c>
    </row>
    <row r="298" spans="1:28">
      <c r="A298" s="4"/>
      <c r="AB298">
        <v>6</v>
      </c>
    </row>
    <row r="299" spans="1:28">
      <c r="A299" s="4"/>
      <c r="AB299">
        <v>7</v>
      </c>
    </row>
    <row r="300" spans="1:28">
      <c r="A300" s="4"/>
      <c r="AB300">
        <v>8</v>
      </c>
    </row>
    <row r="301" spans="1:28">
      <c r="A301" s="4"/>
      <c r="AB301">
        <v>9</v>
      </c>
    </row>
    <row r="302" spans="1:28">
      <c r="A302" s="4"/>
      <c r="AB302">
        <v>10</v>
      </c>
    </row>
    <row r="303" spans="1:28">
      <c r="A303" s="4"/>
      <c r="AB303">
        <v>11</v>
      </c>
    </row>
    <row r="304" spans="1:28">
      <c r="A304" s="4"/>
      <c r="AB304">
        <v>12</v>
      </c>
    </row>
    <row r="305" spans="1:28">
      <c r="A305" s="4"/>
      <c r="AB305">
        <v>13</v>
      </c>
    </row>
    <row r="306" spans="1:28">
      <c r="A306" s="4"/>
      <c r="AB306">
        <v>14</v>
      </c>
    </row>
    <row r="307" spans="1:28">
      <c r="A307" s="4"/>
      <c r="AB307">
        <v>15</v>
      </c>
    </row>
    <row r="308" spans="1:28">
      <c r="A308" s="4"/>
      <c r="AB308">
        <v>16</v>
      </c>
    </row>
    <row r="309" spans="1:28">
      <c r="A309" s="4"/>
      <c r="AB309">
        <v>17</v>
      </c>
    </row>
    <row r="310" spans="1:28">
      <c r="A310" s="4"/>
      <c r="AB310">
        <v>18</v>
      </c>
    </row>
    <row r="311" spans="1:28">
      <c r="A311" s="4"/>
      <c r="AB311">
        <v>19</v>
      </c>
    </row>
    <row r="312" spans="1:28">
      <c r="A312" s="4"/>
      <c r="AB312">
        <v>20</v>
      </c>
    </row>
    <row r="313" spans="1:28">
      <c r="A313" s="4"/>
      <c r="AB313">
        <v>21</v>
      </c>
    </row>
    <row r="314" spans="1:28">
      <c r="A314" s="4"/>
      <c r="AB314">
        <v>22</v>
      </c>
    </row>
    <row r="315" spans="1:28">
      <c r="A315" s="4"/>
      <c r="AB315">
        <v>23</v>
      </c>
    </row>
    <row r="316" spans="1:28">
      <c r="A316" s="4"/>
      <c r="AB316">
        <v>0</v>
      </c>
    </row>
    <row r="317" spans="1:28">
      <c r="A317" s="4"/>
      <c r="AB317">
        <v>1</v>
      </c>
    </row>
    <row r="318" spans="1:28">
      <c r="A318" s="4"/>
      <c r="AB318">
        <v>2</v>
      </c>
    </row>
    <row r="319" spans="1:28">
      <c r="A319" s="4"/>
      <c r="AB319">
        <v>3</v>
      </c>
    </row>
    <row r="320" spans="1:28">
      <c r="A320" s="4"/>
      <c r="AB320">
        <v>4</v>
      </c>
    </row>
    <row r="321" spans="1:28">
      <c r="A321" s="4"/>
      <c r="AB321">
        <v>5</v>
      </c>
    </row>
    <row r="322" spans="1:28">
      <c r="A322" s="4"/>
      <c r="AB322">
        <v>6</v>
      </c>
    </row>
    <row r="323" spans="1:28">
      <c r="A323" s="4"/>
      <c r="AB323">
        <v>7</v>
      </c>
    </row>
    <row r="324" spans="1:28">
      <c r="A324" s="4"/>
      <c r="AB324">
        <v>8</v>
      </c>
    </row>
    <row r="325" spans="1:28">
      <c r="A325" s="4"/>
      <c r="AB325">
        <v>9</v>
      </c>
    </row>
    <row r="326" spans="1:28">
      <c r="A326" s="4"/>
      <c r="AB326">
        <v>10</v>
      </c>
    </row>
    <row r="327" spans="1:28">
      <c r="A327" s="4"/>
      <c r="AB327">
        <v>11</v>
      </c>
    </row>
    <row r="328" spans="1:28">
      <c r="A328" s="4"/>
      <c r="AB328">
        <v>12</v>
      </c>
    </row>
    <row r="329" spans="1:28">
      <c r="A329" s="4"/>
      <c r="AB329">
        <v>13</v>
      </c>
    </row>
    <row r="330" spans="1:28">
      <c r="A330" s="4"/>
      <c r="AB330">
        <v>14</v>
      </c>
    </row>
    <row r="331" spans="1:28">
      <c r="A331" s="4"/>
      <c r="AB331">
        <v>15</v>
      </c>
    </row>
    <row r="332" spans="1:28">
      <c r="A332" s="4"/>
      <c r="AB332">
        <v>16</v>
      </c>
    </row>
    <row r="333" spans="1:28">
      <c r="A333" s="4"/>
      <c r="AB333">
        <v>17</v>
      </c>
    </row>
    <row r="334" spans="1:28">
      <c r="A334" s="4"/>
      <c r="AB334">
        <v>18</v>
      </c>
    </row>
    <row r="335" spans="1:28">
      <c r="A335" s="4"/>
      <c r="AB335">
        <v>19</v>
      </c>
    </row>
    <row r="336" spans="1:28">
      <c r="A336" s="4"/>
      <c r="AB336">
        <v>20</v>
      </c>
    </row>
    <row r="337" spans="1:28">
      <c r="A337" s="4"/>
      <c r="AB337">
        <v>21</v>
      </c>
    </row>
    <row r="338" spans="1:28">
      <c r="A338" s="4"/>
      <c r="AB338">
        <v>22</v>
      </c>
    </row>
    <row r="339" spans="1:28">
      <c r="A339" s="4"/>
      <c r="AB339">
        <v>23</v>
      </c>
    </row>
    <row r="340" spans="1:28">
      <c r="A340" s="4"/>
      <c r="AB340">
        <v>0</v>
      </c>
    </row>
    <row r="341" spans="1:28">
      <c r="A341" s="4"/>
      <c r="AB341">
        <v>1</v>
      </c>
    </row>
    <row r="342" spans="1:28">
      <c r="A342" s="4"/>
      <c r="AB342">
        <v>2</v>
      </c>
    </row>
    <row r="343" spans="1:28">
      <c r="A343" s="4"/>
      <c r="AB343">
        <v>3</v>
      </c>
    </row>
    <row r="344" spans="1:28">
      <c r="A344" s="4"/>
      <c r="AB344">
        <v>4</v>
      </c>
    </row>
    <row r="345" spans="1:28">
      <c r="A345" s="4"/>
      <c r="AB345">
        <v>5</v>
      </c>
    </row>
    <row r="346" spans="1:28">
      <c r="A346" s="4"/>
      <c r="AB346">
        <v>6</v>
      </c>
    </row>
    <row r="347" spans="1:28">
      <c r="A347" s="4"/>
      <c r="AB347">
        <v>7</v>
      </c>
    </row>
    <row r="348" spans="1:28">
      <c r="A348" s="4"/>
      <c r="AB348">
        <v>8</v>
      </c>
    </row>
    <row r="349" spans="1:28">
      <c r="A349" s="4"/>
      <c r="AB349">
        <v>9</v>
      </c>
    </row>
    <row r="350" spans="1:28">
      <c r="A350" s="4"/>
      <c r="AB350">
        <v>10</v>
      </c>
    </row>
    <row r="351" spans="1:28">
      <c r="A351" s="4"/>
      <c r="AB351">
        <v>11</v>
      </c>
    </row>
    <row r="352" spans="1:28">
      <c r="A352" s="4"/>
      <c r="AB352">
        <v>12</v>
      </c>
    </row>
    <row r="353" spans="1:28">
      <c r="A353" s="4"/>
      <c r="AB353">
        <v>13</v>
      </c>
    </row>
    <row r="354" spans="1:28">
      <c r="A354" s="4"/>
      <c r="AB354">
        <v>14</v>
      </c>
    </row>
    <row r="355" spans="1:28">
      <c r="A355" s="4"/>
      <c r="AB355">
        <v>15</v>
      </c>
    </row>
    <row r="356" spans="1:28">
      <c r="A356" s="4"/>
      <c r="AB356">
        <v>16</v>
      </c>
    </row>
    <row r="357" spans="1:28">
      <c r="A357" s="4"/>
      <c r="AB357">
        <v>17</v>
      </c>
    </row>
    <row r="358" spans="1:28">
      <c r="A358" s="4"/>
      <c r="AB358">
        <v>18</v>
      </c>
    </row>
    <row r="359" spans="1:28">
      <c r="A359" s="4"/>
      <c r="AB359">
        <v>19</v>
      </c>
    </row>
    <row r="360" spans="1:28">
      <c r="A360" s="4"/>
      <c r="AB360">
        <v>20</v>
      </c>
    </row>
    <row r="361" spans="1:28">
      <c r="A361" s="4"/>
      <c r="AB361">
        <v>21</v>
      </c>
    </row>
    <row r="362" spans="1:28">
      <c r="A362" s="4"/>
      <c r="AB362">
        <v>22</v>
      </c>
    </row>
    <row r="363" spans="1:28">
      <c r="A363" s="4"/>
      <c r="AB363">
        <v>23</v>
      </c>
    </row>
    <row r="364" spans="1:28">
      <c r="A364" s="4"/>
      <c r="AB364">
        <v>0</v>
      </c>
    </row>
    <row r="365" spans="1:28">
      <c r="A365" s="4"/>
      <c r="AB365">
        <v>1</v>
      </c>
    </row>
    <row r="366" spans="1:28">
      <c r="A366" s="4"/>
      <c r="AB366">
        <v>2</v>
      </c>
    </row>
    <row r="367" spans="1:28">
      <c r="A367" s="4"/>
      <c r="AB367">
        <v>3</v>
      </c>
    </row>
    <row r="368" spans="1:28">
      <c r="A368" s="4"/>
      <c r="AB368">
        <v>4</v>
      </c>
    </row>
    <row r="369" spans="1:28">
      <c r="A369" s="4"/>
      <c r="AB369">
        <v>5</v>
      </c>
    </row>
    <row r="370" spans="1:28">
      <c r="A370" s="4"/>
      <c r="AB370">
        <v>6</v>
      </c>
    </row>
    <row r="371" spans="1:28">
      <c r="A371" s="4"/>
      <c r="AB371">
        <v>7</v>
      </c>
    </row>
    <row r="372" spans="1:28">
      <c r="A372" s="4"/>
      <c r="AB372">
        <v>8</v>
      </c>
    </row>
    <row r="373" spans="1:28">
      <c r="A373" s="4"/>
      <c r="AB373">
        <v>9</v>
      </c>
    </row>
    <row r="374" spans="1:28">
      <c r="A374" s="4"/>
      <c r="AB374">
        <v>10</v>
      </c>
    </row>
    <row r="375" spans="1:28">
      <c r="A375" s="4"/>
      <c r="AB375">
        <v>11</v>
      </c>
    </row>
    <row r="376" spans="1:28">
      <c r="A376" s="4"/>
      <c r="AB376">
        <v>12</v>
      </c>
    </row>
    <row r="377" spans="1:28">
      <c r="A377" s="4"/>
      <c r="AB377">
        <v>13</v>
      </c>
    </row>
    <row r="378" spans="1:28">
      <c r="A378" s="4"/>
      <c r="AB378">
        <v>14</v>
      </c>
    </row>
    <row r="379" spans="1:28">
      <c r="A379" s="4"/>
      <c r="AB379">
        <v>15</v>
      </c>
    </row>
    <row r="380" spans="1:28">
      <c r="A380" s="4"/>
      <c r="AB380">
        <v>16</v>
      </c>
    </row>
    <row r="381" spans="1:28">
      <c r="A381" s="4"/>
      <c r="AB381">
        <v>17</v>
      </c>
    </row>
    <row r="382" spans="1:28">
      <c r="A382" s="4"/>
      <c r="AB382">
        <v>18</v>
      </c>
    </row>
    <row r="383" spans="1:28">
      <c r="A383" s="4"/>
      <c r="AB383">
        <v>19</v>
      </c>
    </row>
    <row r="384" spans="1:28">
      <c r="A384" s="4"/>
      <c r="AB384">
        <v>20</v>
      </c>
    </row>
    <row r="385" spans="1:28">
      <c r="A385" s="4"/>
      <c r="AB385">
        <v>21</v>
      </c>
    </row>
    <row r="386" spans="1:28">
      <c r="A386" s="4"/>
      <c r="AB386">
        <v>22</v>
      </c>
    </row>
    <row r="387" spans="1:28">
      <c r="A387" s="4"/>
      <c r="AB387">
        <v>23</v>
      </c>
    </row>
    <row r="388" spans="1:28">
      <c r="A388" s="4"/>
      <c r="AB388">
        <v>0</v>
      </c>
    </row>
    <row r="389" spans="1:28">
      <c r="A389" s="4"/>
      <c r="AB389">
        <v>1</v>
      </c>
    </row>
    <row r="390" spans="1:28">
      <c r="A390" s="4"/>
      <c r="AB390">
        <v>2</v>
      </c>
    </row>
    <row r="391" spans="1:28">
      <c r="A391" s="4"/>
      <c r="AB391">
        <v>3</v>
      </c>
    </row>
    <row r="392" spans="1:28">
      <c r="A392" s="4"/>
      <c r="AB392">
        <v>4</v>
      </c>
    </row>
    <row r="393" spans="1:28">
      <c r="A393" s="4"/>
      <c r="AB393">
        <v>5</v>
      </c>
    </row>
    <row r="394" spans="1:28">
      <c r="A394" s="4"/>
      <c r="AB394">
        <v>6</v>
      </c>
    </row>
    <row r="395" spans="1:28">
      <c r="A395" s="4"/>
      <c r="AB395">
        <v>7</v>
      </c>
    </row>
    <row r="396" spans="1:28">
      <c r="A396" s="4"/>
      <c r="AB396">
        <v>8</v>
      </c>
    </row>
    <row r="397" spans="1:28">
      <c r="A397" s="4"/>
      <c r="AB397">
        <v>9</v>
      </c>
    </row>
    <row r="398" spans="1:28">
      <c r="A398" s="4"/>
      <c r="AB398">
        <v>10</v>
      </c>
    </row>
    <row r="399" spans="1:28">
      <c r="A399" s="4"/>
      <c r="AB399">
        <v>11</v>
      </c>
    </row>
    <row r="400" spans="1:28">
      <c r="A400" s="4"/>
      <c r="AB400">
        <v>12</v>
      </c>
    </row>
    <row r="401" spans="1:28">
      <c r="A401" s="4"/>
      <c r="AB401">
        <v>13</v>
      </c>
    </row>
    <row r="402" spans="1:28">
      <c r="A402" s="4"/>
      <c r="AB402">
        <v>14</v>
      </c>
    </row>
    <row r="403" spans="1:28">
      <c r="A403" s="4"/>
      <c r="AB403">
        <v>15</v>
      </c>
    </row>
    <row r="404" spans="1:28">
      <c r="A404" s="4"/>
      <c r="AB404">
        <v>16</v>
      </c>
    </row>
    <row r="405" spans="1:28">
      <c r="A405" s="4"/>
      <c r="AB405">
        <v>17</v>
      </c>
    </row>
    <row r="406" spans="1:28">
      <c r="A406" s="4"/>
      <c r="AB406">
        <v>18</v>
      </c>
    </row>
    <row r="407" spans="1:28">
      <c r="A407" s="4"/>
      <c r="AB407">
        <v>19</v>
      </c>
    </row>
    <row r="408" spans="1:28">
      <c r="A408" s="4"/>
      <c r="AB408">
        <v>20</v>
      </c>
    </row>
    <row r="409" spans="1:28">
      <c r="A409" s="4"/>
      <c r="AB409">
        <v>21</v>
      </c>
    </row>
    <row r="410" spans="1:28">
      <c r="A410" s="4"/>
      <c r="AB410">
        <v>21</v>
      </c>
    </row>
    <row r="411" spans="1:28">
      <c r="A411" s="4"/>
      <c r="AB411">
        <v>21</v>
      </c>
    </row>
    <row r="412" spans="1:28">
      <c r="A412" s="4"/>
      <c r="AB412">
        <v>21</v>
      </c>
    </row>
    <row r="413" spans="1:28">
      <c r="A413" s="4"/>
      <c r="AB413">
        <v>21</v>
      </c>
    </row>
    <row r="414" spans="1:28">
      <c r="A414" s="4"/>
      <c r="AB414">
        <v>21</v>
      </c>
    </row>
    <row r="415" spans="1:28">
      <c r="A415" s="4"/>
      <c r="AB415">
        <v>21</v>
      </c>
    </row>
    <row r="416" spans="1:28">
      <c r="A416" s="4"/>
      <c r="AB416">
        <v>21</v>
      </c>
    </row>
    <row r="417" spans="1:28">
      <c r="A417" s="4"/>
      <c r="AB417">
        <v>21</v>
      </c>
    </row>
    <row r="418" spans="1:28">
      <c r="A418" s="4"/>
      <c r="AB418">
        <v>21</v>
      </c>
    </row>
    <row r="419" spans="1:28">
      <c r="A419" s="4"/>
      <c r="AB419">
        <v>21</v>
      </c>
    </row>
    <row r="420" spans="1:28">
      <c r="A420" s="4"/>
      <c r="AB420">
        <v>8</v>
      </c>
    </row>
    <row r="421" spans="1:28">
      <c r="A421" s="4"/>
      <c r="AB421">
        <v>9</v>
      </c>
    </row>
    <row r="422" spans="1:28">
      <c r="A422" s="4"/>
      <c r="AB422">
        <v>10</v>
      </c>
    </row>
    <row r="423" spans="1:28">
      <c r="A423" s="4"/>
      <c r="AB423">
        <v>11</v>
      </c>
    </row>
    <row r="424" spans="1:28">
      <c r="A424" s="4"/>
      <c r="AB424">
        <v>11</v>
      </c>
    </row>
    <row r="425" spans="1:28">
      <c r="A425" s="4"/>
      <c r="AB425">
        <v>11</v>
      </c>
    </row>
    <row r="426" spans="1:28">
      <c r="A426" s="4"/>
      <c r="AB426">
        <v>11</v>
      </c>
    </row>
    <row r="427" spans="1:28">
      <c r="A427" s="4"/>
      <c r="AB427">
        <v>15</v>
      </c>
    </row>
    <row r="428" spans="1:28">
      <c r="A428" s="4"/>
      <c r="AB428">
        <v>16</v>
      </c>
    </row>
    <row r="429" spans="1:28">
      <c r="A429" s="4"/>
      <c r="AB429">
        <v>17</v>
      </c>
    </row>
    <row r="430" spans="1:28">
      <c r="A430" s="4"/>
      <c r="AB430">
        <v>18</v>
      </c>
    </row>
    <row r="431" spans="1:28">
      <c r="A431" s="4"/>
      <c r="AB431">
        <v>19</v>
      </c>
    </row>
    <row r="432" spans="1:28">
      <c r="A432" s="4"/>
      <c r="AB432">
        <v>20</v>
      </c>
    </row>
    <row r="433" spans="1:28">
      <c r="A433" s="4"/>
      <c r="AB433">
        <v>20</v>
      </c>
    </row>
    <row r="434" spans="1:28">
      <c r="A434" s="4"/>
      <c r="AB434">
        <v>20</v>
      </c>
    </row>
    <row r="435" spans="1:28">
      <c r="A435" s="4"/>
      <c r="AB435">
        <v>20</v>
      </c>
    </row>
    <row r="436" spans="1:28">
      <c r="A436" s="4"/>
      <c r="AB436">
        <v>20</v>
      </c>
    </row>
    <row r="437" spans="1:28">
      <c r="A437" s="4"/>
      <c r="AB437">
        <v>1</v>
      </c>
    </row>
    <row r="438" spans="1:28">
      <c r="A438" s="4"/>
      <c r="AB438">
        <v>2</v>
      </c>
    </row>
    <row r="439" spans="1:28">
      <c r="A439" s="4"/>
      <c r="AB439">
        <v>3</v>
      </c>
    </row>
    <row r="440" spans="1:28">
      <c r="A440" s="4"/>
      <c r="AB440">
        <v>4</v>
      </c>
    </row>
    <row r="441" spans="1:28">
      <c r="A441" s="4"/>
      <c r="AB441">
        <v>5</v>
      </c>
    </row>
    <row r="442" spans="1:28">
      <c r="A442" s="4"/>
      <c r="AB442">
        <v>6</v>
      </c>
    </row>
    <row r="443" spans="1:28">
      <c r="A443" s="4"/>
      <c r="AB443">
        <v>7</v>
      </c>
    </row>
    <row r="444" spans="1:28">
      <c r="A444" s="4"/>
      <c r="AB444">
        <v>8</v>
      </c>
    </row>
    <row r="445" spans="1:28">
      <c r="A445" s="4"/>
      <c r="AB445">
        <v>9</v>
      </c>
    </row>
    <row r="446" spans="1:28">
      <c r="A446" s="4"/>
      <c r="AB446">
        <v>9</v>
      </c>
    </row>
    <row r="447" spans="1:28">
      <c r="A447" s="4"/>
      <c r="AB447">
        <v>11</v>
      </c>
    </row>
    <row r="448" spans="1:28">
      <c r="A448" s="4"/>
      <c r="AB448">
        <v>12</v>
      </c>
    </row>
    <row r="449" spans="1:28">
      <c r="A449" s="4"/>
      <c r="AB449">
        <v>13</v>
      </c>
    </row>
    <row r="450" spans="1:28">
      <c r="A450" s="4"/>
      <c r="AB450">
        <v>14</v>
      </c>
    </row>
    <row r="451" spans="1:28">
      <c r="A451" s="4"/>
      <c r="AB451">
        <v>15</v>
      </c>
    </row>
    <row r="452" spans="1:28">
      <c r="A452" s="4"/>
      <c r="AB452">
        <v>16</v>
      </c>
    </row>
    <row r="453" spans="1:28">
      <c r="A453" s="4"/>
      <c r="AB453">
        <v>17</v>
      </c>
    </row>
    <row r="454" spans="1:28">
      <c r="A454" s="4"/>
      <c r="AB454">
        <v>18</v>
      </c>
    </row>
    <row r="455" spans="1:28">
      <c r="A455" s="4"/>
      <c r="AB455">
        <v>19</v>
      </c>
    </row>
    <row r="456" spans="1:28">
      <c r="A456" s="4"/>
      <c r="AB456">
        <v>20</v>
      </c>
    </row>
    <row r="457" spans="1:28">
      <c r="A457" s="4"/>
      <c r="AB457">
        <v>21</v>
      </c>
    </row>
    <row r="458" spans="1:28">
      <c r="A458" s="4"/>
      <c r="AB458">
        <v>22</v>
      </c>
    </row>
    <row r="459" spans="1:28">
      <c r="A459" s="4"/>
      <c r="AB459">
        <v>23</v>
      </c>
    </row>
    <row r="460" spans="1:28">
      <c r="A460" s="4"/>
      <c r="AB460">
        <v>0</v>
      </c>
    </row>
    <row r="461" spans="1:28">
      <c r="A461" s="4"/>
      <c r="AB461">
        <v>1</v>
      </c>
    </row>
    <row r="462" spans="1:28">
      <c r="A462" s="4"/>
      <c r="AB462">
        <v>2</v>
      </c>
    </row>
    <row r="463" spans="1:28">
      <c r="A463" s="4"/>
      <c r="AB463">
        <v>3</v>
      </c>
    </row>
    <row r="464" spans="1:28">
      <c r="A464" s="4"/>
      <c r="AB464">
        <v>4</v>
      </c>
    </row>
    <row r="465" spans="1:28">
      <c r="A465" s="4"/>
      <c r="AB465">
        <v>5</v>
      </c>
    </row>
    <row r="466" spans="1:28">
      <c r="A466" s="4"/>
      <c r="AB466">
        <v>6</v>
      </c>
    </row>
    <row r="467" spans="1:28">
      <c r="A467" s="4"/>
      <c r="AB467">
        <v>7</v>
      </c>
    </row>
    <row r="468" spans="1:28">
      <c r="A468" s="4"/>
      <c r="AB468">
        <v>8</v>
      </c>
    </row>
    <row r="469" spans="1:28">
      <c r="A469" s="4"/>
      <c r="AB469">
        <v>9</v>
      </c>
    </row>
    <row r="470" spans="1:28">
      <c r="A470" s="4"/>
      <c r="AB470">
        <v>10</v>
      </c>
    </row>
    <row r="471" spans="1:28">
      <c r="A471" s="4"/>
      <c r="AB471">
        <v>11</v>
      </c>
    </row>
    <row r="472" spans="1:28">
      <c r="A472" s="4"/>
      <c r="AB472">
        <v>12</v>
      </c>
    </row>
    <row r="473" spans="1:28">
      <c r="A473" s="4"/>
      <c r="AB473">
        <v>13</v>
      </c>
    </row>
    <row r="474" spans="1:28">
      <c r="A474" s="4"/>
      <c r="AB474">
        <v>14</v>
      </c>
    </row>
    <row r="475" spans="1:28">
      <c r="A475" s="4"/>
      <c r="AB475">
        <v>15</v>
      </c>
    </row>
    <row r="476" spans="1:28">
      <c r="A476" s="4"/>
      <c r="AB476">
        <v>16</v>
      </c>
    </row>
    <row r="477" spans="1:28">
      <c r="A477" s="4"/>
      <c r="AB477">
        <v>17</v>
      </c>
    </row>
    <row r="478" spans="1:28">
      <c r="A478" s="4"/>
      <c r="AB478">
        <v>18</v>
      </c>
    </row>
    <row r="479" spans="1:28">
      <c r="A479" s="4"/>
      <c r="AB479">
        <v>19</v>
      </c>
    </row>
    <row r="480" spans="1:28">
      <c r="A480" s="4"/>
      <c r="AB480">
        <v>20</v>
      </c>
    </row>
    <row r="481" spans="1:28">
      <c r="A481" s="4"/>
      <c r="AB481">
        <v>21</v>
      </c>
    </row>
    <row r="482" spans="1:28">
      <c r="A482" s="4"/>
      <c r="AB482">
        <v>22</v>
      </c>
    </row>
    <row r="483" spans="1:28">
      <c r="A483" s="4"/>
      <c r="AB483">
        <v>23</v>
      </c>
    </row>
    <row r="484" spans="1:28">
      <c r="A484" s="4"/>
      <c r="AB484">
        <v>0</v>
      </c>
    </row>
    <row r="485" spans="1:28">
      <c r="A485" s="4"/>
      <c r="AB485">
        <v>1</v>
      </c>
    </row>
    <row r="486" spans="1:28">
      <c r="A486" s="4"/>
      <c r="AB486">
        <v>2</v>
      </c>
    </row>
    <row r="487" spans="1:28">
      <c r="A487" s="4"/>
      <c r="K487" s="2"/>
      <c r="L487" s="4"/>
      <c r="M487" s="4"/>
      <c r="N487" s="1"/>
      <c r="O487" s="1"/>
      <c r="P487" s="4"/>
      <c r="Q487" s="4"/>
      <c r="AB487">
        <v>3</v>
      </c>
    </row>
    <row r="488" spans="1:28">
      <c r="A488" s="4"/>
      <c r="K488" s="2"/>
      <c r="L488" s="4"/>
      <c r="M488" s="4"/>
      <c r="N488" s="1"/>
      <c r="O488" s="1"/>
      <c r="P488" s="4"/>
      <c r="Q488" s="4"/>
      <c r="AB488">
        <v>4</v>
      </c>
    </row>
    <row r="489" spans="1:28">
      <c r="A489" s="4"/>
      <c r="K489" s="2"/>
      <c r="L489" s="4"/>
      <c r="M489" s="4"/>
      <c r="N489" s="1"/>
      <c r="O489" s="1"/>
      <c r="P489" s="4"/>
      <c r="Q489" s="4"/>
      <c r="AB489">
        <v>5</v>
      </c>
    </row>
    <row r="490" spans="1:28">
      <c r="A490" s="4"/>
      <c r="K490" s="2"/>
      <c r="L490" s="4"/>
      <c r="M490" s="4"/>
      <c r="N490" s="1"/>
      <c r="O490" s="1"/>
      <c r="P490" s="4"/>
      <c r="Q490" s="4"/>
      <c r="AB490">
        <v>6</v>
      </c>
    </row>
    <row r="491" spans="1:28">
      <c r="A491" s="4"/>
      <c r="K491" s="2"/>
      <c r="L491" s="4"/>
      <c r="M491" s="4"/>
      <c r="N491" s="1"/>
      <c r="O491" s="1"/>
      <c r="P491" s="4"/>
      <c r="Q491" s="4"/>
      <c r="AB491">
        <v>7</v>
      </c>
    </row>
    <row r="492" spans="1:28">
      <c r="A492" s="4"/>
      <c r="K492" s="2"/>
      <c r="L492" s="4"/>
      <c r="M492" s="4"/>
      <c r="N492" s="1"/>
      <c r="O492" s="1"/>
      <c r="P492" s="4"/>
      <c r="Q492" s="4"/>
      <c r="AB492">
        <v>8</v>
      </c>
    </row>
    <row r="493" spans="1:28">
      <c r="A493" s="4"/>
      <c r="K493" s="2"/>
      <c r="L493" s="4"/>
      <c r="M493" s="4"/>
      <c r="N493" s="1"/>
      <c r="O493" s="1"/>
      <c r="P493" s="4"/>
      <c r="Q493" s="4"/>
      <c r="AB493">
        <v>9</v>
      </c>
    </row>
    <row r="494" spans="1:28">
      <c r="A494" s="4"/>
      <c r="K494" s="2"/>
      <c r="L494" s="4"/>
      <c r="M494" s="4"/>
      <c r="N494" s="1"/>
      <c r="O494" s="1"/>
      <c r="P494" s="4"/>
      <c r="Q494" s="4"/>
      <c r="AB494">
        <v>10</v>
      </c>
    </row>
    <row r="495" spans="1:28">
      <c r="A495" s="4"/>
      <c r="K495" s="2"/>
      <c r="L495" s="4"/>
      <c r="M495" s="4"/>
      <c r="N495" s="1"/>
      <c r="O495" s="1"/>
      <c r="P495" s="4"/>
      <c r="Q495" s="4"/>
      <c r="AB495">
        <v>11</v>
      </c>
    </row>
    <row r="496" spans="1:28">
      <c r="A496" s="4"/>
      <c r="K496" s="2"/>
      <c r="L496" s="4"/>
      <c r="M496" s="4"/>
      <c r="N496" s="1"/>
      <c r="O496" s="1"/>
      <c r="P496" s="4"/>
      <c r="Q496" s="4"/>
      <c r="AB496">
        <v>12</v>
      </c>
    </row>
    <row r="497" spans="1:28">
      <c r="A497" s="4"/>
      <c r="K497" s="2"/>
      <c r="L497" s="4"/>
      <c r="M497" s="4"/>
      <c r="N497" s="1"/>
      <c r="O497" s="1"/>
      <c r="P497" s="4"/>
      <c r="Q497" s="4"/>
      <c r="AB497">
        <v>13</v>
      </c>
    </row>
    <row r="498" spans="1:28">
      <c r="A498" s="4"/>
      <c r="K498" s="2"/>
      <c r="L498" s="4"/>
      <c r="M498" s="4"/>
      <c r="N498" s="1"/>
      <c r="O498" s="1"/>
      <c r="P498" s="4"/>
      <c r="Q498" s="4"/>
      <c r="AB498">
        <v>14</v>
      </c>
    </row>
    <row r="499" spans="1:28">
      <c r="A499" s="4"/>
      <c r="K499" s="2"/>
      <c r="L499" s="4"/>
      <c r="M499" s="4"/>
      <c r="N499" s="1"/>
      <c r="O499" s="1"/>
      <c r="P499" s="4"/>
      <c r="Q499" s="4"/>
      <c r="AB499">
        <v>15</v>
      </c>
    </row>
    <row r="500" spans="1:28">
      <c r="A500" s="4"/>
      <c r="K500" s="2"/>
      <c r="L500" s="4"/>
      <c r="M500" s="4"/>
      <c r="N500" s="1"/>
      <c r="O500" s="1"/>
      <c r="P500" s="4"/>
      <c r="Q500" s="4"/>
      <c r="AB500">
        <v>16</v>
      </c>
    </row>
    <row r="501" spans="1:28">
      <c r="A501" s="4"/>
      <c r="K501" s="2"/>
      <c r="L501" s="4"/>
      <c r="M501" s="4"/>
      <c r="N501" s="1"/>
      <c r="O501" s="1"/>
      <c r="P501" s="4"/>
      <c r="Q501" s="4"/>
      <c r="AB501">
        <v>17</v>
      </c>
    </row>
    <row r="502" spans="1:28">
      <c r="A502" s="4"/>
      <c r="K502" s="2"/>
      <c r="L502" s="4"/>
      <c r="M502" s="4"/>
      <c r="N502" s="1"/>
      <c r="O502" s="1"/>
      <c r="P502" s="4"/>
      <c r="Q502" s="4"/>
      <c r="AB502">
        <v>18</v>
      </c>
    </row>
    <row r="503" spans="1:28">
      <c r="A503" s="4"/>
      <c r="K503" s="2"/>
      <c r="L503" s="4"/>
      <c r="M503" s="4"/>
      <c r="N503" s="1"/>
      <c r="O503" s="1"/>
      <c r="P503" s="4"/>
      <c r="Q503" s="4"/>
      <c r="AB503">
        <v>19</v>
      </c>
    </row>
    <row r="504" spans="1:28">
      <c r="A504" s="4"/>
      <c r="K504" s="2"/>
      <c r="L504" s="4"/>
      <c r="M504" s="4"/>
      <c r="N504" s="1"/>
      <c r="O504" s="1"/>
      <c r="P504" s="4"/>
      <c r="Q504" s="4"/>
      <c r="AB504">
        <v>20</v>
      </c>
    </row>
    <row r="505" spans="1:28">
      <c r="A505" s="4"/>
      <c r="K505" s="2"/>
      <c r="L505" s="4"/>
      <c r="M505" s="4"/>
      <c r="N505" s="1"/>
      <c r="O505" s="1"/>
      <c r="P505" s="4"/>
      <c r="Q505" s="4"/>
      <c r="AB505">
        <v>21</v>
      </c>
    </row>
    <row r="506" spans="1:28">
      <c r="A506" s="4"/>
      <c r="K506" s="2"/>
      <c r="L506" s="4"/>
      <c r="M506" s="4"/>
      <c r="N506" s="1"/>
      <c r="O506" s="1"/>
      <c r="P506" s="4"/>
      <c r="Q506" s="4"/>
      <c r="AB506">
        <v>22</v>
      </c>
    </row>
    <row r="507" spans="1:28">
      <c r="A507" s="4"/>
      <c r="K507" s="2"/>
      <c r="L507" s="4"/>
      <c r="M507" s="4"/>
      <c r="N507" s="1"/>
      <c r="O507" s="1"/>
      <c r="P507" s="4"/>
      <c r="Q507" s="4"/>
      <c r="AB507">
        <v>23</v>
      </c>
    </row>
    <row r="508" spans="1:28">
      <c r="A508" s="4"/>
      <c r="K508" s="2"/>
      <c r="L508" s="4"/>
      <c r="M508" s="4"/>
      <c r="N508" s="1"/>
      <c r="O508" s="1"/>
      <c r="P508" s="4"/>
      <c r="Q508" s="4"/>
      <c r="AB508">
        <v>0</v>
      </c>
    </row>
    <row r="509" spans="1:28">
      <c r="A509" s="4"/>
      <c r="K509" s="2"/>
      <c r="L509" s="4"/>
      <c r="M509" s="4"/>
      <c r="N509" s="1"/>
      <c r="O509" s="1"/>
      <c r="P509" s="4"/>
      <c r="Q509" s="4"/>
      <c r="AB509">
        <v>1</v>
      </c>
    </row>
    <row r="510" spans="1:28">
      <c r="A510" s="4"/>
      <c r="K510" s="2"/>
      <c r="L510" s="4"/>
      <c r="M510" s="4"/>
      <c r="N510" s="1"/>
      <c r="O510" s="1"/>
      <c r="P510" s="4"/>
      <c r="Q510" s="4"/>
      <c r="AB510">
        <v>2</v>
      </c>
    </row>
    <row r="511" spans="1:28">
      <c r="A511" s="4"/>
      <c r="K511" s="2"/>
      <c r="L511" s="4"/>
      <c r="M511" s="4"/>
      <c r="N511" s="1"/>
      <c r="O511" s="1"/>
      <c r="P511" s="4"/>
      <c r="Q511" s="4"/>
      <c r="AB511">
        <v>3</v>
      </c>
    </row>
    <row r="512" spans="1:28">
      <c r="A512" s="4"/>
      <c r="K512" s="2"/>
      <c r="L512" s="4"/>
      <c r="M512" s="4"/>
      <c r="N512" s="1"/>
      <c r="O512" s="1"/>
      <c r="P512" s="4"/>
      <c r="Q512" s="4"/>
      <c r="AB512">
        <v>4</v>
      </c>
    </row>
    <row r="513" spans="1:28">
      <c r="A513" s="4"/>
      <c r="K513" s="2"/>
      <c r="L513" s="4"/>
      <c r="M513" s="4"/>
      <c r="N513" s="1"/>
      <c r="O513" s="1"/>
      <c r="P513" s="4"/>
      <c r="Q513" s="4"/>
      <c r="AB513">
        <v>5</v>
      </c>
    </row>
    <row r="514" spans="1:28">
      <c r="A514" s="4"/>
      <c r="K514" s="2"/>
      <c r="L514" s="4"/>
      <c r="M514" s="4"/>
      <c r="N514" s="1"/>
      <c r="O514" s="1"/>
      <c r="P514" s="4"/>
      <c r="Q514" s="4"/>
      <c r="AB514">
        <v>6</v>
      </c>
    </row>
    <row r="515" spans="1:28">
      <c r="A515" s="4"/>
      <c r="K515" s="2"/>
      <c r="L515" s="4"/>
      <c r="M515" s="4"/>
      <c r="N515" s="1"/>
      <c r="O515" s="1"/>
      <c r="P515" s="4"/>
      <c r="Q515" s="4"/>
      <c r="AB515">
        <v>7</v>
      </c>
    </row>
    <row r="516" spans="1:28">
      <c r="A516" s="4"/>
      <c r="K516" s="2"/>
      <c r="L516" s="4"/>
      <c r="M516" s="4"/>
      <c r="N516" s="1"/>
      <c r="O516" s="1"/>
      <c r="P516" s="4"/>
      <c r="Q516" s="4"/>
      <c r="AB516">
        <v>8</v>
      </c>
    </row>
    <row r="517" spans="1:28">
      <c r="A517" s="4"/>
      <c r="K517" s="2"/>
      <c r="L517" s="4"/>
      <c r="M517" s="4"/>
      <c r="N517" s="1"/>
      <c r="O517" s="1"/>
      <c r="P517" s="4"/>
      <c r="Q517" s="4"/>
      <c r="AB517">
        <v>9</v>
      </c>
    </row>
    <row r="518" spans="1:28">
      <c r="A518" s="4"/>
      <c r="K518" s="2"/>
      <c r="L518" s="4"/>
      <c r="M518" s="4"/>
      <c r="N518" s="1"/>
      <c r="O518" s="1"/>
      <c r="P518" s="4"/>
      <c r="Q518" s="4"/>
      <c r="AB518">
        <v>10</v>
      </c>
    </row>
    <row r="519" spans="1:28">
      <c r="A519" s="4"/>
      <c r="K519" s="2"/>
      <c r="L519" s="4"/>
      <c r="M519" s="4"/>
      <c r="N519" s="1"/>
      <c r="O519" s="1"/>
      <c r="P519" s="4"/>
      <c r="Q519" s="4"/>
      <c r="AB519">
        <v>11</v>
      </c>
    </row>
    <row r="520" spans="1:28">
      <c r="A520" s="4"/>
      <c r="K520" s="2"/>
      <c r="L520" s="4"/>
      <c r="M520" s="4"/>
      <c r="N520" s="1"/>
      <c r="O520" s="1"/>
      <c r="P520" s="4"/>
      <c r="Q520" s="4"/>
      <c r="AB520">
        <v>12</v>
      </c>
    </row>
    <row r="521" spans="1:28">
      <c r="A521" s="4"/>
      <c r="K521" s="2"/>
      <c r="L521" s="4"/>
      <c r="M521" s="4"/>
      <c r="N521" s="1"/>
      <c r="O521" s="1"/>
      <c r="P521" s="4"/>
      <c r="Q521" s="4"/>
      <c r="AB521">
        <v>13</v>
      </c>
    </row>
    <row r="522" spans="1:28">
      <c r="A522" s="4"/>
      <c r="K522" s="2"/>
      <c r="L522" s="4"/>
      <c r="M522" s="4"/>
      <c r="N522" s="1"/>
      <c r="O522" s="1"/>
      <c r="P522" s="4"/>
      <c r="Q522" s="4"/>
      <c r="AB522">
        <v>14</v>
      </c>
    </row>
    <row r="523" spans="1:28">
      <c r="A523" s="4"/>
      <c r="K523" s="2"/>
      <c r="L523" s="4"/>
      <c r="M523" s="4"/>
      <c r="N523" s="1"/>
      <c r="O523" s="1"/>
      <c r="P523" s="4"/>
      <c r="Q523" s="4"/>
      <c r="AB523">
        <v>15</v>
      </c>
    </row>
    <row r="524" spans="1:28">
      <c r="A524" s="4"/>
      <c r="K524" s="2"/>
      <c r="L524" s="4"/>
      <c r="M524" s="4"/>
      <c r="N524" s="1"/>
      <c r="O524" s="1"/>
      <c r="P524" s="4"/>
      <c r="Q524" s="4"/>
      <c r="AB524">
        <v>16</v>
      </c>
    </row>
    <row r="525" spans="1:28">
      <c r="A525" s="4"/>
      <c r="K525" s="2"/>
      <c r="L525" s="4"/>
      <c r="M525" s="4"/>
      <c r="N525" s="1"/>
      <c r="O525" s="1"/>
      <c r="P525" s="4"/>
      <c r="Q525" s="4"/>
      <c r="AB525">
        <v>17</v>
      </c>
    </row>
    <row r="526" spans="1:28">
      <c r="A526" s="4"/>
      <c r="K526" s="2"/>
      <c r="L526" s="4"/>
      <c r="M526" s="4"/>
      <c r="N526" s="1"/>
      <c r="O526" s="1"/>
      <c r="P526" s="4"/>
      <c r="Q526" s="4"/>
      <c r="AB526">
        <v>18</v>
      </c>
    </row>
    <row r="527" spans="1:28">
      <c r="A527" s="4"/>
      <c r="K527" s="2"/>
      <c r="L527" s="4"/>
      <c r="M527" s="4"/>
      <c r="N527" s="1"/>
      <c r="O527" s="1"/>
      <c r="P527" s="4"/>
      <c r="Q527" s="4"/>
      <c r="AB527">
        <v>19</v>
      </c>
    </row>
    <row r="528" spans="1:28">
      <c r="A528" s="4"/>
      <c r="K528" s="2"/>
      <c r="L528" s="4"/>
      <c r="M528" s="4"/>
      <c r="N528" s="1"/>
      <c r="O528" s="1"/>
      <c r="P528" s="4"/>
      <c r="Q528" s="4"/>
      <c r="AB528">
        <v>20</v>
      </c>
    </row>
    <row r="529" spans="1:28">
      <c r="A529" s="4"/>
      <c r="K529" s="2"/>
      <c r="L529" s="4"/>
      <c r="M529" s="4"/>
      <c r="N529" s="1"/>
      <c r="O529" s="1"/>
      <c r="P529" s="4"/>
      <c r="Q529" s="4"/>
      <c r="AB529">
        <v>21</v>
      </c>
    </row>
    <row r="530" spans="1:28">
      <c r="A530" s="4"/>
      <c r="K530" s="2"/>
      <c r="L530" s="4"/>
      <c r="M530" s="4"/>
      <c r="N530" s="1"/>
      <c r="O530" s="1"/>
      <c r="P530" s="4"/>
      <c r="Q530" s="4"/>
      <c r="AB530">
        <v>22</v>
      </c>
    </row>
    <row r="531" spans="1:28">
      <c r="A531" s="4"/>
      <c r="K531" s="2"/>
      <c r="L531" s="4"/>
      <c r="M531" s="4"/>
      <c r="N531" s="1"/>
      <c r="O531" s="1"/>
      <c r="P531" s="4"/>
      <c r="Q531" s="4"/>
      <c r="AB531">
        <v>23</v>
      </c>
    </row>
    <row r="532" spans="1:28">
      <c r="A532" s="4"/>
      <c r="K532" s="2"/>
      <c r="L532" s="4"/>
      <c r="M532" s="4"/>
      <c r="N532" s="1"/>
      <c r="O532" s="1"/>
      <c r="P532" s="4"/>
      <c r="Q532" s="4"/>
      <c r="AB532">
        <v>0</v>
      </c>
    </row>
    <row r="533" spans="1:28">
      <c r="A533" s="4"/>
      <c r="K533" s="2"/>
      <c r="L533" s="4"/>
      <c r="M533" s="4"/>
      <c r="N533" s="1"/>
      <c r="O533" s="1"/>
      <c r="P533" s="4"/>
      <c r="Q533" s="4"/>
      <c r="AB533">
        <v>1</v>
      </c>
    </row>
    <row r="534" spans="1:28">
      <c r="A534" s="4"/>
      <c r="K534" s="2"/>
      <c r="L534" s="4"/>
      <c r="M534" s="4"/>
      <c r="N534" s="1"/>
      <c r="O534" s="1"/>
      <c r="P534" s="4"/>
      <c r="Q534" s="4"/>
      <c r="AB534">
        <v>2</v>
      </c>
    </row>
    <row r="535" spans="1:28">
      <c r="A535" s="4"/>
      <c r="K535" s="2"/>
      <c r="L535" s="4"/>
      <c r="M535" s="4"/>
      <c r="N535" s="1"/>
      <c r="O535" s="1"/>
      <c r="P535" s="4"/>
      <c r="Q535" s="4"/>
      <c r="AB535">
        <v>3</v>
      </c>
    </row>
    <row r="536" spans="1:28">
      <c r="A536" s="4"/>
      <c r="K536" s="2"/>
      <c r="L536" s="4"/>
      <c r="M536" s="4"/>
      <c r="N536" s="1"/>
      <c r="O536" s="1"/>
      <c r="P536" s="4"/>
      <c r="Q536" s="4"/>
      <c r="AB536">
        <v>4</v>
      </c>
    </row>
    <row r="537" spans="1:28">
      <c r="A537" s="4"/>
      <c r="K537" s="2"/>
      <c r="L537" s="4"/>
      <c r="M537" s="4"/>
      <c r="N537" s="1"/>
      <c r="O537" s="1"/>
      <c r="P537" s="4"/>
      <c r="Q537" s="4"/>
      <c r="AB537">
        <v>5</v>
      </c>
    </row>
    <row r="538" spans="1:28">
      <c r="A538" s="4"/>
      <c r="K538" s="2"/>
      <c r="L538" s="4"/>
      <c r="M538" s="4"/>
      <c r="N538" s="1"/>
      <c r="O538" s="1"/>
      <c r="P538" s="4"/>
      <c r="Q538" s="4"/>
      <c r="AB538">
        <v>6</v>
      </c>
    </row>
    <row r="539" spans="1:28">
      <c r="A539" s="4"/>
      <c r="K539" s="2"/>
      <c r="L539" s="4"/>
      <c r="M539" s="4"/>
      <c r="N539" s="1"/>
      <c r="O539" s="1"/>
      <c r="P539" s="4"/>
      <c r="Q539" s="4"/>
      <c r="AB539">
        <v>7</v>
      </c>
    </row>
    <row r="540" spans="1:28">
      <c r="A540" s="4"/>
      <c r="K540" s="2"/>
      <c r="L540" s="4"/>
      <c r="M540" s="4"/>
      <c r="N540" s="1"/>
      <c r="O540" s="1"/>
      <c r="P540" s="4"/>
      <c r="Q540" s="4"/>
      <c r="AB540">
        <v>8</v>
      </c>
    </row>
    <row r="541" spans="1:28">
      <c r="A541" s="4"/>
      <c r="K541" s="2"/>
      <c r="L541" s="4"/>
      <c r="M541" s="4"/>
      <c r="N541" s="1"/>
      <c r="O541" s="1"/>
      <c r="P541" s="4"/>
      <c r="Q541" s="4"/>
      <c r="AB541">
        <v>9</v>
      </c>
    </row>
    <row r="542" spans="1:28">
      <c r="A542" s="4"/>
      <c r="K542" s="2"/>
      <c r="L542" s="4"/>
      <c r="M542" s="4"/>
      <c r="N542" s="1"/>
      <c r="O542" s="1"/>
      <c r="P542" s="4"/>
      <c r="Q542" s="4"/>
      <c r="AB542">
        <v>10</v>
      </c>
    </row>
    <row r="543" spans="1:28">
      <c r="A543" s="4"/>
      <c r="K543" s="2"/>
      <c r="L543" s="4"/>
      <c r="M543" s="4"/>
      <c r="N543" s="1"/>
      <c r="O543" s="1"/>
      <c r="P543" s="4"/>
      <c r="Q543" s="4"/>
      <c r="AB543">
        <v>11</v>
      </c>
    </row>
    <row r="544" spans="1:28">
      <c r="A544" s="4"/>
      <c r="K544" s="2"/>
      <c r="L544" s="4"/>
      <c r="M544" s="4"/>
      <c r="N544" s="1"/>
      <c r="O544" s="1"/>
      <c r="P544" s="4"/>
      <c r="Q544" s="4"/>
      <c r="AB544">
        <v>12</v>
      </c>
    </row>
    <row r="545" spans="1:28">
      <c r="A545" s="4"/>
      <c r="K545" s="2"/>
      <c r="L545" s="4"/>
      <c r="M545" s="4"/>
      <c r="N545" s="1"/>
      <c r="O545" s="1"/>
      <c r="P545" s="4"/>
      <c r="Q545" s="4"/>
      <c r="AB545">
        <v>13</v>
      </c>
    </row>
    <row r="546" spans="1:28">
      <c r="A546" s="4"/>
      <c r="K546" s="2"/>
      <c r="L546" s="4"/>
      <c r="M546" s="4"/>
      <c r="N546" s="1"/>
      <c r="O546" s="1"/>
      <c r="P546" s="4"/>
      <c r="Q546" s="4"/>
      <c r="AB546">
        <v>14</v>
      </c>
    </row>
    <row r="547" spans="1:28">
      <c r="A547" s="4"/>
      <c r="K547" s="2"/>
      <c r="L547" s="4"/>
      <c r="M547" s="4"/>
      <c r="N547" s="1"/>
      <c r="O547" s="1"/>
      <c r="P547" s="4"/>
      <c r="Q547" s="4"/>
      <c r="AB547">
        <v>15</v>
      </c>
    </row>
    <row r="548" spans="1:28">
      <c r="A548" s="4"/>
      <c r="K548" s="2"/>
      <c r="L548" s="4"/>
      <c r="M548" s="4"/>
      <c r="N548" s="1"/>
      <c r="O548" s="1"/>
      <c r="P548" s="4"/>
      <c r="Q548" s="4"/>
      <c r="AB548">
        <v>16</v>
      </c>
    </row>
    <row r="549" spans="1:28">
      <c r="A549" s="4"/>
      <c r="K549" s="2"/>
      <c r="L549" s="4"/>
      <c r="M549" s="4"/>
      <c r="N549" s="1"/>
      <c r="O549" s="1"/>
      <c r="P549" s="4"/>
      <c r="Q549" s="4"/>
      <c r="AB549">
        <v>17</v>
      </c>
    </row>
    <row r="550" spans="1:28">
      <c r="A550" s="4"/>
      <c r="K550" s="2"/>
      <c r="L550" s="4"/>
      <c r="M550" s="4"/>
      <c r="N550" s="1"/>
      <c r="O550" s="1"/>
      <c r="P550" s="4"/>
      <c r="Q550" s="4"/>
      <c r="AB550">
        <v>18</v>
      </c>
    </row>
    <row r="551" spans="1:28">
      <c r="A551" s="4"/>
      <c r="K551" s="2"/>
      <c r="L551" s="4"/>
      <c r="M551" s="4"/>
      <c r="N551" s="1"/>
      <c r="O551" s="1"/>
      <c r="P551" s="4"/>
      <c r="Q551" s="4"/>
      <c r="AB551">
        <v>19</v>
      </c>
    </row>
    <row r="552" spans="1:28">
      <c r="A552" s="4"/>
      <c r="K552" s="2"/>
      <c r="L552" s="4"/>
      <c r="M552" s="4"/>
      <c r="N552" s="1"/>
      <c r="O552" s="1"/>
      <c r="P552" s="4"/>
      <c r="Q552" s="4"/>
      <c r="AB552">
        <v>20</v>
      </c>
    </row>
    <row r="553" spans="1:28">
      <c r="A553" s="4"/>
      <c r="K553" s="2"/>
      <c r="L553" s="4"/>
      <c r="M553" s="4"/>
      <c r="N553" s="1"/>
      <c r="O553" s="1"/>
      <c r="P553" s="4"/>
      <c r="Q553" s="4"/>
      <c r="AB553">
        <v>21</v>
      </c>
    </row>
    <row r="554" spans="1:28">
      <c r="A554" s="4"/>
      <c r="K554" s="2"/>
      <c r="L554" s="4"/>
      <c r="M554" s="4"/>
      <c r="N554" s="1"/>
      <c r="O554" s="1"/>
      <c r="P554" s="4"/>
      <c r="Q554" s="4"/>
      <c r="AB554">
        <v>22</v>
      </c>
    </row>
    <row r="555" spans="1:28">
      <c r="A555" s="4"/>
      <c r="K555" s="2"/>
      <c r="L555" s="4"/>
      <c r="M555" s="4"/>
      <c r="N555" s="1"/>
      <c r="O555" s="1"/>
      <c r="P555" s="4"/>
      <c r="Q555" s="4"/>
      <c r="AB555">
        <v>23</v>
      </c>
    </row>
    <row r="556" spans="1:28">
      <c r="A556" s="4"/>
      <c r="K556" s="2"/>
      <c r="L556" s="4"/>
      <c r="M556" s="4"/>
      <c r="N556" s="1"/>
      <c r="O556" s="1"/>
      <c r="P556" s="4"/>
      <c r="Q556" s="4"/>
      <c r="AB556">
        <v>0</v>
      </c>
    </row>
    <row r="557" spans="1:28">
      <c r="A557" s="4"/>
      <c r="K557" s="2"/>
      <c r="L557" s="4"/>
      <c r="M557" s="4"/>
      <c r="N557" s="1"/>
      <c r="O557" s="1"/>
      <c r="P557" s="4"/>
      <c r="Q557" s="4"/>
      <c r="AB557">
        <v>1</v>
      </c>
    </row>
    <row r="558" spans="1:28">
      <c r="A558" s="4"/>
      <c r="K558" s="2"/>
      <c r="L558" s="4"/>
      <c r="M558" s="4"/>
      <c r="N558" s="1"/>
      <c r="O558" s="1"/>
      <c r="P558" s="4"/>
      <c r="Q558" s="4"/>
      <c r="AB558">
        <v>2</v>
      </c>
    </row>
    <row r="559" spans="1:28">
      <c r="A559" s="4"/>
      <c r="K559" s="2"/>
      <c r="L559" s="4"/>
      <c r="M559" s="4"/>
      <c r="N559" s="1"/>
      <c r="O559" s="1"/>
      <c r="P559" s="4"/>
      <c r="Q559" s="4"/>
      <c r="AB559">
        <v>3</v>
      </c>
    </row>
    <row r="560" spans="1:28">
      <c r="A560" s="4"/>
      <c r="K560" s="2"/>
      <c r="L560" s="4"/>
      <c r="M560" s="4"/>
      <c r="N560" s="1"/>
      <c r="O560" s="1"/>
      <c r="P560" s="4"/>
      <c r="Q560" s="4"/>
      <c r="AB560">
        <v>4</v>
      </c>
    </row>
    <row r="561" spans="1:28">
      <c r="A561" s="4"/>
      <c r="K561" s="2"/>
      <c r="L561" s="4"/>
      <c r="M561" s="4"/>
      <c r="N561" s="1"/>
      <c r="O561" s="1"/>
      <c r="P561" s="4"/>
      <c r="Q561" s="4"/>
      <c r="AB561">
        <v>5</v>
      </c>
    </row>
    <row r="562" spans="1:28">
      <c r="A562" s="4"/>
      <c r="K562" s="2"/>
      <c r="L562" s="4"/>
      <c r="M562" s="4"/>
      <c r="N562" s="1"/>
      <c r="O562" s="1"/>
      <c r="P562" s="4"/>
      <c r="Q562" s="4"/>
      <c r="AB562">
        <v>6</v>
      </c>
    </row>
    <row r="563" spans="1:28">
      <c r="A563" s="4"/>
      <c r="K563" s="2"/>
      <c r="L563" s="4"/>
      <c r="M563" s="4"/>
      <c r="N563" s="1"/>
      <c r="O563" s="1"/>
      <c r="P563" s="4"/>
      <c r="Q563" s="4"/>
      <c r="AB563">
        <v>7</v>
      </c>
    </row>
    <row r="564" spans="1:28">
      <c r="A564" s="4"/>
      <c r="K564" s="2"/>
      <c r="L564" s="4"/>
      <c r="M564" s="4"/>
      <c r="N564" s="1"/>
      <c r="O564" s="1"/>
      <c r="P564" s="4"/>
      <c r="Q564" s="4"/>
      <c r="AB564">
        <v>8</v>
      </c>
    </row>
    <row r="565" spans="1:28">
      <c r="A565" s="4"/>
      <c r="K565" s="2"/>
      <c r="L565" s="4"/>
      <c r="M565" s="4"/>
      <c r="N565" s="1"/>
      <c r="O565" s="1"/>
      <c r="P565" s="4"/>
      <c r="Q565" s="4"/>
      <c r="AB565">
        <v>9</v>
      </c>
    </row>
    <row r="566" spans="1:28">
      <c r="A566" s="4"/>
      <c r="K566" s="2"/>
      <c r="L566" s="4"/>
      <c r="M566" s="4"/>
      <c r="N566" s="1"/>
      <c r="O566" s="1"/>
      <c r="P566" s="4"/>
      <c r="Q566" s="4"/>
      <c r="AB566">
        <v>10</v>
      </c>
    </row>
    <row r="567" spans="1:28">
      <c r="A567" s="4"/>
      <c r="K567" s="2"/>
      <c r="L567" s="4"/>
      <c r="M567" s="4"/>
      <c r="N567" s="1"/>
      <c r="O567" s="1"/>
      <c r="P567" s="4"/>
      <c r="Q567" s="4"/>
      <c r="AB567">
        <v>11</v>
      </c>
    </row>
    <row r="568" spans="1:28">
      <c r="A568" s="4"/>
      <c r="K568" s="2"/>
      <c r="L568" s="4"/>
      <c r="M568" s="4"/>
      <c r="N568" s="1"/>
      <c r="O568" s="1"/>
      <c r="P568" s="4"/>
      <c r="Q568" s="4"/>
      <c r="AB568">
        <v>12</v>
      </c>
    </row>
    <row r="569" spans="1:28">
      <c r="A569" s="4"/>
      <c r="K569" s="2"/>
      <c r="L569" s="4"/>
      <c r="M569" s="4"/>
      <c r="N569" s="1"/>
      <c r="O569" s="1"/>
      <c r="P569" s="4"/>
      <c r="Q569" s="4"/>
      <c r="AB569">
        <v>13</v>
      </c>
    </row>
    <row r="570" spans="1:28">
      <c r="A570" s="4"/>
      <c r="K570" s="2"/>
      <c r="L570" s="4"/>
      <c r="M570" s="4"/>
      <c r="N570" s="1"/>
      <c r="O570" s="1"/>
      <c r="P570" s="4"/>
      <c r="Q570" s="4"/>
      <c r="AB570">
        <v>14</v>
      </c>
    </row>
    <row r="571" spans="1:28">
      <c r="A571" s="4"/>
      <c r="K571" s="2"/>
      <c r="L571" s="4"/>
      <c r="M571" s="4"/>
      <c r="N571" s="1"/>
      <c r="O571" s="1"/>
      <c r="P571" s="4"/>
      <c r="Q571" s="4"/>
      <c r="AB571">
        <v>15</v>
      </c>
    </row>
    <row r="572" spans="1:28">
      <c r="A572" s="4"/>
      <c r="K572" s="2"/>
      <c r="L572" s="4"/>
      <c r="M572" s="4"/>
      <c r="N572" s="1"/>
      <c r="O572" s="1"/>
      <c r="P572" s="4"/>
      <c r="Q572" s="4"/>
      <c r="AB572">
        <v>16</v>
      </c>
    </row>
    <row r="573" spans="1:28">
      <c r="A573" s="4"/>
      <c r="K573" s="2"/>
      <c r="L573" s="4"/>
      <c r="M573" s="4"/>
      <c r="N573" s="1"/>
      <c r="O573" s="1"/>
      <c r="P573" s="4"/>
      <c r="Q573" s="4"/>
      <c r="AB573">
        <v>17</v>
      </c>
    </row>
    <row r="574" spans="1:28">
      <c r="A574" s="4"/>
      <c r="K574" s="2"/>
      <c r="L574" s="4"/>
      <c r="M574" s="4"/>
      <c r="N574" s="1"/>
      <c r="O574" s="1"/>
      <c r="P574" s="4"/>
      <c r="Q574" s="4"/>
      <c r="AB574">
        <v>18</v>
      </c>
    </row>
    <row r="575" spans="1:28">
      <c r="A575" s="4"/>
      <c r="K575" s="2"/>
      <c r="L575" s="4"/>
      <c r="M575" s="4"/>
      <c r="N575" s="1"/>
      <c r="O575" s="1"/>
      <c r="P575" s="4"/>
      <c r="Q575" s="4"/>
      <c r="AB575">
        <v>19</v>
      </c>
    </row>
    <row r="576" spans="1:28">
      <c r="A576" s="4"/>
      <c r="K576" s="2"/>
      <c r="L576" s="4"/>
      <c r="M576" s="4"/>
      <c r="N576" s="1"/>
      <c r="O576" s="1"/>
      <c r="P576" s="4"/>
      <c r="Q576" s="4"/>
      <c r="AB576">
        <v>20</v>
      </c>
    </row>
    <row r="577" spans="1:28">
      <c r="A577" s="4"/>
      <c r="K577" s="2"/>
      <c r="L577" s="4"/>
      <c r="M577" s="4"/>
      <c r="N577" s="1"/>
      <c r="O577" s="1"/>
      <c r="P577" s="4"/>
      <c r="Q577" s="4"/>
      <c r="AB577">
        <v>21</v>
      </c>
    </row>
    <row r="578" spans="1:28">
      <c r="A578" s="4"/>
      <c r="K578" s="2"/>
      <c r="L578" s="4"/>
      <c r="M578" s="4"/>
      <c r="N578" s="1"/>
      <c r="O578" s="1"/>
      <c r="P578" s="4"/>
      <c r="Q578" s="4"/>
      <c r="AB578">
        <v>22</v>
      </c>
    </row>
    <row r="579" spans="1:28">
      <c r="A579" s="4"/>
      <c r="K579" s="2"/>
      <c r="L579" s="4"/>
      <c r="M579" s="4"/>
      <c r="N579" s="1"/>
      <c r="O579" s="1"/>
      <c r="P579" s="4"/>
      <c r="Q579" s="4"/>
      <c r="AB579">
        <v>23</v>
      </c>
    </row>
    <row r="580" spans="1:28">
      <c r="A580" s="4"/>
      <c r="K580" s="2"/>
      <c r="L580" s="4"/>
      <c r="M580" s="4"/>
      <c r="N580" s="1"/>
      <c r="O580" s="1"/>
      <c r="P580" s="4"/>
      <c r="Q580" s="4"/>
      <c r="AB580">
        <v>0</v>
      </c>
    </row>
    <row r="581" spans="1:28">
      <c r="A581" s="4"/>
      <c r="K581" s="2"/>
      <c r="L581" s="4"/>
      <c r="M581" s="4"/>
      <c r="N581" s="1"/>
      <c r="O581" s="1"/>
      <c r="P581" s="4"/>
      <c r="Q581" s="4"/>
      <c r="AB581">
        <v>1</v>
      </c>
    </row>
    <row r="582" spans="1:28">
      <c r="A582" s="4"/>
      <c r="K582" s="2"/>
      <c r="L582" s="4"/>
      <c r="M582" s="4"/>
      <c r="N582" s="1"/>
      <c r="O582" s="1"/>
      <c r="P582" s="4"/>
      <c r="Q582" s="4"/>
      <c r="AB582">
        <v>2</v>
      </c>
    </row>
    <row r="583" spans="1:28">
      <c r="A583" s="4"/>
      <c r="K583" s="2"/>
      <c r="L583" s="4"/>
      <c r="M583" s="4"/>
      <c r="N583" s="1"/>
      <c r="O583" s="1"/>
      <c r="P583" s="4"/>
      <c r="Q583" s="4"/>
      <c r="AB583">
        <v>3</v>
      </c>
    </row>
    <row r="584" spans="1:28">
      <c r="A584" s="4"/>
      <c r="K584" s="2"/>
      <c r="L584" s="4"/>
      <c r="M584" s="4"/>
      <c r="N584" s="1"/>
      <c r="O584" s="1"/>
      <c r="P584" s="4"/>
      <c r="Q584" s="4"/>
      <c r="AB584">
        <v>4</v>
      </c>
    </row>
    <row r="585" spans="1:28">
      <c r="A585" s="4"/>
      <c r="K585" s="2"/>
      <c r="L585" s="4"/>
      <c r="M585" s="4"/>
      <c r="N585" s="1"/>
      <c r="O585" s="1"/>
      <c r="P585" s="4"/>
      <c r="Q585" s="4"/>
      <c r="AB585">
        <v>5</v>
      </c>
    </row>
    <row r="586" spans="1:28">
      <c r="A586" s="4"/>
      <c r="K586" s="2"/>
      <c r="L586" s="4"/>
      <c r="M586" s="4"/>
      <c r="N586" s="1"/>
      <c r="O586" s="1"/>
      <c r="P586" s="4"/>
      <c r="Q586" s="4"/>
      <c r="AB586">
        <v>6</v>
      </c>
    </row>
    <row r="587" spans="1:28">
      <c r="A587" s="4"/>
      <c r="K587" s="2"/>
      <c r="L587" s="4"/>
      <c r="M587" s="4"/>
      <c r="N587" s="1"/>
      <c r="O587" s="1"/>
      <c r="P587" s="4"/>
      <c r="Q587" s="4"/>
      <c r="AB587">
        <v>7</v>
      </c>
    </row>
    <row r="588" spans="1:28">
      <c r="A588" s="4"/>
      <c r="K588" s="2"/>
      <c r="L588" s="4"/>
      <c r="M588" s="4"/>
      <c r="N588" s="1"/>
      <c r="O588" s="1"/>
      <c r="P588" s="4"/>
      <c r="Q588" s="4"/>
      <c r="AB588">
        <v>8</v>
      </c>
    </row>
    <row r="589" spans="1:28">
      <c r="A589" s="4"/>
      <c r="K589" s="2"/>
      <c r="L589" s="4"/>
      <c r="M589" s="4"/>
      <c r="N589" s="1"/>
      <c r="O589" s="1"/>
      <c r="P589" s="4"/>
      <c r="Q589" s="4"/>
      <c r="AB589">
        <v>9</v>
      </c>
    </row>
    <row r="590" spans="1:28">
      <c r="A590" s="4"/>
      <c r="K590" s="2"/>
      <c r="L590" s="4"/>
      <c r="M590" s="4"/>
      <c r="N590" s="1"/>
      <c r="O590" s="1"/>
      <c r="P590" s="4"/>
      <c r="Q590" s="4"/>
      <c r="AB590">
        <v>10</v>
      </c>
    </row>
    <row r="591" spans="1:28">
      <c r="A591" s="4"/>
      <c r="K591" s="2"/>
      <c r="L591" s="4"/>
      <c r="M591" s="4"/>
      <c r="N591" s="1"/>
      <c r="O591" s="1"/>
      <c r="P591" s="4"/>
      <c r="Q591" s="4"/>
      <c r="AB591">
        <v>11</v>
      </c>
    </row>
    <row r="592" spans="1:28">
      <c r="A592" s="4"/>
      <c r="K592" s="2"/>
      <c r="L592" s="4"/>
      <c r="M592" s="4"/>
      <c r="N592" s="1"/>
      <c r="O592" s="1"/>
      <c r="P592" s="4"/>
      <c r="Q592" s="4"/>
      <c r="AB592">
        <v>12</v>
      </c>
    </row>
    <row r="593" spans="1:28">
      <c r="A593" s="4"/>
      <c r="K593" s="2"/>
      <c r="L593" s="4"/>
      <c r="M593" s="4"/>
      <c r="N593" s="1"/>
      <c r="O593" s="1"/>
      <c r="P593" s="4"/>
      <c r="Q593" s="4"/>
      <c r="AB593">
        <v>13</v>
      </c>
    </row>
    <row r="594" spans="1:28">
      <c r="A594" s="4"/>
      <c r="K594" s="2"/>
      <c r="L594" s="4"/>
      <c r="M594" s="4"/>
      <c r="N594" s="1"/>
      <c r="O594" s="1"/>
      <c r="P594" s="4"/>
      <c r="Q594" s="4"/>
      <c r="AB594">
        <v>14</v>
      </c>
    </row>
    <row r="595" spans="1:28">
      <c r="A595" s="4"/>
      <c r="K595" s="2"/>
      <c r="L595" s="4"/>
      <c r="M595" s="4"/>
      <c r="N595" s="1"/>
      <c r="O595" s="1"/>
      <c r="P595" s="4"/>
      <c r="Q595" s="4"/>
      <c r="AB595">
        <v>15</v>
      </c>
    </row>
    <row r="596" spans="1:28">
      <c r="A596" s="4"/>
      <c r="K596" s="2"/>
      <c r="L596" s="4"/>
      <c r="M596" s="4"/>
      <c r="N596" s="1"/>
      <c r="O596" s="1"/>
      <c r="P596" s="4"/>
      <c r="Q596" s="4"/>
      <c r="AB596">
        <v>16</v>
      </c>
    </row>
    <row r="597" spans="1:28">
      <c r="A597" s="4"/>
      <c r="K597" s="2"/>
      <c r="L597" s="4"/>
      <c r="M597" s="4"/>
      <c r="N597" s="1"/>
      <c r="O597" s="1"/>
      <c r="P597" s="4"/>
      <c r="Q597" s="4"/>
      <c r="AB597">
        <v>17</v>
      </c>
    </row>
    <row r="598" spans="1:28">
      <c r="A598" s="4"/>
      <c r="K598" s="2"/>
      <c r="L598" s="4"/>
      <c r="M598" s="4"/>
      <c r="N598" s="1"/>
      <c r="O598" s="1"/>
      <c r="P598" s="4"/>
      <c r="Q598" s="4"/>
      <c r="AB598">
        <v>18</v>
      </c>
    </row>
    <row r="599" spans="1:28">
      <c r="A599" s="4"/>
      <c r="K599" s="2"/>
      <c r="L599" s="4"/>
      <c r="M599" s="4"/>
      <c r="N599" s="1"/>
      <c r="O599" s="1"/>
      <c r="P599" s="4"/>
      <c r="Q599" s="4"/>
      <c r="AB599">
        <v>19</v>
      </c>
    </row>
    <row r="600" spans="1:28">
      <c r="A600" s="4"/>
      <c r="K600" s="2"/>
      <c r="L600" s="4"/>
      <c r="M600" s="4"/>
      <c r="N600" s="1"/>
      <c r="O600" s="1"/>
      <c r="P600" s="4"/>
      <c r="Q600" s="4"/>
      <c r="AB600">
        <v>20</v>
      </c>
    </row>
    <row r="601" spans="1:28">
      <c r="A601" s="4"/>
      <c r="K601" s="2"/>
      <c r="L601" s="4"/>
      <c r="M601" s="4"/>
      <c r="N601" s="1"/>
      <c r="O601" s="1"/>
      <c r="P601" s="4"/>
      <c r="Q601" s="4"/>
      <c r="AB601">
        <v>21</v>
      </c>
    </row>
    <row r="602" spans="1:28">
      <c r="A602" s="4"/>
      <c r="K602" s="2"/>
      <c r="L602" s="4"/>
      <c r="M602" s="4"/>
      <c r="N602" s="1"/>
      <c r="O602" s="1"/>
      <c r="P602" s="4"/>
      <c r="Q602" s="4"/>
      <c r="AB602">
        <v>22</v>
      </c>
    </row>
    <row r="603" spans="1:28">
      <c r="A603" s="4"/>
      <c r="K603" s="2"/>
      <c r="L603" s="4"/>
      <c r="M603" s="4"/>
      <c r="N603" s="1"/>
      <c r="O603" s="1"/>
      <c r="P603" s="4"/>
      <c r="Q603" s="4"/>
      <c r="AB603">
        <v>23</v>
      </c>
    </row>
    <row r="604" spans="1:28">
      <c r="A604" s="4"/>
      <c r="K604" s="2"/>
      <c r="L604" s="4"/>
      <c r="M604" s="4"/>
      <c r="N604" s="1"/>
      <c r="O604" s="1"/>
      <c r="P604" s="4"/>
      <c r="Q604" s="4"/>
      <c r="AB604">
        <v>0</v>
      </c>
    </row>
    <row r="605" spans="1:28">
      <c r="A605" s="4"/>
      <c r="K605" s="2"/>
      <c r="L605" s="4"/>
      <c r="M605" s="4"/>
      <c r="N605" s="1"/>
      <c r="O605" s="1"/>
      <c r="P605" s="4"/>
      <c r="Q605" s="4"/>
      <c r="AB605">
        <v>1</v>
      </c>
    </row>
    <row r="606" spans="1:28">
      <c r="A606" s="4"/>
      <c r="K606" s="2"/>
      <c r="L606" s="4"/>
      <c r="M606" s="4"/>
      <c r="N606" s="1"/>
      <c r="O606" s="1"/>
      <c r="P606" s="4"/>
      <c r="Q606" s="4"/>
      <c r="AB606">
        <v>2</v>
      </c>
    </row>
    <row r="607" spans="1:28">
      <c r="A607" s="4"/>
      <c r="K607" s="2"/>
      <c r="L607" s="4"/>
      <c r="M607" s="4"/>
      <c r="N607" s="1"/>
      <c r="O607" s="1"/>
      <c r="P607" s="4"/>
      <c r="Q607" s="4"/>
      <c r="AB607">
        <v>3</v>
      </c>
    </row>
    <row r="608" spans="1:28">
      <c r="A608" s="4"/>
      <c r="K608" s="2"/>
      <c r="L608" s="4"/>
      <c r="M608" s="4"/>
      <c r="N608" s="1"/>
      <c r="O608" s="1"/>
      <c r="P608" s="4"/>
      <c r="Q608" s="4"/>
      <c r="AB608">
        <v>4</v>
      </c>
    </row>
    <row r="609" spans="1:28">
      <c r="A609" s="4"/>
      <c r="K609" s="2"/>
      <c r="L609" s="4"/>
      <c r="M609" s="4"/>
      <c r="N609" s="1"/>
      <c r="O609" s="1"/>
      <c r="P609" s="4"/>
      <c r="Q609" s="4"/>
      <c r="AB609">
        <v>5</v>
      </c>
    </row>
    <row r="610" spans="1:28">
      <c r="A610" s="4"/>
      <c r="K610" s="2"/>
      <c r="L610" s="4"/>
      <c r="M610" s="4"/>
      <c r="N610" s="1"/>
      <c r="O610" s="1"/>
      <c r="P610" s="4"/>
      <c r="Q610" s="4"/>
      <c r="AB610">
        <v>6</v>
      </c>
    </row>
    <row r="611" spans="1:28">
      <c r="A611" s="4"/>
      <c r="K611" s="2"/>
      <c r="L611" s="4"/>
      <c r="M611" s="4"/>
      <c r="N611" s="1"/>
      <c r="O611" s="1"/>
      <c r="P611" s="4"/>
      <c r="Q611" s="4"/>
      <c r="AB611">
        <v>7</v>
      </c>
    </row>
    <row r="612" spans="1:28">
      <c r="A612" s="4"/>
      <c r="K612" s="2"/>
      <c r="L612" s="4"/>
      <c r="M612" s="4"/>
      <c r="N612" s="1"/>
      <c r="O612" s="1"/>
      <c r="P612" s="4"/>
      <c r="Q612" s="4"/>
      <c r="AB612">
        <v>8</v>
      </c>
    </row>
    <row r="613" spans="1:28">
      <c r="A613" s="4"/>
      <c r="K613" s="2"/>
      <c r="L613" s="4"/>
      <c r="M613" s="4"/>
      <c r="N613" s="1"/>
      <c r="O613" s="1"/>
      <c r="P613" s="4"/>
      <c r="Q613" s="4"/>
      <c r="AB613">
        <v>9</v>
      </c>
    </row>
    <row r="614" spans="1:28">
      <c r="A614" s="4"/>
      <c r="K614" s="2"/>
      <c r="L614" s="4"/>
      <c r="M614" s="4"/>
      <c r="N614" s="1"/>
      <c r="O614" s="1"/>
      <c r="P614" s="4"/>
      <c r="Q614" s="4"/>
      <c r="AB614">
        <v>10</v>
      </c>
    </row>
    <row r="615" spans="1:28">
      <c r="A615" s="4"/>
      <c r="K615" s="2"/>
      <c r="L615" s="4"/>
      <c r="M615" s="4"/>
      <c r="N615" s="1"/>
      <c r="O615" s="1"/>
      <c r="P615" s="4"/>
      <c r="Q615" s="4"/>
      <c r="AB615">
        <v>11</v>
      </c>
    </row>
    <row r="616" spans="1:28">
      <c r="A616" s="4"/>
      <c r="K616" s="2"/>
      <c r="L616" s="4"/>
      <c r="M616" s="4"/>
      <c r="N616" s="1"/>
      <c r="O616" s="1"/>
      <c r="P616" s="4"/>
      <c r="Q616" s="4"/>
      <c r="AB616">
        <v>12</v>
      </c>
    </row>
    <row r="617" spans="1:28">
      <c r="A617" s="4"/>
      <c r="K617" s="2"/>
      <c r="L617" s="4"/>
      <c r="M617" s="4"/>
      <c r="N617" s="1"/>
      <c r="O617" s="1"/>
      <c r="P617" s="4"/>
      <c r="Q617" s="4"/>
      <c r="AB617">
        <v>13</v>
      </c>
    </row>
    <row r="618" spans="1:28">
      <c r="A618" s="4"/>
      <c r="K618" s="2"/>
      <c r="L618" s="4"/>
      <c r="M618" s="4"/>
      <c r="N618" s="1"/>
      <c r="O618" s="1"/>
      <c r="P618" s="4"/>
      <c r="Q618" s="4"/>
      <c r="AB618">
        <v>14</v>
      </c>
    </row>
    <row r="619" spans="1:28">
      <c r="A619" s="4"/>
      <c r="K619" s="2"/>
      <c r="L619" s="4"/>
      <c r="M619" s="4"/>
      <c r="N619" s="1"/>
      <c r="O619" s="1"/>
      <c r="P619" s="4"/>
      <c r="Q619" s="4"/>
      <c r="AB619">
        <v>15</v>
      </c>
    </row>
    <row r="620" spans="1:28">
      <c r="A620" s="4"/>
      <c r="K620" s="2"/>
      <c r="L620" s="4"/>
      <c r="M620" s="4"/>
      <c r="N620" s="1"/>
      <c r="O620" s="1"/>
      <c r="P620" s="4"/>
      <c r="Q620" s="4"/>
      <c r="AB620">
        <v>16</v>
      </c>
    </row>
    <row r="621" spans="1:28">
      <c r="A621" s="4"/>
      <c r="K621" s="2"/>
      <c r="L621" s="4"/>
      <c r="M621" s="4"/>
      <c r="N621" s="1"/>
      <c r="O621" s="1"/>
      <c r="P621" s="4"/>
      <c r="Q621" s="4"/>
      <c r="AB621">
        <v>17</v>
      </c>
    </row>
    <row r="622" spans="1:28">
      <c r="A622" s="4"/>
      <c r="K622" s="2"/>
      <c r="L622" s="4"/>
      <c r="M622" s="4"/>
      <c r="N622" s="1"/>
      <c r="O622" s="1"/>
      <c r="P622" s="4"/>
      <c r="Q622" s="4"/>
      <c r="AB622">
        <v>18</v>
      </c>
    </row>
    <row r="623" spans="1:28">
      <c r="A623" s="4"/>
      <c r="K623" s="2"/>
      <c r="L623" s="4"/>
      <c r="M623" s="4"/>
      <c r="N623" s="1"/>
      <c r="O623" s="1"/>
      <c r="P623" s="4"/>
      <c r="Q623" s="4"/>
      <c r="AB623">
        <v>19</v>
      </c>
    </row>
    <row r="624" spans="1:28">
      <c r="A624" s="4"/>
      <c r="K624" s="2"/>
      <c r="L624" s="4"/>
      <c r="M624" s="4"/>
      <c r="N624" s="1"/>
      <c r="O624" s="1"/>
      <c r="P624" s="4"/>
      <c r="Q624" s="4"/>
      <c r="AB624">
        <v>20</v>
      </c>
    </row>
    <row r="625" spans="1:28">
      <c r="A625" s="4"/>
      <c r="K625" s="2"/>
      <c r="L625" s="4"/>
      <c r="M625" s="4"/>
      <c r="N625" s="1"/>
      <c r="O625" s="1"/>
      <c r="P625" s="4"/>
      <c r="Q625" s="4"/>
      <c r="AB625">
        <v>21</v>
      </c>
    </row>
    <row r="626" spans="1:28">
      <c r="A626" s="4"/>
      <c r="K626" s="2"/>
      <c r="L626" s="4"/>
      <c r="M626" s="4"/>
      <c r="N626" s="1"/>
      <c r="O626" s="1"/>
      <c r="P626" s="4"/>
      <c r="Q626" s="4"/>
      <c r="AB626">
        <v>22</v>
      </c>
    </row>
    <row r="627" spans="1:28">
      <c r="A627" s="4"/>
      <c r="K627" s="2"/>
      <c r="L627" s="4"/>
      <c r="M627" s="4"/>
      <c r="N627" s="1"/>
      <c r="O627" s="1"/>
      <c r="P627" s="4"/>
      <c r="Q627" s="4"/>
      <c r="AB627">
        <v>23</v>
      </c>
    </row>
    <row r="628" spans="1:28">
      <c r="A628" s="4"/>
      <c r="K628" s="2"/>
      <c r="L628" s="4"/>
      <c r="M628" s="4"/>
      <c r="N628" s="1"/>
      <c r="O628" s="1"/>
      <c r="P628" s="4"/>
      <c r="Q628" s="4"/>
      <c r="AB628">
        <v>0</v>
      </c>
    </row>
    <row r="629" spans="1:28">
      <c r="A629" s="4"/>
      <c r="K629" s="2"/>
      <c r="L629" s="4"/>
      <c r="M629" s="4"/>
      <c r="N629" s="1"/>
      <c r="O629" s="1"/>
      <c r="P629" s="4"/>
      <c r="Q629" s="4"/>
      <c r="AB629">
        <v>1</v>
      </c>
    </row>
    <row r="630" spans="1:28">
      <c r="A630" s="4"/>
      <c r="K630" s="2"/>
      <c r="L630" s="4"/>
      <c r="M630" s="4"/>
      <c r="N630" s="1"/>
      <c r="O630" s="1"/>
      <c r="P630" s="4"/>
      <c r="Q630" s="4"/>
      <c r="AB630">
        <v>2</v>
      </c>
    </row>
    <row r="631" spans="1:28">
      <c r="A631" s="4"/>
      <c r="K631" s="2"/>
      <c r="L631" s="4"/>
      <c r="M631" s="4"/>
      <c r="N631" s="1"/>
      <c r="O631" s="1"/>
      <c r="P631" s="4"/>
      <c r="Q631" s="4"/>
      <c r="AB631">
        <v>3</v>
      </c>
    </row>
    <row r="632" spans="1:28">
      <c r="A632" s="4"/>
      <c r="K632" s="2"/>
      <c r="L632" s="4"/>
      <c r="M632" s="4"/>
      <c r="N632" s="1"/>
      <c r="O632" s="1"/>
      <c r="P632" s="4"/>
      <c r="Q632" s="4"/>
      <c r="AB632">
        <v>4</v>
      </c>
    </row>
    <row r="633" spans="1:28">
      <c r="A633" s="4"/>
      <c r="K633" s="2"/>
      <c r="L633" s="4"/>
      <c r="M633" s="4"/>
      <c r="N633" s="1"/>
      <c r="O633" s="1"/>
      <c r="P633" s="4"/>
      <c r="Q633" s="4"/>
      <c r="AB633">
        <v>5</v>
      </c>
    </row>
    <row r="634" spans="1:28">
      <c r="A634" s="4"/>
      <c r="K634" s="2"/>
      <c r="L634" s="4"/>
      <c r="M634" s="4"/>
      <c r="N634" s="1"/>
      <c r="O634" s="1"/>
      <c r="P634" s="4"/>
      <c r="Q634" s="4"/>
      <c r="AB634">
        <v>6</v>
      </c>
    </row>
    <row r="635" spans="1:28">
      <c r="A635" s="4"/>
      <c r="K635" s="2"/>
      <c r="L635" s="4"/>
      <c r="M635" s="4"/>
      <c r="N635" s="1"/>
      <c r="O635" s="1"/>
      <c r="P635" s="4"/>
      <c r="Q635" s="4"/>
      <c r="AB635">
        <v>7</v>
      </c>
    </row>
    <row r="636" spans="1:28">
      <c r="A636" s="4"/>
      <c r="K636" s="2"/>
      <c r="L636" s="4"/>
      <c r="M636" s="4"/>
      <c r="N636" s="1"/>
      <c r="O636" s="1"/>
      <c r="P636" s="4"/>
      <c r="Q636" s="4"/>
      <c r="AB636">
        <v>8</v>
      </c>
    </row>
    <row r="637" spans="1:28">
      <c r="A637" s="4"/>
      <c r="K637" s="2"/>
      <c r="L637" s="4"/>
      <c r="M637" s="4"/>
      <c r="N637" s="1"/>
      <c r="O637" s="1"/>
      <c r="P637" s="4"/>
      <c r="Q637" s="4"/>
      <c r="AB637">
        <v>9</v>
      </c>
    </row>
    <row r="638" spans="1:28">
      <c r="A638" s="4"/>
      <c r="K638" s="2"/>
      <c r="L638" s="4"/>
      <c r="M638" s="4"/>
      <c r="N638" s="1"/>
      <c r="O638" s="1"/>
      <c r="P638" s="4"/>
      <c r="Q638" s="4"/>
      <c r="AB638">
        <v>10</v>
      </c>
    </row>
    <row r="639" spans="1:28">
      <c r="A639" s="4"/>
      <c r="K639" s="2"/>
      <c r="L639" s="4"/>
      <c r="M639" s="4"/>
      <c r="N639" s="1"/>
      <c r="O639" s="1"/>
      <c r="P639" s="4"/>
      <c r="Q639" s="4"/>
      <c r="AB639">
        <v>11</v>
      </c>
    </row>
    <row r="640" spans="1:28">
      <c r="A640" s="4"/>
      <c r="K640" s="2"/>
      <c r="L640" s="4"/>
      <c r="M640" s="4"/>
      <c r="N640" s="1"/>
      <c r="O640" s="1"/>
      <c r="P640" s="4"/>
      <c r="Q640" s="4"/>
      <c r="AB640">
        <v>12</v>
      </c>
    </row>
    <row r="641" spans="1:28">
      <c r="A641" s="4"/>
      <c r="K641" s="2"/>
      <c r="L641" s="4"/>
      <c r="M641" s="4"/>
      <c r="N641" s="1"/>
      <c r="O641" s="1"/>
      <c r="P641" s="4"/>
      <c r="Q641" s="4"/>
      <c r="AB641">
        <v>13</v>
      </c>
    </row>
    <row r="642" spans="1:28">
      <c r="A642" s="4"/>
      <c r="K642" s="2"/>
      <c r="L642" s="4"/>
      <c r="M642" s="4"/>
      <c r="N642" s="1"/>
      <c r="O642" s="1"/>
      <c r="P642" s="4"/>
      <c r="Q642" s="4"/>
      <c r="AB642">
        <v>14</v>
      </c>
    </row>
    <row r="643" spans="1:28">
      <c r="A643" s="4"/>
      <c r="K643" s="2"/>
      <c r="L643" s="4"/>
      <c r="M643" s="4"/>
      <c r="N643" s="1"/>
      <c r="O643" s="1"/>
      <c r="P643" s="4"/>
      <c r="Q643" s="4"/>
      <c r="AB643">
        <v>15</v>
      </c>
    </row>
    <row r="644" spans="1:28">
      <c r="A644" s="4"/>
      <c r="K644" s="2"/>
      <c r="L644" s="4"/>
      <c r="M644" s="4"/>
      <c r="N644" s="1"/>
      <c r="O644" s="1"/>
      <c r="P644" s="4"/>
      <c r="Q644" s="4"/>
      <c r="AB644">
        <v>16</v>
      </c>
    </row>
    <row r="645" spans="1:28">
      <c r="A645" s="4"/>
      <c r="K645" s="2"/>
      <c r="L645" s="4"/>
      <c r="M645" s="4"/>
      <c r="N645" s="1"/>
      <c r="O645" s="1"/>
      <c r="P645" s="4"/>
      <c r="Q645" s="4"/>
      <c r="AB645">
        <v>17</v>
      </c>
    </row>
    <row r="646" spans="1:28">
      <c r="A646" s="4"/>
      <c r="K646" s="2"/>
      <c r="L646" s="4"/>
      <c r="M646" s="4"/>
      <c r="N646" s="1"/>
      <c r="O646" s="1"/>
      <c r="P646" s="4"/>
      <c r="Q646" s="4"/>
      <c r="AB646">
        <v>18</v>
      </c>
    </row>
    <row r="647" spans="1:28">
      <c r="A647" s="4"/>
      <c r="K647" s="2"/>
      <c r="L647" s="4"/>
      <c r="M647" s="4"/>
      <c r="N647" s="1"/>
      <c r="O647" s="1"/>
      <c r="P647" s="4"/>
      <c r="Q647" s="4"/>
      <c r="AB647">
        <v>19</v>
      </c>
    </row>
    <row r="648" spans="1:28">
      <c r="A648" s="4"/>
      <c r="K648" s="2"/>
      <c r="L648" s="4"/>
      <c r="M648" s="4"/>
      <c r="N648" s="1"/>
      <c r="O648" s="1"/>
      <c r="P648" s="4"/>
      <c r="Q648" s="4"/>
      <c r="AB648">
        <v>20</v>
      </c>
    </row>
    <row r="649" spans="1:28">
      <c r="A649" s="4"/>
      <c r="K649" s="2"/>
      <c r="L649" s="4"/>
      <c r="M649" s="4"/>
      <c r="N649" s="1"/>
      <c r="O649" s="1"/>
      <c r="P649" s="4"/>
      <c r="Q649" s="4"/>
      <c r="AB649">
        <v>21</v>
      </c>
    </row>
    <row r="650" spans="1:28">
      <c r="A650" s="4"/>
      <c r="K650" s="2"/>
      <c r="L650" s="4"/>
      <c r="M650" s="4"/>
      <c r="N650" s="1"/>
      <c r="O650" s="1"/>
      <c r="P650" s="4"/>
      <c r="Q650" s="4"/>
      <c r="AB650">
        <v>22</v>
      </c>
    </row>
    <row r="651" spans="1:28">
      <c r="A651" s="4"/>
      <c r="K651" s="2"/>
      <c r="L651" s="4"/>
      <c r="M651" s="4"/>
      <c r="N651" s="1"/>
      <c r="O651" s="1"/>
      <c r="P651" s="4"/>
      <c r="Q651" s="4"/>
      <c r="AB651">
        <v>23</v>
      </c>
    </row>
    <row r="652" spans="1:28">
      <c r="A652" s="4"/>
      <c r="K652" s="2"/>
      <c r="L652" s="4"/>
      <c r="M652" s="4"/>
      <c r="N652" s="1"/>
      <c r="O652" s="1"/>
      <c r="P652" s="4"/>
      <c r="Q652" s="4"/>
      <c r="AB652">
        <v>0</v>
      </c>
    </row>
    <row r="653" spans="1:28">
      <c r="A653" s="4"/>
      <c r="K653" s="2"/>
      <c r="L653" s="4"/>
      <c r="M653" s="4"/>
      <c r="N653" s="1"/>
      <c r="O653" s="1"/>
      <c r="P653" s="4"/>
      <c r="Q653" s="4"/>
      <c r="AB653">
        <v>1</v>
      </c>
    </row>
    <row r="654" spans="1:28">
      <c r="A654" s="4"/>
      <c r="K654" s="2"/>
      <c r="L654" s="4"/>
      <c r="M654" s="4"/>
      <c r="N654" s="1"/>
      <c r="O654" s="1"/>
      <c r="P654" s="4"/>
      <c r="Q654" s="4"/>
      <c r="AB654">
        <v>2</v>
      </c>
    </row>
    <row r="655" spans="1:28">
      <c r="A655" s="4"/>
      <c r="K655" s="2"/>
      <c r="L655" s="4"/>
      <c r="M655" s="4"/>
      <c r="N655" s="1"/>
      <c r="O655" s="1"/>
      <c r="P655" s="4"/>
      <c r="Q655" s="4"/>
      <c r="AB655">
        <v>3</v>
      </c>
    </row>
    <row r="656" spans="1:28">
      <c r="A656" s="4"/>
      <c r="K656" s="2"/>
      <c r="L656" s="4"/>
      <c r="M656" s="4"/>
      <c r="N656" s="1"/>
      <c r="O656" s="1"/>
      <c r="P656" s="4"/>
      <c r="Q656" s="4"/>
      <c r="AB656">
        <v>4</v>
      </c>
    </row>
    <row r="657" spans="1:28">
      <c r="A657" s="4"/>
      <c r="K657" s="2"/>
      <c r="L657" s="4"/>
      <c r="M657" s="4"/>
      <c r="N657" s="1"/>
      <c r="O657" s="1"/>
      <c r="P657" s="4"/>
      <c r="Q657" s="4"/>
      <c r="AB657">
        <v>5</v>
      </c>
    </row>
    <row r="658" spans="1:28">
      <c r="A658" s="4"/>
      <c r="K658" s="2"/>
      <c r="L658" s="4"/>
      <c r="M658" s="4"/>
      <c r="N658" s="1"/>
      <c r="O658" s="1"/>
      <c r="P658" s="4"/>
      <c r="Q658" s="4"/>
      <c r="AB658">
        <v>6</v>
      </c>
    </row>
    <row r="659" spans="1:28">
      <c r="A659" s="4"/>
      <c r="K659" s="2"/>
      <c r="L659" s="4"/>
      <c r="M659" s="4"/>
      <c r="N659" s="1"/>
      <c r="O659" s="1"/>
      <c r="P659" s="4"/>
      <c r="Q659" s="4"/>
      <c r="AB659">
        <v>7</v>
      </c>
    </row>
    <row r="660" spans="1:28">
      <c r="A660" s="4"/>
      <c r="K660" s="2"/>
      <c r="L660" s="4"/>
      <c r="M660" s="4"/>
      <c r="N660" s="1"/>
      <c r="O660" s="1"/>
      <c r="P660" s="4"/>
      <c r="Q660" s="4"/>
      <c r="AB660">
        <v>8</v>
      </c>
    </row>
    <row r="661" spans="1:28">
      <c r="A661" s="4"/>
      <c r="K661" s="2"/>
      <c r="L661" s="4"/>
      <c r="M661" s="4"/>
      <c r="N661" s="1"/>
      <c r="O661" s="1"/>
      <c r="P661" s="4"/>
      <c r="Q661" s="4"/>
      <c r="AB661">
        <v>9</v>
      </c>
    </row>
    <row r="662" spans="1:28">
      <c r="A662" s="4"/>
      <c r="K662" s="2"/>
      <c r="L662" s="4"/>
      <c r="M662" s="4"/>
      <c r="N662" s="1"/>
      <c r="O662" s="1"/>
      <c r="P662" s="4"/>
      <c r="Q662" s="4"/>
      <c r="AB662">
        <v>10</v>
      </c>
    </row>
    <row r="663" spans="1:28">
      <c r="A663" s="4"/>
      <c r="K663" s="2"/>
      <c r="L663" s="4"/>
      <c r="M663" s="4"/>
      <c r="N663" s="1"/>
      <c r="O663" s="1"/>
      <c r="P663" s="4"/>
      <c r="Q663" s="4"/>
      <c r="AB663">
        <v>11</v>
      </c>
    </row>
    <row r="664" spans="1:28">
      <c r="A664" s="4"/>
      <c r="K664" s="2"/>
      <c r="L664" s="4"/>
      <c r="M664" s="4"/>
      <c r="N664" s="1"/>
      <c r="O664" s="1"/>
      <c r="P664" s="4"/>
      <c r="Q664" s="4"/>
      <c r="AB664">
        <v>12</v>
      </c>
    </row>
    <row r="665" spans="1:28">
      <c r="A665" s="4"/>
      <c r="K665" s="2"/>
      <c r="L665" s="4"/>
      <c r="M665" s="4"/>
      <c r="N665" s="1"/>
      <c r="O665" s="1"/>
      <c r="P665" s="4"/>
      <c r="Q665" s="4"/>
      <c r="AB665">
        <v>13</v>
      </c>
    </row>
    <row r="666" spans="1:28">
      <c r="A666" s="4"/>
      <c r="K666" s="2"/>
      <c r="L666" s="4"/>
      <c r="M666" s="4"/>
      <c r="N666" s="1"/>
      <c r="O666" s="1"/>
      <c r="P666" s="4"/>
      <c r="Q666" s="4"/>
      <c r="AB666">
        <v>14</v>
      </c>
    </row>
    <row r="667" spans="1:28">
      <c r="A667" s="4"/>
      <c r="K667" s="2"/>
      <c r="L667" s="4"/>
      <c r="M667" s="4"/>
      <c r="N667" s="1"/>
      <c r="O667" s="1"/>
      <c r="P667" s="4"/>
      <c r="Q667" s="4"/>
      <c r="AB667">
        <v>15</v>
      </c>
    </row>
    <row r="668" spans="1:28">
      <c r="A668" s="4"/>
      <c r="K668" s="2"/>
      <c r="L668" s="4"/>
      <c r="M668" s="4"/>
      <c r="N668" s="1"/>
      <c r="O668" s="1"/>
      <c r="P668" s="4"/>
      <c r="Q668" s="4"/>
      <c r="AB668">
        <v>16</v>
      </c>
    </row>
    <row r="669" spans="1:28">
      <c r="A669" s="4"/>
      <c r="K669" s="2"/>
      <c r="L669" s="4"/>
      <c r="M669" s="4"/>
      <c r="N669" s="1"/>
      <c r="O669" s="1"/>
      <c r="P669" s="4"/>
      <c r="Q669" s="4"/>
      <c r="AB669">
        <v>17</v>
      </c>
    </row>
    <row r="670" spans="1:28">
      <c r="A670" s="4"/>
      <c r="K670" s="2"/>
      <c r="L670" s="4"/>
      <c r="M670" s="4"/>
      <c r="N670" s="1"/>
      <c r="O670" s="1"/>
      <c r="P670" s="4"/>
      <c r="Q670" s="4"/>
      <c r="AB670">
        <v>18</v>
      </c>
    </row>
    <row r="671" spans="1:28">
      <c r="A671" s="4"/>
      <c r="K671" s="2"/>
      <c r="L671" s="4"/>
      <c r="M671" s="4"/>
      <c r="N671" s="1"/>
      <c r="O671" s="1"/>
      <c r="P671" s="4"/>
      <c r="Q671" s="4"/>
      <c r="AB671">
        <v>19</v>
      </c>
    </row>
    <row r="672" spans="1:28">
      <c r="A672" s="4"/>
      <c r="K672" s="2"/>
      <c r="L672" s="4"/>
      <c r="M672" s="4"/>
      <c r="N672" s="1"/>
      <c r="O672" s="1"/>
      <c r="P672" s="4"/>
      <c r="Q672" s="4"/>
      <c r="AB672">
        <v>20</v>
      </c>
    </row>
    <row r="673" spans="1:28">
      <c r="A673" s="4"/>
      <c r="K673" s="2"/>
      <c r="L673" s="4"/>
      <c r="M673" s="4"/>
      <c r="N673" s="1"/>
      <c r="O673" s="1"/>
      <c r="P673" s="4"/>
      <c r="Q673" s="4"/>
      <c r="AB673">
        <v>21</v>
      </c>
    </row>
    <row r="674" spans="1:28">
      <c r="A674" s="4"/>
      <c r="K674" s="2"/>
      <c r="L674" s="4"/>
      <c r="M674" s="4"/>
      <c r="N674" s="1"/>
      <c r="O674" s="1"/>
      <c r="P674" s="4"/>
      <c r="Q674" s="4"/>
      <c r="AB674">
        <v>22</v>
      </c>
    </row>
    <row r="675" spans="1:28">
      <c r="A675" s="4"/>
      <c r="K675" s="2"/>
      <c r="L675" s="4"/>
      <c r="M675" s="4"/>
      <c r="N675" s="1"/>
      <c r="O675" s="1"/>
      <c r="P675" s="4"/>
      <c r="Q675" s="4"/>
      <c r="AB675">
        <v>23</v>
      </c>
    </row>
    <row r="676" spans="1:28">
      <c r="A676" s="4"/>
      <c r="K676" s="2"/>
      <c r="L676" s="4"/>
      <c r="M676" s="4"/>
      <c r="N676" s="1"/>
      <c r="O676" s="1"/>
      <c r="P676" s="4"/>
      <c r="Q676" s="4"/>
      <c r="AB676">
        <v>0</v>
      </c>
    </row>
    <row r="677" spans="1:28">
      <c r="A677" s="4"/>
      <c r="K677" s="2"/>
      <c r="L677" s="4"/>
      <c r="M677" s="4"/>
      <c r="N677" s="1"/>
      <c r="O677" s="1"/>
      <c r="P677" s="4"/>
      <c r="Q677" s="4"/>
      <c r="AB677">
        <v>1</v>
      </c>
    </row>
    <row r="678" spans="1:28">
      <c r="A678" s="4"/>
      <c r="K678" s="2"/>
      <c r="L678" s="4"/>
      <c r="M678" s="4"/>
      <c r="N678" s="1"/>
      <c r="O678" s="1"/>
      <c r="P678" s="4"/>
      <c r="Q678" s="4"/>
      <c r="AB678">
        <v>2</v>
      </c>
    </row>
    <row r="679" spans="1:28">
      <c r="A679" s="4"/>
      <c r="K679" s="2"/>
      <c r="L679" s="4"/>
      <c r="M679" s="4"/>
      <c r="N679" s="1"/>
      <c r="O679" s="1"/>
      <c r="P679" s="4"/>
      <c r="Q679" s="4"/>
      <c r="AB679">
        <v>3</v>
      </c>
    </row>
    <row r="680" spans="1:28">
      <c r="A680" s="4"/>
      <c r="K680" s="2"/>
      <c r="L680" s="4"/>
      <c r="M680" s="4"/>
      <c r="N680" s="1"/>
      <c r="O680" s="1"/>
      <c r="P680" s="4"/>
      <c r="Q680" s="4"/>
      <c r="AB680">
        <v>4</v>
      </c>
    </row>
    <row r="681" spans="1:28">
      <c r="A681" s="4"/>
      <c r="K681" s="2"/>
      <c r="L681" s="4"/>
      <c r="M681" s="4"/>
      <c r="N681" s="1"/>
      <c r="O681" s="1"/>
      <c r="P681" s="4"/>
      <c r="Q681" s="4"/>
      <c r="AB681">
        <v>5</v>
      </c>
    </row>
    <row r="682" spans="1:28">
      <c r="A682" s="4"/>
      <c r="K682" s="2"/>
      <c r="L682" s="4"/>
      <c r="M682" s="4"/>
      <c r="N682" s="1"/>
      <c r="O682" s="1"/>
      <c r="P682" s="4"/>
      <c r="Q682" s="4"/>
      <c r="AB682">
        <v>6</v>
      </c>
    </row>
    <row r="683" spans="1:28">
      <c r="A683" s="4"/>
      <c r="K683" s="2"/>
      <c r="L683" s="4"/>
      <c r="M683" s="4"/>
      <c r="N683" s="1"/>
      <c r="O683" s="1"/>
      <c r="P683" s="4"/>
      <c r="Q683" s="4"/>
      <c r="AB683">
        <v>7</v>
      </c>
    </row>
    <row r="684" spans="1:28">
      <c r="A684" s="4"/>
      <c r="K684" s="2"/>
      <c r="L684" s="4"/>
      <c r="M684" s="4"/>
      <c r="N684" s="1"/>
      <c r="O684" s="1"/>
      <c r="P684" s="4"/>
      <c r="Q684" s="4"/>
      <c r="AB684">
        <v>8</v>
      </c>
    </row>
    <row r="685" spans="1:28">
      <c r="A685" s="4"/>
      <c r="K685" s="2"/>
      <c r="L685" s="4"/>
      <c r="M685" s="4"/>
      <c r="N685" s="1"/>
      <c r="O685" s="1"/>
      <c r="P685" s="4"/>
      <c r="Q685" s="4"/>
      <c r="AB685">
        <v>9</v>
      </c>
    </row>
    <row r="686" spans="1:28">
      <c r="A686" s="4"/>
      <c r="K686" s="2"/>
      <c r="L686" s="4"/>
      <c r="M686" s="4"/>
      <c r="N686" s="1"/>
      <c r="O686" s="1"/>
      <c r="P686" s="4"/>
      <c r="Q686" s="4"/>
      <c r="AB686">
        <v>10</v>
      </c>
    </row>
    <row r="687" spans="1:28">
      <c r="A687" s="4"/>
      <c r="K687" s="2"/>
      <c r="L687" s="4"/>
      <c r="M687" s="4"/>
      <c r="N687" s="1"/>
      <c r="O687" s="1"/>
      <c r="P687" s="4"/>
      <c r="Q687" s="4"/>
      <c r="AB687">
        <v>11</v>
      </c>
    </row>
    <row r="688" spans="1:28">
      <c r="A688" s="4"/>
      <c r="K688" s="2"/>
      <c r="L688" s="4"/>
      <c r="M688" s="4"/>
      <c r="N688" s="1"/>
      <c r="O688" s="1"/>
      <c r="P688" s="4"/>
      <c r="Q688" s="4"/>
      <c r="AB688">
        <v>12</v>
      </c>
    </row>
    <row r="689" spans="1:28">
      <c r="A689" s="4"/>
      <c r="K689" s="2"/>
      <c r="L689" s="4"/>
      <c r="M689" s="4"/>
      <c r="N689" s="1"/>
      <c r="O689" s="1"/>
      <c r="P689" s="4"/>
      <c r="Q689" s="4"/>
      <c r="AB689">
        <v>13</v>
      </c>
    </row>
    <row r="690" spans="1:28">
      <c r="A690" s="4"/>
      <c r="K690" s="2"/>
      <c r="L690" s="4"/>
      <c r="M690" s="4"/>
      <c r="N690" s="1"/>
      <c r="O690" s="1"/>
      <c r="P690" s="4"/>
      <c r="Q690" s="4"/>
      <c r="AB690">
        <v>14</v>
      </c>
    </row>
    <row r="691" spans="1:28">
      <c r="A691" s="4"/>
      <c r="K691" s="2"/>
      <c r="L691" s="4"/>
      <c r="M691" s="4"/>
      <c r="N691" s="1"/>
      <c r="O691" s="1"/>
      <c r="P691" s="4"/>
      <c r="Q691" s="4"/>
      <c r="AB691">
        <v>15</v>
      </c>
    </row>
    <row r="692" spans="1:28">
      <c r="A692" s="4"/>
      <c r="K692" s="2"/>
      <c r="L692" s="4"/>
      <c r="M692" s="4"/>
      <c r="N692" s="1"/>
      <c r="O692" s="1"/>
      <c r="P692" s="4"/>
      <c r="Q692" s="4"/>
      <c r="AB692">
        <v>16</v>
      </c>
    </row>
    <row r="693" spans="1:28">
      <c r="A693" s="4"/>
      <c r="K693" s="2"/>
      <c r="L693" s="4"/>
      <c r="M693" s="4"/>
      <c r="N693" s="1"/>
      <c r="O693" s="1"/>
      <c r="P693" s="4"/>
      <c r="Q693" s="4"/>
      <c r="AB693">
        <v>17</v>
      </c>
    </row>
    <row r="694" spans="1:28">
      <c r="A694" s="4"/>
      <c r="K694" s="2"/>
      <c r="L694" s="4"/>
      <c r="M694" s="4"/>
      <c r="N694" s="1"/>
      <c r="O694" s="1"/>
      <c r="P694" s="4"/>
      <c r="Q694" s="4"/>
      <c r="AB694">
        <v>18</v>
      </c>
    </row>
    <row r="695" spans="1:28">
      <c r="A695" s="4"/>
      <c r="K695" s="2"/>
      <c r="L695" s="4"/>
      <c r="M695" s="4"/>
      <c r="N695" s="1"/>
      <c r="O695" s="1"/>
      <c r="P695" s="4"/>
      <c r="Q695" s="4"/>
      <c r="AB695">
        <v>19</v>
      </c>
    </row>
    <row r="696" spans="1:28">
      <c r="A696" s="4"/>
      <c r="K696" s="2"/>
      <c r="L696" s="4"/>
      <c r="M696" s="4"/>
      <c r="N696" s="1"/>
      <c r="O696" s="1"/>
      <c r="P696" s="4"/>
      <c r="Q696" s="4"/>
      <c r="AB696">
        <v>20</v>
      </c>
    </row>
    <row r="697" spans="1:28">
      <c r="A697" s="4"/>
      <c r="K697" s="2"/>
      <c r="L697" s="4"/>
      <c r="M697" s="4"/>
      <c r="N697" s="1"/>
      <c r="O697" s="1"/>
      <c r="P697" s="4"/>
      <c r="Q697" s="4"/>
      <c r="AB697">
        <v>21</v>
      </c>
    </row>
    <row r="698" spans="1:28">
      <c r="A698" s="4"/>
      <c r="K698" s="2"/>
      <c r="L698" s="4"/>
      <c r="M698" s="4"/>
      <c r="N698" s="1"/>
      <c r="O698" s="1"/>
      <c r="P698" s="4"/>
      <c r="Q698" s="4"/>
      <c r="AB698">
        <v>22</v>
      </c>
    </row>
    <row r="699" spans="1:28">
      <c r="A699" s="4"/>
      <c r="K699" s="2"/>
      <c r="L699" s="4"/>
      <c r="M699" s="4"/>
      <c r="N699" s="1"/>
      <c r="O699" s="1"/>
      <c r="P699" s="4"/>
      <c r="Q699" s="4"/>
      <c r="AB699">
        <v>23</v>
      </c>
    </row>
    <row r="700" spans="1:28">
      <c r="A700" s="4"/>
      <c r="K700" s="2"/>
      <c r="L700" s="4"/>
      <c r="M700" s="4"/>
      <c r="N700" s="1"/>
      <c r="O700" s="1"/>
      <c r="P700" s="4"/>
      <c r="Q700" s="4"/>
      <c r="AB700">
        <v>0</v>
      </c>
    </row>
    <row r="701" spans="1:28">
      <c r="A701" s="4"/>
      <c r="K701" s="2"/>
      <c r="L701" s="4"/>
      <c r="M701" s="4"/>
      <c r="N701" s="1"/>
      <c r="O701" s="1"/>
      <c r="P701" s="4"/>
      <c r="Q701" s="4"/>
      <c r="AB701">
        <v>1</v>
      </c>
    </row>
    <row r="702" spans="1:28">
      <c r="A702" s="4"/>
      <c r="K702" s="2"/>
      <c r="L702" s="4"/>
      <c r="M702" s="4"/>
      <c r="N702" s="1"/>
      <c r="O702" s="1"/>
      <c r="P702" s="4"/>
      <c r="Q702" s="4"/>
      <c r="AB702">
        <v>2</v>
      </c>
    </row>
    <row r="703" spans="1:28">
      <c r="A703" s="4"/>
      <c r="K703" s="2"/>
      <c r="L703" s="4"/>
      <c r="M703" s="4"/>
      <c r="N703" s="1"/>
      <c r="O703" s="1"/>
      <c r="P703" s="4"/>
      <c r="Q703" s="4"/>
      <c r="AB703">
        <v>3</v>
      </c>
    </row>
    <row r="704" spans="1:28">
      <c r="A704" s="4"/>
      <c r="K704" s="2"/>
      <c r="L704" s="4"/>
      <c r="M704" s="4"/>
      <c r="N704" s="1"/>
      <c r="O704" s="1"/>
      <c r="P704" s="4"/>
      <c r="Q704" s="4"/>
      <c r="AB704">
        <v>4</v>
      </c>
    </row>
    <row r="705" spans="1:28">
      <c r="A705" s="4"/>
      <c r="K705" s="2"/>
      <c r="L705" s="4"/>
      <c r="M705" s="4"/>
      <c r="N705" s="1"/>
      <c r="O705" s="1"/>
      <c r="P705" s="4"/>
      <c r="Q705" s="4"/>
      <c r="AB705">
        <v>5</v>
      </c>
    </row>
    <row r="706" spans="1:28">
      <c r="A706" s="4"/>
      <c r="K706" s="2"/>
      <c r="L706" s="4"/>
      <c r="M706" s="4"/>
      <c r="N706" s="1"/>
      <c r="O706" s="1"/>
      <c r="P706" s="4"/>
      <c r="Q706" s="4"/>
      <c r="AB706">
        <v>6</v>
      </c>
    </row>
    <row r="707" spans="1:28">
      <c r="A707" s="4"/>
      <c r="K707" s="2"/>
      <c r="L707" s="4"/>
      <c r="M707" s="4"/>
      <c r="N707" s="1"/>
      <c r="O707" s="1"/>
      <c r="P707" s="4"/>
      <c r="Q707" s="4"/>
      <c r="AB707">
        <v>7</v>
      </c>
    </row>
    <row r="708" spans="1:28">
      <c r="A708" s="4"/>
      <c r="K708" s="2"/>
      <c r="L708" s="4"/>
      <c r="M708" s="4"/>
      <c r="N708" s="1"/>
      <c r="O708" s="1"/>
      <c r="P708" s="4"/>
      <c r="Q708" s="4"/>
      <c r="AB708">
        <v>8</v>
      </c>
    </row>
    <row r="709" spans="1:28">
      <c r="A709" s="4"/>
      <c r="K709" s="2"/>
      <c r="L709" s="4"/>
      <c r="M709" s="4"/>
      <c r="N709" s="1"/>
      <c r="O709" s="1"/>
      <c r="P709" s="4"/>
      <c r="Q709" s="4"/>
      <c r="AB709">
        <v>9</v>
      </c>
    </row>
    <row r="710" spans="1:28">
      <c r="A710" s="4"/>
      <c r="K710" s="2"/>
      <c r="L710" s="4"/>
      <c r="M710" s="4"/>
      <c r="N710" s="1"/>
      <c r="O710" s="1"/>
      <c r="P710" s="4"/>
      <c r="Q710" s="4"/>
      <c r="AB710">
        <v>10</v>
      </c>
    </row>
    <row r="711" spans="1:28">
      <c r="A711" s="4"/>
      <c r="K711" s="2"/>
      <c r="L711" s="4"/>
      <c r="M711" s="4"/>
      <c r="N711" s="1"/>
      <c r="O711" s="1"/>
      <c r="P711" s="4"/>
      <c r="Q711" s="4"/>
      <c r="AB711">
        <v>11</v>
      </c>
    </row>
    <row r="712" spans="1:28">
      <c r="A712" s="4"/>
      <c r="K712" s="2"/>
      <c r="L712" s="4"/>
      <c r="M712" s="4"/>
      <c r="N712" s="1"/>
      <c r="O712" s="1"/>
      <c r="P712" s="4"/>
      <c r="Q712" s="4"/>
      <c r="AB712">
        <v>12</v>
      </c>
    </row>
    <row r="713" spans="1:28">
      <c r="A713" s="4"/>
      <c r="K713" s="2"/>
      <c r="L713" s="4"/>
      <c r="M713" s="4"/>
      <c r="N713" s="1"/>
      <c r="O713" s="1"/>
      <c r="P713" s="4"/>
      <c r="Q713" s="4"/>
      <c r="AB713">
        <v>13</v>
      </c>
    </row>
    <row r="714" spans="1:28">
      <c r="A714" s="4"/>
      <c r="K714" s="2"/>
      <c r="L714" s="4"/>
      <c r="M714" s="4"/>
      <c r="N714" s="1"/>
      <c r="O714" s="1"/>
      <c r="P714" s="4"/>
      <c r="Q714" s="4"/>
      <c r="AB714">
        <v>14</v>
      </c>
    </row>
    <row r="715" spans="1:28">
      <c r="A715" s="4"/>
      <c r="K715" s="2"/>
      <c r="L715" s="4"/>
      <c r="M715" s="4"/>
      <c r="N715" s="1"/>
      <c r="O715" s="1"/>
      <c r="P715" s="4"/>
      <c r="Q715" s="4"/>
      <c r="AB715">
        <v>15</v>
      </c>
    </row>
    <row r="716" spans="1:28">
      <c r="A716" s="4"/>
      <c r="K716" s="2"/>
      <c r="L716" s="4"/>
      <c r="M716" s="4"/>
      <c r="N716" s="1"/>
      <c r="O716" s="1"/>
      <c r="P716" s="4"/>
      <c r="Q716" s="4"/>
      <c r="AB716">
        <v>16</v>
      </c>
    </row>
    <row r="717" spans="1:28">
      <c r="A717" s="4"/>
      <c r="K717" s="2"/>
      <c r="L717" s="4"/>
      <c r="M717" s="4"/>
      <c r="N717" s="1"/>
      <c r="O717" s="1"/>
      <c r="P717" s="4"/>
      <c r="Q717" s="4"/>
      <c r="AB717">
        <v>17</v>
      </c>
    </row>
    <row r="718" spans="1:28">
      <c r="A718" s="4"/>
      <c r="K718" s="2"/>
      <c r="L718" s="4"/>
      <c r="M718" s="4"/>
      <c r="N718" s="1"/>
      <c r="O718" s="1"/>
      <c r="P718" s="4"/>
      <c r="Q718" s="4"/>
      <c r="AB718">
        <v>18</v>
      </c>
    </row>
    <row r="719" spans="1:28">
      <c r="A719" s="4"/>
      <c r="K719" s="2"/>
      <c r="L719" s="4"/>
      <c r="M719" s="4"/>
      <c r="N719" s="1"/>
      <c r="O719" s="1"/>
      <c r="P719" s="4"/>
      <c r="Q719" s="4"/>
      <c r="AB719">
        <v>19</v>
      </c>
    </row>
    <row r="720" spans="1:28">
      <c r="A720" s="4"/>
      <c r="K720" s="2"/>
      <c r="L720" s="4"/>
      <c r="M720" s="4"/>
      <c r="N720" s="1"/>
      <c r="O720" s="1"/>
      <c r="P720" s="4"/>
      <c r="Q720" s="4"/>
      <c r="AB720">
        <v>20</v>
      </c>
    </row>
    <row r="721" spans="1:28">
      <c r="A721" s="4"/>
      <c r="K721" s="2"/>
      <c r="L721" s="4"/>
      <c r="M721" s="4"/>
      <c r="N721" s="1"/>
      <c r="O721" s="1"/>
      <c r="P721" s="4"/>
      <c r="Q721" s="4"/>
      <c r="AB721">
        <v>21</v>
      </c>
    </row>
    <row r="722" spans="1:28">
      <c r="A722" s="4"/>
      <c r="K722" s="2"/>
      <c r="L722" s="4"/>
      <c r="M722" s="4"/>
      <c r="N722" s="1"/>
      <c r="O722" s="1"/>
      <c r="P722" s="4"/>
      <c r="Q722" s="4"/>
      <c r="AB722">
        <v>22</v>
      </c>
    </row>
    <row r="723" spans="1:28">
      <c r="A723" s="4"/>
      <c r="K723" s="2"/>
      <c r="L723" s="4"/>
      <c r="M723" s="4"/>
      <c r="N723" s="1"/>
      <c r="O723" s="1"/>
      <c r="P723" s="4"/>
      <c r="Q723" s="4"/>
      <c r="AB723">
        <v>23</v>
      </c>
    </row>
    <row r="724" spans="1:28">
      <c r="A724" s="4"/>
      <c r="K724" s="2"/>
      <c r="L724" s="4"/>
      <c r="M724" s="4"/>
      <c r="N724" s="1"/>
      <c r="O724" s="1"/>
      <c r="P724" s="4"/>
      <c r="Q724" s="4"/>
      <c r="AB724">
        <v>0</v>
      </c>
    </row>
    <row r="725" spans="1:28">
      <c r="A725" s="4"/>
      <c r="K725" s="2"/>
      <c r="L725" s="4"/>
      <c r="M725" s="4"/>
      <c r="N725" s="1"/>
      <c r="O725" s="1"/>
      <c r="P725" s="4"/>
      <c r="Q725" s="4"/>
      <c r="AB725">
        <v>1</v>
      </c>
    </row>
    <row r="726" spans="1:28">
      <c r="A726" s="4"/>
      <c r="K726" s="2"/>
      <c r="L726" s="4"/>
      <c r="M726" s="4"/>
      <c r="N726" s="1"/>
      <c r="O726" s="1"/>
      <c r="P726" s="4"/>
      <c r="Q726" s="4"/>
      <c r="AB726">
        <v>2</v>
      </c>
    </row>
    <row r="727" spans="1:28">
      <c r="A727" s="4"/>
      <c r="K727" s="2"/>
      <c r="L727" s="4"/>
      <c r="M727" s="4"/>
      <c r="N727" s="1"/>
      <c r="O727" s="1"/>
      <c r="P727" s="4"/>
      <c r="Q727" s="4"/>
      <c r="AB727">
        <v>3</v>
      </c>
    </row>
    <row r="728" spans="1:28">
      <c r="A728" s="4"/>
      <c r="K728" s="2"/>
      <c r="L728" s="4"/>
      <c r="M728" s="4"/>
      <c r="N728" s="1"/>
      <c r="O728" s="1"/>
      <c r="P728" s="4"/>
      <c r="Q728" s="4"/>
      <c r="AB728">
        <v>4</v>
      </c>
    </row>
    <row r="729" spans="1:28">
      <c r="A729" s="4"/>
      <c r="K729" s="2"/>
      <c r="L729" s="4"/>
      <c r="M729" s="4"/>
      <c r="N729" s="1"/>
      <c r="O729" s="1"/>
      <c r="P729" s="4"/>
      <c r="Q729" s="4"/>
      <c r="AB729">
        <v>5</v>
      </c>
    </row>
    <row r="730" spans="1:28">
      <c r="A730" s="4"/>
      <c r="K730" s="2"/>
      <c r="L730" s="4"/>
      <c r="M730" s="4"/>
      <c r="N730" s="1"/>
      <c r="O730" s="1"/>
      <c r="P730" s="4"/>
      <c r="Q730" s="4"/>
      <c r="AB730">
        <v>6</v>
      </c>
    </row>
    <row r="731" spans="1:28">
      <c r="A731" s="4"/>
      <c r="K731" s="2"/>
      <c r="L731" s="4"/>
      <c r="M731" s="4"/>
      <c r="N731" s="1"/>
      <c r="O731" s="1"/>
      <c r="P731" s="4"/>
      <c r="Q731" s="4"/>
      <c r="AB731">
        <v>7</v>
      </c>
    </row>
    <row r="732" spans="1:28">
      <c r="A732" s="4"/>
      <c r="K732" s="2"/>
      <c r="L732" s="4"/>
      <c r="M732" s="4"/>
      <c r="N732" s="1"/>
      <c r="O732" s="1"/>
      <c r="P732" s="4"/>
      <c r="Q732" s="4"/>
      <c r="AB732">
        <v>8</v>
      </c>
    </row>
    <row r="733" spans="1:28">
      <c r="A733" s="4"/>
      <c r="K733" s="2"/>
      <c r="L733" s="4"/>
      <c r="M733" s="4"/>
      <c r="N733" s="1"/>
      <c r="O733" s="1"/>
      <c r="P733" s="4"/>
      <c r="Q733" s="4"/>
      <c r="AB733">
        <v>9</v>
      </c>
    </row>
    <row r="734" spans="1:28">
      <c r="A734" s="4"/>
      <c r="K734" s="2"/>
      <c r="L734" s="4"/>
      <c r="M734" s="4"/>
      <c r="N734" s="1"/>
      <c r="O734" s="1"/>
      <c r="P734" s="4"/>
      <c r="Q734" s="4"/>
      <c r="AB734">
        <v>10</v>
      </c>
    </row>
    <row r="735" spans="1:28">
      <c r="A735" s="4"/>
      <c r="K735" s="2"/>
      <c r="L735" s="4"/>
      <c r="M735" s="4"/>
      <c r="N735" s="1"/>
      <c r="O735" s="1"/>
      <c r="P735" s="4"/>
      <c r="Q735" s="4"/>
      <c r="AB735">
        <v>11</v>
      </c>
    </row>
    <row r="736" spans="1:28">
      <c r="A736" s="4"/>
      <c r="K736" s="2"/>
      <c r="L736" s="4"/>
      <c r="M736" s="4"/>
      <c r="N736" s="1"/>
      <c r="O736" s="1"/>
      <c r="P736" s="4"/>
      <c r="Q736" s="4"/>
      <c r="AB736">
        <v>12</v>
      </c>
    </row>
    <row r="737" spans="1:28">
      <c r="A737" s="4"/>
      <c r="K737" s="2"/>
      <c r="L737" s="4"/>
      <c r="M737" s="4"/>
      <c r="N737" s="1"/>
      <c r="O737" s="1"/>
      <c r="P737" s="4"/>
      <c r="Q737" s="4"/>
      <c r="AB737">
        <v>13</v>
      </c>
    </row>
    <row r="738" spans="1:28">
      <c r="A738" s="4"/>
      <c r="K738" s="2"/>
      <c r="L738" s="4"/>
      <c r="M738" s="4"/>
      <c r="N738" s="1"/>
      <c r="O738" s="1"/>
      <c r="P738" s="4"/>
      <c r="Q738" s="4"/>
      <c r="AB738">
        <v>14</v>
      </c>
    </row>
    <row r="739" spans="1:28">
      <c r="A739" s="4"/>
      <c r="K739" s="2"/>
      <c r="L739" s="4"/>
      <c r="M739" s="4"/>
      <c r="N739" s="1"/>
      <c r="O739" s="1"/>
      <c r="P739" s="4"/>
      <c r="Q739" s="4"/>
      <c r="AB739">
        <v>15</v>
      </c>
    </row>
    <row r="740" spans="1:28">
      <c r="A740" s="4"/>
      <c r="K740" s="2"/>
      <c r="L740" s="4"/>
      <c r="M740" s="4"/>
      <c r="N740" s="1"/>
      <c r="O740" s="1"/>
      <c r="P740" s="4"/>
      <c r="Q740" s="4"/>
      <c r="AB740">
        <v>16</v>
      </c>
    </row>
    <row r="741" spans="1:28">
      <c r="A741" s="4"/>
      <c r="K741" s="2"/>
      <c r="L741" s="4"/>
      <c r="M741" s="4"/>
      <c r="N741" s="1"/>
      <c r="O741" s="1"/>
      <c r="P741" s="4"/>
      <c r="Q741" s="4"/>
      <c r="AB741">
        <v>17</v>
      </c>
    </row>
    <row r="742" spans="1:28">
      <c r="A742" s="4"/>
      <c r="K742" s="2"/>
      <c r="L742" s="4"/>
      <c r="M742" s="4"/>
      <c r="N742" s="1"/>
      <c r="O742" s="1"/>
      <c r="P742" s="4"/>
      <c r="Q742" s="4"/>
      <c r="AB742">
        <v>18</v>
      </c>
    </row>
    <row r="743" spans="1:28">
      <c r="A743" s="4"/>
      <c r="K743" s="2"/>
      <c r="L743" s="4"/>
      <c r="M743" s="4"/>
      <c r="N743" s="1"/>
      <c r="O743" s="1"/>
      <c r="P743" s="4"/>
      <c r="Q743" s="4"/>
      <c r="AB743">
        <v>19</v>
      </c>
    </row>
    <row r="744" spans="1:28">
      <c r="A744" s="4"/>
      <c r="K744" s="2"/>
      <c r="L744" s="4"/>
      <c r="M744" s="4"/>
      <c r="N744" s="1"/>
      <c r="O744" s="1"/>
      <c r="P744" s="4"/>
      <c r="Q744" s="4"/>
      <c r="AB744">
        <v>20</v>
      </c>
    </row>
    <row r="745" spans="1:28">
      <c r="A745" s="4"/>
      <c r="K745" s="2"/>
      <c r="L745" s="4"/>
      <c r="M745" s="4"/>
      <c r="N745" s="1"/>
      <c r="O745" s="1"/>
      <c r="P745" s="4"/>
      <c r="Q745" s="4"/>
      <c r="AB745">
        <v>21</v>
      </c>
    </row>
    <row r="746" spans="1:28">
      <c r="A746" s="4"/>
      <c r="K746" s="2"/>
      <c r="L746" s="4"/>
      <c r="M746" s="4"/>
      <c r="N746" s="1"/>
      <c r="O746" s="1"/>
      <c r="P746" s="4"/>
      <c r="Q746" s="4"/>
      <c r="AB746">
        <v>22</v>
      </c>
    </row>
    <row r="747" spans="1:28">
      <c r="A747" s="4"/>
      <c r="K747" s="2"/>
      <c r="L747" s="4"/>
      <c r="M747" s="4"/>
      <c r="N747" s="1"/>
      <c r="O747" s="1"/>
      <c r="P747" s="4"/>
      <c r="Q747" s="4"/>
      <c r="AB747">
        <v>23</v>
      </c>
    </row>
    <row r="748" spans="1:28">
      <c r="A748" s="4"/>
      <c r="K748" s="2"/>
      <c r="L748" s="4"/>
      <c r="M748" s="4"/>
      <c r="N748" s="1"/>
      <c r="O748" s="1"/>
      <c r="P748" s="4"/>
      <c r="Q748" s="4"/>
      <c r="AB748">
        <v>0</v>
      </c>
    </row>
    <row r="749" spans="1:28">
      <c r="A749" s="4"/>
      <c r="K749" s="2"/>
      <c r="L749" s="4"/>
      <c r="M749" s="4"/>
      <c r="N749" s="1"/>
      <c r="O749" s="1"/>
      <c r="P749" s="4"/>
      <c r="Q749" s="4"/>
      <c r="AB749">
        <v>1</v>
      </c>
    </row>
    <row r="750" spans="1:28">
      <c r="A750" s="4"/>
      <c r="K750" s="2"/>
      <c r="L750" s="4"/>
      <c r="M750" s="4"/>
      <c r="N750" s="1"/>
      <c r="O750" s="1"/>
      <c r="P750" s="4"/>
      <c r="Q750" s="4"/>
      <c r="AB750">
        <v>2</v>
      </c>
    </row>
    <row r="751" spans="1:28">
      <c r="A751" s="4"/>
      <c r="K751" s="2"/>
      <c r="L751" s="4"/>
      <c r="M751" s="4"/>
      <c r="N751" s="1"/>
      <c r="O751" s="1"/>
      <c r="P751" s="4"/>
      <c r="Q751" s="4"/>
      <c r="AB751">
        <v>3</v>
      </c>
    </row>
    <row r="752" spans="1:28">
      <c r="A752" s="4"/>
      <c r="K752" s="2"/>
      <c r="L752" s="4"/>
      <c r="M752" s="4"/>
      <c r="N752" s="1"/>
      <c r="O752" s="1"/>
      <c r="P752" s="4"/>
      <c r="Q752" s="4"/>
      <c r="AB752">
        <v>4</v>
      </c>
    </row>
    <row r="753" spans="1:28">
      <c r="A753" s="4"/>
      <c r="K753" s="2"/>
      <c r="L753" s="4"/>
      <c r="M753" s="4"/>
      <c r="N753" s="1"/>
      <c r="O753" s="1"/>
      <c r="P753" s="4"/>
      <c r="Q753" s="4"/>
      <c r="AB753">
        <v>5</v>
      </c>
    </row>
    <row r="754" spans="1:28">
      <c r="A754" s="4"/>
      <c r="K754" s="2"/>
      <c r="L754" s="4"/>
      <c r="M754" s="4"/>
      <c r="N754" s="1"/>
      <c r="O754" s="1"/>
      <c r="P754" s="4"/>
      <c r="Q754" s="4"/>
      <c r="AB754">
        <v>6</v>
      </c>
    </row>
    <row r="755" spans="1:28">
      <c r="A755" s="4"/>
      <c r="K755" s="2"/>
      <c r="L755" s="4"/>
      <c r="M755" s="4"/>
      <c r="N755" s="1"/>
      <c r="O755" s="1"/>
      <c r="P755" s="4"/>
      <c r="Q755" s="4"/>
      <c r="AB755">
        <v>7</v>
      </c>
    </row>
    <row r="756" spans="1:28">
      <c r="A756" s="4"/>
      <c r="K756" s="2"/>
      <c r="L756" s="4"/>
      <c r="M756" s="4"/>
      <c r="N756" s="1"/>
      <c r="O756" s="1"/>
      <c r="P756" s="4"/>
      <c r="Q756" s="4"/>
      <c r="AB756">
        <v>8</v>
      </c>
    </row>
    <row r="757" spans="1:28">
      <c r="A757" s="4"/>
      <c r="K757" s="2"/>
      <c r="L757" s="4"/>
      <c r="M757" s="4"/>
      <c r="N757" s="1"/>
      <c r="O757" s="1"/>
      <c r="P757" s="4"/>
      <c r="Q757" s="4"/>
      <c r="AB757">
        <v>9</v>
      </c>
    </row>
    <row r="758" spans="1:28">
      <c r="A758" s="4"/>
      <c r="K758" s="2"/>
      <c r="L758" s="4"/>
      <c r="M758" s="4"/>
      <c r="N758" s="1"/>
      <c r="O758" s="1"/>
      <c r="P758" s="4"/>
      <c r="Q758" s="4"/>
      <c r="AB758">
        <v>10</v>
      </c>
    </row>
    <row r="759" spans="1:28">
      <c r="A759" s="4"/>
      <c r="K759" s="2"/>
      <c r="L759" s="4"/>
      <c r="M759" s="4"/>
      <c r="N759" s="1"/>
      <c r="O759" s="1"/>
      <c r="P759" s="4"/>
      <c r="Q759" s="4"/>
      <c r="AB759">
        <v>11</v>
      </c>
    </row>
    <row r="760" spans="1:28">
      <c r="A760" s="4"/>
      <c r="K760" s="2"/>
      <c r="L760" s="4"/>
      <c r="M760" s="4"/>
      <c r="N760" s="1"/>
      <c r="O760" s="1"/>
      <c r="P760" s="4"/>
      <c r="Q760" s="4"/>
      <c r="AB760">
        <v>12</v>
      </c>
    </row>
    <row r="761" spans="1:28">
      <c r="A761" s="4"/>
      <c r="K761" s="2"/>
      <c r="L761" s="4"/>
      <c r="M761" s="4"/>
      <c r="N761" s="1"/>
      <c r="O761" s="1"/>
      <c r="P761" s="4"/>
      <c r="Q761" s="4"/>
      <c r="AB761">
        <v>13</v>
      </c>
    </row>
    <row r="762" spans="1:28">
      <c r="A762" s="4"/>
      <c r="K762" s="2"/>
      <c r="L762" s="4"/>
      <c r="M762" s="4"/>
      <c r="N762" s="1"/>
      <c r="O762" s="1"/>
      <c r="P762" s="4"/>
      <c r="Q762" s="4"/>
      <c r="AB762">
        <v>14</v>
      </c>
    </row>
    <row r="763" spans="1:28">
      <c r="A763" s="4"/>
      <c r="K763" s="2"/>
      <c r="L763" s="4"/>
      <c r="M763" s="4"/>
      <c r="N763" s="1"/>
      <c r="O763" s="1"/>
      <c r="P763" s="4"/>
      <c r="Q763" s="4"/>
      <c r="AB763">
        <v>15</v>
      </c>
    </row>
    <row r="764" spans="1:28">
      <c r="A764" s="4"/>
      <c r="K764" s="2"/>
      <c r="L764" s="4"/>
      <c r="M764" s="4"/>
      <c r="N764" s="1"/>
      <c r="O764" s="1"/>
      <c r="P764" s="4"/>
      <c r="Q764" s="4"/>
      <c r="AB764">
        <v>16</v>
      </c>
    </row>
    <row r="765" spans="1:28">
      <c r="A765" s="4"/>
      <c r="K765" s="2"/>
      <c r="L765" s="4"/>
      <c r="M765" s="4"/>
      <c r="N765" s="1"/>
      <c r="O765" s="1"/>
      <c r="P765" s="4"/>
      <c r="Q765" s="4"/>
      <c r="AB765">
        <v>17</v>
      </c>
    </row>
    <row r="766" spans="1:28">
      <c r="A766" s="4"/>
      <c r="K766" s="2"/>
      <c r="L766" s="4"/>
      <c r="M766" s="4"/>
      <c r="N766" s="1"/>
      <c r="O766" s="1"/>
      <c r="P766" s="4"/>
      <c r="Q766" s="4"/>
      <c r="AB766">
        <v>18</v>
      </c>
    </row>
    <row r="767" spans="1:28">
      <c r="A767" s="4"/>
      <c r="K767" s="2"/>
      <c r="L767" s="4"/>
      <c r="M767" s="4"/>
      <c r="N767" s="1"/>
      <c r="O767" s="1"/>
      <c r="P767" s="4"/>
      <c r="Q767" s="4"/>
      <c r="AB767">
        <v>19</v>
      </c>
    </row>
    <row r="768" spans="1:28">
      <c r="A768" s="4"/>
      <c r="K768" s="2"/>
      <c r="L768" s="4"/>
      <c r="M768" s="4"/>
      <c r="N768" s="1"/>
      <c r="O768" s="1"/>
      <c r="P768" s="4"/>
      <c r="Q768" s="4"/>
      <c r="AB768">
        <v>20</v>
      </c>
    </row>
    <row r="769" spans="1:28">
      <c r="A769" s="4"/>
      <c r="K769" s="2"/>
      <c r="L769" s="4"/>
      <c r="M769" s="4"/>
      <c r="N769" s="1"/>
      <c r="O769" s="1"/>
      <c r="P769" s="4"/>
      <c r="Q769" s="4"/>
      <c r="AB769">
        <v>21</v>
      </c>
    </row>
    <row r="770" spans="1:28">
      <c r="A770" s="4"/>
      <c r="K770" s="2"/>
      <c r="L770" s="4"/>
      <c r="M770" s="4"/>
      <c r="N770" s="1"/>
      <c r="O770" s="1"/>
      <c r="P770" s="4"/>
      <c r="Q770" s="4"/>
      <c r="AB770">
        <v>22</v>
      </c>
    </row>
    <row r="771" spans="1:28">
      <c r="A771" s="4"/>
      <c r="K771" s="2"/>
      <c r="L771" s="4"/>
      <c r="M771" s="4"/>
      <c r="N771" s="1"/>
      <c r="O771" s="1"/>
      <c r="P771" s="4"/>
      <c r="Q771" s="4"/>
      <c r="AB771">
        <v>23</v>
      </c>
    </row>
    <row r="772" spans="1:28">
      <c r="A772" s="4"/>
      <c r="K772" s="2"/>
      <c r="L772" s="4"/>
      <c r="M772" s="4"/>
      <c r="N772" s="1"/>
      <c r="O772" s="1"/>
      <c r="P772" s="4"/>
      <c r="Q772" s="4"/>
      <c r="AB772">
        <v>0</v>
      </c>
    </row>
    <row r="773" spans="1:28">
      <c r="A773" s="4"/>
      <c r="K773" s="2"/>
      <c r="L773" s="4"/>
      <c r="M773" s="4"/>
      <c r="N773" s="1"/>
      <c r="O773" s="1"/>
      <c r="P773" s="4"/>
      <c r="Q773" s="4"/>
      <c r="AB773">
        <v>1</v>
      </c>
    </row>
    <row r="774" spans="1:28">
      <c r="A774" s="4"/>
      <c r="K774" s="2"/>
      <c r="L774" s="4"/>
      <c r="M774" s="4"/>
      <c r="N774" s="1"/>
      <c r="O774" s="1"/>
      <c r="P774" s="4"/>
      <c r="Q774" s="4"/>
      <c r="AB774">
        <v>2</v>
      </c>
    </row>
    <row r="775" spans="1:28">
      <c r="A775" s="4"/>
      <c r="K775" s="2"/>
      <c r="L775" s="4"/>
      <c r="M775" s="4"/>
      <c r="N775" s="1"/>
      <c r="O775" s="1"/>
      <c r="P775" s="4"/>
      <c r="Q775" s="4"/>
      <c r="AB775">
        <v>3</v>
      </c>
    </row>
    <row r="776" spans="1:28">
      <c r="A776" s="4"/>
      <c r="K776" s="2"/>
      <c r="L776" s="4"/>
      <c r="M776" s="4"/>
      <c r="N776" s="1"/>
      <c r="O776" s="1"/>
      <c r="P776" s="4"/>
      <c r="Q776" s="4"/>
      <c r="AB776">
        <v>4</v>
      </c>
    </row>
    <row r="777" spans="1:28">
      <c r="A777" s="4"/>
      <c r="K777" s="2"/>
      <c r="L777" s="4"/>
      <c r="M777" s="4"/>
      <c r="N777" s="1"/>
      <c r="O777" s="1"/>
      <c r="P777" s="4"/>
      <c r="Q777" s="4"/>
      <c r="AB777">
        <v>5</v>
      </c>
    </row>
    <row r="778" spans="1:28">
      <c r="A778" s="4"/>
      <c r="K778" s="2"/>
      <c r="L778" s="4"/>
      <c r="M778" s="4"/>
      <c r="N778" s="1"/>
      <c r="O778" s="1"/>
      <c r="P778" s="4"/>
      <c r="Q778" s="4"/>
      <c r="AB778">
        <v>6</v>
      </c>
    </row>
    <row r="779" spans="1:28">
      <c r="A779" s="4"/>
      <c r="K779" s="2"/>
      <c r="L779" s="4"/>
      <c r="M779" s="4"/>
      <c r="N779" s="1"/>
      <c r="O779" s="1"/>
      <c r="P779" s="4"/>
      <c r="Q779" s="4"/>
      <c r="AB779">
        <v>7</v>
      </c>
    </row>
    <row r="780" spans="1:28">
      <c r="A780" s="4"/>
      <c r="K780" s="2"/>
      <c r="L780" s="4"/>
      <c r="M780" s="4"/>
      <c r="N780" s="1"/>
      <c r="O780" s="1"/>
      <c r="P780" s="4"/>
      <c r="Q780" s="4"/>
      <c r="AB780">
        <v>8</v>
      </c>
    </row>
    <row r="781" spans="1:28">
      <c r="A781" s="4"/>
      <c r="K781" s="2"/>
      <c r="L781" s="4"/>
      <c r="M781" s="4"/>
      <c r="N781" s="1"/>
      <c r="O781" s="1"/>
      <c r="P781" s="4"/>
      <c r="Q781" s="4"/>
      <c r="AB781">
        <v>9</v>
      </c>
    </row>
    <row r="782" spans="1:28">
      <c r="A782" s="4"/>
      <c r="K782" s="2"/>
      <c r="L782" s="4"/>
      <c r="M782" s="4"/>
      <c r="N782" s="1"/>
      <c r="O782" s="1"/>
      <c r="P782" s="4"/>
      <c r="Q782" s="4"/>
      <c r="AB782">
        <v>10</v>
      </c>
    </row>
    <row r="783" spans="1:28">
      <c r="A783" s="4"/>
      <c r="K783" s="2"/>
      <c r="L783" s="4"/>
      <c r="M783" s="4"/>
      <c r="N783" s="1"/>
      <c r="O783" s="1"/>
      <c r="P783" s="4"/>
      <c r="Q783" s="4"/>
      <c r="AB783">
        <v>11</v>
      </c>
    </row>
    <row r="784" spans="1:28">
      <c r="A784" s="4"/>
      <c r="K784" s="2"/>
      <c r="L784" s="4"/>
      <c r="M784" s="4"/>
      <c r="N784" s="1"/>
      <c r="O784" s="1"/>
      <c r="P784" s="4"/>
      <c r="Q784" s="4"/>
      <c r="AB784">
        <v>12</v>
      </c>
    </row>
    <row r="785" spans="1:28">
      <c r="A785" s="4"/>
      <c r="K785" s="2"/>
      <c r="L785" s="4"/>
      <c r="M785" s="4"/>
      <c r="N785" s="1"/>
      <c r="O785" s="1"/>
      <c r="P785" s="4"/>
      <c r="Q785" s="4"/>
      <c r="AB785">
        <v>13</v>
      </c>
    </row>
    <row r="786" spans="1:28">
      <c r="A786" s="4"/>
      <c r="K786" s="2"/>
      <c r="L786" s="4"/>
      <c r="M786" s="4"/>
      <c r="N786" s="1"/>
      <c r="O786" s="1"/>
      <c r="P786" s="4"/>
      <c r="Q786" s="4"/>
      <c r="AB786">
        <v>14</v>
      </c>
    </row>
    <row r="787" spans="1:28">
      <c r="A787" s="4"/>
      <c r="K787" s="2"/>
      <c r="L787" s="4"/>
      <c r="M787" s="4"/>
      <c r="N787" s="1"/>
      <c r="O787" s="1"/>
      <c r="P787" s="4"/>
      <c r="Q787" s="4"/>
      <c r="AB787">
        <v>15</v>
      </c>
    </row>
    <row r="788" spans="1:28">
      <c r="A788" s="4"/>
      <c r="K788" s="2"/>
      <c r="L788" s="4"/>
      <c r="M788" s="4"/>
      <c r="N788" s="1"/>
      <c r="O788" s="1"/>
      <c r="P788" s="4"/>
      <c r="Q788" s="4"/>
      <c r="AB788">
        <v>16</v>
      </c>
    </row>
    <row r="789" spans="1:28">
      <c r="A789" s="4"/>
      <c r="K789" s="2"/>
      <c r="L789" s="4"/>
      <c r="M789" s="4"/>
      <c r="N789" s="1"/>
      <c r="O789" s="1"/>
      <c r="P789" s="4"/>
      <c r="Q789" s="4"/>
      <c r="AB789">
        <v>17</v>
      </c>
    </row>
    <row r="790" spans="1:28">
      <c r="A790" s="4"/>
      <c r="K790" s="2"/>
      <c r="L790" s="4"/>
      <c r="M790" s="4"/>
      <c r="N790" s="1"/>
      <c r="O790" s="1"/>
      <c r="P790" s="4"/>
      <c r="Q790" s="4"/>
      <c r="AB790">
        <v>18</v>
      </c>
    </row>
    <row r="791" spans="1:28">
      <c r="A791" s="4"/>
      <c r="K791" s="2"/>
      <c r="L791" s="4"/>
      <c r="M791" s="4"/>
      <c r="N791" s="1"/>
      <c r="O791" s="1"/>
      <c r="P791" s="4"/>
      <c r="Q791" s="4"/>
      <c r="AB791">
        <v>19</v>
      </c>
    </row>
    <row r="792" spans="1:28">
      <c r="A792" s="4"/>
      <c r="K792" s="2"/>
      <c r="L792" s="4"/>
      <c r="M792" s="4"/>
      <c r="N792" s="1"/>
      <c r="O792" s="1"/>
      <c r="P792" s="4"/>
      <c r="Q792" s="4"/>
      <c r="AB792">
        <v>20</v>
      </c>
    </row>
    <row r="793" spans="1:28">
      <c r="A793" s="4"/>
      <c r="K793" s="2"/>
      <c r="L793" s="4"/>
      <c r="M793" s="4"/>
      <c r="N793" s="1"/>
      <c r="O793" s="1"/>
      <c r="P793" s="4"/>
      <c r="Q793" s="4"/>
      <c r="AB793">
        <v>21</v>
      </c>
    </row>
    <row r="794" spans="1:28">
      <c r="A794" s="4"/>
      <c r="K794" s="2"/>
      <c r="L794" s="4"/>
      <c r="M794" s="4"/>
      <c r="N794" s="1"/>
      <c r="O794" s="1"/>
      <c r="P794" s="4"/>
      <c r="Q794" s="4"/>
      <c r="AB794">
        <v>22</v>
      </c>
    </row>
    <row r="795" spans="1:28">
      <c r="A795" s="4"/>
      <c r="K795" s="2"/>
      <c r="L795" s="4"/>
      <c r="M795" s="4"/>
      <c r="N795" s="1"/>
      <c r="O795" s="1"/>
      <c r="P795" s="4"/>
      <c r="Q795" s="4"/>
      <c r="AB795">
        <v>23</v>
      </c>
    </row>
    <row r="796" spans="1:28">
      <c r="A796" s="4"/>
      <c r="K796" s="2"/>
      <c r="L796" s="4"/>
      <c r="M796" s="4"/>
      <c r="N796" s="1"/>
      <c r="O796" s="1"/>
      <c r="P796" s="4"/>
      <c r="Q796" s="4"/>
      <c r="AB796">
        <v>0</v>
      </c>
    </row>
    <row r="797" spans="1:28">
      <c r="A797" s="4"/>
      <c r="K797" s="2"/>
      <c r="L797" s="4"/>
      <c r="M797" s="4"/>
      <c r="N797" s="1"/>
      <c r="O797" s="1"/>
      <c r="P797" s="4"/>
      <c r="Q797" s="4"/>
      <c r="AB797">
        <v>1</v>
      </c>
    </row>
    <row r="798" spans="1:28">
      <c r="A798" s="4"/>
      <c r="K798" s="2"/>
      <c r="L798" s="4"/>
      <c r="M798" s="4"/>
      <c r="N798" s="1"/>
      <c r="O798" s="1"/>
      <c r="P798" s="4"/>
      <c r="Q798" s="4"/>
      <c r="AB798">
        <v>2</v>
      </c>
    </row>
    <row r="799" spans="1:28">
      <c r="A799" s="4"/>
      <c r="K799" s="2"/>
      <c r="L799" s="4"/>
      <c r="M799" s="4"/>
      <c r="N799" s="1"/>
      <c r="O799" s="1"/>
      <c r="P799" s="4"/>
      <c r="Q799" s="4"/>
      <c r="AB799">
        <v>3</v>
      </c>
    </row>
    <row r="800" spans="1:28">
      <c r="A800" s="4"/>
      <c r="K800" s="2"/>
      <c r="L800" s="4"/>
      <c r="M800" s="4"/>
      <c r="N800" s="1"/>
      <c r="O800" s="1"/>
      <c r="P800" s="4"/>
      <c r="Q800" s="4"/>
      <c r="AB800">
        <v>4</v>
      </c>
    </row>
    <row r="801" spans="1:28">
      <c r="A801" s="4"/>
      <c r="K801" s="2"/>
      <c r="L801" s="4"/>
      <c r="M801" s="4"/>
      <c r="N801" s="1"/>
      <c r="O801" s="1"/>
      <c r="P801" s="4"/>
      <c r="Q801" s="4"/>
      <c r="AB801">
        <v>5</v>
      </c>
    </row>
    <row r="802" spans="1:28">
      <c r="A802" s="4"/>
      <c r="K802" s="2"/>
      <c r="L802" s="4"/>
      <c r="M802" s="4"/>
      <c r="N802" s="1"/>
      <c r="O802" s="1"/>
      <c r="P802" s="4"/>
      <c r="Q802" s="4"/>
      <c r="AB802">
        <v>6</v>
      </c>
    </row>
    <row r="803" spans="1:28">
      <c r="A803" s="4"/>
      <c r="K803" s="2"/>
      <c r="L803" s="4"/>
      <c r="M803" s="4"/>
      <c r="N803" s="1"/>
      <c r="O803" s="1"/>
      <c r="P803" s="4"/>
      <c r="Q803" s="4"/>
      <c r="AB803">
        <v>7</v>
      </c>
    </row>
    <row r="804" spans="1:28">
      <c r="A804" s="4"/>
      <c r="K804" s="2"/>
      <c r="L804" s="4"/>
      <c r="M804" s="4"/>
      <c r="N804" s="1"/>
      <c r="O804" s="1"/>
      <c r="P804" s="4"/>
      <c r="Q804" s="4"/>
      <c r="AB804">
        <v>8</v>
      </c>
    </row>
    <row r="805" spans="1:28">
      <c r="A805" s="4"/>
      <c r="K805" s="2"/>
      <c r="L805" s="4"/>
      <c r="M805" s="4"/>
      <c r="N805" s="1"/>
      <c r="O805" s="1"/>
      <c r="P805" s="4"/>
      <c r="Q805" s="4"/>
      <c r="AB805">
        <v>9</v>
      </c>
    </row>
    <row r="806" spans="1:28">
      <c r="A806" s="4"/>
      <c r="K806" s="2"/>
      <c r="L806" s="4"/>
      <c r="M806" s="4"/>
      <c r="N806" s="1"/>
      <c r="O806" s="1"/>
      <c r="P806" s="4"/>
      <c r="Q806" s="4"/>
      <c r="AB806">
        <v>10</v>
      </c>
    </row>
    <row r="807" spans="1:28">
      <c r="A807" s="4"/>
      <c r="K807" s="2"/>
      <c r="L807" s="4"/>
      <c r="M807" s="4"/>
      <c r="N807" s="1"/>
      <c r="O807" s="1"/>
      <c r="P807" s="4"/>
      <c r="Q807" s="4"/>
      <c r="AB807">
        <v>11</v>
      </c>
    </row>
    <row r="808" spans="1:28">
      <c r="A808" s="4"/>
      <c r="K808" s="2"/>
      <c r="L808" s="4"/>
      <c r="M808" s="4"/>
      <c r="N808" s="1"/>
      <c r="O808" s="1"/>
      <c r="P808" s="4"/>
      <c r="Q808" s="4"/>
      <c r="AB808">
        <v>12</v>
      </c>
    </row>
    <row r="809" spans="1:28">
      <c r="A809" s="4"/>
      <c r="K809" s="2"/>
      <c r="L809" s="4"/>
      <c r="M809" s="4"/>
      <c r="N809" s="1"/>
      <c r="O809" s="1"/>
      <c r="P809" s="4"/>
      <c r="Q809" s="4"/>
      <c r="AB809">
        <v>13</v>
      </c>
    </row>
    <row r="810" spans="1:28">
      <c r="A810" s="4"/>
      <c r="K810" s="2"/>
      <c r="L810" s="4"/>
      <c r="M810" s="4"/>
      <c r="N810" s="1"/>
      <c r="O810" s="1"/>
      <c r="P810" s="4"/>
      <c r="Q810" s="4"/>
      <c r="AB810">
        <v>14</v>
      </c>
    </row>
    <row r="811" spans="1:28">
      <c r="A811" s="4"/>
      <c r="K811" s="2"/>
      <c r="L811" s="4"/>
      <c r="M811" s="4"/>
      <c r="N811" s="1"/>
      <c r="O811" s="1"/>
      <c r="P811" s="4"/>
      <c r="Q811" s="4"/>
      <c r="AB811">
        <v>15</v>
      </c>
    </row>
    <row r="812" spans="1:28">
      <c r="A812" s="4"/>
      <c r="K812" s="2"/>
      <c r="L812" s="4"/>
      <c r="M812" s="4"/>
      <c r="N812" s="1"/>
      <c r="O812" s="1"/>
      <c r="P812" s="4"/>
      <c r="Q812" s="4"/>
      <c r="AB812">
        <v>16</v>
      </c>
    </row>
    <row r="813" spans="1:28">
      <c r="A813" s="4"/>
      <c r="K813" s="2"/>
      <c r="L813" s="4"/>
      <c r="M813" s="4"/>
      <c r="N813" s="1"/>
      <c r="O813" s="1"/>
      <c r="P813" s="4"/>
      <c r="Q813" s="4"/>
      <c r="AB813">
        <v>17</v>
      </c>
    </row>
    <row r="814" spans="1:28">
      <c r="A814" s="4"/>
      <c r="K814" s="2"/>
      <c r="L814" s="4"/>
      <c r="M814" s="4"/>
      <c r="N814" s="1"/>
      <c r="O814" s="1"/>
      <c r="P814" s="4"/>
      <c r="Q814" s="4"/>
      <c r="AB814">
        <v>18</v>
      </c>
    </row>
    <row r="815" spans="1:28">
      <c r="A815" s="4"/>
      <c r="K815" s="2"/>
      <c r="L815" s="4"/>
      <c r="M815" s="4"/>
      <c r="N815" s="1"/>
      <c r="O815" s="1"/>
      <c r="P815" s="4"/>
      <c r="Q815" s="4"/>
      <c r="AB815">
        <v>19</v>
      </c>
    </row>
    <row r="816" spans="1:28">
      <c r="A816" s="4"/>
      <c r="K816" s="2"/>
      <c r="L816" s="4"/>
      <c r="M816" s="4"/>
      <c r="N816" s="1"/>
      <c r="O816" s="1"/>
      <c r="P816" s="4"/>
      <c r="Q816" s="4"/>
      <c r="AB816">
        <v>20</v>
      </c>
    </row>
    <row r="817" spans="1:28">
      <c r="A817" s="4"/>
      <c r="K817" s="2"/>
      <c r="L817" s="4"/>
      <c r="M817" s="4"/>
      <c r="N817" s="1"/>
      <c r="O817" s="1"/>
      <c r="P817" s="4"/>
      <c r="Q817" s="4"/>
      <c r="AB817">
        <v>21</v>
      </c>
    </row>
    <row r="818" spans="1:28">
      <c r="A818" s="4"/>
      <c r="K818" s="2"/>
      <c r="L818" s="4"/>
      <c r="M818" s="4"/>
      <c r="N818" s="1"/>
      <c r="O818" s="1"/>
      <c r="P818" s="4"/>
      <c r="Q818" s="4"/>
      <c r="AB818">
        <v>22</v>
      </c>
    </row>
    <row r="819" spans="1:28">
      <c r="A819" s="4"/>
      <c r="K819" s="2"/>
      <c r="L819" s="4"/>
      <c r="M819" s="4"/>
      <c r="N819" s="1"/>
      <c r="O819" s="1"/>
      <c r="P819" s="4"/>
      <c r="Q819" s="4"/>
      <c r="AB819">
        <v>23</v>
      </c>
    </row>
    <row r="820" spans="1:28">
      <c r="A820" s="4"/>
      <c r="K820" s="2"/>
      <c r="L820" s="4"/>
      <c r="M820" s="4"/>
      <c r="N820" s="1"/>
      <c r="O820" s="1"/>
      <c r="P820" s="4"/>
      <c r="Q820" s="4"/>
      <c r="AB820">
        <v>0</v>
      </c>
    </row>
    <row r="821" spans="1:28">
      <c r="A821" s="4"/>
      <c r="K821" s="2"/>
      <c r="L821" s="4"/>
      <c r="M821" s="4"/>
      <c r="N821" s="1"/>
      <c r="O821" s="1"/>
      <c r="P821" s="4"/>
      <c r="Q821" s="4"/>
      <c r="AB821">
        <v>1</v>
      </c>
    </row>
    <row r="822" spans="1:28">
      <c r="A822" s="4"/>
      <c r="K822" s="2"/>
      <c r="L822" s="4"/>
      <c r="M822" s="4"/>
      <c r="N822" s="1"/>
      <c r="O822" s="1"/>
      <c r="P822" s="4"/>
      <c r="Q822" s="4"/>
      <c r="AB822">
        <v>2</v>
      </c>
    </row>
    <row r="823" spans="1:28">
      <c r="A823" s="4"/>
      <c r="K823" s="2"/>
      <c r="L823" s="4"/>
      <c r="M823" s="4"/>
      <c r="N823" s="1"/>
      <c r="O823" s="1"/>
      <c r="P823" s="4"/>
      <c r="Q823" s="4"/>
      <c r="AB823">
        <v>3</v>
      </c>
    </row>
    <row r="824" spans="1:28">
      <c r="A824" s="4"/>
      <c r="K824" s="2"/>
      <c r="L824" s="4"/>
      <c r="M824" s="4"/>
      <c r="N824" s="1"/>
      <c r="O824" s="1"/>
      <c r="P824" s="4"/>
      <c r="Q824" s="4"/>
      <c r="AB824">
        <v>4</v>
      </c>
    </row>
    <row r="825" spans="1:28">
      <c r="A825" s="4"/>
      <c r="K825" s="2"/>
      <c r="L825" s="4"/>
      <c r="M825" s="4"/>
      <c r="N825" s="1"/>
      <c r="O825" s="1"/>
      <c r="P825" s="4"/>
      <c r="Q825" s="4"/>
      <c r="AB825">
        <v>5</v>
      </c>
    </row>
    <row r="826" spans="1:28">
      <c r="A826" s="4"/>
      <c r="K826" s="2"/>
      <c r="L826" s="4"/>
      <c r="M826" s="4"/>
      <c r="N826" s="1"/>
      <c r="O826" s="1"/>
      <c r="P826" s="4"/>
      <c r="Q826" s="4"/>
      <c r="AB826">
        <v>6</v>
      </c>
    </row>
    <row r="827" spans="1:28">
      <c r="A827" s="4"/>
      <c r="K827" s="2"/>
      <c r="L827" s="4"/>
      <c r="M827" s="4"/>
      <c r="N827" s="1"/>
      <c r="O827" s="1"/>
      <c r="P827" s="4"/>
      <c r="Q827" s="4"/>
      <c r="AB827">
        <v>7</v>
      </c>
    </row>
    <row r="828" spans="1:28">
      <c r="A828" s="4"/>
      <c r="K828" s="2"/>
      <c r="L828" s="4"/>
      <c r="M828" s="4"/>
      <c r="N828" s="1"/>
      <c r="O828" s="1"/>
      <c r="P828" s="4"/>
      <c r="Q828" s="4"/>
      <c r="AB828">
        <v>8</v>
      </c>
    </row>
    <row r="829" spans="1:28">
      <c r="A829" s="4"/>
      <c r="K829" s="2"/>
      <c r="L829" s="4"/>
      <c r="M829" s="4"/>
      <c r="N829" s="1"/>
      <c r="O829" s="1"/>
      <c r="P829" s="4"/>
      <c r="Q829" s="4"/>
      <c r="AB829">
        <v>9</v>
      </c>
    </row>
    <row r="830" spans="1:28">
      <c r="A830" s="4"/>
      <c r="K830" s="2"/>
      <c r="L830" s="4"/>
      <c r="M830" s="4"/>
      <c r="N830" s="1"/>
      <c r="O830" s="1"/>
      <c r="P830" s="4"/>
      <c r="Q830" s="4"/>
      <c r="AB830">
        <v>10</v>
      </c>
    </row>
    <row r="831" spans="1:28">
      <c r="A831" s="4"/>
      <c r="K831" s="2"/>
      <c r="L831" s="4"/>
      <c r="M831" s="4"/>
      <c r="N831" s="1"/>
      <c r="O831" s="1"/>
      <c r="P831" s="4"/>
      <c r="Q831" s="4"/>
      <c r="AB831">
        <v>11</v>
      </c>
    </row>
    <row r="832" spans="1:28">
      <c r="A832" s="4"/>
      <c r="K832" s="2"/>
      <c r="L832" s="4"/>
      <c r="M832" s="4"/>
      <c r="N832" s="1"/>
      <c r="O832" s="1"/>
      <c r="P832" s="4"/>
      <c r="Q832" s="4"/>
      <c r="AB832">
        <v>12</v>
      </c>
    </row>
    <row r="833" spans="1:28">
      <c r="A833" s="4"/>
      <c r="K833" s="2"/>
      <c r="L833" s="4"/>
      <c r="M833" s="4"/>
      <c r="N833" s="1"/>
      <c r="O833" s="1"/>
      <c r="P833" s="4"/>
      <c r="Q833" s="4"/>
      <c r="AB833">
        <v>13</v>
      </c>
    </row>
    <row r="834" spans="1:28">
      <c r="A834" s="4"/>
      <c r="K834" s="2"/>
      <c r="L834" s="4"/>
      <c r="M834" s="4"/>
      <c r="N834" s="1"/>
      <c r="O834" s="1"/>
      <c r="P834" s="4"/>
      <c r="Q834" s="4"/>
      <c r="AB834">
        <v>14</v>
      </c>
    </row>
    <row r="835" spans="1:28">
      <c r="A835" s="4"/>
      <c r="K835" s="2"/>
      <c r="L835" s="4"/>
      <c r="M835" s="4"/>
      <c r="N835" s="1"/>
      <c r="O835" s="1"/>
      <c r="P835" s="4"/>
      <c r="Q835" s="4"/>
      <c r="AB835">
        <v>15</v>
      </c>
    </row>
    <row r="836" spans="1:28">
      <c r="A836" s="4"/>
      <c r="K836" s="2"/>
      <c r="L836" s="4"/>
      <c r="M836" s="4"/>
      <c r="N836" s="1"/>
      <c r="O836" s="1"/>
      <c r="P836" s="4"/>
      <c r="Q836" s="4"/>
      <c r="AB836">
        <v>16</v>
      </c>
    </row>
    <row r="837" spans="1:28">
      <c r="A837" s="4"/>
      <c r="K837" s="2"/>
      <c r="L837" s="4"/>
      <c r="M837" s="4"/>
      <c r="N837" s="1"/>
      <c r="O837" s="1"/>
      <c r="P837" s="4"/>
      <c r="Q837" s="4"/>
      <c r="AB837">
        <v>17</v>
      </c>
    </row>
    <row r="838" spans="1:28">
      <c r="A838" s="4"/>
      <c r="K838" s="2"/>
      <c r="L838" s="4"/>
      <c r="M838" s="4"/>
      <c r="N838" s="1"/>
      <c r="O838" s="1"/>
      <c r="P838" s="4"/>
      <c r="Q838" s="4"/>
      <c r="AB838">
        <v>18</v>
      </c>
    </row>
    <row r="839" spans="1:28">
      <c r="A839" s="4"/>
      <c r="K839" s="2"/>
      <c r="L839" s="4"/>
      <c r="M839" s="4"/>
      <c r="N839" s="1"/>
      <c r="O839" s="1"/>
      <c r="P839" s="4"/>
      <c r="Q839" s="4"/>
      <c r="AB839">
        <v>19</v>
      </c>
    </row>
    <row r="840" spans="1:28">
      <c r="A840" s="4"/>
      <c r="K840" s="2"/>
      <c r="L840" s="4"/>
      <c r="M840" s="4"/>
      <c r="N840" s="1"/>
      <c r="O840" s="1"/>
      <c r="P840" s="4"/>
      <c r="Q840" s="4"/>
      <c r="AB840">
        <v>20</v>
      </c>
    </row>
    <row r="841" spans="1:28">
      <c r="A841" s="4"/>
      <c r="K841" s="2"/>
      <c r="L841" s="4"/>
      <c r="M841" s="4"/>
      <c r="N841" s="1"/>
      <c r="O841" s="1"/>
      <c r="P841" s="4"/>
      <c r="Q841" s="4"/>
      <c r="AB841">
        <v>21</v>
      </c>
    </row>
    <row r="842" spans="1:28">
      <c r="A842" s="4"/>
      <c r="K842" s="2"/>
      <c r="L842" s="4"/>
      <c r="M842" s="4"/>
      <c r="N842" s="1"/>
      <c r="O842" s="1"/>
      <c r="P842" s="4"/>
      <c r="Q842" s="4"/>
      <c r="AB842">
        <v>22</v>
      </c>
    </row>
    <row r="843" spans="1:28">
      <c r="A843" s="4"/>
      <c r="K843" s="2"/>
      <c r="L843" s="4"/>
      <c r="M843" s="4"/>
      <c r="N843" s="1"/>
      <c r="O843" s="1"/>
      <c r="P843" s="4"/>
      <c r="Q843" s="4"/>
      <c r="AB843">
        <v>23</v>
      </c>
    </row>
    <row r="844" spans="1:28">
      <c r="A844" s="4"/>
      <c r="K844" s="2"/>
      <c r="L844" s="4"/>
      <c r="M844" s="4"/>
      <c r="N844" s="1"/>
      <c r="O844" s="1"/>
      <c r="P844" s="4"/>
      <c r="Q844" s="4"/>
      <c r="AB844">
        <v>0</v>
      </c>
    </row>
    <row r="845" spans="1:28">
      <c r="A845" s="4"/>
      <c r="K845" s="2"/>
      <c r="L845" s="4"/>
      <c r="M845" s="4"/>
      <c r="N845" s="1"/>
      <c r="O845" s="1"/>
      <c r="P845" s="4"/>
      <c r="Q845" s="4"/>
      <c r="AB845">
        <v>1</v>
      </c>
    </row>
    <row r="846" spans="1:28">
      <c r="A846" s="4"/>
      <c r="K846" s="2"/>
      <c r="L846" s="4"/>
      <c r="M846" s="4"/>
      <c r="N846" s="1"/>
      <c r="O846" s="1"/>
      <c r="P846" s="4"/>
      <c r="Q846" s="4"/>
      <c r="AB846">
        <v>2</v>
      </c>
    </row>
    <row r="847" spans="1:28">
      <c r="A847" s="4"/>
      <c r="K847" s="2"/>
      <c r="L847" s="4"/>
      <c r="M847" s="4"/>
      <c r="N847" s="1"/>
      <c r="O847" s="1"/>
      <c r="P847" s="4"/>
      <c r="Q847" s="4"/>
      <c r="AB847">
        <v>3</v>
      </c>
    </row>
    <row r="848" spans="1:28">
      <c r="A848" s="4"/>
      <c r="K848" s="2"/>
      <c r="L848" s="4"/>
      <c r="M848" s="4"/>
      <c r="N848" s="1"/>
      <c r="O848" s="1"/>
      <c r="P848" s="4"/>
      <c r="Q848" s="4"/>
      <c r="AB848">
        <v>4</v>
      </c>
    </row>
    <row r="849" spans="1:28">
      <c r="A849" s="4"/>
      <c r="K849" s="2"/>
      <c r="L849" s="4"/>
      <c r="M849" s="4"/>
      <c r="N849" s="1"/>
      <c r="O849" s="1"/>
      <c r="P849" s="4"/>
      <c r="Q849" s="4"/>
      <c r="AB849">
        <v>5</v>
      </c>
    </row>
    <row r="850" spans="1:28">
      <c r="A850" s="4"/>
      <c r="K850" s="2"/>
      <c r="L850" s="4"/>
      <c r="M850" s="4"/>
      <c r="N850" s="1"/>
      <c r="O850" s="1"/>
      <c r="P850" s="4"/>
      <c r="Q850" s="4"/>
      <c r="AB850">
        <v>6</v>
      </c>
    </row>
    <row r="851" spans="1:28">
      <c r="A851" s="4"/>
      <c r="K851" s="2"/>
      <c r="L851" s="4"/>
      <c r="M851" s="4"/>
      <c r="N851" s="1"/>
      <c r="O851" s="1"/>
      <c r="P851" s="4"/>
      <c r="Q851" s="4"/>
      <c r="AB851">
        <v>7</v>
      </c>
    </row>
    <row r="852" spans="1:28">
      <c r="A852" s="4"/>
      <c r="K852" s="2"/>
      <c r="L852" s="4"/>
      <c r="M852" s="4"/>
      <c r="N852" s="1"/>
      <c r="O852" s="1"/>
      <c r="P852" s="4"/>
      <c r="Q852" s="4"/>
      <c r="AB852">
        <v>8</v>
      </c>
    </row>
    <row r="853" spans="1:28">
      <c r="A853" s="4"/>
      <c r="K853" s="2"/>
      <c r="L853" s="4"/>
      <c r="M853" s="4"/>
      <c r="N853" s="1"/>
      <c r="O853" s="1"/>
      <c r="P853" s="4"/>
      <c r="Q853" s="4"/>
      <c r="AB853">
        <v>9</v>
      </c>
    </row>
    <row r="854" spans="1:28">
      <c r="A854" s="4"/>
      <c r="K854" s="2"/>
      <c r="L854" s="4"/>
      <c r="M854" s="4"/>
      <c r="N854" s="1"/>
      <c r="O854" s="1"/>
      <c r="P854" s="4"/>
      <c r="Q854" s="4"/>
      <c r="AB854">
        <v>10</v>
      </c>
    </row>
    <row r="855" spans="1:28">
      <c r="A855" s="4"/>
      <c r="K855" s="2"/>
      <c r="L855" s="4"/>
      <c r="M855" s="4"/>
      <c r="N855" s="1"/>
      <c r="O855" s="1"/>
      <c r="P855" s="4"/>
      <c r="Q855" s="4"/>
      <c r="AB855">
        <v>11</v>
      </c>
    </row>
    <row r="856" spans="1:28">
      <c r="A856" s="4"/>
      <c r="K856" s="2"/>
      <c r="L856" s="4"/>
      <c r="M856" s="4"/>
      <c r="N856" s="1"/>
      <c r="O856" s="1"/>
      <c r="P856" s="4"/>
      <c r="Q856" s="4"/>
      <c r="AB856">
        <v>12</v>
      </c>
    </row>
    <row r="857" spans="1:28">
      <c r="A857" s="4"/>
      <c r="K857" s="2"/>
      <c r="L857" s="4"/>
      <c r="M857" s="4"/>
      <c r="N857" s="1"/>
      <c r="O857" s="1"/>
      <c r="P857" s="4"/>
      <c r="Q857" s="4"/>
      <c r="AB857">
        <v>13</v>
      </c>
    </row>
    <row r="858" spans="1:28">
      <c r="A858" s="4"/>
      <c r="K858" s="2"/>
      <c r="L858" s="4"/>
      <c r="M858" s="4"/>
      <c r="N858" s="1"/>
      <c r="O858" s="1"/>
      <c r="P858" s="4"/>
      <c r="Q858" s="4"/>
      <c r="AB858">
        <v>14</v>
      </c>
    </row>
    <row r="859" spans="1:28">
      <c r="A859" s="4"/>
      <c r="K859" s="2"/>
      <c r="L859" s="4"/>
      <c r="M859" s="4"/>
      <c r="N859" s="1"/>
      <c r="O859" s="1"/>
      <c r="P859" s="4"/>
      <c r="Q859" s="4"/>
      <c r="AB859">
        <v>15</v>
      </c>
    </row>
    <row r="860" spans="1:28">
      <c r="A860" s="4"/>
      <c r="K860" s="2"/>
      <c r="L860" s="4"/>
      <c r="M860" s="4"/>
      <c r="N860" s="1"/>
      <c r="O860" s="1"/>
      <c r="P860" s="4"/>
      <c r="Q860" s="4"/>
      <c r="AB860">
        <v>16</v>
      </c>
    </row>
    <row r="861" spans="1:28">
      <c r="A861" s="4"/>
      <c r="K861" s="2"/>
      <c r="L861" s="4"/>
      <c r="M861" s="4"/>
      <c r="N861" s="1"/>
      <c r="O861" s="1"/>
      <c r="P861" s="4"/>
      <c r="Q861" s="4"/>
      <c r="AB861">
        <v>17</v>
      </c>
    </row>
    <row r="862" spans="1:28">
      <c r="A862" s="4"/>
      <c r="K862" s="2"/>
      <c r="L862" s="4"/>
      <c r="M862" s="4"/>
      <c r="N862" s="1"/>
      <c r="O862" s="1"/>
      <c r="P862" s="4"/>
      <c r="Q862" s="4"/>
      <c r="AB862">
        <v>18</v>
      </c>
    </row>
    <row r="863" spans="1:28">
      <c r="A863" s="4"/>
      <c r="K863" s="2"/>
      <c r="L863" s="4"/>
      <c r="M863" s="4"/>
      <c r="N863" s="1"/>
      <c r="O863" s="1"/>
      <c r="P863" s="4"/>
      <c r="Q863" s="4"/>
      <c r="AB863">
        <v>19</v>
      </c>
    </row>
    <row r="864" spans="1:28">
      <c r="A864" s="4"/>
      <c r="K864" s="2"/>
      <c r="L864" s="4"/>
      <c r="M864" s="4"/>
      <c r="N864" s="1"/>
      <c r="O864" s="1"/>
      <c r="P864" s="4"/>
      <c r="Q864" s="4"/>
      <c r="AB864">
        <v>20</v>
      </c>
    </row>
    <row r="865" spans="1:28">
      <c r="A865" s="4"/>
      <c r="K865" s="2"/>
      <c r="L865" s="4"/>
      <c r="M865" s="4"/>
      <c r="N865" s="1"/>
      <c r="O865" s="1"/>
      <c r="P865" s="4"/>
      <c r="Q865" s="4"/>
      <c r="AB865">
        <v>21</v>
      </c>
    </row>
    <row r="866" spans="1:28">
      <c r="A866" s="4"/>
      <c r="K866" s="2"/>
      <c r="L866" s="4"/>
      <c r="M866" s="4"/>
      <c r="N866" s="1"/>
      <c r="O866" s="1"/>
      <c r="P866" s="4"/>
      <c r="Q866" s="4"/>
      <c r="AB866">
        <v>22</v>
      </c>
    </row>
    <row r="867" spans="1:28">
      <c r="A867" s="4"/>
      <c r="K867" s="2"/>
      <c r="L867" s="4"/>
      <c r="M867" s="4"/>
      <c r="N867" s="1"/>
      <c r="O867" s="1"/>
      <c r="P867" s="4"/>
      <c r="Q867" s="4"/>
      <c r="AB867">
        <v>23</v>
      </c>
    </row>
    <row r="868" spans="1:28">
      <c r="A868" s="4"/>
      <c r="K868" s="2"/>
      <c r="L868" s="4"/>
      <c r="M868" s="4"/>
      <c r="N868" s="1"/>
      <c r="O868" s="1"/>
      <c r="P868" s="4"/>
      <c r="Q868" s="4"/>
      <c r="AB868">
        <v>0</v>
      </c>
    </row>
    <row r="869" spans="1:28">
      <c r="A869" s="4"/>
      <c r="K869" s="2"/>
      <c r="L869" s="4"/>
      <c r="M869" s="4"/>
      <c r="N869" s="1"/>
      <c r="O869" s="1"/>
      <c r="P869" s="4"/>
      <c r="Q869" s="4"/>
      <c r="AB869">
        <v>1</v>
      </c>
    </row>
    <row r="870" spans="1:28">
      <c r="A870" s="4"/>
      <c r="K870" s="2"/>
      <c r="L870" s="4"/>
      <c r="M870" s="4"/>
      <c r="N870" s="1"/>
      <c r="O870" s="1"/>
      <c r="P870" s="4"/>
      <c r="Q870" s="4"/>
      <c r="AB870">
        <v>2</v>
      </c>
    </row>
    <row r="871" spans="1:28">
      <c r="A871" s="4"/>
      <c r="K871" s="2"/>
      <c r="L871" s="4"/>
      <c r="M871" s="4"/>
      <c r="N871" s="1"/>
      <c r="O871" s="1"/>
      <c r="P871" s="4"/>
      <c r="Q871" s="4"/>
      <c r="AB871">
        <v>3</v>
      </c>
    </row>
    <row r="872" spans="1:28">
      <c r="A872" s="4"/>
      <c r="K872" s="2"/>
      <c r="L872" s="4"/>
      <c r="M872" s="4"/>
      <c r="N872" s="1"/>
      <c r="O872" s="1"/>
      <c r="P872" s="4"/>
      <c r="Q872" s="4"/>
      <c r="AB872">
        <v>4</v>
      </c>
    </row>
    <row r="873" spans="1:28">
      <c r="A873" s="4"/>
      <c r="K873" s="2"/>
      <c r="L873" s="4"/>
      <c r="M873" s="4"/>
      <c r="N873" s="1"/>
      <c r="O873" s="1"/>
      <c r="P873" s="4"/>
      <c r="Q873" s="4"/>
      <c r="AB873">
        <v>5</v>
      </c>
    </row>
    <row r="874" spans="1:28">
      <c r="A874" s="4"/>
      <c r="K874" s="2"/>
      <c r="L874" s="4"/>
      <c r="M874" s="4"/>
      <c r="N874" s="1"/>
      <c r="O874" s="1"/>
      <c r="P874" s="4"/>
      <c r="Q874" s="4"/>
      <c r="AB874">
        <v>6</v>
      </c>
    </row>
    <row r="875" spans="1:28">
      <c r="A875" s="4"/>
      <c r="K875" s="2"/>
      <c r="L875" s="4"/>
      <c r="M875" s="4"/>
      <c r="N875" s="1"/>
      <c r="O875" s="1"/>
      <c r="P875" s="4"/>
      <c r="Q875" s="4"/>
      <c r="AB875">
        <v>7</v>
      </c>
    </row>
    <row r="876" spans="1:28">
      <c r="A876" s="4"/>
      <c r="K876" s="2"/>
      <c r="L876" s="4"/>
      <c r="M876" s="4"/>
      <c r="N876" s="1"/>
      <c r="O876" s="1"/>
      <c r="P876" s="4"/>
      <c r="Q876" s="4"/>
      <c r="AB876">
        <v>8</v>
      </c>
    </row>
    <row r="877" spans="1:28">
      <c r="A877" s="4"/>
      <c r="K877" s="2"/>
      <c r="L877" s="4"/>
      <c r="M877" s="4"/>
      <c r="N877" s="1"/>
      <c r="O877" s="1"/>
      <c r="P877" s="4"/>
      <c r="Q877" s="4"/>
      <c r="AB877">
        <v>9</v>
      </c>
    </row>
    <row r="878" spans="1:28">
      <c r="A878" s="4"/>
      <c r="K878" s="2"/>
      <c r="L878" s="4"/>
      <c r="M878" s="4"/>
      <c r="N878" s="1"/>
      <c r="O878" s="1"/>
      <c r="P878" s="4"/>
      <c r="Q878" s="4"/>
      <c r="AB878">
        <v>10</v>
      </c>
    </row>
    <row r="879" spans="1:28">
      <c r="A879" s="4"/>
      <c r="K879" s="2"/>
      <c r="L879" s="4"/>
      <c r="M879" s="4"/>
      <c r="N879" s="1"/>
      <c r="O879" s="1"/>
      <c r="P879" s="4"/>
      <c r="Q879" s="4"/>
      <c r="AB879">
        <v>11</v>
      </c>
    </row>
    <row r="880" spans="1:28">
      <c r="A880" s="4"/>
      <c r="K880" s="2"/>
      <c r="L880" s="4"/>
      <c r="M880" s="4"/>
      <c r="N880" s="1"/>
      <c r="O880" s="1"/>
      <c r="P880" s="4"/>
      <c r="Q880" s="4"/>
      <c r="AB880">
        <v>12</v>
      </c>
    </row>
    <row r="881" spans="1:28">
      <c r="A881" s="4"/>
      <c r="K881" s="2"/>
      <c r="L881" s="4"/>
      <c r="M881" s="4"/>
      <c r="N881" s="1"/>
      <c r="O881" s="1"/>
      <c r="P881" s="4"/>
      <c r="Q881" s="4"/>
      <c r="AB881">
        <v>13</v>
      </c>
    </row>
    <row r="882" spans="1:28">
      <c r="A882" s="4"/>
      <c r="K882" s="2"/>
      <c r="L882" s="4"/>
      <c r="M882" s="4"/>
      <c r="N882" s="1"/>
      <c r="O882" s="1"/>
      <c r="P882" s="4"/>
      <c r="Q882" s="4"/>
      <c r="AB882">
        <v>14</v>
      </c>
    </row>
    <row r="883" spans="1:28">
      <c r="A883" s="4"/>
      <c r="K883" s="2"/>
      <c r="L883" s="4"/>
      <c r="M883" s="4"/>
      <c r="N883" s="1"/>
      <c r="O883" s="1"/>
      <c r="P883" s="4"/>
      <c r="Q883" s="4"/>
      <c r="AB883">
        <v>15</v>
      </c>
    </row>
    <row r="884" spans="1:28">
      <c r="A884" s="4"/>
      <c r="K884" s="2"/>
      <c r="L884" s="4"/>
      <c r="M884" s="4"/>
      <c r="N884" s="1"/>
      <c r="O884" s="1"/>
      <c r="P884" s="4"/>
      <c r="Q884" s="4"/>
      <c r="AB884">
        <v>16</v>
      </c>
    </row>
    <row r="885" spans="1:28">
      <c r="A885" s="4"/>
      <c r="K885" s="2"/>
      <c r="L885" s="4"/>
      <c r="M885" s="4"/>
      <c r="N885" s="1"/>
      <c r="O885" s="1"/>
      <c r="P885" s="4"/>
      <c r="Q885" s="4"/>
      <c r="AB885">
        <v>17</v>
      </c>
    </row>
    <row r="886" spans="1:28">
      <c r="A886" s="4"/>
      <c r="K886" s="2"/>
      <c r="L886" s="4"/>
      <c r="M886" s="4"/>
      <c r="N886" s="1"/>
      <c r="O886" s="1"/>
      <c r="P886" s="4"/>
      <c r="Q886" s="4"/>
      <c r="AB886">
        <v>18</v>
      </c>
    </row>
    <row r="887" spans="1:28">
      <c r="A887" s="4"/>
      <c r="K887" s="2"/>
      <c r="L887" s="4"/>
      <c r="M887" s="4"/>
      <c r="N887" s="1"/>
      <c r="O887" s="1"/>
      <c r="P887" s="4"/>
      <c r="Q887" s="4"/>
      <c r="AB887">
        <v>19</v>
      </c>
    </row>
    <row r="888" spans="1:28">
      <c r="A888" s="4"/>
      <c r="K888" s="2"/>
      <c r="L888" s="4"/>
      <c r="M888" s="4"/>
      <c r="N888" s="1"/>
      <c r="O888" s="1"/>
      <c r="P888" s="4"/>
      <c r="Q888" s="4"/>
      <c r="AB888">
        <v>20</v>
      </c>
    </row>
    <row r="889" spans="1:28">
      <c r="A889" s="4"/>
      <c r="K889" s="2"/>
      <c r="L889" s="4"/>
      <c r="M889" s="4"/>
      <c r="N889" s="1"/>
      <c r="O889" s="1"/>
      <c r="P889" s="4"/>
      <c r="Q889" s="4"/>
      <c r="AB889">
        <v>21</v>
      </c>
    </row>
    <row r="890" spans="1:28">
      <c r="A890" s="4"/>
      <c r="K890" s="2"/>
      <c r="L890" s="4"/>
      <c r="M890" s="4"/>
      <c r="N890" s="1"/>
      <c r="O890" s="1"/>
      <c r="P890" s="4"/>
      <c r="Q890" s="4"/>
      <c r="AB890">
        <v>22</v>
      </c>
    </row>
    <row r="891" spans="1:28">
      <c r="A891" s="4"/>
      <c r="K891" s="2"/>
      <c r="L891" s="4"/>
      <c r="M891" s="4"/>
      <c r="N891" s="1"/>
      <c r="O891" s="1"/>
      <c r="P891" s="4"/>
      <c r="Q891" s="4"/>
      <c r="AB891">
        <v>23</v>
      </c>
    </row>
    <row r="892" spans="1:28">
      <c r="A892" s="4"/>
      <c r="K892" s="2"/>
      <c r="L892" s="4"/>
      <c r="M892" s="4"/>
      <c r="N892" s="1"/>
      <c r="O892" s="1"/>
      <c r="P892" s="4"/>
      <c r="Q892" s="4"/>
      <c r="AB892">
        <v>0</v>
      </c>
    </row>
    <row r="893" spans="1:28">
      <c r="A893" s="4"/>
      <c r="K893" s="2"/>
      <c r="L893" s="4"/>
      <c r="M893" s="4"/>
      <c r="N893" s="1"/>
      <c r="O893" s="1"/>
      <c r="P893" s="4"/>
      <c r="Q893" s="4"/>
      <c r="AB893">
        <v>1</v>
      </c>
    </row>
    <row r="894" spans="1:28">
      <c r="A894" s="4"/>
      <c r="K894" s="2"/>
      <c r="L894" s="4"/>
      <c r="M894" s="4"/>
      <c r="N894" s="1"/>
      <c r="O894" s="1"/>
      <c r="P894" s="4"/>
      <c r="Q894" s="4"/>
      <c r="AB894">
        <v>2</v>
      </c>
    </row>
    <row r="895" spans="1:28">
      <c r="A895" s="4"/>
      <c r="K895" s="2"/>
      <c r="L895" s="4"/>
      <c r="M895" s="4"/>
      <c r="N895" s="1"/>
      <c r="O895" s="1"/>
      <c r="P895" s="4"/>
      <c r="Q895" s="4"/>
      <c r="AB895">
        <v>3</v>
      </c>
    </row>
    <row r="896" spans="1:28">
      <c r="A896" s="4"/>
      <c r="K896" s="2"/>
      <c r="L896" s="4"/>
      <c r="M896" s="4"/>
      <c r="N896" s="1"/>
      <c r="O896" s="1"/>
      <c r="P896" s="4"/>
      <c r="Q896" s="4"/>
      <c r="AB896">
        <v>4</v>
      </c>
    </row>
    <row r="897" spans="1:28">
      <c r="A897" s="4"/>
      <c r="K897" s="2"/>
      <c r="L897" s="4"/>
      <c r="M897" s="4"/>
      <c r="N897" s="1"/>
      <c r="O897" s="1"/>
      <c r="P897" s="4"/>
      <c r="Q897" s="4"/>
      <c r="AB897">
        <v>5</v>
      </c>
    </row>
    <row r="898" spans="1:28">
      <c r="A898" s="4"/>
      <c r="K898" s="2"/>
      <c r="L898" s="4"/>
      <c r="M898" s="4"/>
      <c r="N898" s="1"/>
      <c r="O898" s="1"/>
      <c r="P898" s="4"/>
      <c r="Q898" s="4"/>
      <c r="AB898">
        <v>6</v>
      </c>
    </row>
    <row r="899" spans="1:28">
      <c r="A899" s="4"/>
      <c r="K899" s="2"/>
      <c r="L899" s="4"/>
      <c r="M899" s="4"/>
      <c r="N899" s="1"/>
      <c r="O899" s="1"/>
      <c r="P899" s="4"/>
      <c r="Q899" s="4"/>
      <c r="AB899">
        <v>7</v>
      </c>
    </row>
    <row r="900" spans="1:28">
      <c r="A900" s="4"/>
      <c r="K900" s="2"/>
      <c r="L900" s="4"/>
      <c r="M900" s="4"/>
      <c r="N900" s="1"/>
      <c r="O900" s="1"/>
      <c r="P900" s="4"/>
      <c r="Q900" s="4"/>
      <c r="AB900">
        <v>8</v>
      </c>
    </row>
    <row r="901" spans="1:28">
      <c r="A901" s="4"/>
      <c r="K901" s="2"/>
      <c r="L901" s="4"/>
      <c r="M901" s="4"/>
      <c r="N901" s="1"/>
      <c r="O901" s="1"/>
      <c r="P901" s="4"/>
      <c r="Q901" s="4"/>
      <c r="AB901">
        <v>9</v>
      </c>
    </row>
    <row r="902" spans="1:28">
      <c r="A902" s="4"/>
      <c r="K902" s="2"/>
      <c r="L902" s="4"/>
      <c r="M902" s="4"/>
      <c r="N902" s="1"/>
      <c r="O902" s="1"/>
      <c r="P902" s="4"/>
      <c r="Q902" s="4"/>
      <c r="AB902">
        <v>10</v>
      </c>
    </row>
    <row r="903" spans="1:28">
      <c r="A903" s="4"/>
      <c r="K903" s="2"/>
      <c r="L903" s="4"/>
      <c r="M903" s="4"/>
      <c r="N903" s="1"/>
      <c r="O903" s="1"/>
      <c r="P903" s="4"/>
      <c r="Q903" s="4"/>
      <c r="AB903">
        <v>11</v>
      </c>
    </row>
    <row r="904" spans="1:28">
      <c r="A904" s="4"/>
      <c r="K904" s="2"/>
      <c r="L904" s="4"/>
      <c r="M904" s="4"/>
      <c r="N904" s="1"/>
      <c r="O904" s="1"/>
      <c r="P904" s="4"/>
      <c r="Q904" s="4"/>
      <c r="AB904">
        <v>12</v>
      </c>
    </row>
    <row r="905" spans="1:28">
      <c r="A905" s="4"/>
      <c r="K905" s="2"/>
      <c r="L905" s="4"/>
      <c r="M905" s="4"/>
      <c r="N905" s="1"/>
      <c r="O905" s="1"/>
      <c r="P905" s="4"/>
      <c r="Q905" s="4"/>
      <c r="AB905">
        <v>13</v>
      </c>
    </row>
    <row r="906" spans="1:28">
      <c r="A906" s="4"/>
      <c r="K906" s="2"/>
      <c r="L906" s="4"/>
      <c r="M906" s="4"/>
      <c r="N906" s="1"/>
      <c r="O906" s="1"/>
      <c r="P906" s="4"/>
      <c r="Q906" s="4"/>
      <c r="AB906">
        <v>14</v>
      </c>
    </row>
    <row r="907" spans="1:28">
      <c r="A907" s="4"/>
      <c r="K907" s="2"/>
      <c r="L907" s="4"/>
      <c r="M907" s="4"/>
      <c r="N907" s="1"/>
      <c r="O907" s="1"/>
      <c r="P907" s="4"/>
      <c r="Q907" s="4"/>
      <c r="AB907">
        <v>15</v>
      </c>
    </row>
    <row r="908" spans="1:28">
      <c r="A908" s="4"/>
      <c r="K908" s="2"/>
      <c r="L908" s="4"/>
      <c r="M908" s="4"/>
      <c r="N908" s="1"/>
      <c r="O908" s="1"/>
      <c r="P908" s="4"/>
      <c r="Q908" s="4"/>
      <c r="AB908">
        <v>16</v>
      </c>
    </row>
    <row r="909" spans="1:28">
      <c r="A909" s="4"/>
      <c r="K909" s="2"/>
      <c r="L909" s="4"/>
      <c r="M909" s="4"/>
      <c r="N909" s="1"/>
      <c r="O909" s="1"/>
      <c r="P909" s="4"/>
      <c r="Q909" s="4"/>
      <c r="AB909">
        <v>17</v>
      </c>
    </row>
    <row r="910" spans="1:28">
      <c r="A910" s="4"/>
      <c r="K910" s="2"/>
      <c r="L910" s="4"/>
      <c r="M910" s="4"/>
      <c r="N910" s="1"/>
      <c r="O910" s="1"/>
      <c r="P910" s="4"/>
      <c r="Q910" s="4"/>
      <c r="AB910">
        <v>18</v>
      </c>
    </row>
    <row r="911" spans="1:28">
      <c r="A911" s="4"/>
      <c r="K911" s="2"/>
      <c r="L911" s="4"/>
      <c r="M911" s="4"/>
      <c r="N911" s="1"/>
      <c r="O911" s="1"/>
      <c r="P911" s="4"/>
      <c r="Q911" s="4"/>
      <c r="AB911">
        <v>19</v>
      </c>
    </row>
    <row r="912" spans="1:28">
      <c r="A912" s="4"/>
      <c r="K912" s="2"/>
      <c r="L912" s="4"/>
      <c r="M912" s="4"/>
      <c r="N912" s="1"/>
      <c r="O912" s="1"/>
      <c r="P912" s="4"/>
      <c r="Q912" s="4"/>
      <c r="AB912">
        <v>20</v>
      </c>
    </row>
    <row r="913" spans="1:28">
      <c r="A913" s="4"/>
      <c r="K913" s="2"/>
      <c r="L913" s="4"/>
      <c r="M913" s="4"/>
      <c r="N913" s="1"/>
      <c r="O913" s="1"/>
      <c r="P913" s="4"/>
      <c r="Q913" s="4"/>
      <c r="AB913">
        <v>21</v>
      </c>
    </row>
    <row r="914" spans="1:28">
      <c r="A914" s="4"/>
      <c r="K914" s="2"/>
      <c r="L914" s="4"/>
      <c r="M914" s="4"/>
      <c r="N914" s="1"/>
      <c r="O914" s="1"/>
      <c r="P914" s="4"/>
      <c r="Q914" s="4"/>
      <c r="AB914">
        <v>22</v>
      </c>
    </row>
    <row r="915" spans="1:28">
      <c r="A915" s="4"/>
      <c r="K915" s="2"/>
      <c r="L915" s="4"/>
      <c r="M915" s="4"/>
      <c r="N915" s="1"/>
      <c r="O915" s="1"/>
      <c r="P915" s="4"/>
      <c r="Q915" s="4"/>
      <c r="AB915">
        <v>23</v>
      </c>
    </row>
    <row r="916" spans="1:28">
      <c r="A916" s="4"/>
      <c r="K916" s="2"/>
      <c r="L916" s="4"/>
      <c r="M916" s="4"/>
      <c r="N916" s="1"/>
      <c r="O916" s="1"/>
      <c r="P916" s="4"/>
      <c r="Q916" s="4"/>
      <c r="AB916">
        <v>0</v>
      </c>
    </row>
    <row r="917" spans="1:28">
      <c r="A917" s="4"/>
      <c r="K917" s="2"/>
      <c r="L917" s="4"/>
      <c r="M917" s="4"/>
      <c r="N917" s="1"/>
      <c r="O917" s="1"/>
      <c r="P917" s="4"/>
      <c r="Q917" s="4"/>
      <c r="AB917">
        <v>1</v>
      </c>
    </row>
    <row r="918" spans="1:28">
      <c r="A918" s="4"/>
      <c r="K918" s="2"/>
      <c r="L918" s="4"/>
      <c r="M918" s="4"/>
      <c r="N918" s="1"/>
      <c r="O918" s="1"/>
      <c r="P918" s="4"/>
      <c r="Q918" s="4"/>
      <c r="AB918">
        <v>2</v>
      </c>
    </row>
    <row r="919" spans="1:28">
      <c r="A919" s="4"/>
      <c r="K919" s="2"/>
      <c r="L919" s="4"/>
      <c r="M919" s="4"/>
      <c r="N919" s="1"/>
      <c r="O919" s="1"/>
      <c r="P919" s="4"/>
      <c r="Q919" s="4"/>
      <c r="AB919">
        <v>3</v>
      </c>
    </row>
    <row r="920" spans="1:28">
      <c r="A920" s="4"/>
      <c r="K920" s="2"/>
      <c r="L920" s="4"/>
      <c r="M920" s="4"/>
      <c r="N920" s="1"/>
      <c r="O920" s="1"/>
      <c r="P920" s="4"/>
      <c r="Q920" s="4"/>
      <c r="AB920">
        <v>4</v>
      </c>
    </row>
    <row r="921" spans="1:28">
      <c r="A921" s="4"/>
      <c r="K921" s="2"/>
      <c r="L921" s="4"/>
      <c r="M921" s="4"/>
      <c r="N921" s="1"/>
      <c r="O921" s="1"/>
      <c r="P921" s="4"/>
      <c r="Q921" s="4"/>
      <c r="AB921">
        <v>5</v>
      </c>
    </row>
    <row r="922" spans="1:28">
      <c r="A922" s="4"/>
      <c r="K922" s="2"/>
      <c r="L922" s="4"/>
      <c r="M922" s="4"/>
      <c r="N922" s="1"/>
      <c r="O922" s="1"/>
      <c r="P922" s="4"/>
      <c r="Q922" s="4"/>
      <c r="AB922">
        <v>6</v>
      </c>
    </row>
    <row r="923" spans="1:28">
      <c r="A923" s="4"/>
      <c r="K923" s="2"/>
      <c r="L923" s="4"/>
      <c r="M923" s="4"/>
      <c r="N923" s="1"/>
      <c r="O923" s="1"/>
      <c r="P923" s="4"/>
      <c r="Q923" s="4"/>
      <c r="AB923">
        <v>7</v>
      </c>
    </row>
    <row r="924" spans="1:28">
      <c r="A924" s="4"/>
      <c r="K924" s="2"/>
      <c r="L924" s="4"/>
      <c r="M924" s="4"/>
      <c r="N924" s="1"/>
      <c r="O924" s="1"/>
      <c r="P924" s="4"/>
      <c r="Q924" s="4"/>
      <c r="AB924">
        <v>8</v>
      </c>
    </row>
    <row r="925" spans="1:28">
      <c r="A925" s="4"/>
      <c r="K925" s="2"/>
      <c r="L925" s="4"/>
      <c r="M925" s="4"/>
      <c r="N925" s="1"/>
      <c r="O925" s="1"/>
      <c r="P925" s="4"/>
      <c r="Q925" s="4"/>
      <c r="AB925">
        <v>9</v>
      </c>
    </row>
    <row r="926" spans="1:28">
      <c r="A926" s="4"/>
      <c r="K926" s="2"/>
      <c r="L926" s="4"/>
      <c r="M926" s="4"/>
      <c r="N926" s="1"/>
      <c r="O926" s="1"/>
      <c r="P926" s="4"/>
      <c r="Q926" s="4"/>
      <c r="AB926">
        <v>10</v>
      </c>
    </row>
    <row r="927" spans="1:28">
      <c r="A927" s="4"/>
      <c r="K927" s="2"/>
      <c r="L927" s="4"/>
      <c r="M927" s="4"/>
      <c r="N927" s="1"/>
      <c r="O927" s="1"/>
      <c r="P927" s="4"/>
      <c r="Q927" s="4"/>
      <c r="AB927">
        <v>11</v>
      </c>
    </row>
    <row r="928" spans="1:28">
      <c r="A928" s="4"/>
      <c r="K928" s="2"/>
      <c r="L928" s="4"/>
      <c r="M928" s="4"/>
      <c r="N928" s="1"/>
      <c r="O928" s="1"/>
      <c r="P928" s="4"/>
      <c r="Q928" s="4"/>
      <c r="AB928">
        <v>12</v>
      </c>
    </row>
    <row r="929" spans="1:28">
      <c r="A929" s="4"/>
      <c r="K929" s="2"/>
      <c r="L929" s="4"/>
      <c r="M929" s="4"/>
      <c r="N929" s="1"/>
      <c r="O929" s="1"/>
      <c r="P929" s="4"/>
      <c r="Q929" s="4"/>
      <c r="AB929">
        <v>13</v>
      </c>
    </row>
    <row r="930" spans="1:28">
      <c r="A930" s="4"/>
      <c r="K930" s="2"/>
      <c r="L930" s="4"/>
      <c r="M930" s="4"/>
      <c r="N930" s="1"/>
      <c r="O930" s="1"/>
      <c r="P930" s="4"/>
      <c r="Q930" s="4"/>
      <c r="AB930">
        <v>14</v>
      </c>
    </row>
    <row r="931" spans="1:28">
      <c r="A931" s="4"/>
      <c r="K931" s="2"/>
      <c r="L931" s="4"/>
      <c r="M931" s="4"/>
      <c r="N931" s="1"/>
      <c r="O931" s="1"/>
      <c r="P931" s="4"/>
      <c r="Q931" s="4"/>
      <c r="AB931">
        <v>15</v>
      </c>
    </row>
    <row r="932" spans="1:28">
      <c r="A932" s="4"/>
      <c r="K932" s="2"/>
      <c r="L932" s="4"/>
      <c r="M932" s="4"/>
      <c r="N932" s="1"/>
      <c r="O932" s="1"/>
      <c r="P932" s="4"/>
      <c r="Q932" s="4"/>
      <c r="AB932">
        <v>16</v>
      </c>
    </row>
    <row r="933" spans="1:28">
      <c r="A933" s="4"/>
      <c r="K933" s="2"/>
      <c r="L933" s="4"/>
      <c r="M933" s="4"/>
      <c r="N933" s="1"/>
      <c r="O933" s="1"/>
      <c r="P933" s="4"/>
      <c r="Q933" s="4"/>
      <c r="AB933">
        <v>17</v>
      </c>
    </row>
    <row r="934" spans="1:28">
      <c r="A934" s="4"/>
      <c r="K934" s="2"/>
      <c r="L934" s="4"/>
      <c r="M934" s="4"/>
      <c r="N934" s="1"/>
      <c r="O934" s="1"/>
      <c r="P934" s="4"/>
      <c r="Q934" s="4"/>
      <c r="AB934">
        <v>18</v>
      </c>
    </row>
    <row r="935" spans="1:28">
      <c r="A935" s="4"/>
      <c r="K935" s="2"/>
      <c r="L935" s="4"/>
      <c r="M935" s="4"/>
      <c r="N935" s="1"/>
      <c r="O935" s="1"/>
      <c r="P935" s="4"/>
      <c r="Q935" s="4"/>
      <c r="AB935">
        <v>19</v>
      </c>
    </row>
    <row r="936" spans="1:28">
      <c r="A936" s="4"/>
      <c r="K936" s="2"/>
      <c r="L936" s="4"/>
      <c r="M936" s="4"/>
      <c r="N936" s="1"/>
      <c r="O936" s="1"/>
      <c r="P936" s="4"/>
      <c r="Q936" s="4"/>
      <c r="AB936">
        <v>20</v>
      </c>
    </row>
    <row r="937" spans="1:28">
      <c r="A937" s="4"/>
      <c r="K937" s="2"/>
      <c r="L937" s="4"/>
      <c r="M937" s="4"/>
      <c r="N937" s="1"/>
      <c r="O937" s="1"/>
      <c r="P937" s="4"/>
      <c r="Q937" s="4"/>
      <c r="AB937">
        <v>21</v>
      </c>
    </row>
    <row r="938" spans="1:28">
      <c r="A938" s="4"/>
      <c r="K938" s="2"/>
      <c r="L938" s="4"/>
      <c r="M938" s="4"/>
      <c r="N938" s="1"/>
      <c r="O938" s="1"/>
      <c r="P938" s="4"/>
      <c r="Q938" s="4"/>
      <c r="AB938">
        <v>22</v>
      </c>
    </row>
    <row r="939" spans="1:28">
      <c r="A939" s="4"/>
      <c r="K939" s="2"/>
      <c r="L939" s="4"/>
      <c r="M939" s="4"/>
      <c r="N939" s="1"/>
      <c r="O939" s="1"/>
      <c r="P939" s="4"/>
      <c r="Q939" s="4"/>
      <c r="AB939">
        <v>23</v>
      </c>
    </row>
    <row r="940" spans="1:28">
      <c r="A940" s="4"/>
      <c r="K940" s="2"/>
      <c r="L940" s="4"/>
      <c r="M940" s="4"/>
      <c r="N940" s="1"/>
      <c r="O940" s="1"/>
      <c r="P940" s="4"/>
      <c r="Q940" s="4"/>
      <c r="AB940">
        <v>0</v>
      </c>
    </row>
    <row r="941" spans="1:28">
      <c r="A941" s="4"/>
      <c r="K941" s="2"/>
      <c r="L941" s="4"/>
      <c r="M941" s="4"/>
      <c r="N941" s="1"/>
      <c r="O941" s="1"/>
      <c r="P941" s="4"/>
      <c r="Q941" s="4"/>
      <c r="AB941">
        <v>1</v>
      </c>
    </row>
    <row r="942" spans="1:28">
      <c r="A942" s="4"/>
      <c r="K942" s="2"/>
      <c r="L942" s="4"/>
      <c r="M942" s="4"/>
      <c r="N942" s="1"/>
      <c r="O942" s="1"/>
      <c r="P942" s="4"/>
      <c r="Q942" s="4"/>
      <c r="AB942">
        <v>2</v>
      </c>
    </row>
    <row r="943" spans="1:28">
      <c r="A943" s="4"/>
      <c r="K943" s="2"/>
      <c r="L943" s="4"/>
      <c r="M943" s="4"/>
      <c r="N943" s="1"/>
      <c r="O943" s="1"/>
      <c r="P943" s="4"/>
      <c r="Q943" s="4"/>
      <c r="AB943">
        <v>3</v>
      </c>
    </row>
    <row r="944" spans="1:28">
      <c r="A944" s="4"/>
      <c r="K944" s="2"/>
      <c r="L944" s="4"/>
      <c r="M944" s="4"/>
      <c r="N944" s="1"/>
      <c r="O944" s="1"/>
      <c r="P944" s="4"/>
      <c r="Q944" s="4"/>
      <c r="AB944">
        <v>4</v>
      </c>
    </row>
    <row r="945" spans="1:28">
      <c r="A945" s="4"/>
      <c r="K945" s="2"/>
      <c r="L945" s="4"/>
      <c r="M945" s="4"/>
      <c r="N945" s="1"/>
      <c r="O945" s="1"/>
      <c r="P945" s="4"/>
      <c r="Q945" s="4"/>
      <c r="AB945">
        <v>5</v>
      </c>
    </row>
    <row r="946" spans="1:28">
      <c r="A946" s="4"/>
      <c r="K946" s="2"/>
      <c r="L946" s="4"/>
      <c r="M946" s="4"/>
      <c r="N946" s="1"/>
      <c r="O946" s="1"/>
      <c r="P946" s="4"/>
      <c r="Q946" s="4"/>
      <c r="AB946">
        <v>6</v>
      </c>
    </row>
    <row r="947" spans="1:28">
      <c r="A947" s="4"/>
      <c r="K947" s="2"/>
      <c r="L947" s="4"/>
      <c r="M947" s="4"/>
      <c r="N947" s="1"/>
      <c r="O947" s="1"/>
      <c r="P947" s="4"/>
      <c r="Q947" s="4"/>
      <c r="AB947">
        <v>7</v>
      </c>
    </row>
    <row r="948" spans="1:28">
      <c r="A948" s="4"/>
      <c r="K948" s="2"/>
      <c r="L948" s="4"/>
      <c r="M948" s="4"/>
      <c r="N948" s="1"/>
      <c r="O948" s="1"/>
      <c r="P948" s="4"/>
      <c r="Q948" s="4"/>
      <c r="AB948">
        <v>8</v>
      </c>
    </row>
    <row r="949" spans="1:28">
      <c r="A949" s="4"/>
      <c r="K949" s="2"/>
      <c r="L949" s="4"/>
      <c r="M949" s="4"/>
      <c r="N949" s="1"/>
      <c r="O949" s="1"/>
      <c r="P949" s="4"/>
      <c r="Q949" s="4"/>
      <c r="AB949">
        <v>9</v>
      </c>
    </row>
    <row r="950" spans="1:28">
      <c r="A950" s="4"/>
      <c r="K950" s="2"/>
      <c r="L950" s="4"/>
      <c r="M950" s="4"/>
      <c r="N950" s="1"/>
      <c r="O950" s="1"/>
      <c r="P950" s="4"/>
      <c r="Q950" s="4"/>
      <c r="AB950">
        <v>10</v>
      </c>
    </row>
    <row r="951" spans="1:28">
      <c r="A951" s="4"/>
      <c r="K951" s="2"/>
      <c r="L951" s="4"/>
      <c r="M951" s="4"/>
      <c r="N951" s="1"/>
      <c r="O951" s="1"/>
      <c r="P951" s="4"/>
      <c r="Q951" s="4"/>
      <c r="AB951">
        <v>11</v>
      </c>
    </row>
    <row r="952" spans="1:28">
      <c r="A952" s="4"/>
      <c r="K952" s="2"/>
      <c r="L952" s="4"/>
      <c r="M952" s="4"/>
      <c r="N952" s="1"/>
      <c r="O952" s="1"/>
      <c r="P952" s="4"/>
      <c r="Q952" s="4"/>
      <c r="AB952">
        <v>12</v>
      </c>
    </row>
    <row r="953" spans="1:28">
      <c r="A953" s="4"/>
      <c r="K953" s="2"/>
      <c r="L953" s="4"/>
      <c r="M953" s="4"/>
      <c r="N953" s="1"/>
      <c r="O953" s="1"/>
      <c r="P953" s="4"/>
      <c r="Q953" s="4"/>
      <c r="AB953">
        <v>13</v>
      </c>
    </row>
    <row r="954" spans="1:28">
      <c r="A954" s="4"/>
      <c r="K954" s="2"/>
      <c r="L954" s="4"/>
      <c r="M954" s="4"/>
      <c r="N954" s="1"/>
      <c r="O954" s="1"/>
      <c r="P954" s="4"/>
      <c r="Q954" s="4"/>
      <c r="AB954">
        <v>14</v>
      </c>
    </row>
    <row r="955" spans="1:28">
      <c r="A955" s="4"/>
      <c r="K955" s="2"/>
      <c r="L955" s="4"/>
      <c r="M955" s="4"/>
      <c r="N955" s="1"/>
      <c r="O955" s="1"/>
      <c r="P955" s="4"/>
      <c r="Q955" s="4"/>
      <c r="AB955">
        <v>15</v>
      </c>
    </row>
    <row r="956" spans="1:28">
      <c r="A956" s="4"/>
      <c r="K956" s="2"/>
      <c r="L956" s="4"/>
      <c r="M956" s="4"/>
      <c r="N956" s="1"/>
      <c r="O956" s="1"/>
      <c r="P956" s="4"/>
      <c r="Q956" s="4"/>
      <c r="AB956">
        <v>16</v>
      </c>
    </row>
    <row r="957" spans="1:28">
      <c r="A957" s="4"/>
      <c r="K957" s="2"/>
      <c r="L957" s="4"/>
      <c r="M957" s="4"/>
      <c r="N957" s="1"/>
      <c r="O957" s="1"/>
      <c r="P957" s="4"/>
      <c r="Q957" s="4"/>
      <c r="AB957">
        <v>17</v>
      </c>
    </row>
    <row r="958" spans="1:28">
      <c r="A958" s="4"/>
      <c r="K958" s="2"/>
      <c r="L958" s="4"/>
      <c r="M958" s="4"/>
      <c r="N958" s="1"/>
      <c r="O958" s="1"/>
      <c r="P958" s="4"/>
      <c r="Q958" s="4"/>
      <c r="AB958">
        <v>18</v>
      </c>
    </row>
    <row r="959" spans="1:28">
      <c r="A959" s="4"/>
      <c r="K959" s="2"/>
      <c r="L959" s="4"/>
      <c r="M959" s="4"/>
      <c r="N959" s="1"/>
      <c r="O959" s="1"/>
      <c r="P959" s="4"/>
      <c r="Q959" s="4"/>
      <c r="AB959">
        <v>19</v>
      </c>
    </row>
    <row r="960" spans="1:28">
      <c r="A960" s="4"/>
      <c r="K960" s="2"/>
      <c r="L960" s="4"/>
      <c r="M960" s="4"/>
      <c r="N960" s="1"/>
      <c r="O960" s="1"/>
      <c r="P960" s="4"/>
      <c r="Q960" s="4"/>
      <c r="AB960">
        <v>20</v>
      </c>
    </row>
    <row r="961" spans="1:28">
      <c r="A961" s="4"/>
      <c r="K961" s="2"/>
      <c r="L961" s="4"/>
      <c r="M961" s="4"/>
      <c r="N961" s="1"/>
      <c r="O961" s="1"/>
      <c r="P961" s="4"/>
      <c r="Q961" s="4"/>
      <c r="AB961">
        <v>21</v>
      </c>
    </row>
    <row r="962" spans="1:28">
      <c r="A962" s="4"/>
      <c r="K962" s="2"/>
      <c r="L962" s="4"/>
      <c r="M962" s="4"/>
      <c r="N962" s="1"/>
      <c r="O962" s="1"/>
      <c r="P962" s="4"/>
      <c r="Q962" s="4"/>
      <c r="AB962">
        <v>22</v>
      </c>
    </row>
    <row r="963" spans="1:28">
      <c r="A963" s="4"/>
      <c r="K963" s="2"/>
      <c r="L963" s="4"/>
      <c r="M963" s="4"/>
      <c r="N963" s="1"/>
      <c r="O963" s="1"/>
      <c r="P963" s="4"/>
      <c r="Q963" s="4"/>
      <c r="AB963">
        <v>23</v>
      </c>
    </row>
    <row r="964" spans="1:28">
      <c r="A964" s="4"/>
      <c r="K964" s="2"/>
      <c r="L964" s="4"/>
      <c r="M964" s="4"/>
      <c r="N964" s="1"/>
      <c r="O964" s="1"/>
      <c r="P964" s="4"/>
      <c r="Q964" s="4"/>
      <c r="AB964">
        <v>0</v>
      </c>
    </row>
    <row r="965" spans="1:28">
      <c r="A965" s="4"/>
      <c r="K965" s="2"/>
      <c r="L965" s="4"/>
      <c r="M965" s="4"/>
      <c r="N965" s="1"/>
      <c r="O965" s="1"/>
      <c r="P965" s="4"/>
      <c r="Q965" s="4"/>
      <c r="AB965">
        <v>1</v>
      </c>
    </row>
    <row r="966" spans="1:28">
      <c r="A966" s="4"/>
      <c r="K966" s="2"/>
      <c r="L966" s="4"/>
      <c r="M966" s="4"/>
      <c r="N966" s="1"/>
      <c r="O966" s="1"/>
      <c r="P966" s="4"/>
      <c r="Q966" s="4"/>
      <c r="AB966">
        <v>2</v>
      </c>
    </row>
    <row r="967" spans="1:28">
      <c r="A967" s="4"/>
      <c r="K967" s="2"/>
      <c r="L967" s="4"/>
      <c r="M967" s="4"/>
      <c r="N967" s="1"/>
      <c r="O967" s="1"/>
      <c r="P967" s="4"/>
      <c r="Q967" s="4"/>
      <c r="AB967">
        <v>3</v>
      </c>
    </row>
    <row r="968" spans="1:28">
      <c r="A968" s="4"/>
      <c r="K968" s="2"/>
      <c r="L968" s="4"/>
      <c r="M968" s="4"/>
      <c r="N968" s="1"/>
      <c r="O968" s="1"/>
      <c r="P968" s="4"/>
      <c r="Q968" s="4"/>
      <c r="AB968">
        <v>4</v>
      </c>
    </row>
    <row r="969" spans="1:28">
      <c r="A969" s="4"/>
      <c r="K969" s="2"/>
      <c r="L969" s="4"/>
      <c r="M969" s="4"/>
      <c r="N969" s="1"/>
      <c r="O969" s="1"/>
      <c r="P969" s="4"/>
      <c r="Q969" s="4"/>
      <c r="AB969">
        <v>5</v>
      </c>
    </row>
    <row r="970" spans="1:28">
      <c r="A970" s="4"/>
      <c r="K970" s="2"/>
      <c r="L970" s="4"/>
      <c r="M970" s="4"/>
      <c r="N970" s="1"/>
      <c r="O970" s="1"/>
      <c r="P970" s="4"/>
      <c r="Q970" s="4"/>
      <c r="AB970">
        <v>6</v>
      </c>
    </row>
    <row r="971" spans="1:28">
      <c r="A971" s="4"/>
      <c r="K971" s="2"/>
      <c r="L971" s="4"/>
      <c r="M971" s="4"/>
      <c r="N971" s="1"/>
      <c r="O971" s="1"/>
      <c r="P971" s="4"/>
      <c r="Q971" s="4"/>
      <c r="AB971">
        <v>7</v>
      </c>
    </row>
    <row r="972" spans="1:28">
      <c r="A972" s="4"/>
      <c r="K972" s="2"/>
      <c r="L972" s="4"/>
      <c r="M972" s="4"/>
      <c r="N972" s="1"/>
      <c r="O972" s="1"/>
      <c r="P972" s="4"/>
      <c r="Q972" s="4"/>
      <c r="AB972">
        <v>8</v>
      </c>
    </row>
    <row r="973" spans="1:28">
      <c r="A973" s="4"/>
      <c r="K973" s="2"/>
      <c r="L973" s="4"/>
      <c r="M973" s="4"/>
      <c r="N973" s="1"/>
      <c r="O973" s="1"/>
      <c r="P973" s="4"/>
      <c r="Q973" s="4"/>
      <c r="AB973">
        <v>9</v>
      </c>
    </row>
    <row r="974" spans="1:28">
      <c r="A974" s="4"/>
      <c r="K974" s="2"/>
      <c r="L974" s="4"/>
      <c r="M974" s="4"/>
      <c r="N974" s="1"/>
      <c r="O974" s="1"/>
      <c r="P974" s="4"/>
      <c r="Q974" s="4"/>
      <c r="AB974">
        <v>10</v>
      </c>
    </row>
    <row r="975" spans="1:28">
      <c r="A975" s="4"/>
      <c r="K975" s="2"/>
      <c r="L975" s="4"/>
      <c r="M975" s="4"/>
      <c r="N975" s="1"/>
      <c r="O975" s="1"/>
      <c r="P975" s="4"/>
      <c r="Q975" s="4"/>
      <c r="AB975">
        <v>11</v>
      </c>
    </row>
    <row r="976" spans="1:28">
      <c r="A976" s="4"/>
      <c r="K976" s="2"/>
      <c r="L976" s="4"/>
      <c r="M976" s="4"/>
      <c r="N976" s="1"/>
      <c r="O976" s="1"/>
      <c r="P976" s="4"/>
      <c r="Q976" s="4"/>
      <c r="AB976">
        <v>12</v>
      </c>
    </row>
    <row r="977" spans="1:28">
      <c r="A977" s="4"/>
      <c r="K977" s="2"/>
      <c r="L977" s="4"/>
      <c r="M977" s="4"/>
      <c r="N977" s="1"/>
      <c r="O977" s="1"/>
      <c r="P977" s="4"/>
      <c r="Q977" s="4"/>
      <c r="AB977">
        <v>13</v>
      </c>
    </row>
    <row r="978" spans="1:28">
      <c r="A978" s="4"/>
      <c r="K978" s="2"/>
      <c r="L978" s="4"/>
      <c r="M978" s="4"/>
      <c r="N978" s="1"/>
      <c r="O978" s="1"/>
      <c r="P978" s="4"/>
      <c r="Q978" s="4"/>
      <c r="AB978">
        <v>14</v>
      </c>
    </row>
    <row r="979" spans="1:28">
      <c r="A979" s="4"/>
      <c r="K979" s="2"/>
      <c r="L979" s="4"/>
      <c r="M979" s="4"/>
      <c r="N979" s="1"/>
      <c r="O979" s="1"/>
      <c r="P979" s="4"/>
      <c r="Q979" s="4"/>
      <c r="AB979">
        <v>15</v>
      </c>
    </row>
    <row r="980" spans="1:28">
      <c r="A980" s="4"/>
      <c r="K980" s="2"/>
      <c r="L980" s="4"/>
      <c r="M980" s="4"/>
      <c r="N980" s="1"/>
      <c r="O980" s="1"/>
      <c r="P980" s="4"/>
      <c r="Q980" s="4"/>
      <c r="AB980">
        <v>16</v>
      </c>
    </row>
    <row r="981" spans="1:28">
      <c r="A981" s="4"/>
      <c r="K981" s="2"/>
      <c r="L981" s="4"/>
      <c r="M981" s="4"/>
      <c r="N981" s="1"/>
      <c r="O981" s="1"/>
      <c r="P981" s="4"/>
      <c r="Q981" s="4"/>
      <c r="AB981">
        <v>17</v>
      </c>
    </row>
    <row r="982" spans="1:28">
      <c r="A982" s="4"/>
      <c r="K982" s="2"/>
      <c r="L982" s="4"/>
      <c r="M982" s="4"/>
      <c r="N982" s="1"/>
      <c r="O982" s="1"/>
      <c r="P982" s="4"/>
      <c r="Q982" s="4"/>
      <c r="AB982">
        <v>18</v>
      </c>
    </row>
    <row r="983" spans="1:28">
      <c r="A983" s="4"/>
      <c r="K983" s="2"/>
      <c r="L983" s="4"/>
      <c r="M983" s="4"/>
      <c r="N983" s="1"/>
      <c r="O983" s="1"/>
      <c r="P983" s="4"/>
      <c r="Q983" s="4"/>
      <c r="AB983">
        <v>19</v>
      </c>
    </row>
    <row r="984" spans="1:28">
      <c r="A984" s="4"/>
      <c r="K984" s="2"/>
      <c r="L984" s="4"/>
      <c r="M984" s="4"/>
      <c r="N984" s="1"/>
      <c r="O984" s="1"/>
      <c r="P984" s="4"/>
      <c r="Q984" s="4"/>
      <c r="AB984">
        <v>20</v>
      </c>
    </row>
    <row r="985" spans="1:28">
      <c r="A985" s="4"/>
      <c r="K985" s="2"/>
      <c r="L985" s="4"/>
      <c r="M985" s="4"/>
      <c r="N985" s="1"/>
      <c r="O985" s="1"/>
      <c r="P985" s="4"/>
      <c r="Q985" s="4"/>
      <c r="AB985">
        <v>21</v>
      </c>
    </row>
    <row r="986" spans="1:28">
      <c r="A986" s="4"/>
      <c r="K986" s="2"/>
      <c r="L986" s="4"/>
      <c r="M986" s="4"/>
      <c r="N986" s="1"/>
      <c r="O986" s="1"/>
      <c r="P986" s="4"/>
      <c r="Q986" s="4"/>
      <c r="AB986">
        <v>22</v>
      </c>
    </row>
    <row r="987" spans="1:28">
      <c r="A987" s="4"/>
      <c r="K987" s="2"/>
      <c r="L987" s="4"/>
      <c r="M987" s="4"/>
      <c r="N987" s="1"/>
      <c r="O987" s="1"/>
      <c r="P987" s="4"/>
      <c r="Q987" s="4"/>
      <c r="AB987">
        <v>23</v>
      </c>
    </row>
    <row r="988" spans="1:28">
      <c r="A988" s="4"/>
      <c r="K988" s="2"/>
      <c r="L988" s="4"/>
      <c r="M988" s="4"/>
      <c r="N988" s="1"/>
      <c r="O988" s="1"/>
      <c r="P988" s="4"/>
      <c r="Q988" s="4"/>
      <c r="AB988">
        <v>0</v>
      </c>
    </row>
    <row r="989" spans="1:28">
      <c r="A989" s="4"/>
      <c r="K989" s="2"/>
      <c r="L989" s="4"/>
      <c r="M989" s="4"/>
      <c r="N989" s="1"/>
      <c r="O989" s="1"/>
      <c r="P989" s="4"/>
      <c r="Q989" s="4"/>
      <c r="AB989">
        <v>1</v>
      </c>
    </row>
    <row r="990" spans="1:28">
      <c r="A990" s="4"/>
      <c r="K990" s="2"/>
      <c r="L990" s="4"/>
      <c r="M990" s="4"/>
      <c r="N990" s="1"/>
      <c r="O990" s="1"/>
      <c r="P990" s="4"/>
      <c r="Q990" s="4"/>
      <c r="AB990">
        <v>2</v>
      </c>
    </row>
    <row r="991" spans="1:28">
      <c r="A991" s="4"/>
      <c r="K991" s="2"/>
      <c r="L991" s="4"/>
      <c r="M991" s="4"/>
      <c r="N991" s="1"/>
      <c r="O991" s="1"/>
      <c r="P991" s="4"/>
      <c r="Q991" s="4"/>
      <c r="AB991">
        <v>3</v>
      </c>
    </row>
    <row r="992" spans="1:28">
      <c r="A992" s="4"/>
      <c r="K992" s="2"/>
      <c r="L992" s="4"/>
      <c r="M992" s="4"/>
      <c r="N992" s="1"/>
      <c r="O992" s="1"/>
      <c r="P992" s="4"/>
      <c r="Q992" s="4"/>
      <c r="AB992">
        <v>4</v>
      </c>
    </row>
    <row r="993" spans="1:28">
      <c r="A993" s="4"/>
      <c r="K993" s="2"/>
      <c r="L993" s="4"/>
      <c r="M993" s="4"/>
      <c r="N993" s="1"/>
      <c r="O993" s="1"/>
      <c r="P993" s="4"/>
      <c r="Q993" s="4"/>
      <c r="AB993">
        <v>5</v>
      </c>
    </row>
    <row r="994" spans="1:28">
      <c r="A994" s="4"/>
      <c r="K994" s="2"/>
      <c r="L994" s="4"/>
      <c r="M994" s="4"/>
      <c r="N994" s="1"/>
      <c r="O994" s="1"/>
      <c r="P994" s="4"/>
      <c r="Q994" s="4"/>
      <c r="AB994">
        <v>6</v>
      </c>
    </row>
    <row r="995" spans="1:28">
      <c r="A995" s="4"/>
      <c r="K995" s="2"/>
      <c r="L995" s="4"/>
      <c r="M995" s="4"/>
      <c r="N995" s="1"/>
      <c r="O995" s="1"/>
      <c r="P995" s="4"/>
      <c r="Q995" s="4"/>
      <c r="AB995">
        <v>7</v>
      </c>
    </row>
    <row r="996" spans="1:28">
      <c r="A996" s="4"/>
      <c r="K996" s="2"/>
      <c r="L996" s="4"/>
      <c r="M996" s="4"/>
      <c r="N996" s="1"/>
      <c r="O996" s="1"/>
      <c r="P996" s="4"/>
      <c r="Q996" s="4"/>
      <c r="AB996">
        <v>8</v>
      </c>
    </row>
    <row r="997" spans="1:28">
      <c r="A997" s="4"/>
      <c r="K997" s="2"/>
      <c r="L997" s="4"/>
      <c r="M997" s="4"/>
      <c r="N997" s="1"/>
      <c r="O997" s="1"/>
      <c r="P997" s="4"/>
      <c r="Q997" s="4"/>
      <c r="AB997">
        <v>9</v>
      </c>
    </row>
    <row r="998" spans="1:28">
      <c r="A998" s="4"/>
      <c r="K998" s="2"/>
      <c r="L998" s="4"/>
      <c r="M998" s="4"/>
      <c r="N998" s="1"/>
      <c r="O998" s="1"/>
      <c r="P998" s="4"/>
      <c r="Q998" s="4"/>
      <c r="AB998">
        <v>10</v>
      </c>
    </row>
    <row r="999" spans="1:28">
      <c r="A999" s="4"/>
      <c r="K999" s="2"/>
      <c r="L999" s="4"/>
      <c r="M999" s="4"/>
      <c r="N999" s="1"/>
      <c r="O999" s="1"/>
      <c r="P999" s="4"/>
      <c r="Q999" s="4"/>
      <c r="AB999">
        <v>11</v>
      </c>
    </row>
    <row r="1000" spans="1:28">
      <c r="A1000" s="4"/>
      <c r="K1000" s="2"/>
      <c r="L1000" s="4"/>
      <c r="M1000" s="4"/>
      <c r="N1000" s="1"/>
      <c r="O1000" s="1"/>
      <c r="P1000" s="4"/>
      <c r="Q1000" s="4"/>
      <c r="AB1000">
        <v>12</v>
      </c>
    </row>
    <row r="1001" spans="1:28">
      <c r="A1001" s="4"/>
      <c r="K1001" s="2"/>
      <c r="L1001" s="4"/>
      <c r="M1001" s="4"/>
      <c r="N1001" s="1"/>
      <c r="O1001" s="1"/>
      <c r="P1001" s="4"/>
      <c r="Q1001" s="4"/>
      <c r="AB1001">
        <v>13</v>
      </c>
    </row>
    <row r="1002" spans="1:28">
      <c r="A1002" s="4"/>
      <c r="K1002" s="2"/>
      <c r="L1002" s="4"/>
      <c r="M1002" s="4"/>
      <c r="N1002" s="1"/>
      <c r="O1002" s="1"/>
      <c r="P1002" s="4"/>
      <c r="Q1002" s="4"/>
      <c r="AB1002">
        <v>14</v>
      </c>
    </row>
    <row r="1003" spans="1:28">
      <c r="A1003" s="4"/>
      <c r="K1003" s="2"/>
      <c r="L1003" s="4"/>
      <c r="M1003" s="4"/>
      <c r="N1003" s="1"/>
      <c r="O1003" s="1"/>
      <c r="P1003" s="4"/>
      <c r="Q1003" s="4"/>
      <c r="AB1003">
        <v>15</v>
      </c>
    </row>
    <row r="1004" spans="1:28">
      <c r="A1004" s="4"/>
      <c r="K1004" s="2"/>
      <c r="L1004" s="4"/>
      <c r="M1004" s="4"/>
      <c r="N1004" s="1"/>
      <c r="O1004" s="1"/>
      <c r="P1004" s="4"/>
      <c r="Q1004" s="4"/>
      <c r="AB1004">
        <v>16</v>
      </c>
    </row>
    <row r="1005" spans="1:28">
      <c r="A1005" s="4"/>
      <c r="K1005" s="2"/>
      <c r="L1005" s="4"/>
      <c r="M1005" s="4"/>
      <c r="N1005" s="1"/>
      <c r="O1005" s="1"/>
      <c r="P1005" s="4"/>
      <c r="Q1005" s="4"/>
      <c r="AB1005">
        <v>17</v>
      </c>
    </row>
    <row r="1006" spans="1:28">
      <c r="A1006" s="4"/>
      <c r="K1006" s="2"/>
      <c r="L1006" s="4"/>
      <c r="M1006" s="4"/>
      <c r="N1006" s="1"/>
      <c r="O1006" s="1"/>
      <c r="P1006" s="4"/>
      <c r="Q1006" s="4"/>
      <c r="AB1006">
        <v>18</v>
      </c>
    </row>
    <row r="1007" spans="1:28">
      <c r="A1007" s="4"/>
      <c r="K1007" s="2"/>
      <c r="L1007" s="4"/>
      <c r="M1007" s="4"/>
      <c r="N1007" s="1"/>
      <c r="O1007" s="1"/>
      <c r="P1007" s="4"/>
      <c r="Q1007" s="4"/>
      <c r="AB1007">
        <v>19</v>
      </c>
    </row>
    <row r="1008" spans="1:28">
      <c r="A1008" s="4"/>
      <c r="K1008" s="2"/>
      <c r="L1008" s="4"/>
      <c r="M1008" s="4"/>
      <c r="N1008" s="1"/>
      <c r="O1008" s="1"/>
      <c r="P1008" s="4"/>
      <c r="Q1008" s="4"/>
      <c r="AB1008">
        <v>20</v>
      </c>
    </row>
    <row r="1009" spans="1:28">
      <c r="A1009" s="4"/>
      <c r="K1009" s="2"/>
      <c r="L1009" s="4"/>
      <c r="M1009" s="4"/>
      <c r="N1009" s="1"/>
      <c r="O1009" s="1"/>
      <c r="P1009" s="4"/>
      <c r="Q1009" s="4"/>
      <c r="AB1009">
        <v>21</v>
      </c>
    </row>
    <row r="1010" spans="1:28">
      <c r="A1010" s="4"/>
      <c r="K1010" s="2"/>
      <c r="L1010" s="4"/>
      <c r="M1010" s="4"/>
      <c r="N1010" s="1"/>
      <c r="O1010" s="1"/>
      <c r="P1010" s="4"/>
      <c r="Q1010" s="4"/>
      <c r="AB1010">
        <v>22</v>
      </c>
    </row>
    <row r="1011" spans="1:28">
      <c r="A1011" s="4"/>
      <c r="K1011" s="2"/>
      <c r="L1011" s="4"/>
      <c r="M1011" s="4"/>
      <c r="N1011" s="1"/>
      <c r="O1011" s="1"/>
      <c r="P1011" s="4"/>
      <c r="Q1011" s="4"/>
      <c r="AB1011">
        <v>23</v>
      </c>
    </row>
    <row r="1012" spans="1:28">
      <c r="A1012" s="4"/>
      <c r="K1012" s="2"/>
      <c r="L1012" s="4"/>
      <c r="M1012" s="4"/>
      <c r="N1012" s="1"/>
      <c r="O1012" s="1"/>
      <c r="P1012" s="4"/>
      <c r="Q1012" s="4"/>
      <c r="AB1012">
        <v>0</v>
      </c>
    </row>
    <row r="1013" spans="1:28">
      <c r="A1013" s="4"/>
      <c r="K1013" s="2"/>
      <c r="L1013" s="4"/>
      <c r="M1013" s="4"/>
      <c r="N1013" s="1"/>
      <c r="O1013" s="1"/>
      <c r="P1013" s="4"/>
      <c r="Q1013" s="4"/>
      <c r="AB1013">
        <v>1</v>
      </c>
    </row>
    <row r="1014" spans="1:28">
      <c r="A1014" s="4"/>
      <c r="K1014" s="2"/>
      <c r="L1014" s="4"/>
      <c r="M1014" s="4"/>
      <c r="N1014" s="1"/>
      <c r="O1014" s="1"/>
      <c r="P1014" s="4"/>
      <c r="Q1014" s="4"/>
      <c r="AB1014">
        <v>2</v>
      </c>
    </row>
    <row r="1015" spans="1:28">
      <c r="A1015" s="4"/>
      <c r="K1015" s="2"/>
      <c r="L1015" s="4"/>
      <c r="M1015" s="4"/>
      <c r="N1015" s="1"/>
      <c r="O1015" s="1"/>
      <c r="P1015" s="4"/>
      <c r="Q1015" s="4"/>
      <c r="AB1015">
        <v>3</v>
      </c>
    </row>
    <row r="1016" spans="1:28">
      <c r="A1016" s="4"/>
      <c r="K1016" s="2"/>
      <c r="L1016" s="4"/>
      <c r="M1016" s="4"/>
      <c r="N1016" s="1"/>
      <c r="O1016" s="1"/>
      <c r="P1016" s="4"/>
      <c r="Q1016" s="4"/>
      <c r="AB1016">
        <v>4</v>
      </c>
    </row>
    <row r="1017" spans="1:28">
      <c r="A1017" s="4"/>
      <c r="K1017" s="2"/>
      <c r="L1017" s="4"/>
      <c r="M1017" s="4"/>
      <c r="N1017" s="1"/>
      <c r="O1017" s="1"/>
      <c r="P1017" s="4"/>
      <c r="Q1017" s="4"/>
      <c r="AB1017">
        <v>5</v>
      </c>
    </row>
    <row r="1018" spans="1:28">
      <c r="A1018" s="4"/>
      <c r="K1018" s="2"/>
      <c r="L1018" s="4"/>
      <c r="M1018" s="4"/>
      <c r="N1018" s="1"/>
      <c r="O1018" s="1"/>
      <c r="P1018" s="4"/>
      <c r="Q1018" s="4"/>
      <c r="AB1018">
        <v>6</v>
      </c>
    </row>
    <row r="1019" spans="1:28">
      <c r="A1019" s="4"/>
      <c r="K1019" s="2"/>
      <c r="L1019" s="4"/>
      <c r="M1019" s="4"/>
      <c r="N1019" s="1"/>
      <c r="O1019" s="1"/>
      <c r="P1019" s="4"/>
      <c r="Q1019" s="4"/>
      <c r="AB1019">
        <v>7</v>
      </c>
    </row>
    <row r="1020" spans="1:28">
      <c r="A1020" s="4"/>
      <c r="K1020" s="2"/>
      <c r="L1020" s="4"/>
      <c r="M1020" s="4"/>
      <c r="N1020" s="1"/>
      <c r="O1020" s="1"/>
      <c r="P1020" s="4"/>
      <c r="Q1020" s="4"/>
      <c r="AB1020">
        <v>8</v>
      </c>
    </row>
    <row r="1021" spans="1:28">
      <c r="A1021" s="4"/>
      <c r="K1021" s="2"/>
      <c r="L1021" s="4"/>
      <c r="M1021" s="4"/>
      <c r="N1021" s="1"/>
      <c r="O1021" s="1"/>
      <c r="P1021" s="4"/>
      <c r="Q1021" s="4"/>
      <c r="AB1021">
        <v>9</v>
      </c>
    </row>
    <row r="1022" spans="1:28">
      <c r="A1022" s="4"/>
      <c r="K1022" s="2"/>
      <c r="L1022" s="4"/>
      <c r="M1022" s="4"/>
      <c r="N1022" s="1"/>
      <c r="O1022" s="1"/>
      <c r="P1022" s="4"/>
      <c r="Q1022" s="4"/>
      <c r="AB1022">
        <v>10</v>
      </c>
    </row>
    <row r="1023" spans="1:28">
      <c r="A1023" s="4"/>
      <c r="K1023" s="2"/>
      <c r="L1023" s="4"/>
      <c r="M1023" s="4"/>
      <c r="N1023" s="1"/>
      <c r="O1023" s="1"/>
      <c r="P1023" s="4"/>
      <c r="Q1023" s="4"/>
      <c r="AB1023">
        <v>11</v>
      </c>
    </row>
    <row r="1024" spans="1:28">
      <c r="A1024" s="4"/>
      <c r="K1024" s="2"/>
      <c r="L1024" s="4"/>
      <c r="M1024" s="4"/>
      <c r="N1024" s="1"/>
      <c r="O1024" s="1"/>
      <c r="P1024" s="4"/>
      <c r="Q1024" s="4"/>
      <c r="AB1024">
        <v>12</v>
      </c>
    </row>
    <row r="1025" spans="1:28">
      <c r="A1025" s="4"/>
      <c r="K1025" s="2"/>
      <c r="L1025" s="4"/>
      <c r="M1025" s="4"/>
      <c r="N1025" s="1"/>
      <c r="O1025" s="1"/>
      <c r="P1025" s="4"/>
      <c r="Q1025" s="4"/>
      <c r="AB1025">
        <v>13</v>
      </c>
    </row>
    <row r="1026" spans="1:28">
      <c r="A1026" s="4"/>
      <c r="K1026" s="2"/>
      <c r="L1026" s="4"/>
      <c r="M1026" s="4"/>
      <c r="N1026" s="1"/>
      <c r="O1026" s="1"/>
      <c r="P1026" s="4"/>
      <c r="Q1026" s="4"/>
      <c r="AB1026">
        <v>14</v>
      </c>
    </row>
    <row r="1027" spans="1:28">
      <c r="A1027" s="4"/>
      <c r="K1027" s="2"/>
      <c r="L1027" s="4"/>
      <c r="M1027" s="4"/>
      <c r="N1027" s="1"/>
      <c r="O1027" s="1"/>
      <c r="P1027" s="4"/>
      <c r="Q1027" s="4"/>
      <c r="AB1027">
        <v>15</v>
      </c>
    </row>
    <row r="1028" spans="1:28">
      <c r="A1028" s="4"/>
      <c r="K1028" s="2"/>
      <c r="L1028" s="4"/>
      <c r="M1028" s="4"/>
      <c r="N1028" s="1"/>
      <c r="O1028" s="1"/>
      <c r="P1028" s="4"/>
      <c r="Q1028" s="4"/>
      <c r="AB1028">
        <v>16</v>
      </c>
    </row>
    <row r="1029" spans="1:28">
      <c r="A1029" s="4"/>
      <c r="K1029" s="2"/>
      <c r="L1029" s="4"/>
      <c r="M1029" s="4"/>
      <c r="N1029" s="1"/>
      <c r="O1029" s="1"/>
      <c r="P1029" s="4"/>
      <c r="Q1029" s="4"/>
      <c r="AB1029">
        <v>17</v>
      </c>
    </row>
    <row r="1030" spans="1:28">
      <c r="A1030" s="4"/>
      <c r="K1030" s="2"/>
      <c r="L1030" s="4"/>
      <c r="M1030" s="4"/>
      <c r="N1030" s="1"/>
      <c r="O1030" s="1"/>
      <c r="P1030" s="4"/>
      <c r="Q1030" s="4"/>
      <c r="AB1030">
        <v>18</v>
      </c>
    </row>
    <row r="1031" spans="1:28">
      <c r="A1031" s="4"/>
      <c r="K1031" s="2"/>
      <c r="L1031" s="4"/>
      <c r="M1031" s="4"/>
      <c r="N1031" s="1"/>
      <c r="O1031" s="1"/>
      <c r="P1031" s="4"/>
      <c r="Q1031" s="4"/>
      <c r="AB1031">
        <v>19</v>
      </c>
    </row>
    <row r="1032" spans="1:28">
      <c r="A1032" s="4"/>
      <c r="K1032" s="2"/>
      <c r="L1032" s="4"/>
      <c r="M1032" s="4"/>
      <c r="N1032" s="1"/>
      <c r="O1032" s="1"/>
      <c r="P1032" s="4"/>
      <c r="Q1032" s="4"/>
      <c r="AB1032">
        <v>20</v>
      </c>
    </row>
    <row r="1033" spans="1:28">
      <c r="A1033" s="4"/>
      <c r="K1033" s="2"/>
      <c r="L1033" s="4"/>
      <c r="M1033" s="4"/>
      <c r="N1033" s="1"/>
      <c r="O1033" s="1"/>
      <c r="P1033" s="4"/>
      <c r="Q1033" s="4"/>
      <c r="AB1033">
        <v>21</v>
      </c>
    </row>
    <row r="1034" spans="1:28">
      <c r="A1034" s="4"/>
      <c r="K1034" s="2"/>
      <c r="L1034" s="4"/>
      <c r="M1034" s="4"/>
      <c r="N1034" s="1"/>
      <c r="O1034" s="1"/>
      <c r="P1034" s="4"/>
      <c r="Q1034" s="4"/>
      <c r="AB1034">
        <v>22</v>
      </c>
    </row>
    <row r="1035" spans="1:28">
      <c r="A1035" s="4"/>
      <c r="K1035" s="2"/>
      <c r="L1035" s="4"/>
      <c r="M1035" s="4"/>
      <c r="N1035" s="1"/>
      <c r="O1035" s="1"/>
      <c r="P1035" s="4"/>
      <c r="Q1035" s="4"/>
      <c r="AB1035">
        <v>23</v>
      </c>
    </row>
    <row r="1036" spans="1:28">
      <c r="A1036" s="4"/>
      <c r="K1036" s="2"/>
      <c r="L1036" s="4"/>
      <c r="M1036" s="4"/>
      <c r="N1036" s="1"/>
      <c r="O1036" s="1"/>
      <c r="P1036" s="4"/>
      <c r="Q1036" s="4"/>
      <c r="AB1036">
        <v>0</v>
      </c>
    </row>
    <row r="1037" spans="1:28">
      <c r="A1037" s="4"/>
      <c r="K1037" s="2"/>
      <c r="L1037" s="4"/>
      <c r="M1037" s="4"/>
      <c r="N1037" s="1"/>
      <c r="O1037" s="1"/>
      <c r="P1037" s="4"/>
      <c r="Q1037" s="4"/>
      <c r="AB1037">
        <v>1</v>
      </c>
    </row>
    <row r="1038" spans="1:28">
      <c r="A1038" s="4"/>
      <c r="K1038" s="2"/>
      <c r="L1038" s="4"/>
      <c r="M1038" s="4"/>
      <c r="N1038" s="1"/>
      <c r="O1038" s="1"/>
      <c r="P1038" s="4"/>
      <c r="Q1038" s="4"/>
      <c r="AB1038">
        <v>2</v>
      </c>
    </row>
    <row r="1039" spans="1:28">
      <c r="A1039" s="4"/>
      <c r="K1039" s="2"/>
      <c r="L1039" s="4"/>
      <c r="M1039" s="4"/>
      <c r="N1039" s="1"/>
      <c r="O1039" s="1"/>
      <c r="P1039" s="4"/>
      <c r="Q1039" s="4"/>
      <c r="AB1039">
        <v>3</v>
      </c>
    </row>
    <row r="1040" spans="1:28">
      <c r="A1040" s="4"/>
      <c r="K1040" s="2"/>
      <c r="L1040" s="4"/>
      <c r="M1040" s="4"/>
      <c r="N1040" s="1"/>
      <c r="O1040" s="1"/>
      <c r="P1040" s="4"/>
      <c r="Q1040" s="4"/>
      <c r="AB1040">
        <v>4</v>
      </c>
    </row>
    <row r="1041" spans="1:28">
      <c r="A1041" s="4"/>
      <c r="K1041" s="2"/>
      <c r="L1041" s="4"/>
      <c r="M1041" s="4"/>
      <c r="N1041" s="1"/>
      <c r="O1041" s="1"/>
      <c r="P1041" s="4"/>
      <c r="Q1041" s="4"/>
      <c r="AB1041">
        <v>5</v>
      </c>
    </row>
    <row r="1042" spans="1:28">
      <c r="A1042" s="4"/>
      <c r="K1042" s="2"/>
      <c r="L1042" s="4"/>
      <c r="M1042" s="4"/>
      <c r="N1042" s="1"/>
      <c r="O1042" s="1"/>
      <c r="P1042" s="4"/>
      <c r="Q1042" s="4"/>
      <c r="AB1042">
        <v>6</v>
      </c>
    </row>
    <row r="1043" spans="1:28">
      <c r="A1043" s="4"/>
      <c r="K1043" s="2"/>
      <c r="L1043" s="4"/>
      <c r="M1043" s="4"/>
      <c r="N1043" s="1"/>
      <c r="O1043" s="1"/>
      <c r="P1043" s="4"/>
      <c r="Q1043" s="4"/>
      <c r="AB1043">
        <v>7</v>
      </c>
    </row>
    <row r="1044" spans="1:28">
      <c r="A1044" s="4"/>
      <c r="K1044" s="2"/>
      <c r="L1044" s="4"/>
      <c r="M1044" s="4"/>
      <c r="N1044" s="1"/>
      <c r="O1044" s="1"/>
      <c r="P1044" s="4"/>
      <c r="Q1044" s="4"/>
      <c r="AB1044">
        <v>8</v>
      </c>
    </row>
    <row r="1045" spans="1:28">
      <c r="A1045" s="4"/>
      <c r="K1045" s="2"/>
      <c r="L1045" s="4"/>
      <c r="M1045" s="4"/>
      <c r="N1045" s="1"/>
      <c r="O1045" s="1"/>
      <c r="P1045" s="4"/>
      <c r="Q1045" s="4"/>
      <c r="AB1045">
        <v>9</v>
      </c>
    </row>
    <row r="1046" spans="1:28">
      <c r="A1046" s="4"/>
      <c r="K1046" s="2"/>
      <c r="L1046" s="4"/>
      <c r="M1046" s="4"/>
      <c r="N1046" s="1"/>
      <c r="O1046" s="1"/>
      <c r="P1046" s="4"/>
      <c r="Q1046" s="4"/>
      <c r="AB1046">
        <v>10</v>
      </c>
    </row>
    <row r="1047" spans="1:28">
      <c r="A1047" s="4"/>
      <c r="K1047" s="2"/>
      <c r="L1047" s="4"/>
      <c r="M1047" s="4"/>
      <c r="N1047" s="1"/>
      <c r="O1047" s="1"/>
      <c r="P1047" s="4"/>
      <c r="Q1047" s="4"/>
      <c r="AB1047">
        <v>11</v>
      </c>
    </row>
    <row r="1048" spans="1:28">
      <c r="A1048" s="4"/>
      <c r="K1048" s="2"/>
      <c r="L1048" s="4"/>
      <c r="M1048" s="4"/>
      <c r="N1048" s="1"/>
      <c r="O1048" s="1"/>
      <c r="P1048" s="4"/>
      <c r="Q1048" s="4"/>
      <c r="AB1048">
        <v>12</v>
      </c>
    </row>
    <row r="1049" spans="1:28">
      <c r="A1049" s="4"/>
      <c r="K1049" s="2"/>
      <c r="L1049" s="4"/>
      <c r="M1049" s="4"/>
      <c r="N1049" s="1"/>
      <c r="O1049" s="1"/>
      <c r="P1049" s="4"/>
      <c r="Q1049" s="4"/>
      <c r="AB1049">
        <v>13</v>
      </c>
    </row>
    <row r="1050" spans="1:28">
      <c r="A1050" s="4"/>
      <c r="K1050" s="2"/>
      <c r="L1050" s="4"/>
      <c r="M1050" s="4"/>
      <c r="N1050" s="1"/>
      <c r="O1050" s="1"/>
      <c r="P1050" s="4"/>
      <c r="Q1050" s="4"/>
      <c r="AB1050">
        <v>14</v>
      </c>
    </row>
    <row r="1051" spans="1:28">
      <c r="A1051" s="4"/>
      <c r="K1051" s="2"/>
      <c r="L1051" s="4"/>
      <c r="M1051" s="4"/>
      <c r="N1051" s="1"/>
      <c r="O1051" s="1"/>
      <c r="P1051" s="4"/>
      <c r="Q1051" s="4"/>
      <c r="AB1051">
        <v>15</v>
      </c>
    </row>
    <row r="1052" spans="1:28">
      <c r="A1052" s="4"/>
      <c r="K1052" s="2"/>
      <c r="L1052" s="4"/>
      <c r="M1052" s="4"/>
      <c r="N1052" s="1"/>
      <c r="O1052" s="1"/>
      <c r="P1052" s="4"/>
      <c r="Q1052" s="4"/>
      <c r="AB1052">
        <v>16</v>
      </c>
    </row>
    <row r="1053" spans="1:28">
      <c r="A1053" s="4"/>
      <c r="K1053" s="2"/>
      <c r="L1053" s="4"/>
      <c r="M1053" s="4"/>
      <c r="N1053" s="1"/>
      <c r="O1053" s="1"/>
      <c r="P1053" s="4"/>
      <c r="Q1053" s="4"/>
      <c r="AB1053">
        <v>17</v>
      </c>
    </row>
    <row r="1054" spans="1:28">
      <c r="A1054" s="4"/>
      <c r="K1054" s="2"/>
      <c r="L1054" s="4"/>
      <c r="M1054" s="4"/>
      <c r="N1054" s="1"/>
      <c r="O1054" s="1"/>
      <c r="P1054" s="4"/>
      <c r="Q1054" s="4"/>
      <c r="AB1054">
        <v>18</v>
      </c>
    </row>
    <row r="1055" spans="1:28">
      <c r="A1055" s="4"/>
      <c r="K1055" s="2"/>
      <c r="L1055" s="4"/>
      <c r="M1055" s="4"/>
      <c r="N1055" s="1"/>
      <c r="O1055" s="1"/>
      <c r="P1055" s="4"/>
      <c r="Q1055" s="4"/>
      <c r="AB1055">
        <v>19</v>
      </c>
    </row>
    <row r="1056" spans="1:28">
      <c r="A1056" s="4"/>
      <c r="K1056" s="2"/>
      <c r="L1056" s="4"/>
      <c r="M1056" s="4"/>
      <c r="N1056" s="1"/>
      <c r="O1056" s="1"/>
      <c r="P1056" s="4"/>
      <c r="Q1056" s="4"/>
      <c r="AB1056">
        <v>20</v>
      </c>
    </row>
    <row r="1057" spans="1:28">
      <c r="A1057" s="4"/>
      <c r="K1057" s="2"/>
      <c r="L1057" s="4"/>
      <c r="M1057" s="4"/>
      <c r="N1057" s="1"/>
      <c r="O1057" s="1"/>
      <c r="P1057" s="4"/>
      <c r="Q1057" s="4"/>
      <c r="AB1057">
        <v>21</v>
      </c>
    </row>
    <row r="1058" spans="1:28">
      <c r="A1058" s="4"/>
      <c r="K1058" s="2"/>
      <c r="L1058" s="4"/>
      <c r="M1058" s="4"/>
      <c r="N1058" s="1"/>
      <c r="O1058" s="1"/>
      <c r="P1058" s="4"/>
      <c r="Q1058" s="4"/>
      <c r="AB1058">
        <v>22</v>
      </c>
    </row>
    <row r="1059" spans="1:28">
      <c r="A1059" s="4"/>
      <c r="K1059" s="2"/>
      <c r="L1059" s="4"/>
      <c r="M1059" s="4"/>
      <c r="N1059" s="1"/>
      <c r="O1059" s="1"/>
      <c r="P1059" s="4"/>
      <c r="Q1059" s="4"/>
      <c r="AB1059">
        <v>23</v>
      </c>
    </row>
    <row r="1060" spans="1:28">
      <c r="A1060" s="4"/>
      <c r="K1060" s="2"/>
      <c r="L1060" s="4"/>
      <c r="M1060" s="4"/>
      <c r="N1060" s="1"/>
      <c r="O1060" s="1"/>
      <c r="P1060" s="4"/>
      <c r="Q1060" s="4"/>
      <c r="AB1060">
        <v>0</v>
      </c>
    </row>
    <row r="1061" spans="1:28">
      <c r="A1061" s="4"/>
      <c r="K1061" s="2"/>
      <c r="L1061" s="4"/>
      <c r="M1061" s="4"/>
      <c r="N1061" s="1"/>
      <c r="O1061" s="1"/>
      <c r="P1061" s="4"/>
      <c r="Q1061" s="4"/>
      <c r="AB1061">
        <v>1</v>
      </c>
    </row>
    <row r="1062" spans="1:28">
      <c r="A1062" s="4"/>
      <c r="K1062" s="2"/>
      <c r="L1062" s="4"/>
      <c r="M1062" s="4"/>
      <c r="N1062" s="1"/>
      <c r="O1062" s="1"/>
      <c r="P1062" s="4"/>
      <c r="Q1062" s="4"/>
      <c r="AB1062">
        <v>2</v>
      </c>
    </row>
    <row r="1063" spans="1:28">
      <c r="A1063" s="4"/>
      <c r="K1063" s="2"/>
      <c r="L1063" s="4"/>
      <c r="M1063" s="4"/>
      <c r="N1063" s="1"/>
      <c r="O1063" s="1"/>
      <c r="P1063" s="4"/>
      <c r="Q1063" s="4"/>
      <c r="AB1063">
        <v>3</v>
      </c>
    </row>
    <row r="1064" spans="1:28">
      <c r="A1064" s="4"/>
      <c r="K1064" s="2"/>
      <c r="L1064" s="4"/>
      <c r="M1064" s="4"/>
      <c r="N1064" s="1"/>
      <c r="O1064" s="1"/>
      <c r="P1064" s="4"/>
      <c r="Q1064" s="4"/>
      <c r="AB1064">
        <v>4</v>
      </c>
    </row>
    <row r="1065" spans="1:28">
      <c r="A1065" s="4"/>
      <c r="K1065" s="2"/>
      <c r="L1065" s="4"/>
      <c r="M1065" s="4"/>
      <c r="N1065" s="1"/>
      <c r="O1065" s="1"/>
      <c r="P1065" s="4"/>
      <c r="Q1065" s="4"/>
      <c r="AB1065">
        <v>5</v>
      </c>
    </row>
    <row r="1066" spans="1:28">
      <c r="A1066" s="4"/>
      <c r="K1066" s="2"/>
      <c r="L1066" s="4"/>
      <c r="M1066" s="4"/>
      <c r="N1066" s="1"/>
      <c r="O1066" s="1"/>
      <c r="P1066" s="4"/>
      <c r="Q1066" s="4"/>
      <c r="AB1066">
        <v>6</v>
      </c>
    </row>
    <row r="1067" spans="1:28">
      <c r="A1067" s="4"/>
      <c r="K1067" s="2"/>
      <c r="L1067" s="4"/>
      <c r="M1067" s="4"/>
      <c r="N1067" s="1"/>
      <c r="O1067" s="1"/>
      <c r="P1067" s="4"/>
      <c r="Q1067" s="4"/>
      <c r="AB1067">
        <v>7</v>
      </c>
    </row>
    <row r="1068" spans="1:28">
      <c r="A1068" s="4"/>
      <c r="K1068" s="2"/>
      <c r="L1068" s="4"/>
      <c r="M1068" s="4"/>
      <c r="N1068" s="1"/>
      <c r="O1068" s="1"/>
      <c r="P1068" s="4"/>
      <c r="Q1068" s="4"/>
      <c r="AB1068">
        <v>8</v>
      </c>
    </row>
    <row r="1069" spans="1:28">
      <c r="A1069" s="4"/>
      <c r="K1069" s="2"/>
      <c r="L1069" s="4"/>
      <c r="M1069" s="4"/>
      <c r="N1069" s="1"/>
      <c r="O1069" s="1"/>
      <c r="P1069" s="4"/>
      <c r="Q1069" s="4"/>
      <c r="AB1069">
        <v>9</v>
      </c>
    </row>
    <row r="1070" spans="1:28">
      <c r="A1070" s="4"/>
      <c r="K1070" s="2"/>
      <c r="L1070" s="4"/>
      <c r="M1070" s="4"/>
      <c r="N1070" s="1"/>
      <c r="O1070" s="1"/>
      <c r="P1070" s="4"/>
      <c r="Q1070" s="4"/>
      <c r="AB1070">
        <v>10</v>
      </c>
    </row>
    <row r="1071" spans="1:28">
      <c r="A1071" s="4"/>
      <c r="K1071" s="2"/>
      <c r="L1071" s="4"/>
      <c r="M1071" s="4"/>
      <c r="N1071" s="1"/>
      <c r="O1071" s="1"/>
      <c r="P1071" s="4"/>
      <c r="Q1071" s="4"/>
      <c r="AB1071">
        <v>11</v>
      </c>
    </row>
    <row r="1072" spans="1:28">
      <c r="A1072" s="4"/>
      <c r="K1072" s="2"/>
      <c r="L1072" s="4"/>
      <c r="M1072" s="4"/>
      <c r="N1072" s="1"/>
      <c r="O1072" s="1"/>
      <c r="P1072" s="4"/>
      <c r="Q1072" s="4"/>
      <c r="AB1072">
        <v>12</v>
      </c>
    </row>
    <row r="1073" spans="1:28">
      <c r="A1073" s="4"/>
      <c r="K1073" s="2"/>
      <c r="L1073" s="4"/>
      <c r="M1073" s="4"/>
      <c r="N1073" s="1"/>
      <c r="O1073" s="1"/>
      <c r="P1073" s="4"/>
      <c r="Q1073" s="4"/>
      <c r="AB1073">
        <v>13</v>
      </c>
    </row>
    <row r="1074" spans="1:28">
      <c r="A1074" s="4"/>
      <c r="K1074" s="2"/>
      <c r="L1074" s="4"/>
      <c r="M1074" s="4"/>
      <c r="N1074" s="1"/>
      <c r="O1074" s="1"/>
      <c r="P1074" s="4"/>
      <c r="Q1074" s="4"/>
      <c r="AB1074">
        <v>14</v>
      </c>
    </row>
    <row r="1075" spans="1:28">
      <c r="A1075" s="4"/>
      <c r="K1075" s="2"/>
      <c r="L1075" s="4"/>
      <c r="M1075" s="4"/>
      <c r="N1075" s="1"/>
      <c r="O1075" s="1"/>
      <c r="P1075" s="4"/>
      <c r="Q1075" s="4"/>
      <c r="AB1075">
        <v>15</v>
      </c>
    </row>
    <row r="1076" spans="1:28">
      <c r="A1076" s="4"/>
      <c r="K1076" s="2"/>
      <c r="L1076" s="4"/>
      <c r="M1076" s="4"/>
      <c r="N1076" s="1"/>
      <c r="O1076" s="1"/>
      <c r="P1076" s="4"/>
      <c r="Q1076" s="4"/>
      <c r="AB1076">
        <v>16</v>
      </c>
    </row>
    <row r="1077" spans="1:28">
      <c r="A1077" s="4"/>
      <c r="K1077" s="2"/>
      <c r="L1077" s="4"/>
      <c r="M1077" s="4"/>
      <c r="N1077" s="1"/>
      <c r="O1077" s="1"/>
      <c r="P1077" s="4"/>
      <c r="Q1077" s="4"/>
      <c r="AB1077">
        <v>17</v>
      </c>
    </row>
    <row r="1078" spans="1:28">
      <c r="A1078" s="4"/>
      <c r="K1078" s="2"/>
      <c r="L1078" s="4"/>
      <c r="M1078" s="4"/>
      <c r="N1078" s="1"/>
      <c r="O1078" s="1"/>
      <c r="P1078" s="4"/>
      <c r="Q1078" s="4"/>
      <c r="AB1078">
        <v>18</v>
      </c>
    </row>
    <row r="1079" spans="1:28">
      <c r="A1079" s="4"/>
      <c r="K1079" s="2"/>
      <c r="L1079" s="4"/>
      <c r="M1079" s="4"/>
      <c r="N1079" s="1"/>
      <c r="O1079" s="1"/>
      <c r="P1079" s="4"/>
      <c r="Q1079" s="4"/>
      <c r="AB1079">
        <v>19</v>
      </c>
    </row>
    <row r="1080" spans="1:28">
      <c r="A1080" s="4"/>
      <c r="K1080" s="2"/>
      <c r="L1080" s="4"/>
      <c r="M1080" s="4"/>
      <c r="N1080" s="1"/>
      <c r="O1080" s="1"/>
      <c r="P1080" s="4"/>
      <c r="Q1080" s="4"/>
      <c r="AB1080">
        <v>20</v>
      </c>
    </row>
    <row r="1081" spans="1:28">
      <c r="A1081" s="4"/>
      <c r="K1081" s="2"/>
      <c r="L1081" s="4"/>
      <c r="M1081" s="4"/>
      <c r="N1081" s="1"/>
      <c r="O1081" s="1"/>
      <c r="P1081" s="4"/>
      <c r="Q1081" s="4"/>
      <c r="AB1081">
        <v>21</v>
      </c>
    </row>
    <row r="1082" spans="1:28">
      <c r="A1082" s="4"/>
      <c r="K1082" s="2"/>
      <c r="L1082" s="4"/>
      <c r="M1082" s="4"/>
      <c r="N1082" s="1"/>
      <c r="O1082" s="1"/>
      <c r="P1082" s="4"/>
      <c r="Q1082" s="4"/>
      <c r="AB1082">
        <v>22</v>
      </c>
    </row>
    <row r="1083" spans="1:28">
      <c r="A1083" s="4"/>
      <c r="K1083" s="2"/>
      <c r="L1083" s="4"/>
      <c r="M1083" s="4"/>
      <c r="N1083" s="1"/>
      <c r="O1083" s="1"/>
      <c r="P1083" s="4"/>
      <c r="Q1083" s="4"/>
      <c r="AB1083">
        <v>23</v>
      </c>
    </row>
    <row r="1084" spans="1:28">
      <c r="A1084" s="4"/>
      <c r="K1084" s="2"/>
      <c r="L1084" s="4"/>
      <c r="M1084" s="4"/>
      <c r="N1084" s="1"/>
      <c r="O1084" s="1"/>
      <c r="P1084" s="4"/>
      <c r="Q1084" s="4"/>
      <c r="AB1084">
        <v>0</v>
      </c>
    </row>
    <row r="1085" spans="1:28">
      <c r="A1085" s="4"/>
      <c r="K1085" s="2"/>
      <c r="L1085" s="4"/>
      <c r="M1085" s="4"/>
      <c r="N1085" s="1"/>
      <c r="O1085" s="1"/>
      <c r="P1085" s="4"/>
      <c r="Q1085" s="4"/>
      <c r="AB1085">
        <v>1</v>
      </c>
    </row>
    <row r="1086" spans="1:28">
      <c r="A1086" s="4"/>
      <c r="K1086" s="2"/>
      <c r="L1086" s="4"/>
      <c r="M1086" s="4"/>
      <c r="N1086" s="1"/>
      <c r="O1086" s="1"/>
      <c r="P1086" s="4"/>
      <c r="Q1086" s="4"/>
      <c r="AB1086">
        <v>2</v>
      </c>
    </row>
    <row r="1087" spans="1:28">
      <c r="A1087" s="4"/>
      <c r="K1087" s="2"/>
      <c r="L1087" s="4"/>
      <c r="M1087" s="4"/>
      <c r="N1087" s="1"/>
      <c r="O1087" s="1"/>
      <c r="P1087" s="4"/>
      <c r="Q1087" s="4"/>
      <c r="AB1087">
        <v>3</v>
      </c>
    </row>
    <row r="1088" spans="1:28">
      <c r="A1088" s="4"/>
      <c r="K1088" s="2"/>
      <c r="L1088" s="4"/>
      <c r="M1088" s="4"/>
      <c r="N1088" s="1"/>
      <c r="O1088" s="1"/>
      <c r="P1088" s="4"/>
      <c r="Q1088" s="4"/>
      <c r="AB1088">
        <v>4</v>
      </c>
    </row>
    <row r="1089" spans="1:28">
      <c r="A1089" s="4"/>
      <c r="K1089" s="2"/>
      <c r="L1089" s="4"/>
      <c r="M1089" s="4"/>
      <c r="N1089" s="1"/>
      <c r="O1089" s="1"/>
      <c r="P1089" s="4"/>
      <c r="Q1089" s="4"/>
      <c r="AB1089">
        <v>5</v>
      </c>
    </row>
    <row r="1090" spans="1:28">
      <c r="A1090" s="4"/>
      <c r="K1090" s="2"/>
      <c r="L1090" s="4"/>
      <c r="M1090" s="4"/>
      <c r="N1090" s="1"/>
      <c r="O1090" s="1"/>
      <c r="P1090" s="4"/>
      <c r="Q1090" s="4"/>
      <c r="AB1090">
        <v>6</v>
      </c>
    </row>
    <row r="1091" spans="1:28">
      <c r="A1091" s="4"/>
      <c r="K1091" s="2"/>
      <c r="L1091" s="4"/>
      <c r="M1091" s="4"/>
      <c r="N1091" s="1"/>
      <c r="O1091" s="1"/>
      <c r="P1091" s="4"/>
      <c r="Q1091" s="4"/>
      <c r="AB1091">
        <v>7</v>
      </c>
    </row>
    <row r="1092" spans="1:28">
      <c r="A1092" s="4"/>
      <c r="K1092" s="2"/>
      <c r="L1092" s="4"/>
      <c r="M1092" s="4"/>
      <c r="N1092" s="1"/>
      <c r="O1092" s="1"/>
      <c r="P1092" s="4"/>
      <c r="Q1092" s="4"/>
      <c r="AB1092">
        <v>8</v>
      </c>
    </row>
    <row r="1093" spans="1:28">
      <c r="A1093" s="4"/>
      <c r="K1093" s="2"/>
      <c r="L1093" s="4"/>
      <c r="M1093" s="4"/>
      <c r="N1093" s="1"/>
      <c r="O1093" s="1"/>
      <c r="P1093" s="4"/>
      <c r="Q1093" s="4"/>
      <c r="AB1093">
        <v>9</v>
      </c>
    </row>
    <row r="1094" spans="1:28">
      <c r="A1094" s="4"/>
      <c r="K1094" s="2"/>
      <c r="L1094" s="4"/>
      <c r="M1094" s="4"/>
      <c r="N1094" s="1"/>
      <c r="O1094" s="1"/>
      <c r="P1094" s="4"/>
      <c r="Q1094" s="4"/>
      <c r="AB1094">
        <v>10</v>
      </c>
    </row>
    <row r="1095" spans="1:28">
      <c r="A1095" s="4"/>
      <c r="K1095" s="2"/>
      <c r="L1095" s="4"/>
      <c r="M1095" s="4"/>
      <c r="N1095" s="1"/>
      <c r="O1095" s="1"/>
      <c r="P1095" s="4"/>
      <c r="Q1095" s="4"/>
      <c r="AB1095">
        <v>11</v>
      </c>
    </row>
    <row r="1096" spans="1:28">
      <c r="A1096" s="4"/>
      <c r="K1096" s="2"/>
      <c r="L1096" s="4"/>
      <c r="M1096" s="4"/>
      <c r="N1096" s="1"/>
      <c r="O1096" s="1"/>
      <c r="P1096" s="4"/>
      <c r="Q1096" s="4"/>
      <c r="AB1096">
        <v>12</v>
      </c>
    </row>
    <row r="1097" spans="1:28">
      <c r="A1097" s="4"/>
      <c r="K1097" s="2"/>
      <c r="L1097" s="4"/>
      <c r="M1097" s="4"/>
      <c r="N1097" s="1"/>
      <c r="O1097" s="1"/>
      <c r="P1097" s="4"/>
      <c r="Q1097" s="4"/>
      <c r="AB1097">
        <v>13</v>
      </c>
    </row>
    <row r="1098" spans="1:28">
      <c r="A1098" s="4"/>
      <c r="K1098" s="2"/>
      <c r="L1098" s="4"/>
      <c r="M1098" s="4"/>
      <c r="N1098" s="1"/>
      <c r="O1098" s="1"/>
      <c r="P1098" s="4"/>
      <c r="Q1098" s="4"/>
      <c r="AB1098">
        <v>14</v>
      </c>
    </row>
    <row r="1099" spans="1:28">
      <c r="A1099" s="4"/>
      <c r="K1099" s="2"/>
      <c r="L1099" s="4"/>
      <c r="M1099" s="4"/>
      <c r="N1099" s="1"/>
      <c r="O1099" s="1"/>
      <c r="P1099" s="4"/>
      <c r="Q1099" s="4"/>
      <c r="AB1099">
        <v>15</v>
      </c>
    </row>
    <row r="1100" spans="1:28">
      <c r="A1100" s="4"/>
      <c r="K1100" s="2"/>
      <c r="L1100" s="4"/>
      <c r="M1100" s="4"/>
      <c r="N1100" s="1"/>
      <c r="O1100" s="1"/>
      <c r="P1100" s="4"/>
      <c r="Q1100" s="4"/>
      <c r="AB1100">
        <v>16</v>
      </c>
    </row>
    <row r="1101" spans="1:28">
      <c r="A1101" s="4"/>
      <c r="K1101" s="2"/>
      <c r="L1101" s="4"/>
      <c r="M1101" s="4"/>
      <c r="N1101" s="1"/>
      <c r="O1101" s="1"/>
      <c r="P1101" s="4"/>
      <c r="Q1101" s="4"/>
      <c r="AB1101">
        <v>17</v>
      </c>
    </row>
    <row r="1102" spans="1:28">
      <c r="A1102" s="4"/>
      <c r="K1102" s="2"/>
      <c r="L1102" s="4"/>
      <c r="M1102" s="4"/>
      <c r="N1102" s="1"/>
      <c r="O1102" s="1"/>
      <c r="P1102" s="4"/>
      <c r="Q1102" s="4"/>
      <c r="AB1102">
        <v>18</v>
      </c>
    </row>
    <row r="1103" spans="1:28">
      <c r="A1103" s="4"/>
      <c r="K1103" s="2"/>
      <c r="L1103" s="4"/>
      <c r="M1103" s="4"/>
      <c r="N1103" s="1"/>
      <c r="O1103" s="1"/>
      <c r="P1103" s="4"/>
      <c r="Q1103" s="4"/>
      <c r="AB1103">
        <v>19</v>
      </c>
    </row>
    <row r="1104" spans="1:28">
      <c r="A1104" s="4"/>
      <c r="K1104" s="2"/>
      <c r="L1104" s="4"/>
      <c r="M1104" s="4"/>
      <c r="N1104" s="1"/>
      <c r="O1104" s="1"/>
      <c r="P1104" s="4"/>
      <c r="Q1104" s="4"/>
      <c r="AB1104">
        <v>20</v>
      </c>
    </row>
    <row r="1105" spans="1:28">
      <c r="A1105" s="4"/>
      <c r="K1105" s="2"/>
      <c r="L1105" s="4"/>
      <c r="M1105" s="4"/>
      <c r="N1105" s="1"/>
      <c r="O1105" s="1"/>
      <c r="P1105" s="4"/>
      <c r="Q1105" s="4"/>
      <c r="AB1105">
        <v>21</v>
      </c>
    </row>
    <row r="1106" spans="1:28">
      <c r="A1106" s="4"/>
      <c r="K1106" s="2"/>
      <c r="L1106" s="4"/>
      <c r="M1106" s="4"/>
      <c r="N1106" s="1"/>
      <c r="O1106" s="1"/>
      <c r="P1106" s="4"/>
      <c r="Q1106" s="4"/>
      <c r="AB1106">
        <v>22</v>
      </c>
    </row>
    <row r="1107" spans="1:28">
      <c r="A1107" s="4"/>
      <c r="K1107" s="2"/>
      <c r="L1107" s="4"/>
      <c r="M1107" s="4"/>
      <c r="N1107" s="1"/>
      <c r="O1107" s="1"/>
      <c r="P1107" s="4"/>
      <c r="Q1107" s="4"/>
      <c r="AB1107">
        <v>23</v>
      </c>
    </row>
    <row r="1108" spans="1:28">
      <c r="A1108" s="4"/>
      <c r="K1108" s="2"/>
      <c r="L1108" s="4"/>
      <c r="M1108" s="4"/>
      <c r="N1108" s="1"/>
      <c r="O1108" s="1"/>
      <c r="P1108" s="4"/>
      <c r="Q1108" s="4"/>
      <c r="AB1108">
        <v>0</v>
      </c>
    </row>
    <row r="1109" spans="1:28">
      <c r="A1109" s="4"/>
      <c r="K1109" s="2"/>
      <c r="L1109" s="4"/>
      <c r="M1109" s="4"/>
      <c r="N1109" s="1"/>
      <c r="O1109" s="1"/>
      <c r="P1109" s="4"/>
      <c r="Q1109" s="4"/>
      <c r="AB1109">
        <v>1</v>
      </c>
    </row>
    <row r="1110" spans="1:28">
      <c r="A1110" s="4"/>
      <c r="K1110" s="2"/>
      <c r="L1110" s="4"/>
      <c r="M1110" s="4"/>
      <c r="N1110" s="1"/>
      <c r="O1110" s="1"/>
      <c r="P1110" s="4"/>
      <c r="Q1110" s="4"/>
      <c r="AB1110">
        <v>2</v>
      </c>
    </row>
    <row r="1111" spans="1:28">
      <c r="A1111" s="4"/>
      <c r="K1111" s="2"/>
      <c r="L1111" s="4"/>
      <c r="M1111" s="4"/>
      <c r="N1111" s="1"/>
      <c r="O1111" s="1"/>
      <c r="P1111" s="4"/>
      <c r="Q1111" s="4"/>
      <c r="AB1111">
        <v>3</v>
      </c>
    </row>
    <row r="1112" spans="1:28">
      <c r="A1112" s="4"/>
      <c r="K1112" s="2"/>
      <c r="L1112" s="4"/>
      <c r="M1112" s="4"/>
      <c r="N1112" s="1"/>
      <c r="O1112" s="1"/>
      <c r="P1112" s="4"/>
      <c r="Q1112" s="4"/>
      <c r="AB1112">
        <v>4</v>
      </c>
    </row>
    <row r="1113" spans="1:28">
      <c r="A1113" s="4"/>
      <c r="K1113" s="2"/>
      <c r="L1113" s="4"/>
      <c r="M1113" s="4"/>
      <c r="N1113" s="1"/>
      <c r="O1113" s="1"/>
      <c r="P1113" s="4"/>
      <c r="Q1113" s="4"/>
      <c r="AB1113">
        <v>5</v>
      </c>
    </row>
    <row r="1114" spans="1:28">
      <c r="A1114" s="4"/>
      <c r="K1114" s="2"/>
      <c r="L1114" s="4"/>
      <c r="M1114" s="4"/>
      <c r="N1114" s="1"/>
      <c r="O1114" s="1"/>
      <c r="P1114" s="4"/>
      <c r="Q1114" s="4"/>
      <c r="AB1114">
        <v>6</v>
      </c>
    </row>
    <row r="1115" spans="1:28">
      <c r="A1115" s="4"/>
      <c r="K1115" s="2"/>
      <c r="L1115" s="4"/>
      <c r="M1115" s="4"/>
      <c r="N1115" s="1"/>
      <c r="O1115" s="1"/>
      <c r="P1115" s="4"/>
      <c r="Q1115" s="4"/>
      <c r="AB1115">
        <v>7</v>
      </c>
    </row>
    <row r="1116" spans="1:28">
      <c r="A1116" s="4"/>
      <c r="K1116" s="2"/>
      <c r="L1116" s="4"/>
      <c r="M1116" s="4"/>
      <c r="N1116" s="1"/>
      <c r="O1116" s="1"/>
      <c r="P1116" s="4"/>
      <c r="Q1116" s="4"/>
      <c r="AB1116">
        <v>8</v>
      </c>
    </row>
    <row r="1117" spans="1:28">
      <c r="A1117" s="4"/>
      <c r="K1117" s="2"/>
      <c r="L1117" s="4"/>
      <c r="M1117" s="4"/>
      <c r="N1117" s="1"/>
      <c r="O1117" s="1"/>
      <c r="P1117" s="4"/>
      <c r="Q1117" s="4"/>
      <c r="AB1117">
        <v>9</v>
      </c>
    </row>
    <row r="1118" spans="1:28">
      <c r="A1118" s="4"/>
      <c r="K1118" s="2"/>
      <c r="L1118" s="4"/>
      <c r="M1118" s="4"/>
      <c r="N1118" s="1"/>
      <c r="O1118" s="1"/>
      <c r="P1118" s="4"/>
      <c r="Q1118" s="4"/>
      <c r="AB1118">
        <v>10</v>
      </c>
    </row>
    <row r="1119" spans="1:28">
      <c r="A1119" s="4"/>
      <c r="K1119" s="2"/>
      <c r="L1119" s="4"/>
      <c r="M1119" s="4"/>
      <c r="N1119" s="1"/>
      <c r="O1119" s="1"/>
      <c r="P1119" s="4"/>
      <c r="Q1119" s="4"/>
      <c r="AB1119">
        <v>11</v>
      </c>
    </row>
    <row r="1120" spans="1:28">
      <c r="A1120" s="4"/>
      <c r="K1120" s="2"/>
      <c r="L1120" s="4"/>
      <c r="M1120" s="4"/>
      <c r="N1120" s="1"/>
      <c r="O1120" s="1"/>
      <c r="P1120" s="4"/>
      <c r="Q1120" s="4"/>
      <c r="AB1120">
        <v>12</v>
      </c>
    </row>
    <row r="1121" spans="1:28">
      <c r="A1121" s="4"/>
      <c r="K1121" s="2"/>
      <c r="L1121" s="4"/>
      <c r="M1121" s="4"/>
      <c r="N1121" s="1"/>
      <c r="O1121" s="1"/>
      <c r="P1121" s="4"/>
      <c r="Q1121" s="4"/>
      <c r="AB1121">
        <v>13</v>
      </c>
    </row>
    <row r="1122" spans="1:28">
      <c r="A1122" s="4"/>
      <c r="K1122" s="2"/>
      <c r="L1122" s="4"/>
      <c r="M1122" s="4"/>
      <c r="N1122" s="1"/>
      <c r="O1122" s="1"/>
      <c r="P1122" s="4"/>
      <c r="Q1122" s="4"/>
      <c r="AB1122">
        <v>14</v>
      </c>
    </row>
    <row r="1123" spans="1:28">
      <c r="A1123" s="4"/>
      <c r="K1123" s="2"/>
      <c r="L1123" s="4"/>
      <c r="M1123" s="4"/>
      <c r="N1123" s="1"/>
      <c r="O1123" s="1"/>
      <c r="P1123" s="4"/>
      <c r="Q1123" s="4"/>
      <c r="AB1123">
        <v>15</v>
      </c>
    </row>
    <row r="1124" spans="1:28">
      <c r="A1124" s="4"/>
      <c r="K1124" s="2"/>
      <c r="L1124" s="4"/>
      <c r="M1124" s="4"/>
      <c r="N1124" s="1"/>
      <c r="O1124" s="1"/>
      <c r="P1124" s="4"/>
      <c r="Q1124" s="4"/>
      <c r="AB1124">
        <v>16</v>
      </c>
    </row>
    <row r="1125" spans="1:28">
      <c r="A1125" s="4"/>
      <c r="K1125" s="2"/>
      <c r="L1125" s="4"/>
      <c r="M1125" s="4"/>
      <c r="N1125" s="1"/>
      <c r="O1125" s="1"/>
      <c r="P1125" s="4"/>
      <c r="Q1125" s="4"/>
      <c r="AB1125">
        <v>17</v>
      </c>
    </row>
    <row r="1126" spans="1:28">
      <c r="A1126" s="4"/>
      <c r="K1126" s="2"/>
      <c r="L1126" s="4"/>
      <c r="M1126" s="4"/>
      <c r="N1126" s="1"/>
      <c r="O1126" s="1"/>
      <c r="P1126" s="4"/>
      <c r="Q1126" s="4"/>
      <c r="AB1126">
        <v>18</v>
      </c>
    </row>
    <row r="1127" spans="1:28">
      <c r="A1127" s="4"/>
      <c r="K1127" s="2"/>
      <c r="L1127" s="4"/>
      <c r="M1127" s="4"/>
      <c r="N1127" s="1"/>
      <c r="O1127" s="1"/>
      <c r="P1127" s="4"/>
      <c r="Q1127" s="4"/>
      <c r="AB1127">
        <v>19</v>
      </c>
    </row>
    <row r="1128" spans="1:28">
      <c r="A1128" s="4"/>
      <c r="K1128" s="2"/>
      <c r="L1128" s="4"/>
      <c r="M1128" s="4"/>
      <c r="N1128" s="1"/>
      <c r="O1128" s="1"/>
      <c r="P1128" s="4"/>
      <c r="Q1128" s="4"/>
      <c r="AB1128">
        <v>20</v>
      </c>
    </row>
    <row r="1129" spans="1:28">
      <c r="A1129" s="4"/>
      <c r="K1129" s="2"/>
      <c r="L1129" s="4"/>
      <c r="M1129" s="4"/>
      <c r="N1129" s="1"/>
      <c r="O1129" s="1"/>
      <c r="P1129" s="4"/>
      <c r="Q1129" s="4"/>
      <c r="AB1129">
        <v>21</v>
      </c>
    </row>
    <row r="1130" spans="1:28">
      <c r="A1130" s="4"/>
      <c r="K1130" s="2"/>
      <c r="L1130" s="4"/>
      <c r="M1130" s="4"/>
      <c r="N1130" s="1"/>
      <c r="O1130" s="1"/>
      <c r="P1130" s="4"/>
      <c r="Q1130" s="4"/>
      <c r="AB1130">
        <v>22</v>
      </c>
    </row>
    <row r="1131" spans="1:28">
      <c r="A1131" s="4"/>
      <c r="K1131" s="2"/>
      <c r="L1131" s="4"/>
      <c r="M1131" s="4"/>
      <c r="N1131" s="1"/>
      <c r="O1131" s="1"/>
      <c r="P1131" s="4"/>
      <c r="Q1131" s="4"/>
      <c r="AB1131">
        <v>23</v>
      </c>
    </row>
    <row r="1132" spans="1:28">
      <c r="A1132" s="4"/>
      <c r="K1132" s="2"/>
      <c r="L1132" s="4"/>
      <c r="M1132" s="4"/>
      <c r="N1132" s="1"/>
      <c r="O1132" s="1"/>
      <c r="P1132" s="4"/>
      <c r="Q1132" s="4"/>
      <c r="AB1132">
        <v>0</v>
      </c>
    </row>
    <row r="1133" spans="1:28">
      <c r="A1133" s="4"/>
      <c r="K1133" s="2"/>
      <c r="L1133" s="4"/>
      <c r="M1133" s="4"/>
      <c r="N1133" s="1"/>
      <c r="O1133" s="1"/>
      <c r="P1133" s="4"/>
      <c r="Q1133" s="4"/>
      <c r="AB1133">
        <v>1</v>
      </c>
    </row>
    <row r="1134" spans="1:28">
      <c r="A1134" s="4"/>
      <c r="K1134" s="2"/>
      <c r="L1134" s="4"/>
      <c r="M1134" s="4"/>
      <c r="N1134" s="1"/>
      <c r="O1134" s="1"/>
      <c r="P1134" s="4"/>
      <c r="Q1134" s="4"/>
      <c r="AB1134">
        <v>2</v>
      </c>
    </row>
    <row r="1135" spans="1:28">
      <c r="A1135" s="4"/>
      <c r="K1135" s="2"/>
      <c r="L1135" s="4"/>
      <c r="M1135" s="4"/>
      <c r="N1135" s="1"/>
      <c r="O1135" s="1"/>
      <c r="P1135" s="4"/>
      <c r="Q1135" s="4"/>
      <c r="AB1135">
        <v>3</v>
      </c>
    </row>
    <row r="1136" spans="1:28">
      <c r="A1136" s="4"/>
      <c r="K1136" s="2"/>
      <c r="L1136" s="4"/>
      <c r="M1136" s="4"/>
      <c r="N1136" s="1"/>
      <c r="O1136" s="1"/>
      <c r="P1136" s="4"/>
      <c r="Q1136" s="4"/>
      <c r="AB1136">
        <v>4</v>
      </c>
    </row>
    <row r="1137" spans="1:28">
      <c r="A1137" s="4"/>
      <c r="K1137" s="2"/>
      <c r="L1137" s="4"/>
      <c r="M1137" s="4"/>
      <c r="N1137" s="1"/>
      <c r="O1137" s="1"/>
      <c r="P1137" s="4"/>
      <c r="Q1137" s="4"/>
      <c r="AB1137">
        <v>5</v>
      </c>
    </row>
    <row r="1138" spans="1:28">
      <c r="A1138" s="4"/>
      <c r="K1138" s="2"/>
      <c r="L1138" s="4"/>
      <c r="M1138" s="4"/>
      <c r="N1138" s="1"/>
      <c r="O1138" s="1"/>
      <c r="P1138" s="4"/>
      <c r="Q1138" s="4"/>
      <c r="AB1138">
        <v>6</v>
      </c>
    </row>
    <row r="1139" spans="1:28">
      <c r="A1139" s="4"/>
      <c r="K1139" s="2"/>
      <c r="L1139" s="4"/>
      <c r="M1139" s="4"/>
      <c r="N1139" s="1"/>
      <c r="O1139" s="1"/>
      <c r="P1139" s="4"/>
      <c r="Q1139" s="4"/>
      <c r="AB1139">
        <v>7</v>
      </c>
    </row>
    <row r="1140" spans="1:28">
      <c r="A1140" s="4"/>
      <c r="K1140" s="2"/>
      <c r="L1140" s="4"/>
      <c r="M1140" s="4"/>
      <c r="N1140" s="1"/>
      <c r="O1140" s="1"/>
      <c r="P1140" s="4"/>
      <c r="Q1140" s="4"/>
      <c r="AB1140">
        <v>8</v>
      </c>
    </row>
    <row r="1141" spans="1:28">
      <c r="A1141" s="4"/>
      <c r="K1141" s="2"/>
      <c r="L1141" s="4"/>
      <c r="M1141" s="4"/>
      <c r="N1141" s="1"/>
      <c r="O1141" s="1"/>
      <c r="P1141" s="4"/>
      <c r="Q1141" s="4"/>
      <c r="AB1141">
        <v>9</v>
      </c>
    </row>
    <row r="1142" spans="1:28">
      <c r="A1142" s="4"/>
      <c r="K1142" s="2"/>
      <c r="L1142" s="4"/>
      <c r="M1142" s="4"/>
      <c r="N1142" s="1"/>
      <c r="O1142" s="1"/>
      <c r="P1142" s="4"/>
      <c r="Q1142" s="4"/>
      <c r="AB1142">
        <v>10</v>
      </c>
    </row>
    <row r="1143" spans="1:28">
      <c r="A1143" s="4"/>
      <c r="K1143" s="2"/>
      <c r="L1143" s="4"/>
      <c r="M1143" s="4"/>
      <c r="N1143" s="1"/>
      <c r="O1143" s="1"/>
      <c r="P1143" s="4"/>
      <c r="Q1143" s="4"/>
      <c r="AB1143">
        <v>11</v>
      </c>
    </row>
    <row r="1144" spans="1:28">
      <c r="A1144" s="4"/>
      <c r="K1144" s="2"/>
      <c r="L1144" s="4"/>
      <c r="M1144" s="4"/>
      <c r="N1144" s="1"/>
      <c r="O1144" s="1"/>
      <c r="P1144" s="4"/>
      <c r="Q1144" s="4"/>
      <c r="AB1144">
        <v>12</v>
      </c>
    </row>
    <row r="1145" spans="1:28">
      <c r="A1145" s="4"/>
      <c r="K1145" s="2"/>
      <c r="L1145" s="4"/>
      <c r="M1145" s="4"/>
      <c r="N1145" s="1"/>
      <c r="O1145" s="1"/>
      <c r="P1145" s="4"/>
      <c r="Q1145" s="4"/>
      <c r="AB1145">
        <v>13</v>
      </c>
    </row>
    <row r="1146" spans="1:28">
      <c r="A1146" s="4"/>
      <c r="K1146" s="2"/>
      <c r="L1146" s="4"/>
      <c r="M1146" s="4"/>
      <c r="N1146" s="1"/>
      <c r="O1146" s="1"/>
      <c r="P1146" s="4"/>
      <c r="Q1146" s="4"/>
      <c r="AB1146">
        <v>14</v>
      </c>
    </row>
    <row r="1147" spans="1:28">
      <c r="A1147" s="4"/>
      <c r="K1147" s="2"/>
      <c r="L1147" s="4"/>
      <c r="M1147" s="4"/>
      <c r="N1147" s="1"/>
      <c r="O1147" s="1"/>
      <c r="P1147" s="4"/>
      <c r="Q1147" s="4"/>
      <c r="AB1147">
        <v>15</v>
      </c>
    </row>
    <row r="1148" spans="1:28">
      <c r="A1148" s="4"/>
      <c r="K1148" s="2"/>
      <c r="L1148" s="4"/>
      <c r="M1148" s="4"/>
      <c r="N1148" s="1"/>
      <c r="O1148" s="1"/>
      <c r="P1148" s="4"/>
      <c r="Q1148" s="4"/>
      <c r="AB1148">
        <v>16</v>
      </c>
    </row>
    <row r="1149" spans="1:28">
      <c r="A1149" s="4"/>
      <c r="K1149" s="2"/>
      <c r="L1149" s="4"/>
      <c r="M1149" s="4"/>
      <c r="N1149" s="1"/>
      <c r="O1149" s="1"/>
      <c r="P1149" s="4"/>
      <c r="Q1149" s="4"/>
      <c r="AB1149">
        <v>17</v>
      </c>
    </row>
    <row r="1150" spans="1:28">
      <c r="A1150" s="4"/>
      <c r="K1150" s="2"/>
      <c r="L1150" s="4"/>
      <c r="M1150" s="4"/>
      <c r="N1150" s="1"/>
      <c r="O1150" s="1"/>
      <c r="P1150" s="4"/>
      <c r="Q1150" s="4"/>
      <c r="AB1150">
        <v>18</v>
      </c>
    </row>
    <row r="1151" spans="1:28">
      <c r="A1151" s="4"/>
      <c r="K1151" s="2"/>
      <c r="L1151" s="4"/>
      <c r="M1151" s="4"/>
      <c r="N1151" s="1"/>
      <c r="O1151" s="1"/>
      <c r="P1151" s="4"/>
      <c r="Q1151" s="4"/>
      <c r="AB1151">
        <v>19</v>
      </c>
    </row>
    <row r="1152" spans="1:28">
      <c r="A1152" s="4"/>
      <c r="K1152" s="2"/>
      <c r="L1152" s="4"/>
      <c r="M1152" s="4"/>
      <c r="N1152" s="1"/>
      <c r="O1152" s="1"/>
      <c r="P1152" s="4"/>
      <c r="Q1152" s="4"/>
      <c r="AB1152">
        <v>20</v>
      </c>
    </row>
    <row r="1153" spans="1:28">
      <c r="A1153" s="4"/>
      <c r="K1153" s="2"/>
      <c r="L1153" s="4"/>
      <c r="M1153" s="4"/>
      <c r="N1153" s="1"/>
      <c r="O1153" s="1"/>
      <c r="P1153" s="4"/>
      <c r="Q1153" s="4"/>
      <c r="AB1153">
        <v>21</v>
      </c>
    </row>
    <row r="1154" spans="1:28">
      <c r="A1154" s="4"/>
      <c r="K1154" s="2"/>
      <c r="L1154" s="4"/>
      <c r="M1154" s="4"/>
      <c r="N1154" s="1"/>
      <c r="O1154" s="1"/>
      <c r="P1154" s="4"/>
      <c r="Q1154" s="4"/>
      <c r="AB1154">
        <v>22</v>
      </c>
    </row>
    <row r="1155" spans="1:28">
      <c r="A1155" s="4"/>
      <c r="K1155" s="2"/>
      <c r="L1155" s="4"/>
      <c r="M1155" s="4"/>
      <c r="N1155" s="1"/>
      <c r="O1155" s="1"/>
      <c r="P1155" s="4"/>
      <c r="Q1155" s="4"/>
      <c r="AB1155">
        <v>23</v>
      </c>
    </row>
    <row r="1156" spans="1:28">
      <c r="A1156" s="4"/>
      <c r="K1156" s="2"/>
      <c r="L1156" s="4"/>
      <c r="M1156" s="4"/>
      <c r="N1156" s="1"/>
      <c r="O1156" s="1"/>
      <c r="P1156" s="4"/>
      <c r="Q1156" s="4"/>
      <c r="AB1156">
        <v>0</v>
      </c>
    </row>
    <row r="1157" spans="1:28">
      <c r="A1157" s="4"/>
      <c r="K1157" s="2"/>
      <c r="L1157" s="4"/>
      <c r="M1157" s="4"/>
      <c r="N1157" s="1"/>
      <c r="O1157" s="1"/>
      <c r="P1157" s="4"/>
      <c r="Q1157" s="4"/>
      <c r="AB1157">
        <v>1</v>
      </c>
    </row>
    <row r="1158" spans="1:28">
      <c r="A1158" s="4"/>
      <c r="K1158" s="2"/>
      <c r="L1158" s="4"/>
      <c r="M1158" s="4"/>
      <c r="N1158" s="1"/>
      <c r="O1158" s="1"/>
      <c r="P1158" s="4"/>
      <c r="Q1158" s="4"/>
      <c r="AB1158">
        <v>2</v>
      </c>
    </row>
    <row r="1159" spans="1:28">
      <c r="A1159" s="4"/>
      <c r="K1159" s="2"/>
      <c r="L1159" s="4"/>
      <c r="M1159" s="4"/>
      <c r="N1159" s="1"/>
      <c r="O1159" s="1"/>
      <c r="P1159" s="4"/>
      <c r="Q1159" s="4"/>
      <c r="AB1159">
        <v>3</v>
      </c>
    </row>
    <row r="1160" spans="1:28">
      <c r="A1160" s="4"/>
      <c r="K1160" s="2"/>
      <c r="L1160" s="4"/>
      <c r="M1160" s="4"/>
      <c r="N1160" s="1"/>
      <c r="O1160" s="1"/>
      <c r="P1160" s="4"/>
      <c r="Q1160" s="4"/>
      <c r="AB1160">
        <v>4</v>
      </c>
    </row>
    <row r="1161" spans="1:28">
      <c r="A1161" s="4"/>
      <c r="K1161" s="2"/>
      <c r="L1161" s="4"/>
      <c r="M1161" s="4"/>
      <c r="N1161" s="1"/>
      <c r="O1161" s="1"/>
      <c r="P1161" s="4"/>
      <c r="Q1161" s="4"/>
      <c r="AB1161">
        <v>5</v>
      </c>
    </row>
    <row r="1162" spans="1:28">
      <c r="A1162" s="4"/>
      <c r="K1162" s="2"/>
      <c r="L1162" s="4"/>
      <c r="M1162" s="4"/>
      <c r="N1162" s="1"/>
      <c r="O1162" s="1"/>
      <c r="P1162" s="4"/>
      <c r="Q1162" s="4"/>
      <c r="AB1162">
        <v>6</v>
      </c>
    </row>
    <row r="1163" spans="1:28">
      <c r="A1163" s="4"/>
      <c r="K1163" s="2"/>
      <c r="L1163" s="4"/>
      <c r="M1163" s="4"/>
      <c r="N1163" s="1"/>
      <c r="O1163" s="1"/>
      <c r="P1163" s="4"/>
      <c r="Q1163" s="4"/>
      <c r="AB1163">
        <v>7</v>
      </c>
    </row>
    <row r="1164" spans="1:28">
      <c r="A1164" s="4"/>
      <c r="K1164" s="2"/>
      <c r="L1164" s="4"/>
      <c r="M1164" s="4"/>
      <c r="N1164" s="1"/>
      <c r="O1164" s="1"/>
      <c r="P1164" s="4"/>
      <c r="Q1164" s="4"/>
      <c r="AB1164">
        <v>8</v>
      </c>
    </row>
    <row r="1165" spans="1:28">
      <c r="A1165" s="4"/>
      <c r="K1165" s="2"/>
      <c r="L1165" s="4"/>
      <c r="M1165" s="4"/>
      <c r="N1165" s="1"/>
      <c r="O1165" s="1"/>
      <c r="P1165" s="4"/>
      <c r="Q1165" s="4"/>
      <c r="AB1165">
        <v>9</v>
      </c>
    </row>
    <row r="1166" spans="1:28">
      <c r="A1166" s="4"/>
      <c r="K1166" s="2"/>
      <c r="L1166" s="4"/>
      <c r="M1166" s="4"/>
      <c r="N1166" s="1"/>
      <c r="O1166" s="1"/>
      <c r="P1166" s="4"/>
      <c r="Q1166" s="4"/>
      <c r="AB1166">
        <v>10</v>
      </c>
    </row>
    <row r="1167" spans="1:28">
      <c r="A1167" s="4"/>
      <c r="K1167" s="2"/>
      <c r="L1167" s="4"/>
      <c r="M1167" s="4"/>
      <c r="N1167" s="1"/>
      <c r="O1167" s="1"/>
      <c r="P1167" s="4"/>
      <c r="Q1167" s="4"/>
      <c r="AB1167">
        <v>11</v>
      </c>
    </row>
    <row r="1168" spans="1:28">
      <c r="A1168" s="4"/>
      <c r="K1168" s="2"/>
      <c r="L1168" s="4"/>
      <c r="M1168" s="4"/>
      <c r="N1168" s="1"/>
      <c r="O1168" s="1"/>
      <c r="P1168" s="4"/>
      <c r="Q1168" s="4"/>
      <c r="AB1168">
        <v>12</v>
      </c>
    </row>
    <row r="1169" spans="1:28">
      <c r="A1169" s="4"/>
      <c r="K1169" s="2"/>
      <c r="L1169" s="4"/>
      <c r="M1169" s="4"/>
      <c r="N1169" s="1"/>
      <c r="O1169" s="1"/>
      <c r="P1169" s="4"/>
      <c r="Q1169" s="4"/>
      <c r="AB1169">
        <v>13</v>
      </c>
    </row>
    <row r="1170" spans="1:28">
      <c r="A1170" s="4"/>
      <c r="K1170" s="2"/>
      <c r="L1170" s="4"/>
      <c r="M1170" s="4"/>
      <c r="N1170" s="1"/>
      <c r="O1170" s="1"/>
      <c r="P1170" s="4"/>
      <c r="Q1170" s="4"/>
      <c r="AB1170">
        <v>14</v>
      </c>
    </row>
    <row r="1171" spans="1:28">
      <c r="A1171" s="4"/>
      <c r="K1171" s="2"/>
      <c r="L1171" s="4"/>
      <c r="M1171" s="4"/>
      <c r="N1171" s="1"/>
      <c r="O1171" s="1"/>
      <c r="P1171" s="4"/>
      <c r="Q1171" s="4"/>
      <c r="AB1171">
        <v>15</v>
      </c>
    </row>
    <row r="1172" spans="1:28">
      <c r="A1172" s="4"/>
      <c r="K1172" s="2"/>
      <c r="L1172" s="4"/>
      <c r="M1172" s="4"/>
      <c r="N1172" s="1"/>
      <c r="O1172" s="1"/>
      <c r="P1172" s="4"/>
      <c r="Q1172" s="4"/>
      <c r="AB1172">
        <v>16</v>
      </c>
    </row>
    <row r="1173" spans="1:28">
      <c r="A1173" s="4"/>
      <c r="K1173" s="2"/>
      <c r="L1173" s="4"/>
      <c r="M1173" s="4"/>
      <c r="N1173" s="1"/>
      <c r="O1173" s="1"/>
      <c r="P1173" s="4"/>
      <c r="Q1173" s="4"/>
      <c r="AB1173">
        <v>17</v>
      </c>
    </row>
    <row r="1174" spans="1:28">
      <c r="A1174" s="4"/>
      <c r="K1174" s="2"/>
      <c r="L1174" s="4"/>
      <c r="M1174" s="4"/>
      <c r="N1174" s="1"/>
      <c r="O1174" s="1"/>
      <c r="P1174" s="4"/>
      <c r="Q1174" s="4"/>
      <c r="AB1174">
        <v>18</v>
      </c>
    </row>
    <row r="1175" spans="1:28">
      <c r="A1175" s="4"/>
      <c r="K1175" s="2"/>
      <c r="L1175" s="4"/>
      <c r="M1175" s="4"/>
      <c r="N1175" s="1"/>
      <c r="O1175" s="1"/>
      <c r="P1175" s="4"/>
      <c r="Q1175" s="4"/>
      <c r="AB1175">
        <v>19</v>
      </c>
    </row>
    <row r="1176" spans="1:28">
      <c r="A1176" s="4"/>
      <c r="K1176" s="2"/>
      <c r="L1176" s="4"/>
      <c r="M1176" s="4"/>
      <c r="N1176" s="1"/>
      <c r="O1176" s="1"/>
      <c r="P1176" s="4"/>
      <c r="Q1176" s="4"/>
      <c r="AB1176">
        <v>20</v>
      </c>
    </row>
    <row r="1177" spans="1:28">
      <c r="A1177" s="4"/>
      <c r="K1177" s="2"/>
      <c r="L1177" s="4"/>
      <c r="M1177" s="4"/>
      <c r="N1177" s="1"/>
      <c r="O1177" s="1"/>
      <c r="P1177" s="4"/>
      <c r="Q1177" s="4"/>
      <c r="AB1177">
        <v>21</v>
      </c>
    </row>
    <row r="1178" spans="1:28">
      <c r="A1178" s="4"/>
      <c r="K1178" s="2"/>
      <c r="L1178" s="4"/>
      <c r="M1178" s="4"/>
      <c r="N1178" s="1"/>
      <c r="O1178" s="1"/>
      <c r="P1178" s="4"/>
      <c r="Q1178" s="4"/>
      <c r="AB1178">
        <v>22</v>
      </c>
    </row>
    <row r="1179" spans="1:28">
      <c r="A1179" s="4"/>
      <c r="K1179" s="2"/>
      <c r="L1179" s="4"/>
      <c r="M1179" s="4"/>
      <c r="N1179" s="1"/>
      <c r="O1179" s="1"/>
      <c r="P1179" s="4"/>
      <c r="Q1179" s="4"/>
      <c r="AB1179">
        <v>23</v>
      </c>
    </row>
    <row r="1180" spans="1:28">
      <c r="A1180" s="4"/>
      <c r="K1180" s="2"/>
      <c r="L1180" s="4"/>
      <c r="M1180" s="4"/>
      <c r="N1180" s="1"/>
      <c r="O1180" s="1"/>
      <c r="P1180" s="4"/>
      <c r="Q1180" s="4"/>
      <c r="AB1180">
        <v>0</v>
      </c>
    </row>
    <row r="1181" spans="1:28">
      <c r="A1181" s="4"/>
      <c r="K1181" s="2"/>
      <c r="L1181" s="4"/>
      <c r="M1181" s="4"/>
      <c r="N1181" s="1"/>
      <c r="O1181" s="1"/>
      <c r="P1181" s="4"/>
      <c r="Q1181" s="4"/>
      <c r="AB1181">
        <v>1</v>
      </c>
    </row>
    <row r="1182" spans="1:28">
      <c r="A1182" s="4"/>
      <c r="K1182" s="2"/>
      <c r="L1182" s="4"/>
      <c r="M1182" s="4"/>
      <c r="N1182" s="1"/>
      <c r="O1182" s="1"/>
      <c r="P1182" s="4"/>
      <c r="Q1182" s="4"/>
      <c r="AB1182">
        <v>2</v>
      </c>
    </row>
    <row r="1183" spans="1:28">
      <c r="A1183" s="4"/>
      <c r="K1183" s="2"/>
      <c r="L1183" s="4"/>
      <c r="M1183" s="4"/>
      <c r="N1183" s="1"/>
      <c r="O1183" s="1"/>
      <c r="P1183" s="4"/>
      <c r="Q1183" s="4"/>
      <c r="AB1183">
        <v>3</v>
      </c>
    </row>
    <row r="1184" spans="1:28">
      <c r="A1184" s="4"/>
      <c r="K1184" s="2"/>
      <c r="L1184" s="4"/>
      <c r="M1184" s="4"/>
      <c r="N1184" s="1"/>
      <c r="O1184" s="1"/>
      <c r="P1184" s="4"/>
      <c r="Q1184" s="4"/>
      <c r="AB1184">
        <v>4</v>
      </c>
    </row>
    <row r="1185" spans="1:28">
      <c r="A1185" s="4"/>
      <c r="K1185" s="2"/>
      <c r="L1185" s="4"/>
      <c r="M1185" s="4"/>
      <c r="N1185" s="1"/>
      <c r="O1185" s="1"/>
      <c r="P1185" s="4"/>
      <c r="Q1185" s="4"/>
      <c r="AB1185">
        <v>5</v>
      </c>
    </row>
    <row r="1186" spans="1:28">
      <c r="A1186" s="4"/>
      <c r="K1186" s="2"/>
      <c r="L1186" s="4"/>
      <c r="M1186" s="4"/>
      <c r="N1186" s="1"/>
      <c r="O1186" s="1"/>
      <c r="P1186" s="4"/>
      <c r="Q1186" s="4"/>
      <c r="AB1186">
        <v>6</v>
      </c>
    </row>
    <row r="1187" spans="1:28">
      <c r="A1187" s="4"/>
      <c r="K1187" s="2"/>
      <c r="L1187" s="4"/>
      <c r="M1187" s="4"/>
      <c r="N1187" s="1"/>
      <c r="O1187" s="1"/>
      <c r="P1187" s="4"/>
      <c r="Q1187" s="4"/>
      <c r="AB1187">
        <v>7</v>
      </c>
    </row>
    <row r="1188" spans="1:28">
      <c r="A1188" s="4"/>
      <c r="K1188" s="2"/>
      <c r="L1188" s="4"/>
      <c r="M1188" s="4"/>
      <c r="N1188" s="1"/>
      <c r="O1188" s="1"/>
      <c r="P1188" s="4"/>
      <c r="Q1188" s="4"/>
      <c r="AB1188">
        <v>8</v>
      </c>
    </row>
    <row r="1189" spans="1:28">
      <c r="A1189" s="4"/>
      <c r="K1189" s="2"/>
      <c r="L1189" s="4"/>
      <c r="M1189" s="4"/>
      <c r="N1189" s="1"/>
      <c r="O1189" s="1"/>
      <c r="P1189" s="4"/>
      <c r="Q1189" s="4"/>
      <c r="AB1189">
        <v>9</v>
      </c>
    </row>
    <row r="1190" spans="1:28">
      <c r="A1190" s="4"/>
      <c r="K1190" s="2"/>
      <c r="L1190" s="4"/>
      <c r="M1190" s="4"/>
      <c r="N1190" s="1"/>
      <c r="O1190" s="1"/>
      <c r="P1190" s="4"/>
      <c r="Q1190" s="4"/>
      <c r="AB1190">
        <v>10</v>
      </c>
    </row>
    <row r="1191" spans="1:28">
      <c r="A1191" s="4"/>
      <c r="K1191" s="2"/>
      <c r="L1191" s="4"/>
      <c r="M1191" s="4"/>
      <c r="N1191" s="1"/>
      <c r="O1191" s="1"/>
      <c r="P1191" s="4"/>
      <c r="Q1191" s="4"/>
      <c r="AB1191">
        <v>11</v>
      </c>
    </row>
    <row r="1192" spans="1:28">
      <c r="A1192" s="4"/>
      <c r="K1192" s="2"/>
      <c r="L1192" s="4"/>
      <c r="M1192" s="4"/>
      <c r="N1192" s="1"/>
      <c r="O1192" s="1"/>
      <c r="P1192" s="4"/>
      <c r="Q1192" s="4"/>
      <c r="AB1192">
        <v>12</v>
      </c>
    </row>
    <row r="1193" spans="1:28">
      <c r="A1193" s="4"/>
      <c r="K1193" s="2"/>
      <c r="L1193" s="4"/>
      <c r="M1193" s="4"/>
      <c r="N1193" s="1"/>
      <c r="O1193" s="1"/>
      <c r="P1193" s="4"/>
      <c r="Q1193" s="4"/>
      <c r="AB1193">
        <v>13</v>
      </c>
    </row>
    <row r="1194" spans="1:28">
      <c r="A1194" s="4"/>
      <c r="K1194" s="2"/>
      <c r="L1194" s="4"/>
      <c r="M1194" s="4"/>
      <c r="N1194" s="1"/>
      <c r="O1194" s="1"/>
      <c r="P1194" s="4"/>
      <c r="Q1194" s="4"/>
      <c r="AB1194">
        <v>14</v>
      </c>
    </row>
    <row r="1195" spans="1:28">
      <c r="A1195" s="4"/>
      <c r="K1195" s="2"/>
      <c r="L1195" s="4"/>
      <c r="M1195" s="4"/>
      <c r="N1195" s="1"/>
      <c r="O1195" s="1"/>
      <c r="P1195" s="4"/>
      <c r="Q1195" s="4"/>
      <c r="AB1195">
        <v>15</v>
      </c>
    </row>
    <row r="1196" spans="1:28">
      <c r="A1196" s="4"/>
      <c r="K1196" s="2"/>
      <c r="L1196" s="4"/>
      <c r="M1196" s="4"/>
      <c r="N1196" s="1"/>
      <c r="O1196" s="1"/>
      <c r="P1196" s="4"/>
      <c r="Q1196" s="4"/>
      <c r="AB1196">
        <v>16</v>
      </c>
    </row>
    <row r="1197" spans="1:28">
      <c r="A1197" s="4"/>
      <c r="K1197" s="2"/>
      <c r="L1197" s="4"/>
      <c r="M1197" s="4"/>
      <c r="N1197" s="1"/>
      <c r="O1197" s="1"/>
      <c r="P1197" s="4"/>
      <c r="Q1197" s="4"/>
      <c r="AB1197">
        <v>17</v>
      </c>
    </row>
    <row r="1198" spans="1:28">
      <c r="A1198" s="4"/>
      <c r="K1198" s="2"/>
      <c r="L1198" s="4"/>
      <c r="M1198" s="4"/>
      <c r="N1198" s="1"/>
      <c r="O1198" s="1"/>
      <c r="P1198" s="4"/>
      <c r="Q1198" s="4"/>
      <c r="AB1198">
        <v>18</v>
      </c>
    </row>
    <row r="1199" spans="1:28">
      <c r="A1199" s="4"/>
      <c r="K1199" s="2"/>
      <c r="L1199" s="4"/>
      <c r="M1199" s="4"/>
      <c r="N1199" s="1"/>
      <c r="O1199" s="1"/>
      <c r="P1199" s="4"/>
      <c r="Q1199" s="4"/>
      <c r="AB1199">
        <v>19</v>
      </c>
    </row>
    <row r="1200" spans="1:28">
      <c r="A1200" s="4"/>
      <c r="K1200" s="2"/>
      <c r="L1200" s="4"/>
      <c r="M1200" s="4"/>
      <c r="N1200" s="1"/>
      <c r="O1200" s="1"/>
      <c r="P1200" s="4"/>
      <c r="Q1200" s="4"/>
      <c r="AB1200">
        <v>20</v>
      </c>
    </row>
    <row r="1201" spans="1:28">
      <c r="A1201" s="4"/>
      <c r="K1201" s="2"/>
      <c r="L1201" s="4"/>
      <c r="M1201" s="4"/>
      <c r="N1201" s="1"/>
      <c r="O1201" s="1"/>
      <c r="P1201" s="4"/>
      <c r="Q1201" s="4"/>
      <c r="AB1201">
        <v>21</v>
      </c>
    </row>
    <row r="1202" spans="1:28">
      <c r="A1202" s="4"/>
      <c r="K1202" s="2"/>
      <c r="L1202" s="4"/>
      <c r="M1202" s="4"/>
      <c r="N1202" s="1"/>
      <c r="O1202" s="1"/>
      <c r="P1202" s="4"/>
      <c r="Q1202" s="4"/>
      <c r="AB1202">
        <v>22</v>
      </c>
    </row>
    <row r="1203" spans="1:28">
      <c r="A1203" s="4"/>
      <c r="K1203" s="2"/>
      <c r="L1203" s="4"/>
      <c r="M1203" s="4"/>
      <c r="N1203" s="1"/>
      <c r="O1203" s="1"/>
      <c r="P1203" s="4"/>
      <c r="Q1203" s="4"/>
      <c r="AB1203">
        <v>23</v>
      </c>
    </row>
    <row r="1204" spans="1:28">
      <c r="A1204" s="4"/>
      <c r="K1204" s="2"/>
      <c r="L1204" s="4"/>
      <c r="M1204" s="4"/>
      <c r="N1204" s="1"/>
      <c r="O1204" s="1"/>
      <c r="P1204" s="4"/>
      <c r="Q1204" s="4"/>
      <c r="AB1204">
        <v>0</v>
      </c>
    </row>
    <row r="1205" spans="1:28">
      <c r="A1205" s="4"/>
      <c r="K1205" s="2"/>
      <c r="L1205" s="4"/>
      <c r="M1205" s="4"/>
      <c r="N1205" s="1"/>
      <c r="O1205" s="1"/>
      <c r="P1205" s="4"/>
      <c r="Q1205" s="4"/>
      <c r="AB1205">
        <v>1</v>
      </c>
    </row>
    <row r="1206" spans="1:28">
      <c r="A1206" s="4"/>
      <c r="K1206" s="2"/>
      <c r="L1206" s="4"/>
      <c r="M1206" s="4"/>
      <c r="N1206" s="1"/>
      <c r="O1206" s="1"/>
      <c r="P1206" s="4"/>
      <c r="Q1206" s="4"/>
      <c r="AB1206">
        <v>2</v>
      </c>
    </row>
    <row r="1207" spans="1:28">
      <c r="A1207" s="4"/>
      <c r="K1207" s="2"/>
      <c r="L1207" s="4"/>
      <c r="M1207" s="4"/>
      <c r="N1207" s="1"/>
      <c r="O1207" s="1"/>
      <c r="P1207" s="4"/>
      <c r="Q1207" s="4"/>
      <c r="AB1207">
        <v>3</v>
      </c>
    </row>
    <row r="1208" spans="1:28">
      <c r="A1208" s="4"/>
      <c r="K1208" s="2"/>
      <c r="L1208" s="4"/>
      <c r="M1208" s="4"/>
      <c r="N1208" s="1"/>
      <c r="O1208" s="1"/>
      <c r="P1208" s="4"/>
      <c r="Q1208" s="4"/>
      <c r="AB1208">
        <v>4</v>
      </c>
    </row>
    <row r="1209" spans="1:28">
      <c r="A1209" s="4"/>
      <c r="K1209" s="2"/>
      <c r="L1209" s="4"/>
      <c r="M1209" s="4"/>
      <c r="N1209" s="1"/>
      <c r="O1209" s="1"/>
      <c r="P1209" s="4"/>
      <c r="Q1209" s="4"/>
      <c r="AB1209">
        <v>5</v>
      </c>
    </row>
    <row r="1210" spans="1:28">
      <c r="A1210" s="4"/>
      <c r="K1210" s="2"/>
      <c r="L1210" s="4"/>
      <c r="M1210" s="4"/>
      <c r="N1210" s="1"/>
      <c r="O1210" s="1"/>
      <c r="P1210" s="4"/>
      <c r="Q1210" s="4"/>
      <c r="AB1210">
        <v>6</v>
      </c>
    </row>
    <row r="1211" spans="1:28">
      <c r="A1211" s="4"/>
      <c r="K1211" s="2"/>
      <c r="L1211" s="4"/>
      <c r="M1211" s="4"/>
      <c r="N1211" s="1"/>
      <c r="O1211" s="1"/>
      <c r="P1211" s="4"/>
      <c r="Q1211" s="4"/>
      <c r="AB1211">
        <v>7</v>
      </c>
    </row>
    <row r="1212" spans="1:28">
      <c r="A1212" s="4"/>
      <c r="K1212" s="2"/>
      <c r="L1212" s="4"/>
      <c r="M1212" s="4"/>
      <c r="N1212" s="1"/>
      <c r="O1212" s="1"/>
      <c r="P1212" s="4"/>
      <c r="Q1212" s="4"/>
      <c r="AB1212">
        <v>8</v>
      </c>
    </row>
    <row r="1213" spans="1:28">
      <c r="A1213" s="4"/>
      <c r="K1213" s="2"/>
      <c r="L1213" s="4"/>
      <c r="M1213" s="4"/>
      <c r="N1213" s="1"/>
      <c r="O1213" s="1"/>
      <c r="P1213" s="4"/>
      <c r="Q1213" s="4"/>
      <c r="AB1213">
        <v>9</v>
      </c>
    </row>
    <row r="1214" spans="1:28">
      <c r="A1214" s="4"/>
      <c r="K1214" s="2"/>
      <c r="L1214" s="4"/>
      <c r="M1214" s="4"/>
      <c r="N1214" s="1"/>
      <c r="O1214" s="1"/>
      <c r="P1214" s="4"/>
      <c r="Q1214" s="4"/>
      <c r="AB1214">
        <v>10</v>
      </c>
    </row>
    <row r="1215" spans="1:28">
      <c r="A1215" s="4"/>
      <c r="K1215" s="2"/>
      <c r="L1215" s="4"/>
      <c r="M1215" s="4"/>
      <c r="N1215" s="1"/>
      <c r="O1215" s="1"/>
      <c r="P1215" s="4"/>
      <c r="Q1215" s="4"/>
      <c r="AB1215">
        <v>11</v>
      </c>
    </row>
    <row r="1216" spans="1:28">
      <c r="A1216" s="4"/>
      <c r="K1216" s="2"/>
      <c r="L1216" s="4"/>
      <c r="M1216" s="4"/>
      <c r="N1216" s="1"/>
      <c r="O1216" s="1"/>
      <c r="P1216" s="4"/>
      <c r="Q1216" s="4"/>
      <c r="AB1216">
        <v>12</v>
      </c>
    </row>
    <row r="1217" spans="1:28">
      <c r="A1217" s="4"/>
      <c r="K1217" s="2"/>
      <c r="L1217" s="4"/>
      <c r="M1217" s="4"/>
      <c r="N1217" s="1"/>
      <c r="O1217" s="1"/>
      <c r="P1217" s="4"/>
      <c r="Q1217" s="4"/>
      <c r="AB1217">
        <v>13</v>
      </c>
    </row>
    <row r="1218" spans="1:28">
      <c r="A1218" s="4"/>
      <c r="K1218" s="2"/>
      <c r="L1218" s="4"/>
      <c r="M1218" s="4"/>
      <c r="N1218" s="1"/>
      <c r="O1218" s="1"/>
      <c r="P1218" s="4"/>
      <c r="Q1218" s="4"/>
      <c r="AB1218">
        <v>14</v>
      </c>
    </row>
    <row r="1219" spans="1:28">
      <c r="A1219" s="4"/>
      <c r="K1219" s="2"/>
      <c r="L1219" s="4"/>
      <c r="M1219" s="4"/>
      <c r="N1219" s="1"/>
      <c r="O1219" s="1"/>
      <c r="P1219" s="4"/>
      <c r="Q1219" s="4"/>
      <c r="AB1219">
        <v>15</v>
      </c>
    </row>
    <row r="1220" spans="1:28">
      <c r="A1220" s="4"/>
      <c r="K1220" s="2"/>
      <c r="L1220" s="4"/>
      <c r="M1220" s="4"/>
      <c r="N1220" s="1"/>
      <c r="O1220" s="1"/>
      <c r="P1220" s="4"/>
      <c r="Q1220" s="4"/>
      <c r="AB1220">
        <v>16</v>
      </c>
    </row>
    <row r="1221" spans="1:28">
      <c r="A1221" s="4"/>
      <c r="K1221" s="2"/>
      <c r="L1221" s="4"/>
      <c r="M1221" s="4"/>
      <c r="N1221" s="1"/>
      <c r="O1221" s="1"/>
      <c r="P1221" s="4"/>
      <c r="Q1221" s="4"/>
      <c r="AB1221">
        <v>17</v>
      </c>
    </row>
    <row r="1222" spans="1:28">
      <c r="A1222" s="4"/>
      <c r="K1222" s="2"/>
      <c r="L1222" s="4"/>
      <c r="M1222" s="4"/>
      <c r="N1222" s="1"/>
      <c r="O1222" s="1"/>
      <c r="P1222" s="4"/>
      <c r="Q1222" s="4"/>
      <c r="AB1222">
        <v>18</v>
      </c>
    </row>
    <row r="1223" spans="1:28">
      <c r="A1223" s="4"/>
      <c r="K1223" s="2"/>
      <c r="L1223" s="4"/>
      <c r="M1223" s="4"/>
      <c r="N1223" s="1"/>
      <c r="O1223" s="1"/>
      <c r="P1223" s="4"/>
      <c r="Q1223" s="4"/>
      <c r="AB1223">
        <v>19</v>
      </c>
    </row>
    <row r="1224" spans="1:28">
      <c r="A1224" s="4"/>
      <c r="K1224" s="2"/>
      <c r="L1224" s="4"/>
      <c r="M1224" s="4"/>
      <c r="N1224" s="1"/>
      <c r="O1224" s="1"/>
      <c r="P1224" s="4"/>
      <c r="Q1224" s="4"/>
      <c r="AB1224">
        <v>20</v>
      </c>
    </row>
    <row r="1225" spans="1:28">
      <c r="A1225" s="4"/>
      <c r="K1225" s="2"/>
      <c r="L1225" s="4"/>
      <c r="M1225" s="4"/>
      <c r="N1225" s="1"/>
      <c r="O1225" s="1"/>
      <c r="P1225" s="4"/>
      <c r="Q1225" s="4"/>
      <c r="AB1225">
        <v>21</v>
      </c>
    </row>
    <row r="1226" spans="1:28">
      <c r="A1226" s="4"/>
      <c r="K1226" s="2"/>
      <c r="L1226" s="4"/>
      <c r="M1226" s="4"/>
      <c r="N1226" s="1"/>
      <c r="O1226" s="1"/>
      <c r="P1226" s="4"/>
      <c r="Q1226" s="4"/>
      <c r="AB1226">
        <v>22</v>
      </c>
    </row>
    <row r="1227" spans="1:28">
      <c r="A1227" s="4"/>
      <c r="K1227" s="2"/>
      <c r="L1227" s="4"/>
      <c r="M1227" s="4"/>
      <c r="N1227" s="1"/>
      <c r="O1227" s="1"/>
      <c r="P1227" s="4"/>
      <c r="Q1227" s="4"/>
      <c r="AB1227">
        <v>23</v>
      </c>
    </row>
    <row r="1228" spans="1:28">
      <c r="A1228" s="4"/>
      <c r="K1228" s="2"/>
      <c r="L1228" s="4"/>
      <c r="M1228" s="4"/>
      <c r="N1228" s="1"/>
      <c r="O1228" s="1"/>
      <c r="P1228" s="4"/>
      <c r="Q1228" s="4"/>
      <c r="AB1228">
        <v>0</v>
      </c>
    </row>
    <row r="1229" spans="1:28">
      <c r="A1229" s="4"/>
      <c r="K1229" s="2"/>
      <c r="L1229" s="4"/>
      <c r="M1229" s="4"/>
      <c r="N1229" s="1"/>
      <c r="O1229" s="1"/>
      <c r="P1229" s="4"/>
      <c r="Q1229" s="4"/>
      <c r="AB1229">
        <v>1</v>
      </c>
    </row>
    <row r="1230" spans="1:28">
      <c r="A1230" s="4"/>
      <c r="K1230" s="2"/>
      <c r="L1230" s="4"/>
      <c r="M1230" s="4"/>
      <c r="N1230" s="1"/>
      <c r="O1230" s="1"/>
      <c r="P1230" s="4"/>
      <c r="Q1230" s="4"/>
      <c r="AB1230">
        <v>2</v>
      </c>
    </row>
    <row r="1231" spans="1:28">
      <c r="A1231" s="4"/>
      <c r="K1231" s="2"/>
      <c r="L1231" s="4"/>
      <c r="M1231" s="4"/>
      <c r="N1231" s="1"/>
      <c r="O1231" s="1"/>
      <c r="P1231" s="4"/>
      <c r="Q1231" s="4"/>
      <c r="AB1231">
        <v>3</v>
      </c>
    </row>
    <row r="1232" spans="1:28">
      <c r="A1232" s="4"/>
      <c r="K1232" s="2"/>
      <c r="L1232" s="4"/>
      <c r="M1232" s="4"/>
      <c r="N1232" s="1"/>
      <c r="O1232" s="1"/>
      <c r="P1232" s="4"/>
      <c r="Q1232" s="4"/>
      <c r="AB1232">
        <v>4</v>
      </c>
    </row>
    <row r="1233" spans="1:28">
      <c r="A1233" s="4"/>
      <c r="K1233" s="2"/>
      <c r="L1233" s="4"/>
      <c r="M1233" s="4"/>
      <c r="N1233" s="1"/>
      <c r="O1233" s="1"/>
      <c r="P1233" s="4"/>
      <c r="Q1233" s="4"/>
      <c r="AB1233">
        <v>5</v>
      </c>
    </row>
    <row r="1234" spans="1:28">
      <c r="A1234" s="4"/>
      <c r="K1234" s="2"/>
      <c r="L1234" s="4"/>
      <c r="M1234" s="4"/>
      <c r="N1234" s="1"/>
      <c r="O1234" s="1"/>
      <c r="P1234" s="4"/>
      <c r="Q1234" s="4"/>
      <c r="AB1234">
        <v>6</v>
      </c>
    </row>
    <row r="1235" spans="1:28">
      <c r="A1235" s="4"/>
      <c r="K1235" s="2"/>
      <c r="L1235" s="4"/>
      <c r="M1235" s="4"/>
      <c r="N1235" s="1"/>
      <c r="O1235" s="1"/>
      <c r="P1235" s="4"/>
      <c r="Q1235" s="4"/>
      <c r="AB1235">
        <v>7</v>
      </c>
    </row>
    <row r="1236" spans="1:28">
      <c r="A1236" s="4"/>
      <c r="K1236" s="2"/>
      <c r="L1236" s="4"/>
      <c r="M1236" s="4"/>
      <c r="N1236" s="1"/>
      <c r="O1236" s="1"/>
      <c r="P1236" s="4"/>
      <c r="Q1236" s="4"/>
      <c r="AB1236">
        <v>8</v>
      </c>
    </row>
    <row r="1237" spans="1:28">
      <c r="A1237" s="4"/>
      <c r="K1237" s="2"/>
      <c r="L1237" s="4"/>
      <c r="M1237" s="4"/>
      <c r="N1237" s="1"/>
      <c r="O1237" s="1"/>
      <c r="P1237" s="4"/>
      <c r="Q1237" s="4"/>
      <c r="AB1237">
        <v>9</v>
      </c>
    </row>
    <row r="1238" spans="1:28">
      <c r="A1238" s="4"/>
      <c r="K1238" s="2"/>
      <c r="L1238" s="4"/>
      <c r="M1238" s="4"/>
      <c r="N1238" s="1"/>
      <c r="O1238" s="1"/>
      <c r="P1238" s="4"/>
      <c r="Q1238" s="4"/>
      <c r="AB1238">
        <v>10</v>
      </c>
    </row>
    <row r="1239" spans="1:28">
      <c r="A1239" s="4"/>
      <c r="K1239" s="2"/>
      <c r="L1239" s="4"/>
      <c r="M1239" s="4"/>
      <c r="N1239" s="1"/>
      <c r="O1239" s="1"/>
      <c r="P1239" s="4"/>
      <c r="Q1239" s="4"/>
      <c r="AB1239">
        <v>11</v>
      </c>
    </row>
    <row r="1240" spans="1:28">
      <c r="A1240" s="4"/>
      <c r="K1240" s="2"/>
      <c r="L1240" s="4"/>
      <c r="M1240" s="4"/>
      <c r="N1240" s="1"/>
      <c r="O1240" s="1"/>
      <c r="P1240" s="4"/>
      <c r="Q1240" s="4"/>
      <c r="AB1240">
        <v>12</v>
      </c>
    </row>
    <row r="1241" spans="1:28">
      <c r="A1241" s="4"/>
      <c r="K1241" s="2"/>
      <c r="L1241" s="4"/>
      <c r="M1241" s="4"/>
      <c r="N1241" s="1"/>
      <c r="O1241" s="1"/>
      <c r="P1241" s="4"/>
      <c r="Q1241" s="4"/>
      <c r="AB1241">
        <v>13</v>
      </c>
    </row>
    <row r="1242" spans="1:28">
      <c r="A1242" s="4"/>
      <c r="K1242" s="2"/>
      <c r="L1242" s="4"/>
      <c r="M1242" s="4"/>
      <c r="N1242" s="1"/>
      <c r="O1242" s="1"/>
      <c r="P1242" s="4"/>
      <c r="Q1242" s="4"/>
      <c r="AB1242">
        <v>14</v>
      </c>
    </row>
    <row r="1243" spans="1:28">
      <c r="A1243" s="4"/>
      <c r="K1243" s="2"/>
      <c r="L1243" s="4"/>
      <c r="M1243" s="4"/>
      <c r="N1243" s="1"/>
      <c r="O1243" s="1"/>
      <c r="P1243" s="4"/>
      <c r="Q1243" s="4"/>
      <c r="AB1243">
        <v>15</v>
      </c>
    </row>
    <row r="1244" spans="1:28">
      <c r="A1244" s="4"/>
      <c r="K1244" s="2"/>
      <c r="L1244" s="4"/>
      <c r="M1244" s="4"/>
      <c r="N1244" s="1"/>
      <c r="O1244" s="1"/>
      <c r="P1244" s="4"/>
      <c r="Q1244" s="4"/>
      <c r="AB1244">
        <v>16</v>
      </c>
    </row>
    <row r="1245" spans="1:28">
      <c r="A1245" s="4"/>
      <c r="K1245" s="2"/>
      <c r="L1245" s="4"/>
      <c r="M1245" s="4"/>
      <c r="N1245" s="1"/>
      <c r="O1245" s="1"/>
      <c r="P1245" s="4"/>
      <c r="Q1245" s="4"/>
      <c r="AB1245">
        <v>17</v>
      </c>
    </row>
    <row r="1246" spans="1:28">
      <c r="A1246" s="4"/>
      <c r="K1246" s="2"/>
      <c r="L1246" s="4"/>
      <c r="M1246" s="4"/>
      <c r="N1246" s="1"/>
      <c r="O1246" s="1"/>
      <c r="P1246" s="4"/>
      <c r="Q1246" s="4"/>
      <c r="AB1246">
        <v>18</v>
      </c>
    </row>
    <row r="1247" spans="1:28">
      <c r="A1247" s="4"/>
      <c r="K1247" s="2"/>
      <c r="L1247" s="4"/>
      <c r="M1247" s="4"/>
      <c r="N1247" s="1"/>
      <c r="O1247" s="1"/>
      <c r="P1247" s="4"/>
      <c r="Q1247" s="4"/>
      <c r="AB1247">
        <v>19</v>
      </c>
    </row>
    <row r="1248" spans="1:28">
      <c r="A1248" s="4"/>
      <c r="K1248" s="2"/>
      <c r="L1248" s="4"/>
      <c r="M1248" s="4"/>
      <c r="N1248" s="1"/>
      <c r="O1248" s="1"/>
      <c r="P1248" s="4"/>
      <c r="Q1248" s="4"/>
      <c r="AB1248">
        <v>20</v>
      </c>
    </row>
    <row r="1249" spans="1:28">
      <c r="A1249" s="4"/>
      <c r="K1249" s="2"/>
      <c r="L1249" s="4"/>
      <c r="M1249" s="4"/>
      <c r="N1249" s="1"/>
      <c r="O1249" s="1"/>
      <c r="P1249" s="4"/>
      <c r="Q1249" s="4"/>
      <c r="AB1249">
        <v>21</v>
      </c>
    </row>
    <row r="1250" spans="1:28">
      <c r="A1250" s="4"/>
      <c r="K1250" s="2"/>
      <c r="L1250" s="4"/>
      <c r="M1250" s="4"/>
      <c r="N1250" s="1"/>
      <c r="O1250" s="1"/>
      <c r="P1250" s="4"/>
      <c r="Q1250" s="4"/>
      <c r="AB1250">
        <v>22</v>
      </c>
    </row>
    <row r="1251" spans="1:28">
      <c r="A1251" s="4"/>
      <c r="K1251" s="2"/>
      <c r="L1251" s="4"/>
      <c r="M1251" s="4"/>
      <c r="N1251" s="1"/>
      <c r="O1251" s="1"/>
      <c r="P1251" s="4"/>
      <c r="Q1251" s="4"/>
      <c r="AB1251">
        <v>23</v>
      </c>
    </row>
    <row r="1252" spans="1:28">
      <c r="A1252" s="4"/>
      <c r="K1252" s="2"/>
      <c r="L1252" s="4"/>
      <c r="M1252" s="4"/>
      <c r="N1252" s="1"/>
      <c r="O1252" s="1"/>
      <c r="P1252" s="4"/>
      <c r="Q1252" s="4"/>
      <c r="AB1252">
        <v>0</v>
      </c>
    </row>
    <row r="1253" spans="1:28">
      <c r="A1253" s="4"/>
      <c r="K1253" s="2"/>
      <c r="L1253" s="4"/>
      <c r="M1253" s="4"/>
      <c r="N1253" s="1"/>
      <c r="O1253" s="1"/>
      <c r="P1253" s="4"/>
      <c r="Q1253" s="4"/>
      <c r="AB1253">
        <v>1</v>
      </c>
    </row>
    <row r="1254" spans="1:28">
      <c r="A1254" s="4"/>
      <c r="K1254" s="2"/>
      <c r="L1254" s="4"/>
      <c r="M1254" s="4"/>
      <c r="N1254" s="1"/>
      <c r="O1254" s="1"/>
      <c r="P1254" s="4"/>
      <c r="Q1254" s="4"/>
      <c r="AB1254">
        <v>2</v>
      </c>
    </row>
    <row r="1255" spans="1:28">
      <c r="A1255" s="4"/>
      <c r="K1255" s="2"/>
      <c r="L1255" s="4"/>
      <c r="M1255" s="4"/>
      <c r="N1255" s="1"/>
      <c r="O1255" s="1"/>
      <c r="P1255" s="4"/>
      <c r="Q1255" s="4"/>
      <c r="AB1255">
        <v>3</v>
      </c>
    </row>
    <row r="1256" spans="1:28">
      <c r="A1256" s="4"/>
      <c r="K1256" s="2"/>
      <c r="L1256" s="4"/>
      <c r="M1256" s="4"/>
      <c r="N1256" s="1"/>
      <c r="O1256" s="1"/>
      <c r="P1256" s="4"/>
      <c r="Q1256" s="4"/>
      <c r="AB1256">
        <v>4</v>
      </c>
    </row>
    <row r="1257" spans="1:28">
      <c r="A1257" s="4"/>
      <c r="K1257" s="2"/>
      <c r="L1257" s="4"/>
      <c r="M1257" s="4"/>
      <c r="N1257" s="1"/>
      <c r="O1257" s="1"/>
      <c r="P1257" s="4"/>
      <c r="Q1257" s="4"/>
      <c r="AB1257">
        <v>5</v>
      </c>
    </row>
    <row r="1258" spans="1:28">
      <c r="A1258" s="4"/>
      <c r="K1258" s="2"/>
      <c r="L1258" s="4"/>
      <c r="M1258" s="4"/>
      <c r="N1258" s="1"/>
      <c r="O1258" s="1"/>
      <c r="P1258" s="4"/>
      <c r="Q1258" s="4"/>
      <c r="AB1258">
        <v>6</v>
      </c>
    </row>
    <row r="1259" spans="1:28">
      <c r="A1259" s="4"/>
      <c r="K1259" s="2"/>
      <c r="L1259" s="4"/>
      <c r="M1259" s="4"/>
      <c r="N1259" s="1"/>
      <c r="O1259" s="1"/>
      <c r="P1259" s="4"/>
      <c r="Q1259" s="4"/>
      <c r="AB1259">
        <v>7</v>
      </c>
    </row>
    <row r="1260" spans="1:28">
      <c r="A1260" s="4"/>
      <c r="K1260" s="2"/>
      <c r="L1260" s="4"/>
      <c r="M1260" s="4"/>
      <c r="N1260" s="1"/>
      <c r="O1260" s="1"/>
      <c r="P1260" s="4"/>
      <c r="Q1260" s="4"/>
      <c r="AB1260">
        <v>8</v>
      </c>
    </row>
    <row r="1261" spans="1:28">
      <c r="A1261" s="4"/>
      <c r="K1261" s="2"/>
      <c r="L1261" s="4"/>
      <c r="M1261" s="4"/>
      <c r="N1261" s="1"/>
      <c r="O1261" s="1"/>
      <c r="P1261" s="4"/>
      <c r="Q1261" s="4"/>
      <c r="AB1261">
        <v>9</v>
      </c>
    </row>
    <row r="1262" spans="1:28">
      <c r="A1262" s="4"/>
      <c r="K1262" s="2"/>
      <c r="L1262" s="4"/>
      <c r="M1262" s="4"/>
      <c r="N1262" s="1"/>
      <c r="O1262" s="1"/>
      <c r="P1262" s="4"/>
      <c r="Q1262" s="4"/>
      <c r="AB1262">
        <v>10</v>
      </c>
    </row>
    <row r="1263" spans="1:28">
      <c r="A1263" s="4"/>
      <c r="K1263" s="2"/>
      <c r="L1263" s="4"/>
      <c r="M1263" s="4"/>
      <c r="N1263" s="1"/>
      <c r="O1263" s="1"/>
      <c r="P1263" s="4"/>
      <c r="Q1263" s="4"/>
      <c r="AB1263">
        <v>11</v>
      </c>
    </row>
    <row r="1264" spans="1:28">
      <c r="A1264" s="4"/>
      <c r="K1264" s="2"/>
      <c r="L1264" s="4"/>
      <c r="M1264" s="4"/>
      <c r="N1264" s="1"/>
      <c r="O1264" s="1"/>
      <c r="P1264" s="4"/>
      <c r="Q1264" s="4"/>
      <c r="AB1264">
        <v>12</v>
      </c>
    </row>
    <row r="1265" spans="1:28">
      <c r="A1265" s="4"/>
      <c r="K1265" s="2"/>
      <c r="L1265" s="4"/>
      <c r="M1265" s="4"/>
      <c r="N1265" s="1"/>
      <c r="O1265" s="1"/>
      <c r="P1265" s="4"/>
      <c r="Q1265" s="4"/>
      <c r="AB1265">
        <v>13</v>
      </c>
    </row>
    <row r="1266" spans="1:28">
      <c r="A1266" s="4"/>
      <c r="K1266" s="2"/>
      <c r="L1266" s="4"/>
      <c r="M1266" s="4"/>
      <c r="N1266" s="1"/>
      <c r="O1266" s="1"/>
      <c r="P1266" s="4"/>
      <c r="Q1266" s="4"/>
      <c r="AB1266">
        <v>14</v>
      </c>
    </row>
    <row r="1267" spans="1:28">
      <c r="A1267" s="4"/>
      <c r="K1267" s="2"/>
      <c r="L1267" s="4"/>
      <c r="M1267" s="4"/>
      <c r="N1267" s="1"/>
      <c r="O1267" s="1"/>
      <c r="P1267" s="4"/>
      <c r="Q1267" s="4"/>
      <c r="AB1267">
        <v>15</v>
      </c>
    </row>
    <row r="1268" spans="1:28">
      <c r="A1268" s="4"/>
      <c r="K1268" s="2"/>
      <c r="L1268" s="4"/>
      <c r="M1268" s="4"/>
      <c r="N1268" s="1"/>
      <c r="O1268" s="1"/>
      <c r="P1268" s="4"/>
      <c r="Q1268" s="4"/>
      <c r="AB1268">
        <v>16</v>
      </c>
    </row>
    <row r="1269" spans="1:28">
      <c r="A1269" s="4"/>
      <c r="K1269" s="2"/>
      <c r="L1269" s="4"/>
      <c r="M1269" s="4"/>
      <c r="N1269" s="1"/>
      <c r="O1269" s="1"/>
      <c r="P1269" s="4"/>
      <c r="Q1269" s="4"/>
      <c r="AB1269">
        <v>17</v>
      </c>
    </row>
    <row r="1270" spans="1:28">
      <c r="A1270" s="4"/>
      <c r="K1270" s="2"/>
      <c r="L1270" s="4"/>
      <c r="M1270" s="4"/>
      <c r="N1270" s="1"/>
      <c r="O1270" s="1"/>
      <c r="P1270" s="4"/>
      <c r="Q1270" s="4"/>
      <c r="AB1270">
        <v>18</v>
      </c>
    </row>
    <row r="1271" spans="1:28">
      <c r="A1271" s="4"/>
      <c r="K1271" s="2"/>
      <c r="L1271" s="4"/>
      <c r="M1271" s="4"/>
      <c r="N1271" s="1"/>
      <c r="O1271" s="1"/>
      <c r="P1271" s="4"/>
      <c r="Q1271" s="4"/>
      <c r="AB1271">
        <v>19</v>
      </c>
    </row>
    <row r="1272" spans="1:28">
      <c r="A1272" s="4"/>
      <c r="K1272" s="2"/>
      <c r="L1272" s="4"/>
      <c r="M1272" s="4"/>
      <c r="N1272" s="1"/>
      <c r="O1272" s="1"/>
      <c r="P1272" s="4"/>
      <c r="Q1272" s="4"/>
      <c r="AB1272">
        <v>20</v>
      </c>
    </row>
    <row r="1273" spans="1:28">
      <c r="A1273" s="4"/>
      <c r="K1273" s="2"/>
      <c r="L1273" s="4"/>
      <c r="M1273" s="4"/>
      <c r="N1273" s="1"/>
      <c r="O1273" s="1"/>
      <c r="P1273" s="4"/>
      <c r="Q1273" s="4"/>
      <c r="AB1273">
        <v>21</v>
      </c>
    </row>
    <row r="1274" spans="1:28">
      <c r="A1274" s="4"/>
      <c r="K1274" s="2"/>
      <c r="L1274" s="4"/>
      <c r="M1274" s="4"/>
      <c r="N1274" s="1"/>
      <c r="O1274" s="1"/>
      <c r="P1274" s="4"/>
      <c r="Q1274" s="4"/>
      <c r="AB1274">
        <v>22</v>
      </c>
    </row>
    <row r="1275" spans="1:28">
      <c r="A1275" s="4"/>
      <c r="K1275" s="2"/>
      <c r="L1275" s="4"/>
      <c r="M1275" s="4"/>
      <c r="N1275" s="1"/>
      <c r="O1275" s="1"/>
      <c r="P1275" s="4"/>
      <c r="Q1275" s="4"/>
      <c r="AB1275">
        <v>23</v>
      </c>
    </row>
    <row r="1276" spans="1:28">
      <c r="A1276" s="4"/>
      <c r="K1276" s="2"/>
      <c r="L1276" s="4"/>
      <c r="M1276" s="4"/>
      <c r="N1276" s="1"/>
      <c r="O1276" s="1"/>
      <c r="P1276" s="4"/>
      <c r="Q1276" s="4"/>
      <c r="AB1276">
        <v>0</v>
      </c>
    </row>
    <row r="1277" spans="1:28">
      <c r="A1277" s="4"/>
      <c r="K1277" s="2"/>
      <c r="L1277" s="4"/>
      <c r="M1277" s="4"/>
      <c r="N1277" s="1"/>
      <c r="O1277" s="1"/>
      <c r="P1277" s="4"/>
      <c r="Q1277" s="4"/>
      <c r="AB1277">
        <v>1</v>
      </c>
    </row>
    <row r="1278" spans="1:28">
      <c r="A1278" s="4"/>
      <c r="K1278" s="2"/>
      <c r="L1278" s="4"/>
      <c r="M1278" s="4"/>
      <c r="N1278" s="1"/>
      <c r="O1278" s="1"/>
      <c r="P1278" s="4"/>
      <c r="Q1278" s="4"/>
      <c r="AB1278">
        <v>2</v>
      </c>
    </row>
    <row r="1279" spans="1:28">
      <c r="A1279" s="4"/>
      <c r="K1279" s="2"/>
      <c r="L1279" s="4"/>
      <c r="M1279" s="4"/>
      <c r="N1279" s="1"/>
      <c r="O1279" s="1"/>
      <c r="P1279" s="4"/>
      <c r="Q1279" s="4"/>
      <c r="AB1279">
        <v>3</v>
      </c>
    </row>
    <row r="1280" spans="1:28">
      <c r="A1280" s="4"/>
      <c r="K1280" s="2"/>
      <c r="L1280" s="4"/>
      <c r="M1280" s="4"/>
      <c r="N1280" s="1"/>
      <c r="O1280" s="1"/>
      <c r="P1280" s="4"/>
      <c r="Q1280" s="4"/>
      <c r="AB1280">
        <v>4</v>
      </c>
    </row>
    <row r="1281" spans="1:28">
      <c r="A1281" s="4"/>
      <c r="K1281" s="2"/>
      <c r="L1281" s="4"/>
      <c r="M1281" s="4"/>
      <c r="N1281" s="1"/>
      <c r="O1281" s="1"/>
      <c r="P1281" s="4"/>
      <c r="Q1281" s="4"/>
      <c r="AB1281">
        <v>5</v>
      </c>
    </row>
    <row r="1282" spans="1:28">
      <c r="A1282" s="4"/>
      <c r="K1282" s="2"/>
      <c r="L1282" s="4"/>
      <c r="M1282" s="4"/>
      <c r="N1282" s="1"/>
      <c r="O1282" s="1"/>
      <c r="P1282" s="4"/>
      <c r="Q1282" s="4"/>
      <c r="AB1282">
        <v>6</v>
      </c>
    </row>
    <row r="1283" spans="1:28">
      <c r="A1283" s="4"/>
      <c r="K1283" s="2"/>
      <c r="L1283" s="4"/>
      <c r="M1283" s="4"/>
      <c r="N1283" s="1"/>
      <c r="O1283" s="1"/>
      <c r="P1283" s="4"/>
      <c r="Q1283" s="4"/>
      <c r="AB1283">
        <v>7</v>
      </c>
    </row>
    <row r="1284" spans="1:28">
      <c r="A1284" s="4"/>
      <c r="K1284" s="2"/>
      <c r="L1284" s="4"/>
      <c r="M1284" s="4"/>
      <c r="N1284" s="1"/>
      <c r="O1284" s="1"/>
      <c r="P1284" s="4"/>
      <c r="Q1284" s="4"/>
      <c r="AB1284">
        <v>8</v>
      </c>
    </row>
    <row r="1285" spans="1:28">
      <c r="A1285" s="4"/>
      <c r="K1285" s="2"/>
      <c r="L1285" s="4"/>
      <c r="M1285" s="4"/>
      <c r="N1285" s="1"/>
      <c r="O1285" s="1"/>
      <c r="P1285" s="4"/>
      <c r="Q1285" s="4"/>
      <c r="AB1285">
        <v>9</v>
      </c>
    </row>
    <row r="1286" spans="1:28">
      <c r="A1286" s="4"/>
      <c r="K1286" s="2"/>
      <c r="L1286" s="4"/>
      <c r="M1286" s="4"/>
      <c r="N1286" s="1"/>
      <c r="O1286" s="1"/>
      <c r="P1286" s="4"/>
      <c r="Q1286" s="4"/>
      <c r="AB1286">
        <v>10</v>
      </c>
    </row>
    <row r="1287" spans="1:28">
      <c r="A1287" s="4"/>
      <c r="K1287" s="2"/>
      <c r="L1287" s="4"/>
      <c r="M1287" s="4"/>
      <c r="N1287" s="1"/>
      <c r="O1287" s="1"/>
      <c r="P1287" s="4"/>
      <c r="Q1287" s="4"/>
      <c r="AB1287">
        <v>11</v>
      </c>
    </row>
    <row r="1288" spans="1:28">
      <c r="A1288" s="4"/>
      <c r="K1288" s="2"/>
      <c r="L1288" s="4"/>
      <c r="M1288" s="4"/>
      <c r="N1288" s="1"/>
      <c r="O1288" s="1"/>
      <c r="P1288" s="4"/>
      <c r="Q1288" s="4"/>
      <c r="AB1288">
        <v>12</v>
      </c>
    </row>
    <row r="1289" spans="1:28">
      <c r="A1289" s="4"/>
      <c r="K1289" s="2"/>
      <c r="L1289" s="4"/>
      <c r="M1289" s="4"/>
      <c r="N1289" s="1"/>
      <c r="O1289" s="1"/>
      <c r="P1289" s="4"/>
      <c r="Q1289" s="4"/>
      <c r="AB1289">
        <v>13</v>
      </c>
    </row>
    <row r="1290" spans="1:28">
      <c r="A1290" s="4"/>
      <c r="K1290" s="2"/>
      <c r="L1290" s="4"/>
      <c r="M1290" s="4"/>
      <c r="N1290" s="1"/>
      <c r="O1290" s="1"/>
      <c r="P1290" s="4"/>
      <c r="Q1290" s="4"/>
      <c r="AB1290">
        <v>14</v>
      </c>
    </row>
    <row r="1291" spans="1:28">
      <c r="A1291" s="4"/>
      <c r="K1291" s="2"/>
      <c r="L1291" s="4"/>
      <c r="M1291" s="4"/>
      <c r="N1291" s="1"/>
      <c r="O1291" s="1"/>
      <c r="P1291" s="4"/>
      <c r="Q1291" s="4"/>
      <c r="AB1291">
        <v>15</v>
      </c>
    </row>
    <row r="1292" spans="1:28">
      <c r="A1292" s="4"/>
      <c r="K1292" s="2"/>
      <c r="L1292" s="4"/>
      <c r="M1292" s="4"/>
      <c r="N1292" s="1"/>
      <c r="O1292" s="1"/>
      <c r="P1292" s="4"/>
      <c r="Q1292" s="4"/>
      <c r="AB1292">
        <v>16</v>
      </c>
    </row>
    <row r="1293" spans="1:28">
      <c r="A1293" s="4"/>
      <c r="K1293" s="2"/>
      <c r="L1293" s="4"/>
      <c r="M1293" s="4"/>
      <c r="N1293" s="1"/>
      <c r="O1293" s="1"/>
      <c r="P1293" s="4"/>
      <c r="Q1293" s="4"/>
      <c r="AB1293">
        <v>17</v>
      </c>
    </row>
    <row r="1294" spans="1:28">
      <c r="A1294" s="4"/>
      <c r="K1294" s="2"/>
      <c r="L1294" s="4"/>
      <c r="M1294" s="4"/>
      <c r="N1294" s="1"/>
      <c r="O1294" s="1"/>
      <c r="P1294" s="4"/>
      <c r="Q1294" s="4"/>
      <c r="AB1294">
        <v>18</v>
      </c>
    </row>
    <row r="1295" spans="1:28">
      <c r="A1295" s="4"/>
      <c r="K1295" s="2"/>
      <c r="L1295" s="4"/>
      <c r="M1295" s="4"/>
      <c r="N1295" s="1"/>
      <c r="O1295" s="1"/>
      <c r="P1295" s="4"/>
      <c r="Q1295" s="4"/>
      <c r="AB1295">
        <v>19</v>
      </c>
    </row>
    <row r="1296" spans="1:28">
      <c r="A1296" s="4"/>
      <c r="K1296" s="2"/>
      <c r="L1296" s="4"/>
      <c r="M1296" s="4"/>
      <c r="N1296" s="1"/>
      <c r="O1296" s="1"/>
      <c r="P1296" s="4"/>
      <c r="Q1296" s="4"/>
      <c r="AB1296">
        <v>20</v>
      </c>
    </row>
    <row r="1297" spans="1:28">
      <c r="A1297" s="4"/>
      <c r="K1297" s="2"/>
      <c r="L1297" s="4"/>
      <c r="M1297" s="4"/>
      <c r="N1297" s="1"/>
      <c r="O1297" s="1"/>
      <c r="P1297" s="4"/>
      <c r="Q1297" s="4"/>
      <c r="AB1297">
        <v>21</v>
      </c>
    </row>
    <row r="1298" spans="1:28">
      <c r="A1298" s="4"/>
      <c r="K1298" s="2"/>
      <c r="L1298" s="4"/>
      <c r="M1298" s="4"/>
      <c r="N1298" s="1"/>
      <c r="O1298" s="1"/>
      <c r="P1298" s="4"/>
      <c r="Q1298" s="4"/>
      <c r="AB1298">
        <v>22</v>
      </c>
    </row>
    <row r="1299" spans="1:28">
      <c r="A1299" s="4"/>
      <c r="K1299" s="2"/>
      <c r="L1299" s="4"/>
      <c r="M1299" s="4"/>
      <c r="N1299" s="1"/>
      <c r="O1299" s="1"/>
      <c r="P1299" s="4"/>
      <c r="Q1299" s="4"/>
      <c r="AB1299">
        <v>23</v>
      </c>
    </row>
    <row r="1300" spans="1:28">
      <c r="A1300" s="4"/>
      <c r="K1300" s="2"/>
      <c r="L1300" s="4"/>
      <c r="M1300" s="4"/>
      <c r="N1300" s="1"/>
      <c r="O1300" s="1"/>
      <c r="P1300" s="4"/>
      <c r="Q1300" s="4"/>
      <c r="AB1300">
        <v>0</v>
      </c>
    </row>
    <row r="1301" spans="1:28">
      <c r="A1301" s="4"/>
      <c r="K1301" s="2"/>
      <c r="L1301" s="4"/>
      <c r="M1301" s="4"/>
      <c r="N1301" s="1"/>
      <c r="O1301" s="1"/>
      <c r="P1301" s="4"/>
      <c r="Q1301" s="4"/>
      <c r="AB1301">
        <v>1</v>
      </c>
    </row>
    <row r="1302" spans="1:28">
      <c r="A1302" s="4"/>
      <c r="K1302" s="2"/>
      <c r="L1302" s="4"/>
      <c r="M1302" s="4"/>
      <c r="N1302" s="1"/>
      <c r="O1302" s="1"/>
      <c r="P1302" s="4"/>
      <c r="Q1302" s="4"/>
      <c r="AB1302">
        <v>2</v>
      </c>
    </row>
    <row r="1303" spans="1:28">
      <c r="A1303" s="4"/>
      <c r="K1303" s="2"/>
      <c r="L1303" s="4"/>
      <c r="M1303" s="4"/>
      <c r="N1303" s="1"/>
      <c r="O1303" s="1"/>
      <c r="P1303" s="4"/>
      <c r="Q1303" s="4"/>
      <c r="AB1303">
        <v>3</v>
      </c>
    </row>
    <row r="1304" spans="1:28">
      <c r="A1304" s="4"/>
      <c r="K1304" s="2"/>
      <c r="L1304" s="4"/>
      <c r="M1304" s="4"/>
      <c r="N1304" s="1"/>
      <c r="O1304" s="1"/>
      <c r="P1304" s="4"/>
      <c r="Q1304" s="4"/>
      <c r="AB1304">
        <v>4</v>
      </c>
    </row>
    <row r="1305" spans="1:28">
      <c r="A1305" s="4"/>
      <c r="K1305" s="2"/>
      <c r="L1305" s="4"/>
      <c r="M1305" s="4"/>
      <c r="N1305" s="1"/>
      <c r="O1305" s="1"/>
      <c r="P1305" s="4"/>
      <c r="Q1305" s="4"/>
      <c r="AB1305">
        <v>5</v>
      </c>
    </row>
    <row r="1306" spans="1:28">
      <c r="A1306" s="4"/>
      <c r="K1306" s="2"/>
      <c r="L1306" s="4"/>
      <c r="M1306" s="4"/>
      <c r="N1306" s="1"/>
      <c r="O1306" s="1"/>
      <c r="P1306" s="4"/>
      <c r="Q1306" s="4"/>
      <c r="AB1306">
        <v>6</v>
      </c>
    </row>
    <row r="1307" spans="1:28">
      <c r="A1307" s="4"/>
      <c r="K1307" s="2"/>
      <c r="L1307" s="4"/>
      <c r="M1307" s="4"/>
      <c r="N1307" s="1"/>
      <c r="O1307" s="1"/>
      <c r="P1307" s="4"/>
      <c r="Q1307" s="4"/>
      <c r="AB1307">
        <v>7</v>
      </c>
    </row>
    <row r="1308" spans="1:28">
      <c r="A1308" s="4"/>
      <c r="K1308" s="2"/>
      <c r="L1308" s="4"/>
      <c r="M1308" s="4"/>
      <c r="N1308" s="1"/>
      <c r="O1308" s="1"/>
      <c r="P1308" s="4"/>
      <c r="Q1308" s="4"/>
      <c r="AB1308">
        <v>8</v>
      </c>
    </row>
    <row r="1309" spans="1:28">
      <c r="A1309" s="4"/>
      <c r="K1309" s="2"/>
      <c r="L1309" s="4"/>
      <c r="M1309" s="4"/>
      <c r="N1309" s="1"/>
      <c r="O1309" s="1"/>
      <c r="P1309" s="4"/>
      <c r="Q1309" s="4"/>
      <c r="AB1309">
        <v>9</v>
      </c>
    </row>
    <row r="1310" spans="1:28">
      <c r="A1310" s="4"/>
      <c r="K1310" s="2"/>
      <c r="L1310" s="4"/>
      <c r="M1310" s="4"/>
      <c r="N1310" s="1"/>
      <c r="O1310" s="1"/>
      <c r="P1310" s="4"/>
      <c r="Q1310" s="4"/>
      <c r="AB1310">
        <v>10</v>
      </c>
    </row>
    <row r="1311" spans="1:28">
      <c r="A1311" s="4"/>
      <c r="K1311" s="2"/>
      <c r="L1311" s="4"/>
      <c r="M1311" s="4"/>
      <c r="N1311" s="1"/>
      <c r="O1311" s="1"/>
      <c r="P1311" s="4"/>
      <c r="Q1311" s="4"/>
      <c r="AB1311">
        <v>11</v>
      </c>
    </row>
    <row r="1312" spans="1:28">
      <c r="A1312" s="4"/>
      <c r="K1312" s="2"/>
      <c r="L1312" s="4"/>
      <c r="M1312" s="4"/>
      <c r="N1312" s="1"/>
      <c r="O1312" s="1"/>
      <c r="P1312" s="4"/>
      <c r="Q1312" s="4"/>
      <c r="AB1312">
        <v>12</v>
      </c>
    </row>
    <row r="1313" spans="1:28">
      <c r="A1313" s="4"/>
      <c r="K1313" s="2"/>
      <c r="L1313" s="4"/>
      <c r="M1313" s="4"/>
      <c r="N1313" s="1"/>
      <c r="O1313" s="1"/>
      <c r="P1313" s="4"/>
      <c r="Q1313" s="4"/>
      <c r="AB1313">
        <v>13</v>
      </c>
    </row>
    <row r="1314" spans="1:28">
      <c r="A1314" s="4"/>
      <c r="K1314" s="2"/>
      <c r="L1314" s="4"/>
      <c r="M1314" s="4"/>
      <c r="N1314" s="1"/>
      <c r="O1314" s="1"/>
      <c r="P1314" s="4"/>
      <c r="Q1314" s="4"/>
      <c r="AB1314">
        <v>14</v>
      </c>
    </row>
    <row r="1315" spans="1:28">
      <c r="A1315" s="4"/>
      <c r="K1315" s="2"/>
      <c r="L1315" s="4"/>
      <c r="M1315" s="4"/>
      <c r="N1315" s="1"/>
      <c r="O1315" s="1"/>
      <c r="P1315" s="4"/>
      <c r="Q1315" s="4"/>
      <c r="AB1315">
        <v>15</v>
      </c>
    </row>
    <row r="1316" spans="1:28">
      <c r="A1316" s="4"/>
      <c r="K1316" s="2"/>
      <c r="L1316" s="4"/>
      <c r="M1316" s="4"/>
      <c r="N1316" s="1"/>
      <c r="O1316" s="1"/>
      <c r="P1316" s="4"/>
      <c r="Q1316" s="4"/>
      <c r="AB1316">
        <v>16</v>
      </c>
    </row>
    <row r="1317" spans="1:28">
      <c r="A1317" s="4"/>
      <c r="K1317" s="2"/>
      <c r="L1317" s="4"/>
      <c r="M1317" s="4"/>
      <c r="N1317" s="1"/>
      <c r="O1317" s="1"/>
      <c r="P1317" s="4"/>
      <c r="Q1317" s="4"/>
      <c r="AB1317">
        <v>17</v>
      </c>
    </row>
    <row r="1318" spans="1:28">
      <c r="A1318" s="4"/>
      <c r="K1318" s="2"/>
      <c r="L1318" s="4"/>
      <c r="M1318" s="4"/>
      <c r="N1318" s="1"/>
      <c r="O1318" s="1"/>
      <c r="P1318" s="4"/>
      <c r="Q1318" s="4"/>
      <c r="AB1318">
        <v>18</v>
      </c>
    </row>
    <row r="1319" spans="1:28">
      <c r="A1319" s="4"/>
      <c r="K1319" s="2"/>
      <c r="L1319" s="4"/>
      <c r="M1319" s="4"/>
      <c r="N1319" s="1"/>
      <c r="O1319" s="1"/>
      <c r="P1319" s="4"/>
      <c r="Q1319" s="4"/>
      <c r="AB1319">
        <v>19</v>
      </c>
    </row>
    <row r="1320" spans="1:28">
      <c r="A1320" s="4"/>
      <c r="K1320" s="2"/>
      <c r="L1320" s="4"/>
      <c r="M1320" s="4"/>
      <c r="N1320" s="1"/>
      <c r="O1320" s="1"/>
      <c r="P1320" s="4"/>
      <c r="Q1320" s="4"/>
      <c r="AB1320">
        <v>20</v>
      </c>
    </row>
    <row r="1321" spans="1:28">
      <c r="A1321" s="4"/>
      <c r="K1321" s="2"/>
      <c r="L1321" s="4"/>
      <c r="M1321" s="4"/>
      <c r="N1321" s="1"/>
      <c r="O1321" s="1"/>
      <c r="P1321" s="4"/>
      <c r="Q1321" s="4"/>
      <c r="AB1321">
        <v>21</v>
      </c>
    </row>
    <row r="1322" spans="1:28">
      <c r="A1322" s="4"/>
      <c r="K1322" s="2"/>
      <c r="L1322" s="4"/>
      <c r="M1322" s="4"/>
      <c r="N1322" s="1"/>
      <c r="O1322" s="1"/>
      <c r="P1322" s="4"/>
      <c r="Q1322" s="4"/>
      <c r="AB1322">
        <v>22</v>
      </c>
    </row>
    <row r="1323" spans="1:28">
      <c r="A1323" s="4"/>
      <c r="K1323" s="2"/>
      <c r="L1323" s="4"/>
      <c r="M1323" s="4"/>
      <c r="N1323" s="1"/>
      <c r="O1323" s="1"/>
      <c r="P1323" s="4"/>
      <c r="Q1323" s="4"/>
      <c r="AB1323">
        <v>23</v>
      </c>
    </row>
    <row r="1324" spans="1:28">
      <c r="A1324" s="4"/>
      <c r="K1324" s="2"/>
      <c r="L1324" s="4"/>
      <c r="M1324" s="4"/>
      <c r="N1324" s="1"/>
      <c r="O1324" s="1"/>
      <c r="P1324" s="4"/>
      <c r="Q1324" s="4"/>
      <c r="AB1324">
        <v>0</v>
      </c>
    </row>
    <row r="1325" spans="1:28">
      <c r="A1325" s="4"/>
      <c r="K1325" s="2"/>
      <c r="L1325" s="4"/>
      <c r="M1325" s="4"/>
      <c r="N1325" s="1"/>
      <c r="O1325" s="1"/>
      <c r="P1325" s="4"/>
      <c r="Q1325" s="4"/>
      <c r="AB1325">
        <v>9</v>
      </c>
    </row>
    <row r="1326" spans="1:28">
      <c r="A1326" s="4"/>
      <c r="K1326" s="2"/>
      <c r="L1326" s="4"/>
      <c r="M1326" s="4"/>
      <c r="N1326" s="1"/>
      <c r="O1326" s="1"/>
      <c r="P1326" s="4"/>
      <c r="Q1326" s="4"/>
      <c r="AB1326">
        <v>9</v>
      </c>
    </row>
    <row r="1327" spans="1:28">
      <c r="A1327" s="4"/>
      <c r="K1327" s="2"/>
      <c r="L1327" s="4"/>
      <c r="M1327" s="4"/>
      <c r="N1327" s="1"/>
      <c r="O1327" s="1"/>
      <c r="P1327" s="4"/>
      <c r="Q1327" s="4"/>
      <c r="AB1327">
        <v>15</v>
      </c>
    </row>
    <row r="1328" spans="1:28">
      <c r="A1328" s="4"/>
      <c r="K1328" s="2"/>
      <c r="L1328" s="4"/>
      <c r="M1328" s="4"/>
      <c r="N1328" s="1"/>
      <c r="O1328" s="1"/>
      <c r="P1328" s="4"/>
      <c r="Q1328" s="4"/>
      <c r="AB1328">
        <v>16</v>
      </c>
    </row>
    <row r="1329" spans="1:28">
      <c r="A1329" s="4"/>
      <c r="K1329" s="2"/>
      <c r="L1329" s="4"/>
      <c r="M1329" s="4"/>
      <c r="N1329" s="1"/>
      <c r="O1329" s="1"/>
      <c r="P1329" s="4"/>
      <c r="Q1329" s="4"/>
      <c r="AB1329">
        <v>17</v>
      </c>
    </row>
    <row r="1330" spans="1:28">
      <c r="A1330" s="4"/>
      <c r="K1330" s="2"/>
      <c r="L1330" s="4"/>
      <c r="M1330" s="4"/>
      <c r="N1330" s="1"/>
      <c r="O1330" s="1"/>
      <c r="P1330" s="4"/>
      <c r="Q1330" s="4"/>
      <c r="AB1330">
        <v>18</v>
      </c>
    </row>
    <row r="1331" spans="1:28">
      <c r="A1331" s="4"/>
      <c r="K1331" s="2"/>
      <c r="L1331" s="4"/>
      <c r="M1331" s="4"/>
      <c r="N1331" s="1"/>
      <c r="O1331" s="1"/>
      <c r="P1331" s="4"/>
      <c r="Q1331" s="4"/>
      <c r="AB1331">
        <v>19</v>
      </c>
    </row>
    <row r="1332" spans="1:28">
      <c r="A1332" s="4"/>
      <c r="K1332" s="2"/>
      <c r="L1332" s="4"/>
      <c r="M1332" s="4"/>
      <c r="N1332" s="1"/>
      <c r="O1332" s="1"/>
      <c r="P1332" s="4"/>
      <c r="Q1332" s="4"/>
      <c r="AB1332">
        <v>20</v>
      </c>
    </row>
    <row r="1333" spans="1:28">
      <c r="A1333" s="4"/>
      <c r="K1333" s="2"/>
      <c r="L1333" s="4"/>
      <c r="M1333" s="4"/>
      <c r="N1333" s="1"/>
      <c r="O1333" s="1"/>
      <c r="P1333" s="4"/>
      <c r="Q1333" s="4"/>
      <c r="AB1333">
        <v>21</v>
      </c>
    </row>
    <row r="1334" spans="1:28">
      <c r="A1334" s="4"/>
      <c r="K1334" s="2"/>
      <c r="L1334" s="4"/>
      <c r="M1334" s="4"/>
      <c r="N1334" s="1"/>
      <c r="O1334" s="1"/>
      <c r="P1334" s="4"/>
      <c r="Q1334" s="4"/>
      <c r="AB1334">
        <v>22</v>
      </c>
    </row>
    <row r="1335" spans="1:28">
      <c r="A1335" s="4"/>
      <c r="K1335" s="2"/>
      <c r="L1335" s="4"/>
      <c r="M1335" s="4"/>
      <c r="N1335" s="1"/>
      <c r="O1335" s="1"/>
      <c r="P1335" s="4"/>
      <c r="Q1335" s="4"/>
      <c r="AB1335">
        <v>23</v>
      </c>
    </row>
    <row r="1336" spans="1:28">
      <c r="A1336" s="4"/>
      <c r="K1336" s="2"/>
      <c r="L1336" s="4"/>
      <c r="M1336" s="4"/>
      <c r="N1336" s="1"/>
      <c r="O1336" s="1"/>
      <c r="P1336" s="4"/>
      <c r="Q1336" s="4"/>
      <c r="AB1336">
        <v>0</v>
      </c>
    </row>
    <row r="1337" spans="1:28">
      <c r="A1337" s="4"/>
      <c r="K1337" s="2"/>
      <c r="L1337" s="4"/>
      <c r="M1337" s="4"/>
      <c r="N1337" s="1"/>
      <c r="O1337" s="1"/>
      <c r="P1337" s="4"/>
      <c r="Q1337" s="4"/>
      <c r="AB1337">
        <v>9</v>
      </c>
    </row>
    <row r="1338" spans="1:28">
      <c r="A1338" s="4"/>
      <c r="K1338" s="2"/>
      <c r="L1338" s="4"/>
      <c r="M1338" s="4"/>
      <c r="N1338" s="1"/>
      <c r="O1338" s="1"/>
      <c r="P1338" s="4"/>
      <c r="Q1338" s="4"/>
      <c r="AB1338">
        <v>1</v>
      </c>
    </row>
    <row r="1339" spans="1:28">
      <c r="AB1339">
        <v>2</v>
      </c>
    </row>
    <row r="1340" spans="1:28">
      <c r="AB1340">
        <v>3</v>
      </c>
    </row>
    <row r="1341" spans="1:28">
      <c r="AB1341">
        <v>4</v>
      </c>
    </row>
    <row r="1342" spans="1:28">
      <c r="AB1342">
        <v>5</v>
      </c>
    </row>
    <row r="1343" spans="1:28">
      <c r="AB1343">
        <v>6</v>
      </c>
    </row>
    <row r="1344" spans="1:28">
      <c r="AB1344">
        <v>7</v>
      </c>
    </row>
    <row r="1345" spans="28:28">
      <c r="AB1345">
        <v>8</v>
      </c>
    </row>
    <row r="1346" spans="28:28">
      <c r="AB1346">
        <v>9</v>
      </c>
    </row>
    <row r="1347" spans="28:28">
      <c r="AB1347">
        <v>10</v>
      </c>
    </row>
    <row r="1348" spans="28:28">
      <c r="AB1348">
        <v>9</v>
      </c>
    </row>
    <row r="1349" spans="28:28">
      <c r="AB1349">
        <v>11</v>
      </c>
    </row>
    <row r="1350" spans="28:28">
      <c r="AB1350">
        <v>12</v>
      </c>
    </row>
    <row r="1351" spans="28:28">
      <c r="AB1351">
        <v>13</v>
      </c>
    </row>
    <row r="1352" spans="28:28">
      <c r="AB1352">
        <v>14</v>
      </c>
    </row>
    <row r="1353" spans="28:28">
      <c r="AB1353">
        <v>15</v>
      </c>
    </row>
    <row r="1354" spans="28:28">
      <c r="AB1354">
        <v>16</v>
      </c>
    </row>
    <row r="1355" spans="28:28">
      <c r="AB1355">
        <v>17</v>
      </c>
    </row>
    <row r="1356" spans="28:28">
      <c r="AB1356">
        <v>18</v>
      </c>
    </row>
    <row r="1357" spans="28:28">
      <c r="AB1357">
        <v>19</v>
      </c>
    </row>
    <row r="1358" spans="28:28">
      <c r="AB1358">
        <v>20</v>
      </c>
    </row>
    <row r="1359" spans="28:28">
      <c r="AB1359">
        <v>6</v>
      </c>
    </row>
    <row r="1360" spans="28:28">
      <c r="AB1360">
        <v>21</v>
      </c>
    </row>
    <row r="1361" spans="28:28">
      <c r="AB1361">
        <v>22</v>
      </c>
    </row>
    <row r="1362" spans="28:28">
      <c r="AB1362">
        <v>23</v>
      </c>
    </row>
    <row r="1363" spans="28:28">
      <c r="AB1363">
        <v>0</v>
      </c>
    </row>
    <row r="1364" spans="28:28">
      <c r="AB1364">
        <v>1</v>
      </c>
    </row>
    <row r="1365" spans="28:28">
      <c r="AB1365">
        <v>2</v>
      </c>
    </row>
    <row r="1366" spans="28:28">
      <c r="AB1366">
        <v>3</v>
      </c>
    </row>
    <row r="1367" spans="28:28">
      <c r="AB1367">
        <v>4</v>
      </c>
    </row>
    <row r="1368" spans="28:28">
      <c r="AB1368">
        <v>5</v>
      </c>
    </row>
    <row r="1369" spans="28:28">
      <c r="AB1369">
        <v>6</v>
      </c>
    </row>
    <row r="1370" spans="28:28">
      <c r="AB1370">
        <v>7</v>
      </c>
    </row>
    <row r="1371" spans="28:28">
      <c r="AB1371">
        <v>7</v>
      </c>
    </row>
    <row r="1372" spans="28:28">
      <c r="AB1372">
        <v>8</v>
      </c>
    </row>
    <row r="1373" spans="28:28">
      <c r="AB1373">
        <v>9</v>
      </c>
    </row>
    <row r="1374" spans="28:28">
      <c r="AB1374">
        <v>10</v>
      </c>
    </row>
    <row r="1375" spans="28:28">
      <c r="AB1375">
        <v>11</v>
      </c>
    </row>
    <row r="1376" spans="28:28">
      <c r="AB1376">
        <v>12</v>
      </c>
    </row>
    <row r="1377" spans="28:28">
      <c r="AB1377">
        <v>13</v>
      </c>
    </row>
    <row r="1378" spans="28:28">
      <c r="AB1378">
        <v>14</v>
      </c>
    </row>
    <row r="1379" spans="28:28">
      <c r="AB1379">
        <v>15</v>
      </c>
    </row>
    <row r="1380" spans="28:28">
      <c r="AB1380">
        <v>16</v>
      </c>
    </row>
    <row r="1381" spans="28:28">
      <c r="AB1381">
        <v>8</v>
      </c>
    </row>
    <row r="1382" spans="28:28">
      <c r="AB1382">
        <v>17</v>
      </c>
    </row>
    <row r="1383" spans="28:28">
      <c r="AB1383">
        <v>18</v>
      </c>
    </row>
    <row r="1384" spans="28:28">
      <c r="AB1384">
        <v>19</v>
      </c>
    </row>
    <row r="1385" spans="28:28">
      <c r="AB1385">
        <v>20</v>
      </c>
    </row>
    <row r="1386" spans="28:28">
      <c r="AB1386">
        <v>21</v>
      </c>
    </row>
    <row r="1387" spans="28:28">
      <c r="AB1387">
        <v>22</v>
      </c>
    </row>
    <row r="1388" spans="28:28">
      <c r="AB1388">
        <v>23</v>
      </c>
    </row>
    <row r="1389" spans="28:28">
      <c r="AB1389">
        <v>0</v>
      </c>
    </row>
    <row r="1390" spans="28:28">
      <c r="AB1390">
        <v>1</v>
      </c>
    </row>
    <row r="1391" spans="28:28">
      <c r="AB1391">
        <v>2</v>
      </c>
    </row>
    <row r="1392" spans="28:28">
      <c r="AB1392">
        <v>9</v>
      </c>
    </row>
    <row r="1393" spans="28:28">
      <c r="AB1393">
        <v>3</v>
      </c>
    </row>
    <row r="1394" spans="28:28">
      <c r="AB1394">
        <v>4</v>
      </c>
    </row>
    <row r="1395" spans="28:28">
      <c r="AB1395">
        <v>5</v>
      </c>
    </row>
    <row r="1396" spans="28:28">
      <c r="AB1396">
        <v>6</v>
      </c>
    </row>
    <row r="1397" spans="28:28">
      <c r="AB1397">
        <v>7</v>
      </c>
    </row>
    <row r="1398" spans="28:28">
      <c r="AB1398">
        <v>8</v>
      </c>
    </row>
    <row r="1399" spans="28:28">
      <c r="AB1399">
        <v>9</v>
      </c>
    </row>
    <row r="1400" spans="28:28">
      <c r="AB1400">
        <v>10</v>
      </c>
    </row>
    <row r="1401" spans="28:28">
      <c r="AB1401">
        <v>11</v>
      </c>
    </row>
    <row r="1402" spans="28:28">
      <c r="AB1402">
        <v>12</v>
      </c>
    </row>
    <row r="1403" spans="28:28">
      <c r="AB1403">
        <v>10</v>
      </c>
    </row>
    <row r="1404" spans="28:28">
      <c r="AB1404">
        <v>13</v>
      </c>
    </row>
    <row r="1405" spans="28:28">
      <c r="AB1405">
        <v>14</v>
      </c>
    </row>
    <row r="1406" spans="28:28">
      <c r="AB1406">
        <v>15</v>
      </c>
    </row>
    <row r="1407" spans="28:28">
      <c r="AB1407">
        <v>16</v>
      </c>
    </row>
    <row r="1408" spans="28:28">
      <c r="AB1408">
        <v>17</v>
      </c>
    </row>
    <row r="1409" spans="28:28">
      <c r="AB1409">
        <v>18</v>
      </c>
    </row>
    <row r="1410" spans="28:28">
      <c r="AB1410">
        <v>19</v>
      </c>
    </row>
    <row r="1411" spans="28:28">
      <c r="AB1411">
        <v>20</v>
      </c>
    </row>
    <row r="1412" spans="28:28">
      <c r="AB1412">
        <v>21</v>
      </c>
    </row>
    <row r="1413" spans="28:28">
      <c r="AB1413">
        <v>22</v>
      </c>
    </row>
    <row r="1414" spans="28:28">
      <c r="AB1414">
        <v>11</v>
      </c>
    </row>
    <row r="1415" spans="28:28">
      <c r="AB1415">
        <v>23</v>
      </c>
    </row>
    <row r="1416" spans="28:28">
      <c r="AB1416">
        <v>0</v>
      </c>
    </row>
    <row r="1417" spans="28:28">
      <c r="AB1417">
        <v>1</v>
      </c>
    </row>
    <row r="1418" spans="28:28">
      <c r="AB1418">
        <v>2</v>
      </c>
    </row>
    <row r="1419" spans="28:28">
      <c r="AB1419">
        <v>3</v>
      </c>
    </row>
    <row r="1420" spans="28:28">
      <c r="AB1420">
        <v>4</v>
      </c>
    </row>
    <row r="1421" spans="28:28">
      <c r="AB1421">
        <v>5</v>
      </c>
    </row>
    <row r="1422" spans="28:28">
      <c r="AB1422">
        <v>6</v>
      </c>
    </row>
    <row r="1423" spans="28:28">
      <c r="AB1423">
        <v>7</v>
      </c>
    </row>
    <row r="1424" spans="28:28">
      <c r="AB1424">
        <v>8</v>
      </c>
    </row>
    <row r="1425" spans="28:28">
      <c r="AB1425">
        <v>12</v>
      </c>
    </row>
    <row r="1426" spans="28:28">
      <c r="AB1426">
        <v>9</v>
      </c>
    </row>
    <row r="1427" spans="28:28">
      <c r="AB1427">
        <v>10</v>
      </c>
    </row>
    <row r="1428" spans="28:28">
      <c r="AB1428">
        <v>11</v>
      </c>
    </row>
    <row r="1429" spans="28:28">
      <c r="AB1429">
        <v>12</v>
      </c>
    </row>
    <row r="1430" spans="28:28">
      <c r="AB1430">
        <v>13</v>
      </c>
    </row>
    <row r="1431" spans="28:28">
      <c r="AB1431">
        <v>14</v>
      </c>
    </row>
    <row r="1432" spans="28:28">
      <c r="AB1432">
        <v>15</v>
      </c>
    </row>
    <row r="1433" spans="28:28">
      <c r="AB1433">
        <v>16</v>
      </c>
    </row>
    <row r="1434" spans="28:28">
      <c r="AB1434">
        <v>17</v>
      </c>
    </row>
    <row r="1435" spans="28:28">
      <c r="AB1435">
        <v>18</v>
      </c>
    </row>
    <row r="1436" spans="28:28">
      <c r="AB1436">
        <v>10</v>
      </c>
    </row>
    <row r="1437" spans="28:28">
      <c r="AB1437">
        <v>13</v>
      </c>
    </row>
    <row r="1438" spans="28:28">
      <c r="AB1438">
        <v>19</v>
      </c>
    </row>
    <row r="1439" spans="28:28">
      <c r="AB1439">
        <v>20</v>
      </c>
    </row>
    <row r="1440" spans="28:28">
      <c r="AB1440">
        <v>21</v>
      </c>
    </row>
    <row r="1441" spans="28:28">
      <c r="AB1441">
        <v>22</v>
      </c>
    </row>
    <row r="1442" spans="28:28">
      <c r="AB1442">
        <v>23</v>
      </c>
    </row>
    <row r="1443" spans="28:28">
      <c r="AB1443">
        <v>0</v>
      </c>
    </row>
    <row r="1444" spans="28:28">
      <c r="AB1444">
        <v>1</v>
      </c>
    </row>
    <row r="1445" spans="28:28">
      <c r="AB1445">
        <v>2</v>
      </c>
    </row>
    <row r="1446" spans="28:28">
      <c r="AB1446">
        <v>3</v>
      </c>
    </row>
    <row r="1447" spans="28:28">
      <c r="AB1447">
        <v>4</v>
      </c>
    </row>
    <row r="1448" spans="28:28">
      <c r="AB1448">
        <v>14</v>
      </c>
    </row>
    <row r="1449" spans="28:28">
      <c r="AB1449">
        <v>5</v>
      </c>
    </row>
    <row r="1450" spans="28:28">
      <c r="AB1450">
        <v>6</v>
      </c>
    </row>
    <row r="1451" spans="28:28">
      <c r="AB1451">
        <v>7</v>
      </c>
    </row>
    <row r="1452" spans="28:28">
      <c r="AB1452">
        <v>8</v>
      </c>
    </row>
    <row r="1453" spans="28:28">
      <c r="AB1453">
        <v>9</v>
      </c>
    </row>
    <row r="1454" spans="28:28">
      <c r="AB1454">
        <v>10</v>
      </c>
    </row>
    <row r="1455" spans="28:28">
      <c r="AB1455">
        <v>11</v>
      </c>
    </row>
    <row r="1456" spans="28:28">
      <c r="AB1456">
        <v>12</v>
      </c>
    </row>
    <row r="1457" spans="28:28">
      <c r="AB1457">
        <v>13</v>
      </c>
    </row>
    <row r="1458" spans="28:28">
      <c r="AB1458">
        <v>14</v>
      </c>
    </row>
    <row r="1459" spans="28:28">
      <c r="AB1459">
        <v>15</v>
      </c>
    </row>
    <row r="1460" spans="28:28">
      <c r="AB1460">
        <v>15</v>
      </c>
    </row>
    <row r="1461" spans="28:28">
      <c r="AB1461">
        <v>16</v>
      </c>
    </row>
    <row r="1462" spans="28:28">
      <c r="AB1462">
        <v>17</v>
      </c>
    </row>
    <row r="1463" spans="28:28">
      <c r="AB1463">
        <v>18</v>
      </c>
    </row>
    <row r="1464" spans="28:28">
      <c r="AB1464">
        <v>19</v>
      </c>
    </row>
    <row r="1465" spans="28:28">
      <c r="AB1465">
        <v>20</v>
      </c>
    </row>
    <row r="1466" spans="28:28">
      <c r="AB1466">
        <v>21</v>
      </c>
    </row>
    <row r="1467" spans="28:28">
      <c r="AB1467">
        <v>22</v>
      </c>
    </row>
    <row r="1468" spans="28:28">
      <c r="AB1468">
        <v>23</v>
      </c>
    </row>
    <row r="1469" spans="28:28">
      <c r="AB1469">
        <v>0</v>
      </c>
    </row>
    <row r="1470" spans="28:28">
      <c r="AB1470">
        <v>16</v>
      </c>
    </row>
    <row r="1471" spans="28:28">
      <c r="AB1471">
        <v>1</v>
      </c>
    </row>
    <row r="1472" spans="28:28">
      <c r="AB1472">
        <v>2</v>
      </c>
    </row>
    <row r="1473" spans="28:28">
      <c r="AB1473">
        <v>3</v>
      </c>
    </row>
    <row r="1474" spans="28:28">
      <c r="AB1474">
        <v>4</v>
      </c>
    </row>
    <row r="1475" spans="28:28">
      <c r="AB1475">
        <v>5</v>
      </c>
    </row>
    <row r="1476" spans="28:28">
      <c r="AB1476">
        <v>6</v>
      </c>
    </row>
    <row r="1477" spans="28:28">
      <c r="AB1477">
        <v>7</v>
      </c>
    </row>
    <row r="1478" spans="28:28">
      <c r="AB1478">
        <v>8</v>
      </c>
    </row>
    <row r="1479" spans="28:28">
      <c r="AB1479">
        <v>9</v>
      </c>
    </row>
    <row r="1480" spans="28:28">
      <c r="AB1480">
        <v>10</v>
      </c>
    </row>
    <row r="1481" spans="28:28">
      <c r="AB1481">
        <v>17</v>
      </c>
    </row>
    <row r="1482" spans="28:28">
      <c r="AB1482">
        <v>11</v>
      </c>
    </row>
    <row r="1483" spans="28:28">
      <c r="AB1483">
        <v>12</v>
      </c>
    </row>
    <row r="1484" spans="28:28">
      <c r="AB1484">
        <v>13</v>
      </c>
    </row>
    <row r="1485" spans="28:28">
      <c r="AB1485">
        <v>14</v>
      </c>
    </row>
    <row r="1486" spans="28:28">
      <c r="AB1486">
        <v>15</v>
      </c>
    </row>
    <row r="1487" spans="28:28">
      <c r="AB1487">
        <v>16</v>
      </c>
    </row>
    <row r="1488" spans="28:28">
      <c r="AB1488">
        <v>17</v>
      </c>
    </row>
    <row r="1489" spans="28:28">
      <c r="AB1489">
        <v>18</v>
      </c>
    </row>
    <row r="1490" spans="28:28">
      <c r="AB1490">
        <v>19</v>
      </c>
    </row>
    <row r="1491" spans="28:28">
      <c r="AB1491">
        <v>20</v>
      </c>
    </row>
    <row r="1492" spans="28:28">
      <c r="AB1492">
        <v>18</v>
      </c>
    </row>
    <row r="1493" spans="28:28">
      <c r="AB1493">
        <v>21</v>
      </c>
    </row>
    <row r="1494" spans="28:28">
      <c r="AB1494">
        <v>22</v>
      </c>
    </row>
    <row r="1495" spans="28:28">
      <c r="AB1495">
        <v>23</v>
      </c>
    </row>
    <row r="1496" spans="28:28">
      <c r="AB1496">
        <v>0</v>
      </c>
    </row>
    <row r="1497" spans="28:28">
      <c r="AB1497">
        <v>1</v>
      </c>
    </row>
    <row r="1498" spans="28:28">
      <c r="AB1498">
        <v>2</v>
      </c>
    </row>
    <row r="1499" spans="28:28">
      <c r="AB1499">
        <v>3</v>
      </c>
    </row>
    <row r="1500" spans="28:28">
      <c r="AB1500">
        <v>4</v>
      </c>
    </row>
    <row r="1501" spans="28:28">
      <c r="AB1501">
        <v>5</v>
      </c>
    </row>
    <row r="1502" spans="28:28">
      <c r="AB1502">
        <v>6</v>
      </c>
    </row>
    <row r="1503" spans="28:28">
      <c r="AB1503">
        <v>19</v>
      </c>
    </row>
    <row r="1504" spans="28:28">
      <c r="AB1504">
        <v>7</v>
      </c>
    </row>
    <row r="1505" spans="28:28">
      <c r="AB1505">
        <v>8</v>
      </c>
    </row>
    <row r="1506" spans="28:28">
      <c r="AB1506">
        <v>9</v>
      </c>
    </row>
    <row r="1507" spans="28:28">
      <c r="AB1507">
        <v>10</v>
      </c>
    </row>
    <row r="1508" spans="28:28">
      <c r="AB1508">
        <v>11</v>
      </c>
    </row>
    <row r="1509" spans="28:28">
      <c r="AB1509">
        <v>12</v>
      </c>
    </row>
    <row r="1510" spans="28:28">
      <c r="AB1510">
        <v>13</v>
      </c>
    </row>
    <row r="1511" spans="28:28">
      <c r="AB1511">
        <v>14</v>
      </c>
    </row>
    <row r="1512" spans="28:28">
      <c r="AB1512">
        <v>15</v>
      </c>
    </row>
    <row r="1513" spans="28:28">
      <c r="AB1513">
        <v>16</v>
      </c>
    </row>
    <row r="1514" spans="28:28">
      <c r="AB1514">
        <v>20</v>
      </c>
    </row>
    <row r="1515" spans="28:28">
      <c r="AB1515">
        <v>17</v>
      </c>
    </row>
    <row r="1516" spans="28:28">
      <c r="AB1516">
        <v>18</v>
      </c>
    </row>
    <row r="1517" spans="28:28">
      <c r="AB1517">
        <v>19</v>
      </c>
    </row>
    <row r="1518" spans="28:28">
      <c r="AB1518">
        <v>20</v>
      </c>
    </row>
    <row r="1519" spans="28:28">
      <c r="AB1519">
        <v>21</v>
      </c>
    </row>
    <row r="1520" spans="28:28">
      <c r="AB1520">
        <v>22</v>
      </c>
    </row>
    <row r="1521" spans="28:28">
      <c r="AB1521">
        <v>23</v>
      </c>
    </row>
    <row r="1522" spans="28:28">
      <c r="AB1522">
        <v>0</v>
      </c>
    </row>
    <row r="1523" spans="28:28">
      <c r="AB1523">
        <v>1</v>
      </c>
    </row>
    <row r="1524" spans="28:28">
      <c r="AB1524">
        <v>2</v>
      </c>
    </row>
    <row r="1525" spans="28:28">
      <c r="AB1525">
        <v>21</v>
      </c>
    </row>
    <row r="1526" spans="28:28">
      <c r="AB1526">
        <v>3</v>
      </c>
    </row>
    <row r="1527" spans="28:28">
      <c r="AB1527">
        <v>4</v>
      </c>
    </row>
    <row r="1528" spans="28:28">
      <c r="AB1528">
        <v>5</v>
      </c>
    </row>
    <row r="1529" spans="28:28">
      <c r="AB1529">
        <v>6</v>
      </c>
    </row>
    <row r="1530" spans="28:28">
      <c r="AB1530">
        <v>7</v>
      </c>
    </row>
    <row r="1531" spans="28:28">
      <c r="AB1531">
        <v>8</v>
      </c>
    </row>
    <row r="1532" spans="28:28">
      <c r="AB1532">
        <v>9</v>
      </c>
    </row>
    <row r="1533" spans="28:28">
      <c r="AB1533">
        <v>10</v>
      </c>
    </row>
    <row r="1534" spans="28:28">
      <c r="AB1534">
        <v>11</v>
      </c>
    </row>
    <row r="1535" spans="28:28">
      <c r="AB1535">
        <v>12</v>
      </c>
    </row>
    <row r="1536" spans="28:28">
      <c r="AB1536">
        <v>22</v>
      </c>
    </row>
    <row r="1537" spans="28:28">
      <c r="AB1537">
        <v>13</v>
      </c>
    </row>
    <row r="1538" spans="28:28">
      <c r="AB1538">
        <v>14</v>
      </c>
    </row>
    <row r="1539" spans="28:28">
      <c r="AB1539">
        <v>15</v>
      </c>
    </row>
    <row r="1540" spans="28:28">
      <c r="AB1540">
        <v>16</v>
      </c>
    </row>
    <row r="1541" spans="28:28">
      <c r="AB1541">
        <v>17</v>
      </c>
    </row>
    <row r="1542" spans="28:28">
      <c r="AB1542">
        <v>18</v>
      </c>
    </row>
    <row r="1543" spans="28:28">
      <c r="AB1543">
        <v>19</v>
      </c>
    </row>
    <row r="1544" spans="28:28">
      <c r="AB1544">
        <v>20</v>
      </c>
    </row>
    <row r="1545" spans="28:28">
      <c r="AB1545">
        <v>21</v>
      </c>
    </row>
    <row r="1546" spans="28:28">
      <c r="AB1546">
        <v>22</v>
      </c>
    </row>
    <row r="1547" spans="28:28">
      <c r="AB1547">
        <v>11</v>
      </c>
    </row>
    <row r="1548" spans="28:28">
      <c r="AB1548">
        <v>23</v>
      </c>
    </row>
    <row r="1549" spans="28:28">
      <c r="AB1549">
        <v>23</v>
      </c>
    </row>
    <row r="1550" spans="28:28">
      <c r="AB1550">
        <v>0</v>
      </c>
    </row>
    <row r="1551" spans="28:28">
      <c r="AB1551">
        <v>1</v>
      </c>
    </row>
    <row r="1552" spans="28:28">
      <c r="AB1552">
        <v>2</v>
      </c>
    </row>
    <row r="1553" spans="28:28">
      <c r="AB1553">
        <v>3</v>
      </c>
    </row>
    <row r="1554" spans="28:28">
      <c r="AB1554">
        <v>4</v>
      </c>
    </row>
    <row r="1555" spans="28:28">
      <c r="AB1555">
        <v>5</v>
      </c>
    </row>
    <row r="1556" spans="28:28">
      <c r="AB1556">
        <v>6</v>
      </c>
    </row>
    <row r="1557" spans="28:28">
      <c r="AB1557">
        <v>7</v>
      </c>
    </row>
    <row r="1558" spans="28:28">
      <c r="AB1558">
        <v>8</v>
      </c>
    </row>
    <row r="1559" spans="28:28">
      <c r="AB1559">
        <v>0</v>
      </c>
    </row>
    <row r="1560" spans="28:28">
      <c r="AB1560">
        <v>9</v>
      </c>
    </row>
    <row r="1561" spans="28:28">
      <c r="AB1561">
        <v>10</v>
      </c>
    </row>
    <row r="1562" spans="28:28">
      <c r="AB1562">
        <v>11</v>
      </c>
    </row>
    <row r="1563" spans="28:28">
      <c r="AB1563">
        <v>12</v>
      </c>
    </row>
    <row r="1564" spans="28:28">
      <c r="AB1564">
        <v>13</v>
      </c>
    </row>
    <row r="1565" spans="28:28">
      <c r="AB1565">
        <v>14</v>
      </c>
    </row>
    <row r="1566" spans="28:28">
      <c r="AB1566">
        <v>15</v>
      </c>
    </row>
    <row r="1567" spans="28:28">
      <c r="AB1567">
        <v>16</v>
      </c>
    </row>
    <row r="1568" spans="28:28">
      <c r="AB1568">
        <v>17</v>
      </c>
    </row>
    <row r="1569" spans="28:28">
      <c r="AB1569">
        <v>18</v>
      </c>
    </row>
    <row r="1570" spans="28:28">
      <c r="AB1570">
        <v>1</v>
      </c>
    </row>
    <row r="1571" spans="28:28">
      <c r="AB1571">
        <v>19</v>
      </c>
    </row>
    <row r="1572" spans="28:28">
      <c r="AB1572">
        <v>20</v>
      </c>
    </row>
    <row r="1573" spans="28:28">
      <c r="AB1573">
        <v>21</v>
      </c>
    </row>
    <row r="1574" spans="28:28">
      <c r="AB1574">
        <v>22</v>
      </c>
    </row>
    <row r="1575" spans="28:28">
      <c r="AB1575">
        <v>23</v>
      </c>
    </row>
    <row r="1576" spans="28:28">
      <c r="AB1576">
        <v>0</v>
      </c>
    </row>
    <row r="1577" spans="28:28">
      <c r="AB1577">
        <v>1</v>
      </c>
    </row>
    <row r="1578" spans="28:28">
      <c r="AB1578">
        <v>2</v>
      </c>
    </row>
    <row r="1579" spans="28:28">
      <c r="AB1579">
        <v>3</v>
      </c>
    </row>
    <row r="1580" spans="28:28">
      <c r="AB1580">
        <v>4</v>
      </c>
    </row>
    <row r="1581" spans="28:28">
      <c r="AB1581">
        <v>2</v>
      </c>
    </row>
    <row r="1582" spans="28:28">
      <c r="AB1582">
        <v>5</v>
      </c>
    </row>
    <row r="1583" spans="28:28">
      <c r="AB1583">
        <v>6</v>
      </c>
    </row>
    <row r="1584" spans="28:28">
      <c r="AB1584">
        <v>7</v>
      </c>
    </row>
    <row r="1585" spans="28:28">
      <c r="AB1585">
        <v>8</v>
      </c>
    </row>
    <row r="1586" spans="28:28">
      <c r="AB1586">
        <v>9</v>
      </c>
    </row>
    <row r="1587" spans="28:28">
      <c r="AB1587">
        <v>10</v>
      </c>
    </row>
    <row r="1588" spans="28:28">
      <c r="AB1588">
        <v>11</v>
      </c>
    </row>
    <row r="1589" spans="28:28">
      <c r="AB1589">
        <v>12</v>
      </c>
    </row>
    <row r="1590" spans="28:28">
      <c r="AB1590">
        <v>13</v>
      </c>
    </row>
    <row r="1591" spans="28:28">
      <c r="AB1591">
        <v>14</v>
      </c>
    </row>
    <row r="1592" spans="28:28">
      <c r="AB1592">
        <v>3</v>
      </c>
    </row>
    <row r="1593" spans="28:28">
      <c r="AB1593">
        <v>15</v>
      </c>
    </row>
    <row r="1594" spans="28:28">
      <c r="AB1594">
        <v>16</v>
      </c>
    </row>
    <row r="1595" spans="28:28">
      <c r="AB1595">
        <v>17</v>
      </c>
    </row>
    <row r="1596" spans="28:28">
      <c r="AB1596">
        <v>18</v>
      </c>
    </row>
    <row r="1597" spans="28:28">
      <c r="AB1597">
        <v>19</v>
      </c>
    </row>
    <row r="1598" spans="28:28">
      <c r="AB1598">
        <v>20</v>
      </c>
    </row>
    <row r="1599" spans="28:28">
      <c r="AB1599">
        <v>21</v>
      </c>
    </row>
    <row r="1600" spans="28:28">
      <c r="AB1600">
        <v>22</v>
      </c>
    </row>
    <row r="1601" spans="28:28">
      <c r="AB1601">
        <v>23</v>
      </c>
    </row>
    <row r="1602" spans="28:28">
      <c r="AB1602">
        <v>0</v>
      </c>
    </row>
    <row r="1603" spans="28:28">
      <c r="AB1603">
        <v>4</v>
      </c>
    </row>
    <row r="1604" spans="28:28">
      <c r="AB1604">
        <v>1</v>
      </c>
    </row>
    <row r="1605" spans="28:28">
      <c r="AB1605">
        <v>2</v>
      </c>
    </row>
    <row r="1606" spans="28:28">
      <c r="AB1606">
        <v>3</v>
      </c>
    </row>
    <row r="1607" spans="28:28">
      <c r="AB1607">
        <v>4</v>
      </c>
    </row>
    <row r="1608" spans="28:28">
      <c r="AB1608">
        <v>5</v>
      </c>
    </row>
    <row r="1609" spans="28:28">
      <c r="AB1609">
        <v>6</v>
      </c>
    </row>
    <row r="1610" spans="28:28">
      <c r="AB1610">
        <v>7</v>
      </c>
    </row>
    <row r="1611" spans="28:28">
      <c r="AB1611">
        <v>8</v>
      </c>
    </row>
    <row r="1612" spans="28:28">
      <c r="AB1612">
        <v>9</v>
      </c>
    </row>
    <row r="1613" spans="28:28">
      <c r="AB1613">
        <v>10</v>
      </c>
    </row>
    <row r="1614" spans="28:28">
      <c r="AB1614">
        <v>5</v>
      </c>
    </row>
    <row r="1615" spans="28:28">
      <c r="AB1615">
        <v>11</v>
      </c>
    </row>
    <row r="1616" spans="28:28">
      <c r="AB1616">
        <v>12</v>
      </c>
    </row>
    <row r="1617" spans="28:28">
      <c r="AB1617">
        <v>13</v>
      </c>
    </row>
    <row r="1618" spans="28:28">
      <c r="AB1618">
        <v>14</v>
      </c>
    </row>
    <row r="1619" spans="28:28">
      <c r="AB1619">
        <v>15</v>
      </c>
    </row>
    <row r="1620" spans="28:28">
      <c r="AB1620">
        <v>16</v>
      </c>
    </row>
    <row r="1621" spans="28:28">
      <c r="AB1621">
        <v>17</v>
      </c>
    </row>
    <row r="1622" spans="28:28">
      <c r="AB1622">
        <v>18</v>
      </c>
    </row>
    <row r="1623" spans="28:28">
      <c r="AB1623">
        <v>19</v>
      </c>
    </row>
    <row r="1624" spans="28:28">
      <c r="AB1624">
        <v>20</v>
      </c>
    </row>
    <row r="1625" spans="28:28">
      <c r="AB1625">
        <v>6</v>
      </c>
    </row>
    <row r="1626" spans="28:28">
      <c r="AB1626">
        <v>21</v>
      </c>
    </row>
    <row r="1627" spans="28:28">
      <c r="AB1627">
        <v>22</v>
      </c>
    </row>
    <row r="1628" spans="28:28">
      <c r="AB1628">
        <v>23</v>
      </c>
    </row>
    <row r="1629" spans="28:28">
      <c r="AB1629">
        <v>0</v>
      </c>
    </row>
    <row r="1630" spans="28:28">
      <c r="AB1630">
        <v>1</v>
      </c>
    </row>
    <row r="1631" spans="28:28">
      <c r="AB1631">
        <v>2</v>
      </c>
    </row>
    <row r="1632" spans="28:28">
      <c r="AB1632">
        <v>3</v>
      </c>
    </row>
    <row r="1633" spans="28:28">
      <c r="AB1633">
        <v>4</v>
      </c>
    </row>
    <row r="1634" spans="28:28">
      <c r="AB1634">
        <v>5</v>
      </c>
    </row>
    <row r="1635" spans="28:28">
      <c r="AB1635">
        <v>6</v>
      </c>
    </row>
    <row r="1636" spans="28:28">
      <c r="AB1636">
        <v>7</v>
      </c>
    </row>
    <row r="1637" spans="28:28">
      <c r="AB1637">
        <v>7</v>
      </c>
    </row>
    <row r="1638" spans="28:28">
      <c r="AB1638">
        <v>8</v>
      </c>
    </row>
    <row r="1639" spans="28:28">
      <c r="AB1639">
        <v>9</v>
      </c>
    </row>
    <row r="1640" spans="28:28">
      <c r="AB1640">
        <v>10</v>
      </c>
    </row>
    <row r="1641" spans="28:28">
      <c r="AB1641">
        <v>11</v>
      </c>
    </row>
    <row r="1642" spans="28:28">
      <c r="AB1642">
        <v>12</v>
      </c>
    </row>
    <row r="1643" spans="28:28">
      <c r="AB1643">
        <v>13</v>
      </c>
    </row>
    <row r="1644" spans="28:28">
      <c r="AB1644">
        <v>14</v>
      </c>
    </row>
    <row r="1645" spans="28:28">
      <c r="AB1645">
        <v>15</v>
      </c>
    </row>
    <row r="1646" spans="28:28">
      <c r="AB1646">
        <v>16</v>
      </c>
    </row>
    <row r="1647" spans="28:28">
      <c r="AB1647">
        <v>8</v>
      </c>
    </row>
    <row r="1648" spans="28:28">
      <c r="AB1648">
        <v>17</v>
      </c>
    </row>
    <row r="1649" spans="28:28">
      <c r="AB1649">
        <v>18</v>
      </c>
    </row>
    <row r="1650" spans="28:28">
      <c r="AB1650">
        <v>19</v>
      </c>
    </row>
    <row r="1651" spans="28:28">
      <c r="AB1651">
        <v>20</v>
      </c>
    </row>
    <row r="1652" spans="28:28">
      <c r="AB1652">
        <v>21</v>
      </c>
    </row>
    <row r="1653" spans="28:28">
      <c r="AB1653">
        <v>22</v>
      </c>
    </row>
    <row r="1654" spans="28:28">
      <c r="AB1654">
        <v>23</v>
      </c>
    </row>
    <row r="1655" spans="28:28">
      <c r="AB1655">
        <v>0</v>
      </c>
    </row>
    <row r="1656" spans="28:28">
      <c r="AB1656">
        <v>1</v>
      </c>
    </row>
    <row r="1657" spans="28:28">
      <c r="AB1657">
        <v>2</v>
      </c>
    </row>
    <row r="1658" spans="28:28">
      <c r="AB1658">
        <v>12</v>
      </c>
    </row>
    <row r="1659" spans="28:28">
      <c r="AB1659">
        <v>9</v>
      </c>
    </row>
    <row r="1660" spans="28:28">
      <c r="AB1660">
        <v>3</v>
      </c>
    </row>
    <row r="1661" spans="28:28">
      <c r="AB1661">
        <v>4</v>
      </c>
    </row>
    <row r="1662" spans="28:28">
      <c r="AB1662">
        <v>5</v>
      </c>
    </row>
    <row r="1663" spans="28:28">
      <c r="AB1663">
        <v>6</v>
      </c>
    </row>
    <row r="1664" spans="28:28">
      <c r="AB1664">
        <v>7</v>
      </c>
    </row>
    <row r="1665" spans="28:28">
      <c r="AB1665">
        <v>8</v>
      </c>
    </row>
    <row r="1666" spans="28:28">
      <c r="AB1666">
        <v>9</v>
      </c>
    </row>
    <row r="1667" spans="28:28">
      <c r="AB1667">
        <v>10</v>
      </c>
    </row>
    <row r="1668" spans="28:28">
      <c r="AB1668">
        <v>11</v>
      </c>
    </row>
    <row r="1669" spans="28:28">
      <c r="AB1669">
        <v>12</v>
      </c>
    </row>
    <row r="1670" spans="28:28">
      <c r="AB1670">
        <v>10</v>
      </c>
    </row>
    <row r="1671" spans="28:28">
      <c r="AB1671">
        <v>13</v>
      </c>
    </row>
    <row r="1672" spans="28:28">
      <c r="AB1672">
        <v>14</v>
      </c>
    </row>
    <row r="1673" spans="28:28">
      <c r="AB1673">
        <v>15</v>
      </c>
    </row>
    <row r="1674" spans="28:28">
      <c r="AB1674">
        <v>16</v>
      </c>
    </row>
    <row r="1675" spans="28:28">
      <c r="AB1675">
        <v>17</v>
      </c>
    </row>
    <row r="1676" spans="28:28">
      <c r="AB1676">
        <v>18</v>
      </c>
    </row>
    <row r="1677" spans="28:28">
      <c r="AB1677">
        <v>19</v>
      </c>
    </row>
    <row r="1678" spans="28:28">
      <c r="AB1678">
        <v>20</v>
      </c>
    </row>
    <row r="1679" spans="28:28">
      <c r="AB1679">
        <v>21</v>
      </c>
    </row>
    <row r="1680" spans="28:28">
      <c r="AB1680">
        <v>22</v>
      </c>
    </row>
    <row r="1681" spans="28:28">
      <c r="AB1681">
        <v>11</v>
      </c>
    </row>
    <row r="1682" spans="28:28">
      <c r="AB1682">
        <v>23</v>
      </c>
    </row>
    <row r="1683" spans="28:28">
      <c r="AB1683">
        <v>12</v>
      </c>
    </row>
    <row r="1684" spans="28:28">
      <c r="AB1684">
        <v>13</v>
      </c>
    </row>
    <row r="1685" spans="28:28">
      <c r="AB1685">
        <v>14</v>
      </c>
    </row>
    <row r="1686" spans="28:28">
      <c r="AB1686">
        <v>15</v>
      </c>
    </row>
    <row r="1687" spans="28:28">
      <c r="AB1687">
        <v>16</v>
      </c>
    </row>
    <row r="1688" spans="28:28">
      <c r="AB1688">
        <v>17</v>
      </c>
    </row>
    <row r="1689" spans="28:28">
      <c r="AB1689">
        <v>18</v>
      </c>
    </row>
    <row r="1690" spans="28:28">
      <c r="AB1690">
        <v>13</v>
      </c>
    </row>
    <row r="1691" spans="28:28">
      <c r="AB1691">
        <v>19</v>
      </c>
    </row>
    <row r="1692" spans="28:28">
      <c r="AB1692">
        <v>20</v>
      </c>
    </row>
    <row r="1693" spans="28:28">
      <c r="AB1693">
        <v>21</v>
      </c>
    </row>
    <row r="1694" spans="28:28">
      <c r="AB1694">
        <v>22</v>
      </c>
    </row>
    <row r="1695" spans="28:28">
      <c r="AB1695">
        <v>23</v>
      </c>
    </row>
    <row r="1696" spans="28:28">
      <c r="AB1696">
        <v>0</v>
      </c>
    </row>
    <row r="1697" spans="28:28">
      <c r="AB1697">
        <v>1</v>
      </c>
    </row>
    <row r="1698" spans="28:28">
      <c r="AB1698">
        <v>2</v>
      </c>
    </row>
    <row r="1699" spans="28:28">
      <c r="AB1699">
        <v>3</v>
      </c>
    </row>
    <row r="1700" spans="28:28">
      <c r="AB1700">
        <v>4</v>
      </c>
    </row>
    <row r="1701" spans="28:28">
      <c r="AB1701">
        <v>14</v>
      </c>
    </row>
    <row r="1702" spans="28:28">
      <c r="AB1702">
        <v>5</v>
      </c>
    </row>
    <row r="1703" spans="28:28">
      <c r="AB1703">
        <v>6</v>
      </c>
    </row>
    <row r="1704" spans="28:28">
      <c r="AB1704">
        <v>7</v>
      </c>
    </row>
    <row r="1705" spans="28:28">
      <c r="AB1705">
        <v>8</v>
      </c>
    </row>
    <row r="1706" spans="28:28">
      <c r="AB1706">
        <v>9</v>
      </c>
    </row>
    <row r="1707" spans="28:28">
      <c r="AB1707">
        <v>10</v>
      </c>
    </row>
    <row r="1708" spans="28:28">
      <c r="AB1708">
        <v>11</v>
      </c>
    </row>
    <row r="1709" spans="28:28">
      <c r="AB1709">
        <v>12</v>
      </c>
    </row>
    <row r="1710" spans="28:28">
      <c r="AB1710">
        <v>13</v>
      </c>
    </row>
    <row r="1711" spans="28:28">
      <c r="AB1711">
        <v>14</v>
      </c>
    </row>
    <row r="1712" spans="28:28">
      <c r="AB1712">
        <v>15</v>
      </c>
    </row>
    <row r="1713" spans="28:28">
      <c r="AB1713">
        <v>15</v>
      </c>
    </row>
    <row r="1714" spans="28:28">
      <c r="AB1714">
        <v>16</v>
      </c>
    </row>
    <row r="1715" spans="28:28">
      <c r="AB1715">
        <v>17</v>
      </c>
    </row>
    <row r="1716" spans="28:28">
      <c r="AB1716">
        <v>18</v>
      </c>
    </row>
    <row r="1717" spans="28:28">
      <c r="AB1717">
        <v>19</v>
      </c>
    </row>
    <row r="1718" spans="28:28">
      <c r="AB1718">
        <v>20</v>
      </c>
    </row>
    <row r="1719" spans="28:28">
      <c r="AB1719">
        <v>21</v>
      </c>
    </row>
    <row r="1720" spans="28:28">
      <c r="AB1720">
        <v>22</v>
      </c>
    </row>
    <row r="1721" spans="28:28">
      <c r="AB1721">
        <v>23</v>
      </c>
    </row>
    <row r="1722" spans="28:28">
      <c r="AB1722">
        <v>0</v>
      </c>
    </row>
    <row r="1723" spans="28:28">
      <c r="AB1723">
        <v>16</v>
      </c>
    </row>
    <row r="1724" spans="28:28">
      <c r="AB1724">
        <v>1</v>
      </c>
    </row>
    <row r="1725" spans="28:28">
      <c r="AB1725">
        <v>2</v>
      </c>
    </row>
    <row r="1726" spans="28:28">
      <c r="AB1726">
        <v>3</v>
      </c>
    </row>
    <row r="1727" spans="28:28">
      <c r="AB1727">
        <v>4</v>
      </c>
    </row>
    <row r="1728" spans="28:28">
      <c r="AB1728">
        <v>5</v>
      </c>
    </row>
    <row r="1729" spans="28:28">
      <c r="AB1729">
        <v>6</v>
      </c>
    </row>
    <row r="1730" spans="28:28">
      <c r="AB1730">
        <v>7</v>
      </c>
    </row>
    <row r="1731" spans="28:28">
      <c r="AB1731">
        <v>8</v>
      </c>
    </row>
    <row r="1732" spans="28:28">
      <c r="AB1732">
        <v>9</v>
      </c>
    </row>
    <row r="1733" spans="28:28">
      <c r="AB1733">
        <v>10</v>
      </c>
    </row>
    <row r="1734" spans="28:28">
      <c r="AB1734">
        <v>17</v>
      </c>
    </row>
    <row r="1735" spans="28:28">
      <c r="AB1735">
        <v>11</v>
      </c>
    </row>
    <row r="1736" spans="28:28">
      <c r="AB1736">
        <v>12</v>
      </c>
    </row>
    <row r="1737" spans="28:28">
      <c r="AB1737">
        <v>13</v>
      </c>
    </row>
    <row r="1738" spans="28:28">
      <c r="AB1738">
        <v>14</v>
      </c>
    </row>
    <row r="1739" spans="28:28">
      <c r="AB1739">
        <v>15</v>
      </c>
    </row>
    <row r="1740" spans="28:28">
      <c r="AB1740">
        <v>16</v>
      </c>
    </row>
    <row r="1741" spans="28:28">
      <c r="AB1741">
        <v>17</v>
      </c>
    </row>
    <row r="1742" spans="28:28">
      <c r="AB1742">
        <v>18</v>
      </c>
    </row>
    <row r="1743" spans="28:28">
      <c r="AB1743">
        <v>19</v>
      </c>
    </row>
    <row r="1744" spans="28:28">
      <c r="AB1744">
        <v>20</v>
      </c>
    </row>
    <row r="1745" spans="28:28">
      <c r="AB1745">
        <v>18</v>
      </c>
    </row>
    <row r="1746" spans="28:28">
      <c r="AB1746">
        <v>21</v>
      </c>
    </row>
    <row r="1747" spans="28:28">
      <c r="AB1747">
        <v>22</v>
      </c>
    </row>
    <row r="1748" spans="28:28">
      <c r="AB1748">
        <v>23</v>
      </c>
    </row>
    <row r="1749" spans="28:28">
      <c r="AB1749">
        <v>0</v>
      </c>
    </row>
    <row r="1750" spans="28:28">
      <c r="AB1750">
        <v>1</v>
      </c>
    </row>
    <row r="1751" spans="28:28">
      <c r="AB1751">
        <v>2</v>
      </c>
    </row>
    <row r="1752" spans="28:28">
      <c r="AB1752">
        <v>3</v>
      </c>
    </row>
    <row r="1753" spans="28:28">
      <c r="AB1753">
        <v>4</v>
      </c>
    </row>
    <row r="1754" spans="28:28">
      <c r="AB1754">
        <v>5</v>
      </c>
    </row>
    <row r="1755" spans="28:28">
      <c r="AB1755">
        <v>6</v>
      </c>
    </row>
    <row r="1756" spans="28:28">
      <c r="AB1756">
        <v>1</v>
      </c>
    </row>
    <row r="1757" spans="28:28">
      <c r="AB1757">
        <v>19</v>
      </c>
    </row>
    <row r="1758" spans="28:28">
      <c r="AB1758">
        <v>7</v>
      </c>
    </row>
    <row r="1759" spans="28:28">
      <c r="AB1759">
        <v>8</v>
      </c>
    </row>
    <row r="1760" spans="28:28">
      <c r="AB1760">
        <v>9</v>
      </c>
    </row>
    <row r="1761" spans="28:28">
      <c r="AB1761">
        <v>10</v>
      </c>
    </row>
    <row r="1762" spans="28:28">
      <c r="AB1762">
        <v>11</v>
      </c>
    </row>
    <row r="1763" spans="28:28">
      <c r="AB1763">
        <v>12</v>
      </c>
    </row>
    <row r="1764" spans="28:28">
      <c r="AB1764">
        <v>13</v>
      </c>
    </row>
    <row r="1765" spans="28:28">
      <c r="AB1765">
        <v>14</v>
      </c>
    </row>
    <row r="1766" spans="28:28">
      <c r="AB1766">
        <v>15</v>
      </c>
    </row>
    <row r="1767" spans="28:28">
      <c r="AB1767">
        <v>16</v>
      </c>
    </row>
    <row r="1768" spans="28:28">
      <c r="AB1768">
        <v>20</v>
      </c>
    </row>
    <row r="1769" spans="28:28">
      <c r="AB1769">
        <v>17</v>
      </c>
    </row>
    <row r="1770" spans="28:28">
      <c r="AB1770">
        <v>18</v>
      </c>
    </row>
    <row r="1771" spans="28:28">
      <c r="AB1771">
        <v>19</v>
      </c>
    </row>
    <row r="1772" spans="28:28">
      <c r="AB1772">
        <v>20</v>
      </c>
    </row>
    <row r="1773" spans="28:28">
      <c r="AB1773">
        <v>21</v>
      </c>
    </row>
    <row r="1774" spans="28:28">
      <c r="AB1774">
        <v>22</v>
      </c>
    </row>
    <row r="1775" spans="28:28">
      <c r="AB1775">
        <v>23</v>
      </c>
    </row>
    <row r="1776" spans="28:28">
      <c r="AB1776">
        <v>0</v>
      </c>
    </row>
    <row r="1777" spans="28:28">
      <c r="AB1777">
        <v>1</v>
      </c>
    </row>
    <row r="1778" spans="28:28">
      <c r="AB1778">
        <v>2</v>
      </c>
    </row>
    <row r="1779" spans="28:28">
      <c r="AB1779">
        <v>21</v>
      </c>
    </row>
    <row r="1780" spans="28:28">
      <c r="AB1780">
        <v>3</v>
      </c>
    </row>
    <row r="1781" spans="28:28">
      <c r="AB1781">
        <v>4</v>
      </c>
    </row>
    <row r="1782" spans="28:28">
      <c r="AB1782">
        <v>5</v>
      </c>
    </row>
    <row r="1783" spans="28:28">
      <c r="AB1783">
        <v>6</v>
      </c>
    </row>
    <row r="1784" spans="28:28">
      <c r="AB1784">
        <v>7</v>
      </c>
    </row>
    <row r="1785" spans="28:28">
      <c r="AB1785">
        <v>8</v>
      </c>
    </row>
    <row r="1786" spans="28:28">
      <c r="AB1786">
        <v>9</v>
      </c>
    </row>
    <row r="1787" spans="28:28">
      <c r="AB1787">
        <v>10</v>
      </c>
    </row>
    <row r="1788" spans="28:28">
      <c r="AB1788">
        <v>11</v>
      </c>
    </row>
    <row r="1789" spans="28:28">
      <c r="AB1789">
        <v>12</v>
      </c>
    </row>
    <row r="1790" spans="28:28">
      <c r="AB1790">
        <v>22</v>
      </c>
    </row>
    <row r="1791" spans="28:28">
      <c r="AB1791">
        <v>13</v>
      </c>
    </row>
    <row r="1792" spans="28:28">
      <c r="AB1792">
        <v>14</v>
      </c>
    </row>
    <row r="1793" spans="28:28">
      <c r="AB1793">
        <v>15</v>
      </c>
    </row>
    <row r="1794" spans="28:28">
      <c r="AB1794">
        <v>16</v>
      </c>
    </row>
    <row r="1795" spans="28:28">
      <c r="AB1795">
        <v>17</v>
      </c>
    </row>
    <row r="1796" spans="28:28">
      <c r="AB1796">
        <v>18</v>
      </c>
    </row>
    <row r="1797" spans="28:28">
      <c r="AB1797">
        <v>19</v>
      </c>
    </row>
    <row r="1798" spans="28:28">
      <c r="AB1798">
        <v>20</v>
      </c>
    </row>
    <row r="1799" spans="28:28">
      <c r="AB1799">
        <v>21</v>
      </c>
    </row>
    <row r="1800" spans="28:28">
      <c r="AB1800">
        <v>22</v>
      </c>
    </row>
    <row r="1801" spans="28:28">
      <c r="AB1801">
        <v>23</v>
      </c>
    </row>
    <row r="1802" spans="28:28">
      <c r="AB1802">
        <v>23</v>
      </c>
    </row>
    <row r="1803" spans="28:28">
      <c r="AB1803">
        <v>0</v>
      </c>
    </row>
    <row r="1804" spans="28:28">
      <c r="AB1804">
        <v>1</v>
      </c>
    </row>
    <row r="1805" spans="28:28">
      <c r="AB1805">
        <v>2</v>
      </c>
    </row>
    <row r="1806" spans="28:28">
      <c r="AB1806">
        <v>3</v>
      </c>
    </row>
    <row r="1807" spans="28:28">
      <c r="AB1807">
        <v>4</v>
      </c>
    </row>
    <row r="1808" spans="28:28">
      <c r="AB1808">
        <v>5</v>
      </c>
    </row>
    <row r="1809" spans="28:28">
      <c r="AB1809">
        <v>6</v>
      </c>
    </row>
    <row r="1810" spans="28:28">
      <c r="AB1810">
        <v>7</v>
      </c>
    </row>
    <row r="1811" spans="28:28">
      <c r="AB1811">
        <v>8</v>
      </c>
    </row>
    <row r="1812" spans="28:28">
      <c r="AB1812">
        <v>0</v>
      </c>
    </row>
    <row r="1813" spans="28:28">
      <c r="AB1813">
        <v>9</v>
      </c>
    </row>
    <row r="1814" spans="28:28">
      <c r="AB1814">
        <v>10</v>
      </c>
    </row>
    <row r="1815" spans="28:28">
      <c r="AB1815">
        <v>11</v>
      </c>
    </row>
    <row r="1816" spans="28:28">
      <c r="AB1816">
        <v>12</v>
      </c>
    </row>
    <row r="1817" spans="28:28">
      <c r="AB1817">
        <v>13</v>
      </c>
    </row>
    <row r="1818" spans="28:28">
      <c r="AB1818">
        <v>14</v>
      </c>
    </row>
    <row r="1819" spans="28:28">
      <c r="AB1819">
        <v>15</v>
      </c>
    </row>
    <row r="1820" spans="28:28">
      <c r="AB1820">
        <v>16</v>
      </c>
    </row>
    <row r="1821" spans="28:28">
      <c r="AB1821">
        <v>17</v>
      </c>
    </row>
    <row r="1822" spans="28:28">
      <c r="AB1822">
        <v>18</v>
      </c>
    </row>
    <row r="1823" spans="28:28">
      <c r="AB1823">
        <v>1</v>
      </c>
    </row>
    <row r="1824" spans="28:28">
      <c r="AB1824">
        <v>19</v>
      </c>
    </row>
    <row r="1825" spans="28:28">
      <c r="AB1825">
        <v>20</v>
      </c>
    </row>
    <row r="1826" spans="28:28">
      <c r="AB1826">
        <v>21</v>
      </c>
    </row>
    <row r="1827" spans="28:28">
      <c r="AB1827">
        <v>22</v>
      </c>
    </row>
    <row r="1828" spans="28:28">
      <c r="AB1828">
        <v>23</v>
      </c>
    </row>
    <row r="1829" spans="28:28">
      <c r="AB1829">
        <v>0</v>
      </c>
    </row>
    <row r="1830" spans="28:28">
      <c r="AB1830">
        <v>1</v>
      </c>
    </row>
    <row r="1831" spans="28:28">
      <c r="AB1831">
        <v>2</v>
      </c>
    </row>
    <row r="1832" spans="28:28">
      <c r="AB1832">
        <v>3</v>
      </c>
    </row>
    <row r="1833" spans="28:28">
      <c r="AB1833">
        <v>4</v>
      </c>
    </row>
    <row r="1834" spans="28:28">
      <c r="AB1834">
        <v>2</v>
      </c>
    </row>
    <row r="1835" spans="28:28">
      <c r="AB1835">
        <v>5</v>
      </c>
    </row>
    <row r="1836" spans="28:28">
      <c r="AB1836">
        <v>6</v>
      </c>
    </row>
    <row r="1837" spans="28:28">
      <c r="AB1837">
        <v>7</v>
      </c>
    </row>
    <row r="1838" spans="28:28">
      <c r="AB1838">
        <v>8</v>
      </c>
    </row>
    <row r="1839" spans="28:28">
      <c r="AB1839">
        <v>9</v>
      </c>
    </row>
    <row r="1840" spans="28:28">
      <c r="AB1840">
        <v>10</v>
      </c>
    </row>
    <row r="1841" spans="28:28">
      <c r="AB1841">
        <v>11</v>
      </c>
    </row>
    <row r="1842" spans="28:28">
      <c r="AB1842">
        <v>12</v>
      </c>
    </row>
    <row r="1843" spans="28:28">
      <c r="AB1843">
        <v>13</v>
      </c>
    </row>
    <row r="1844" spans="28:28">
      <c r="AB1844">
        <v>14</v>
      </c>
    </row>
    <row r="1845" spans="28:28">
      <c r="AB1845">
        <v>3</v>
      </c>
    </row>
    <row r="1846" spans="28:28">
      <c r="AB1846">
        <v>15</v>
      </c>
    </row>
    <row r="1847" spans="28:28">
      <c r="AB1847">
        <v>16</v>
      </c>
    </row>
    <row r="1848" spans="28:28">
      <c r="AB1848">
        <v>17</v>
      </c>
    </row>
    <row r="1849" spans="28:28">
      <c r="AB1849">
        <v>18</v>
      </c>
    </row>
    <row r="1850" spans="28:28">
      <c r="AB1850">
        <v>19</v>
      </c>
    </row>
    <row r="1851" spans="28:28">
      <c r="AB1851">
        <v>20</v>
      </c>
    </row>
    <row r="1852" spans="28:28">
      <c r="AB1852">
        <v>21</v>
      </c>
    </row>
    <row r="1853" spans="28:28">
      <c r="AB1853">
        <v>22</v>
      </c>
    </row>
    <row r="1854" spans="28:28">
      <c r="AB1854">
        <v>23</v>
      </c>
    </row>
    <row r="1855" spans="28:28">
      <c r="AB1855">
        <v>0</v>
      </c>
    </row>
    <row r="1856" spans="28:28">
      <c r="AB1856">
        <v>4</v>
      </c>
    </row>
    <row r="1857" spans="28:28">
      <c r="AB1857">
        <v>1</v>
      </c>
    </row>
    <row r="1858" spans="28:28">
      <c r="AB1858">
        <v>2</v>
      </c>
    </row>
    <row r="1859" spans="28:28">
      <c r="AB1859">
        <v>3</v>
      </c>
    </row>
    <row r="1860" spans="28:28">
      <c r="AB1860">
        <v>4</v>
      </c>
    </row>
    <row r="1861" spans="28:28">
      <c r="AB1861">
        <v>5</v>
      </c>
    </row>
    <row r="1862" spans="28:28">
      <c r="AB1862">
        <v>6</v>
      </c>
    </row>
    <row r="1863" spans="28:28">
      <c r="AB1863">
        <v>7</v>
      </c>
    </row>
    <row r="1864" spans="28:28">
      <c r="AB1864">
        <v>8</v>
      </c>
    </row>
    <row r="1865" spans="28:28">
      <c r="AB1865">
        <v>9</v>
      </c>
    </row>
    <row r="1866" spans="28:28">
      <c r="AB1866">
        <v>10</v>
      </c>
    </row>
    <row r="1867" spans="28:28">
      <c r="AB1867">
        <v>2</v>
      </c>
    </row>
    <row r="1868" spans="28:28">
      <c r="AB1868">
        <v>5</v>
      </c>
    </row>
    <row r="1869" spans="28:28">
      <c r="AB1869">
        <v>11</v>
      </c>
    </row>
    <row r="1870" spans="28:28">
      <c r="AB1870">
        <v>12</v>
      </c>
    </row>
    <row r="1871" spans="28:28">
      <c r="AB1871">
        <v>13</v>
      </c>
    </row>
    <row r="1872" spans="28:28">
      <c r="AB1872">
        <v>14</v>
      </c>
    </row>
    <row r="1873" spans="28:28">
      <c r="AB1873">
        <v>15</v>
      </c>
    </row>
    <row r="1874" spans="28:28">
      <c r="AB1874">
        <v>16</v>
      </c>
    </row>
    <row r="1875" spans="28:28">
      <c r="AB1875">
        <v>17</v>
      </c>
    </row>
    <row r="1876" spans="28:28">
      <c r="AB1876">
        <v>18</v>
      </c>
    </row>
    <row r="1877" spans="28:28">
      <c r="AB1877">
        <v>19</v>
      </c>
    </row>
    <row r="1878" spans="28:28">
      <c r="AB1878">
        <v>20</v>
      </c>
    </row>
    <row r="1879" spans="28:28">
      <c r="AB1879">
        <v>6</v>
      </c>
    </row>
    <row r="1880" spans="28:28">
      <c r="AB1880">
        <v>21</v>
      </c>
    </row>
    <row r="1881" spans="28:28">
      <c r="AB1881">
        <v>22</v>
      </c>
    </row>
    <row r="1882" spans="28:28">
      <c r="AB1882">
        <v>23</v>
      </c>
    </row>
    <row r="1883" spans="28:28">
      <c r="AB1883">
        <v>0</v>
      </c>
    </row>
    <row r="1884" spans="28:28">
      <c r="AB1884">
        <v>1</v>
      </c>
    </row>
    <row r="1885" spans="28:28">
      <c r="AB1885">
        <v>2</v>
      </c>
    </row>
    <row r="1886" spans="28:28">
      <c r="AB1886">
        <v>3</v>
      </c>
    </row>
    <row r="1887" spans="28:28">
      <c r="AB1887">
        <v>4</v>
      </c>
    </row>
    <row r="1888" spans="28:28">
      <c r="AB1888">
        <v>5</v>
      </c>
    </row>
    <row r="1889" spans="28:28">
      <c r="AB1889">
        <v>6</v>
      </c>
    </row>
    <row r="1890" spans="28:28">
      <c r="AB1890">
        <v>7</v>
      </c>
    </row>
    <row r="1891" spans="28:28">
      <c r="AB1891">
        <v>7</v>
      </c>
    </row>
    <row r="1892" spans="28:28">
      <c r="AB1892">
        <v>8</v>
      </c>
    </row>
    <row r="1893" spans="28:28">
      <c r="AB1893">
        <v>9</v>
      </c>
    </row>
    <row r="1894" spans="28:28">
      <c r="AB1894">
        <v>10</v>
      </c>
    </row>
    <row r="1895" spans="28:28">
      <c r="AB1895">
        <v>11</v>
      </c>
    </row>
    <row r="1896" spans="28:28">
      <c r="AB1896">
        <v>12</v>
      </c>
    </row>
    <row r="1897" spans="28:28">
      <c r="AB1897">
        <v>13</v>
      </c>
    </row>
    <row r="1898" spans="28:28">
      <c r="AB1898">
        <v>14</v>
      </c>
    </row>
    <row r="1899" spans="28:28">
      <c r="AB1899">
        <v>15</v>
      </c>
    </row>
    <row r="1900" spans="28:28">
      <c r="AB1900">
        <v>16</v>
      </c>
    </row>
    <row r="1901" spans="28:28">
      <c r="AB1901">
        <v>8</v>
      </c>
    </row>
    <row r="1902" spans="28:28">
      <c r="AB1902">
        <v>17</v>
      </c>
    </row>
    <row r="1903" spans="28:28">
      <c r="AB1903">
        <v>18</v>
      </c>
    </row>
  </sheetData>
  <conditionalFormatting pivot="1" sqref="Q79:W86">
    <cfRule type="colorScale" priority="1">
      <colorScale>
        <cfvo type="min"/>
        <cfvo type="percentile" val="50"/>
        <cfvo type="max"/>
        <color rgb="FFF8696B"/>
        <color rgb="FFFFEB84"/>
        <color rgb="FF63BE7B"/>
      </colorScale>
    </cfRule>
  </conditionalFormatting>
  <pageMargins left="0.7" right="0.7" top="0.75" bottom="0.75" header="0.3" footer="0.3"/>
  <drawing r:id="rId5"/>
  <legacyDrawing r:id="rId6"/>
  <controls>
    <mc:AlternateContent xmlns:mc="http://schemas.openxmlformats.org/markup-compatibility/2006">
      <mc:Choice Requires="x14">
        <control shapeId="24582" r:id="rId7" name="geographicUtilBtn">
          <controlPr defaultSize="0" autoLine="0" r:id="rId8">
            <anchor moveWithCells="1">
              <from>
                <xdr:col>11</xdr:col>
                <xdr:colOff>297180</xdr:colOff>
                <xdr:row>30</xdr:row>
                <xdr:rowOff>175260</xdr:rowOff>
              </from>
              <to>
                <xdr:col>11</xdr:col>
                <xdr:colOff>1181100</xdr:colOff>
                <xdr:row>32</xdr:row>
                <xdr:rowOff>68580</xdr:rowOff>
              </to>
            </anchor>
          </controlPr>
        </control>
      </mc:Choice>
      <mc:Fallback>
        <control shapeId="24582" r:id="rId7" name="geographicUtilBtn"/>
      </mc:Fallback>
    </mc:AlternateContent>
    <mc:AlternateContent xmlns:mc="http://schemas.openxmlformats.org/markup-compatibility/2006">
      <mc:Choice Requires="x14">
        <control shapeId="24581" r:id="rId9" name="timeofDayBtn">
          <controlPr defaultSize="0" autoLine="0" r:id="rId8">
            <anchor moveWithCells="1">
              <from>
                <xdr:col>3</xdr:col>
                <xdr:colOff>106680</xdr:colOff>
                <xdr:row>30</xdr:row>
                <xdr:rowOff>137160</xdr:rowOff>
              </from>
              <to>
                <xdr:col>4</xdr:col>
                <xdr:colOff>464820</xdr:colOff>
                <xdr:row>32</xdr:row>
                <xdr:rowOff>30480</xdr:rowOff>
              </to>
            </anchor>
          </controlPr>
        </control>
      </mc:Choice>
      <mc:Fallback>
        <control shapeId="24581" r:id="rId9" name="timeofDayBtn"/>
      </mc:Fallback>
    </mc:AlternateContent>
    <mc:AlternateContent xmlns:mc="http://schemas.openxmlformats.org/markup-compatibility/2006">
      <mc:Choice Requires="x14">
        <control shapeId="24580" r:id="rId10" name="avgMonthlyUtilBtn">
          <controlPr defaultSize="0" autoLine="0" r:id="rId8">
            <anchor moveWithCells="1">
              <from>
                <xdr:col>11</xdr:col>
                <xdr:colOff>929640</xdr:colOff>
                <xdr:row>3</xdr:row>
                <xdr:rowOff>205740</xdr:rowOff>
              </from>
              <to>
                <xdr:col>11</xdr:col>
                <xdr:colOff>1813560</xdr:colOff>
                <xdr:row>5</xdr:row>
                <xdr:rowOff>15240</xdr:rowOff>
              </to>
            </anchor>
          </controlPr>
        </control>
      </mc:Choice>
      <mc:Fallback>
        <control shapeId="24580" r:id="rId10" name="avgMonthlyUtilBtn"/>
      </mc:Fallback>
    </mc:AlternateContent>
    <mc:AlternateContent xmlns:mc="http://schemas.openxmlformats.org/markup-compatibility/2006">
      <mc:Choice Requires="x14">
        <control shapeId="24579" r:id="rId11" name="ViewTop10BusyStationDataBtn">
          <controlPr defaultSize="0" autoLine="0" r:id="rId8">
            <anchor moveWithCells="1">
              <from>
                <xdr:col>6</xdr:col>
                <xdr:colOff>396240</xdr:colOff>
                <xdr:row>3</xdr:row>
                <xdr:rowOff>213360</xdr:rowOff>
              </from>
              <to>
                <xdr:col>8</xdr:col>
                <xdr:colOff>121920</xdr:colOff>
                <xdr:row>5</xdr:row>
                <xdr:rowOff>22860</xdr:rowOff>
              </to>
            </anchor>
          </controlPr>
        </control>
      </mc:Choice>
      <mc:Fallback>
        <control shapeId="24579" r:id="rId11" name="ViewTop10BusyStationDataBtn"/>
      </mc:Fallback>
    </mc:AlternateContent>
    <mc:AlternateContent xmlns:mc="http://schemas.openxmlformats.org/markup-compatibility/2006">
      <mc:Choice Requires="x14">
        <control shapeId="24584" r:id="rId12" name="dashboardBtn">
          <controlPr defaultSize="0" autoLine="0" autoPict="0" r:id="rId13">
            <anchor moveWithCells="1">
              <from>
                <xdr:col>11</xdr:col>
                <xdr:colOff>937260</xdr:colOff>
                <xdr:row>1</xdr:row>
                <xdr:rowOff>99060</xdr:rowOff>
              </from>
              <to>
                <xdr:col>12</xdr:col>
                <xdr:colOff>464820</xdr:colOff>
                <xdr:row>1</xdr:row>
                <xdr:rowOff>403860</xdr:rowOff>
              </to>
            </anchor>
          </controlPr>
        </control>
      </mc:Choice>
      <mc:Fallback>
        <control shapeId="24584" r:id="rId12" name="dashboardBt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787F6-6683-4F19-9FA8-6649762BC0E2}">
  <sheetPr codeName="Sheet2"/>
  <dimension ref="A1:AC38"/>
  <sheetViews>
    <sheetView zoomScale="85" zoomScaleNormal="85" workbookViewId="0">
      <selection activeCell="H17" sqref="H17"/>
    </sheetView>
  </sheetViews>
  <sheetFormatPr defaultRowHeight="14.4"/>
  <cols>
    <col min="2" max="2" width="12.5546875" bestFit="1" customWidth="1"/>
    <col min="3" max="3" width="11" bestFit="1" customWidth="1"/>
    <col min="4" max="4" width="23.88671875" bestFit="1" customWidth="1"/>
    <col min="5" max="5" width="24.77734375" bestFit="1" customWidth="1"/>
  </cols>
  <sheetData>
    <row r="1" spans="1:29">
      <c r="A1" s="21"/>
      <c r="B1" s="21"/>
      <c r="C1" s="21"/>
      <c r="D1" s="21"/>
      <c r="E1" s="21"/>
      <c r="F1" s="21"/>
      <c r="G1" s="21"/>
      <c r="H1" s="21"/>
      <c r="I1" s="21"/>
      <c r="J1" s="21"/>
      <c r="K1" s="21"/>
      <c r="L1" s="21"/>
      <c r="M1" s="21"/>
      <c r="N1" s="21"/>
      <c r="O1" s="21"/>
      <c r="P1" s="21"/>
      <c r="Q1" s="21"/>
      <c r="R1" s="21"/>
      <c r="S1" s="21"/>
      <c r="T1" s="21"/>
      <c r="U1" s="128"/>
    </row>
    <row r="2" spans="1:29" s="38" customFormat="1">
      <c r="U2" s="129"/>
    </row>
    <row r="3" spans="1:29" s="38" customFormat="1" ht="48.6" customHeight="1">
      <c r="B3" s="126" t="s">
        <v>1837</v>
      </c>
      <c r="U3" s="129"/>
    </row>
    <row r="4" spans="1:29">
      <c r="A4" s="21"/>
      <c r="B4" s="21"/>
      <c r="C4" s="21"/>
      <c r="D4" s="21"/>
      <c r="E4" s="21"/>
      <c r="F4" s="21"/>
      <c r="G4" s="21"/>
      <c r="H4" s="21"/>
      <c r="I4" s="21"/>
      <c r="J4" s="21"/>
      <c r="K4" s="21"/>
      <c r="L4" s="21"/>
      <c r="M4" s="21"/>
      <c r="N4" s="21"/>
      <c r="O4" s="21"/>
      <c r="P4" s="21"/>
      <c r="Q4" s="21"/>
      <c r="R4" s="21"/>
      <c r="S4" s="21"/>
      <c r="T4" s="21"/>
      <c r="U4" s="21"/>
    </row>
    <row r="5" spans="1:29">
      <c r="A5" s="21"/>
      <c r="B5" s="21"/>
      <c r="C5" s="21"/>
      <c r="D5" s="21"/>
      <c r="E5" s="21"/>
      <c r="F5" s="21"/>
      <c r="G5" s="21"/>
      <c r="H5" s="21"/>
      <c r="I5" s="21"/>
      <c r="J5" s="21"/>
      <c r="K5" s="21"/>
      <c r="L5" s="21"/>
      <c r="M5" s="21"/>
      <c r="N5" s="21"/>
      <c r="O5" s="21"/>
      <c r="P5" s="21"/>
      <c r="Q5" s="21"/>
      <c r="R5" s="21"/>
      <c r="S5" s="21"/>
      <c r="T5" s="21"/>
      <c r="U5" s="21"/>
    </row>
    <row r="6" spans="1:29" ht="18">
      <c r="A6" s="21"/>
      <c r="B6" s="31" t="s">
        <v>1838</v>
      </c>
      <c r="C6" s="21"/>
      <c r="D6" s="21"/>
      <c r="E6" s="21"/>
      <c r="F6" s="21"/>
      <c r="G6" s="21"/>
      <c r="H6" s="21"/>
      <c r="I6" s="31" t="s">
        <v>1839</v>
      </c>
      <c r="J6" s="21"/>
      <c r="K6" s="21"/>
      <c r="L6" s="21"/>
      <c r="M6" s="21"/>
      <c r="N6" s="21"/>
      <c r="O6" s="21"/>
      <c r="P6" s="21"/>
      <c r="Q6" s="21"/>
      <c r="R6" s="21"/>
      <c r="S6" s="21"/>
      <c r="T6" s="21"/>
      <c r="U6" s="21"/>
    </row>
    <row r="7" spans="1:29" ht="18">
      <c r="A7" s="21"/>
      <c r="B7" s="21"/>
      <c r="C7" s="21"/>
      <c r="D7" s="21"/>
      <c r="E7" s="21"/>
      <c r="F7" s="21"/>
      <c r="G7" s="21"/>
      <c r="H7" s="21"/>
      <c r="I7" s="21"/>
      <c r="J7" s="21"/>
      <c r="K7" s="21"/>
      <c r="L7" s="21"/>
      <c r="M7" s="21"/>
      <c r="N7" s="21"/>
      <c r="O7" s="21"/>
      <c r="P7" s="21"/>
      <c r="Q7" s="21"/>
      <c r="R7" s="21"/>
      <c r="S7" s="21"/>
      <c r="T7" s="21"/>
      <c r="U7" s="21"/>
      <c r="Z7" s="18" t="s">
        <v>1838</v>
      </c>
    </row>
    <row r="8" spans="1:29">
      <c r="A8" s="21"/>
      <c r="B8" s="21"/>
      <c r="C8" s="21"/>
      <c r="D8" s="21"/>
      <c r="E8" s="21"/>
      <c r="F8" s="21"/>
      <c r="G8" s="21"/>
      <c r="H8" s="21"/>
      <c r="I8" s="21"/>
      <c r="J8" s="21"/>
      <c r="K8" s="21"/>
      <c r="L8" s="21"/>
      <c r="M8" s="21"/>
      <c r="N8" s="21"/>
      <c r="O8" s="21"/>
      <c r="P8" s="21"/>
      <c r="Q8" s="21"/>
      <c r="R8" s="21"/>
      <c r="S8" s="21"/>
      <c r="T8" s="21"/>
      <c r="U8" s="21"/>
    </row>
    <row r="9" spans="1:29">
      <c r="A9" s="21"/>
      <c r="B9" s="21"/>
      <c r="C9" s="21"/>
      <c r="D9" s="21"/>
      <c r="E9" s="21"/>
      <c r="F9" s="21"/>
      <c r="G9" s="21"/>
      <c r="H9" s="21"/>
      <c r="I9" s="21"/>
      <c r="J9" s="21"/>
      <c r="K9" s="21"/>
      <c r="L9" s="21"/>
      <c r="M9" s="21"/>
      <c r="N9" s="21"/>
      <c r="O9" s="21"/>
      <c r="P9" s="21"/>
      <c r="Q9" s="21"/>
      <c r="R9" s="21"/>
      <c r="S9" s="21"/>
      <c r="T9" s="21"/>
      <c r="U9" s="21"/>
      <c r="Z9" s="8" t="s">
        <v>1834</v>
      </c>
      <c r="AA9" t="s">
        <v>1817</v>
      </c>
      <c r="AB9" t="s">
        <v>2492</v>
      </c>
      <c r="AC9" t="s">
        <v>2527</v>
      </c>
    </row>
    <row r="10" spans="1:29">
      <c r="A10" s="21"/>
      <c r="B10" s="21"/>
      <c r="C10" s="21"/>
      <c r="D10" s="21"/>
      <c r="E10" s="21"/>
      <c r="F10" s="21"/>
      <c r="G10" s="21"/>
      <c r="H10" s="21"/>
      <c r="I10" s="21"/>
      <c r="J10" s="21"/>
      <c r="K10" s="21"/>
      <c r="L10" s="21"/>
      <c r="M10" s="21"/>
      <c r="N10" s="21"/>
      <c r="O10" s="21"/>
      <c r="P10" s="21"/>
      <c r="Q10" s="21"/>
      <c r="R10" s="21"/>
      <c r="S10" s="21"/>
      <c r="T10" s="21"/>
      <c r="U10" s="21"/>
      <c r="Z10" s="9" t="s">
        <v>2515</v>
      </c>
      <c r="AA10">
        <v>99</v>
      </c>
      <c r="AB10" s="1">
        <v>1.9957575757575765</v>
      </c>
      <c r="AC10" s="2">
        <v>23.582121212121208</v>
      </c>
    </row>
    <row r="11" spans="1:29">
      <c r="A11" s="21"/>
      <c r="B11" s="21"/>
      <c r="C11" s="21"/>
      <c r="D11" s="21"/>
      <c r="E11" s="21"/>
      <c r="F11" s="21"/>
      <c r="G11" s="21"/>
      <c r="H11" s="21"/>
      <c r="I11" s="21"/>
      <c r="J11" s="21"/>
      <c r="K11" s="21"/>
      <c r="L11" s="21"/>
      <c r="M11" s="21"/>
      <c r="N11" s="21"/>
      <c r="O11" s="21"/>
      <c r="P11" s="21"/>
      <c r="Q11" s="21"/>
      <c r="R11" s="21"/>
      <c r="S11" s="21"/>
      <c r="T11" s="21"/>
      <c r="U11" s="21"/>
      <c r="Z11" s="9" t="s">
        <v>2516</v>
      </c>
      <c r="AA11">
        <v>319</v>
      </c>
      <c r="AB11" s="1">
        <v>2.3670532915360494</v>
      </c>
      <c r="AC11" s="2">
        <v>23.221724137931037</v>
      </c>
    </row>
    <row r="12" spans="1:29">
      <c r="A12" s="21"/>
      <c r="B12" s="21"/>
      <c r="C12" s="21"/>
      <c r="D12" s="21"/>
      <c r="E12" s="21"/>
      <c r="F12" s="21"/>
      <c r="G12" s="21"/>
      <c r="H12" s="21"/>
      <c r="I12" s="21"/>
      <c r="J12" s="21"/>
      <c r="K12" s="21"/>
      <c r="L12" s="21"/>
      <c r="M12" s="21"/>
      <c r="N12" s="21"/>
      <c r="O12" s="21"/>
      <c r="P12" s="21"/>
      <c r="Q12" s="21"/>
      <c r="R12" s="21"/>
      <c r="S12" s="21"/>
      <c r="T12" s="21"/>
      <c r="U12" s="21"/>
      <c r="Z12" s="9" t="s">
        <v>2517</v>
      </c>
      <c r="AA12">
        <v>417</v>
      </c>
      <c r="AB12" s="1">
        <v>2.2381055155875305</v>
      </c>
      <c r="AC12" s="2">
        <v>22.449520383693059</v>
      </c>
    </row>
    <row r="13" spans="1:29">
      <c r="A13" s="21"/>
      <c r="B13" s="21"/>
      <c r="C13" s="21"/>
      <c r="D13" s="21"/>
      <c r="E13" s="21"/>
      <c r="F13" s="21"/>
      <c r="G13" s="21"/>
      <c r="H13" s="21"/>
      <c r="I13" s="21"/>
      <c r="J13" s="21"/>
      <c r="K13" s="21"/>
      <c r="L13" s="21"/>
      <c r="M13" s="21"/>
      <c r="N13" s="21"/>
      <c r="O13" s="21"/>
      <c r="P13" s="21"/>
      <c r="Q13" s="21"/>
      <c r="R13" s="21"/>
      <c r="S13" s="21"/>
      <c r="T13" s="21"/>
      <c r="U13" s="21"/>
      <c r="Z13" s="9" t="s">
        <v>2518</v>
      </c>
      <c r="AA13">
        <v>354</v>
      </c>
      <c r="AB13" s="1">
        <v>2.3047457627118653</v>
      </c>
      <c r="AC13" s="2">
        <v>21.255847457627098</v>
      </c>
    </row>
    <row r="14" spans="1:29">
      <c r="A14" s="21"/>
      <c r="B14" s="21"/>
      <c r="C14" s="21"/>
      <c r="D14" s="21"/>
      <c r="E14" s="21"/>
      <c r="F14" s="21"/>
      <c r="G14" s="21"/>
      <c r="H14" s="21"/>
      <c r="I14" s="21"/>
      <c r="J14" s="21"/>
      <c r="K14" s="21"/>
      <c r="L14" s="21"/>
      <c r="M14" s="21"/>
      <c r="N14" s="21"/>
      <c r="O14" s="21"/>
      <c r="P14" s="21"/>
      <c r="Q14" s="21"/>
      <c r="R14" s="21"/>
      <c r="S14" s="21"/>
      <c r="T14" s="21"/>
      <c r="U14" s="21"/>
      <c r="Z14" s="9" t="s">
        <v>2519</v>
      </c>
      <c r="AA14">
        <v>392</v>
      </c>
      <c r="AB14" s="1">
        <v>2.279438775510203</v>
      </c>
      <c r="AC14" s="2">
        <v>22.729693877551036</v>
      </c>
    </row>
    <row r="15" spans="1:29">
      <c r="A15" s="21"/>
      <c r="B15" s="21"/>
      <c r="C15" s="21"/>
      <c r="D15" s="21"/>
      <c r="E15" s="21"/>
      <c r="F15" s="21"/>
      <c r="G15" s="21"/>
      <c r="H15" s="21"/>
      <c r="I15" s="21"/>
      <c r="J15" s="21"/>
      <c r="K15" s="21"/>
      <c r="L15" s="21"/>
      <c r="M15" s="21"/>
      <c r="N15" s="21"/>
      <c r="O15" s="21"/>
      <c r="P15" s="21"/>
      <c r="Q15" s="21"/>
      <c r="R15" s="21"/>
      <c r="S15" s="21"/>
      <c r="T15" s="21"/>
      <c r="U15" s="21"/>
      <c r="Z15" s="9" t="s">
        <v>2520</v>
      </c>
      <c r="AA15">
        <v>304</v>
      </c>
      <c r="AB15" s="1">
        <v>2.2517763157894719</v>
      </c>
      <c r="AC15" s="2">
        <v>23.00200657894738</v>
      </c>
    </row>
    <row r="16" spans="1:29">
      <c r="A16" s="21"/>
      <c r="B16" s="21"/>
      <c r="C16" s="21"/>
      <c r="D16" s="21"/>
      <c r="E16" s="21"/>
      <c r="F16" s="21"/>
      <c r="G16" s="21"/>
      <c r="H16" s="21"/>
      <c r="I16" s="21"/>
      <c r="J16" s="21"/>
      <c r="K16" s="21"/>
      <c r="L16" s="21"/>
      <c r="M16" s="21"/>
      <c r="N16" s="21"/>
      <c r="O16" s="21"/>
      <c r="P16" s="21"/>
      <c r="Q16" s="21"/>
      <c r="R16" s="21"/>
      <c r="S16" s="21"/>
      <c r="T16" s="21"/>
      <c r="U16" s="21"/>
      <c r="Z16" s="9" t="s">
        <v>2521</v>
      </c>
      <c r="AA16">
        <v>6</v>
      </c>
      <c r="AB16" s="1">
        <v>2.4483333333333337</v>
      </c>
      <c r="AC16" s="2">
        <v>16.353333333333335</v>
      </c>
    </row>
    <row r="17" spans="1:29">
      <c r="A17" s="21"/>
      <c r="B17" s="21"/>
      <c r="C17" s="21"/>
      <c r="D17" s="21"/>
      <c r="E17" s="21"/>
      <c r="F17" s="21"/>
      <c r="G17" s="21"/>
      <c r="H17" s="21"/>
      <c r="I17" s="21"/>
      <c r="J17" s="21"/>
      <c r="K17" s="21"/>
      <c r="L17" s="21"/>
      <c r="M17" s="21"/>
      <c r="N17" s="21"/>
      <c r="O17" s="21"/>
      <c r="P17" s="21"/>
      <c r="Q17" s="21"/>
      <c r="R17" s="21"/>
      <c r="S17" s="21"/>
      <c r="T17" s="21"/>
      <c r="U17" s="21"/>
      <c r="Z17" s="9" t="s">
        <v>2522</v>
      </c>
      <c r="AA17">
        <v>4</v>
      </c>
      <c r="AB17" s="1">
        <v>2.3975</v>
      </c>
      <c r="AC17" s="2">
        <v>26.4025</v>
      </c>
    </row>
    <row r="18" spans="1:29">
      <c r="A18" s="21"/>
      <c r="B18" s="21"/>
      <c r="C18" s="21"/>
      <c r="D18" s="21"/>
      <c r="E18" s="21"/>
      <c r="F18" s="21"/>
      <c r="G18" s="21"/>
      <c r="H18" s="21"/>
      <c r="I18" s="21"/>
      <c r="J18" s="21"/>
      <c r="K18" s="21"/>
      <c r="L18" s="21"/>
      <c r="M18" s="21"/>
      <c r="N18" s="21"/>
      <c r="O18" s="21"/>
      <c r="P18" s="21"/>
      <c r="Q18" s="21"/>
      <c r="R18" s="21"/>
      <c r="S18" s="21"/>
      <c r="T18" s="21"/>
      <c r="U18" s="21"/>
      <c r="Z18" s="9" t="s">
        <v>2523</v>
      </c>
      <c r="AA18">
        <v>3</v>
      </c>
      <c r="AB18" s="1">
        <v>2.5566666666666666</v>
      </c>
      <c r="AC18" s="2">
        <v>17.086666666666666</v>
      </c>
    </row>
    <row r="19" spans="1:29">
      <c r="A19" s="21"/>
      <c r="B19" s="21"/>
      <c r="C19" s="21"/>
      <c r="D19" s="21"/>
      <c r="E19" s="21"/>
      <c r="F19" s="21"/>
      <c r="G19" s="21"/>
      <c r="H19" s="21"/>
      <c r="I19" s="21"/>
      <c r="J19" s="21"/>
      <c r="K19" s="21"/>
      <c r="L19" s="21"/>
      <c r="M19" s="21"/>
      <c r="N19" s="21"/>
      <c r="O19" s="21"/>
      <c r="P19" s="21"/>
      <c r="Q19" s="21"/>
      <c r="R19" s="21"/>
      <c r="S19" s="21"/>
      <c r="T19" s="21"/>
      <c r="U19" s="21"/>
      <c r="Z19" s="9" t="s">
        <v>2525</v>
      </c>
      <c r="AA19">
        <v>0</v>
      </c>
      <c r="AB19" s="1">
        <v>0</v>
      </c>
      <c r="AC19" s="2">
        <v>0</v>
      </c>
    </row>
    <row r="20" spans="1:29">
      <c r="A20" s="21"/>
      <c r="B20" s="21"/>
      <c r="C20" s="21"/>
      <c r="D20" s="21"/>
      <c r="E20" s="21"/>
      <c r="F20" s="21"/>
      <c r="G20" s="21"/>
      <c r="H20" s="21"/>
      <c r="I20" s="21"/>
      <c r="J20" s="21"/>
      <c r="K20" s="21"/>
      <c r="L20" s="21"/>
      <c r="M20" s="21"/>
      <c r="N20" s="21"/>
      <c r="O20" s="21"/>
      <c r="P20" s="21"/>
      <c r="Q20" s="21"/>
      <c r="R20" s="21"/>
      <c r="S20" s="21"/>
      <c r="T20" s="21"/>
      <c r="U20" s="21"/>
      <c r="Z20" s="9" t="s">
        <v>2524</v>
      </c>
      <c r="AA20">
        <v>2</v>
      </c>
      <c r="AB20" s="1">
        <v>0.86</v>
      </c>
      <c r="AC20" s="2">
        <v>13.1</v>
      </c>
    </row>
    <row r="21" spans="1:29">
      <c r="A21" s="21"/>
      <c r="B21" s="21"/>
      <c r="C21" s="21"/>
      <c r="D21" s="21"/>
      <c r="E21" s="21"/>
      <c r="F21" s="21"/>
      <c r="G21" s="21"/>
      <c r="H21" s="21"/>
      <c r="I21" s="21"/>
      <c r="J21" s="21"/>
      <c r="K21" s="21"/>
      <c r="L21" s="21"/>
      <c r="M21" s="21"/>
      <c r="N21" s="21"/>
      <c r="O21" s="21"/>
      <c r="P21" s="21"/>
      <c r="Q21" s="21"/>
      <c r="R21" s="21"/>
      <c r="S21" s="21"/>
      <c r="T21" s="21"/>
      <c r="U21" s="21"/>
      <c r="Z21" s="9" t="s">
        <v>2526</v>
      </c>
      <c r="AA21">
        <v>0</v>
      </c>
      <c r="AB21" s="1">
        <v>0</v>
      </c>
      <c r="AC21" s="2">
        <v>0</v>
      </c>
    </row>
    <row r="22" spans="1:29">
      <c r="A22" s="21"/>
      <c r="B22" s="21"/>
      <c r="C22" s="21"/>
      <c r="D22" s="21"/>
      <c r="E22" s="21"/>
      <c r="F22" s="21"/>
      <c r="G22" s="21"/>
      <c r="H22" s="21"/>
      <c r="I22" s="21"/>
      <c r="J22" s="21"/>
      <c r="K22" s="21"/>
      <c r="L22" s="21"/>
      <c r="M22" s="21"/>
      <c r="N22" s="21"/>
      <c r="O22" s="21"/>
      <c r="P22" s="21"/>
      <c r="Q22" s="21"/>
      <c r="R22" s="21"/>
      <c r="S22" s="21"/>
      <c r="T22" s="21"/>
      <c r="U22" s="21"/>
      <c r="Z22" s="11" t="s">
        <v>1809</v>
      </c>
      <c r="AA22">
        <v>1900</v>
      </c>
      <c r="AB22" s="1">
        <v>2.2703105263157886</v>
      </c>
      <c r="AC22" s="2">
        <v>22.53274736842106</v>
      </c>
    </row>
    <row r="23" spans="1:29">
      <c r="A23" s="21"/>
      <c r="B23" s="21"/>
      <c r="C23" s="21"/>
      <c r="D23" s="21"/>
      <c r="E23" s="21"/>
      <c r="F23" s="21"/>
      <c r="G23" s="21"/>
      <c r="H23" s="21"/>
      <c r="I23" s="21"/>
      <c r="J23" s="21"/>
      <c r="K23" s="21"/>
      <c r="L23" s="21"/>
      <c r="M23" s="21"/>
      <c r="N23" s="21"/>
      <c r="O23" s="21"/>
      <c r="P23" s="21"/>
      <c r="Q23" s="21"/>
      <c r="R23" s="21"/>
      <c r="S23" s="21"/>
      <c r="T23" s="21"/>
      <c r="U23" s="21"/>
    </row>
    <row r="24" spans="1:29">
      <c r="A24" s="21"/>
      <c r="B24" s="21"/>
      <c r="C24" s="21"/>
      <c r="D24" s="21"/>
      <c r="E24" s="21"/>
      <c r="F24" s="21"/>
      <c r="G24" s="21"/>
      <c r="H24" s="21"/>
      <c r="I24" s="21"/>
      <c r="J24" s="21"/>
      <c r="K24" s="21"/>
      <c r="L24" s="21"/>
      <c r="M24" s="21"/>
      <c r="N24" s="21"/>
      <c r="O24" s="21"/>
      <c r="P24" s="21"/>
      <c r="Q24" s="21"/>
      <c r="R24" s="21"/>
      <c r="S24" s="21"/>
      <c r="T24" s="21"/>
      <c r="U24" s="21"/>
    </row>
    <row r="25" spans="1:29">
      <c r="A25" s="21"/>
      <c r="B25" s="21"/>
      <c r="C25" s="21"/>
      <c r="D25" s="21"/>
      <c r="E25" s="21"/>
      <c r="F25" s="21"/>
      <c r="G25" s="21"/>
      <c r="H25" s="21"/>
      <c r="I25" s="21"/>
      <c r="J25" s="21"/>
      <c r="K25" s="21"/>
      <c r="L25" s="21"/>
      <c r="M25" s="21"/>
      <c r="N25" s="21"/>
      <c r="O25" s="21"/>
      <c r="P25" s="21"/>
      <c r="Q25" s="21"/>
      <c r="R25" s="21"/>
      <c r="S25" s="21"/>
      <c r="T25" s="21"/>
      <c r="U25" s="21"/>
    </row>
    <row r="26" spans="1:29" ht="25.8">
      <c r="A26" s="21"/>
      <c r="B26" s="21"/>
      <c r="C26" s="21"/>
      <c r="D26" s="21"/>
      <c r="E26" s="21"/>
      <c r="F26" s="21"/>
      <c r="G26" s="21"/>
      <c r="H26" s="21"/>
      <c r="I26" s="21"/>
      <c r="J26" s="21"/>
      <c r="K26" s="21"/>
      <c r="L26" s="21"/>
      <c r="M26" s="21"/>
      <c r="N26" s="21"/>
      <c r="O26" s="21"/>
      <c r="P26" s="21"/>
      <c r="Q26" s="21"/>
      <c r="R26" s="21"/>
      <c r="S26" s="21"/>
      <c r="T26" s="21"/>
      <c r="U26" s="21"/>
      <c r="Z26" s="10" t="s">
        <v>1839</v>
      </c>
    </row>
    <row r="27" spans="1:29">
      <c r="A27" s="21"/>
      <c r="B27" s="21"/>
      <c r="C27" s="21"/>
      <c r="D27" s="21"/>
      <c r="E27" s="21"/>
      <c r="F27" s="21"/>
      <c r="G27" s="21"/>
      <c r="H27" s="21"/>
      <c r="I27" s="21"/>
      <c r="J27" s="21"/>
      <c r="K27" s="21"/>
      <c r="L27" s="21"/>
      <c r="M27" s="21"/>
      <c r="N27" s="21"/>
      <c r="O27" s="21"/>
      <c r="P27" s="21"/>
      <c r="Q27" s="21"/>
      <c r="R27" s="21"/>
      <c r="S27" s="21"/>
      <c r="T27" s="21"/>
      <c r="U27" s="21"/>
    </row>
    <row r="28" spans="1:29">
      <c r="A28" s="21"/>
      <c r="B28" s="21"/>
      <c r="C28" s="21"/>
      <c r="D28" s="21"/>
      <c r="E28" s="21"/>
      <c r="F28" s="21"/>
      <c r="G28" s="21"/>
      <c r="H28" s="21"/>
      <c r="I28" s="21"/>
      <c r="J28" s="21"/>
      <c r="K28" s="21"/>
      <c r="L28" s="21"/>
      <c r="M28" s="21"/>
      <c r="N28" s="21"/>
      <c r="O28" s="21"/>
      <c r="P28" s="21"/>
      <c r="Q28" s="21"/>
      <c r="R28" s="21"/>
      <c r="S28" s="21"/>
      <c r="T28" s="21"/>
      <c r="U28" s="21"/>
      <c r="Z28" s="8" t="s">
        <v>1834</v>
      </c>
      <c r="AA28" t="s">
        <v>1817</v>
      </c>
      <c r="AB28" t="s">
        <v>2492</v>
      </c>
      <c r="AC28" t="s">
        <v>2527</v>
      </c>
    </row>
    <row r="29" spans="1:29">
      <c r="A29" s="21"/>
      <c r="B29" s="21"/>
      <c r="C29" s="21"/>
      <c r="D29" s="21"/>
      <c r="E29" s="21"/>
      <c r="F29" s="21"/>
      <c r="G29" s="21"/>
      <c r="H29" s="21"/>
      <c r="I29" s="21"/>
      <c r="J29" s="21"/>
      <c r="K29" s="21"/>
      <c r="L29" s="21"/>
      <c r="M29" s="21"/>
      <c r="N29" s="21"/>
      <c r="O29" s="21"/>
      <c r="P29" s="21"/>
      <c r="Q29" s="21"/>
      <c r="R29" s="21"/>
      <c r="S29" s="21"/>
      <c r="T29" s="21"/>
      <c r="U29" s="21"/>
      <c r="Z29" s="11" t="s">
        <v>2528</v>
      </c>
      <c r="AA29">
        <v>368</v>
      </c>
      <c r="AB29" s="1">
        <v>2.325597826086955</v>
      </c>
      <c r="AC29" s="2">
        <v>22.213315217391294</v>
      </c>
    </row>
    <row r="30" spans="1:29">
      <c r="A30" s="21"/>
      <c r="B30" s="21"/>
      <c r="C30" s="21"/>
      <c r="D30" s="21"/>
      <c r="E30" s="21"/>
      <c r="F30" s="21"/>
      <c r="G30" s="21"/>
      <c r="H30" s="21"/>
      <c r="I30" s="21"/>
      <c r="J30" s="21"/>
      <c r="K30" s="21"/>
      <c r="L30" s="21"/>
      <c r="M30" s="21"/>
      <c r="N30" s="21"/>
      <c r="O30" s="21"/>
      <c r="P30" s="21"/>
      <c r="Q30" s="21"/>
      <c r="R30" s="21"/>
      <c r="S30" s="21"/>
      <c r="T30" s="21"/>
      <c r="U30" s="21"/>
      <c r="Z30" s="11" t="s">
        <v>2529</v>
      </c>
      <c r="AA30">
        <v>402</v>
      </c>
      <c r="AB30" s="1">
        <v>2.3335572139303453</v>
      </c>
      <c r="AC30" s="2">
        <v>21.61176616915423</v>
      </c>
    </row>
    <row r="31" spans="1:29">
      <c r="A31" s="21"/>
      <c r="B31" s="21"/>
      <c r="C31" s="21"/>
      <c r="D31" s="21"/>
      <c r="E31" s="21"/>
      <c r="F31" s="21"/>
      <c r="G31" s="21"/>
      <c r="H31" s="21"/>
      <c r="I31" s="21"/>
      <c r="J31" s="21"/>
      <c r="K31" s="21"/>
      <c r="L31" s="21"/>
      <c r="M31" s="21"/>
      <c r="N31" s="21"/>
      <c r="O31" s="21"/>
      <c r="P31" s="21"/>
      <c r="Q31" s="21"/>
      <c r="R31" s="21"/>
      <c r="S31" s="21"/>
      <c r="T31" s="21"/>
      <c r="U31" s="21"/>
      <c r="Z31" s="11" t="s">
        <v>2530</v>
      </c>
      <c r="AA31">
        <v>382</v>
      </c>
      <c r="AB31" s="1">
        <v>2.2742146596858643</v>
      </c>
      <c r="AC31" s="2">
        <v>22.196151832460735</v>
      </c>
    </row>
    <row r="32" spans="1:29">
      <c r="A32" s="21"/>
      <c r="B32" s="21"/>
      <c r="C32" s="21"/>
      <c r="D32" s="21"/>
      <c r="E32" s="21"/>
      <c r="F32" s="21"/>
      <c r="G32" s="21"/>
      <c r="H32" s="21"/>
      <c r="I32" s="21"/>
      <c r="J32" s="21"/>
      <c r="K32" s="21"/>
      <c r="L32" s="21"/>
      <c r="M32" s="21"/>
      <c r="N32" s="21"/>
      <c r="O32" s="21"/>
      <c r="P32" s="21"/>
      <c r="Q32" s="21"/>
      <c r="R32" s="21"/>
      <c r="S32" s="21"/>
      <c r="T32" s="21"/>
      <c r="U32" s="21"/>
      <c r="Z32" s="11" t="s">
        <v>2531</v>
      </c>
      <c r="AA32">
        <v>352</v>
      </c>
      <c r="AB32" s="1">
        <v>2.2416761363636355</v>
      </c>
      <c r="AC32" s="2">
        <v>23.312443181818193</v>
      </c>
    </row>
    <row r="33" spans="1:29">
      <c r="A33" s="21"/>
      <c r="B33" s="21"/>
      <c r="C33" s="21"/>
      <c r="D33" s="21"/>
      <c r="E33" s="21"/>
      <c r="F33" s="21"/>
      <c r="G33" s="21"/>
      <c r="H33" s="21"/>
      <c r="I33" s="21"/>
      <c r="J33" s="21"/>
      <c r="K33" s="21"/>
      <c r="L33" s="21"/>
      <c r="M33" s="21"/>
      <c r="N33" s="21"/>
      <c r="O33" s="21"/>
      <c r="P33" s="21"/>
      <c r="Q33" s="21"/>
      <c r="R33" s="21"/>
      <c r="S33" s="21"/>
      <c r="T33" s="21"/>
      <c r="U33" s="21"/>
      <c r="Z33" s="11" t="s">
        <v>2532</v>
      </c>
      <c r="AA33">
        <v>380</v>
      </c>
      <c r="AB33" s="1">
        <v>2.1795789473684213</v>
      </c>
      <c r="AC33" s="2">
        <v>23.202210526315813</v>
      </c>
    </row>
    <row r="34" spans="1:29">
      <c r="A34" s="21"/>
      <c r="B34" s="21"/>
      <c r="C34" s="21"/>
      <c r="D34" s="21"/>
      <c r="E34" s="21"/>
      <c r="F34" s="21"/>
      <c r="G34" s="21"/>
      <c r="H34" s="21"/>
      <c r="I34" s="21"/>
      <c r="J34" s="21"/>
      <c r="K34" s="21"/>
      <c r="L34" s="21"/>
      <c r="M34" s="21"/>
      <c r="N34" s="21"/>
      <c r="O34" s="21"/>
      <c r="P34" s="21"/>
      <c r="Q34" s="21"/>
      <c r="R34" s="21"/>
      <c r="S34" s="21"/>
      <c r="T34" s="21"/>
      <c r="U34" s="21"/>
      <c r="Z34" s="11" t="s">
        <v>2533</v>
      </c>
      <c r="AA34">
        <v>9</v>
      </c>
      <c r="AB34" s="1">
        <v>1.9200000000000002</v>
      </c>
      <c r="AC34" s="2">
        <v>24.367777777777775</v>
      </c>
    </row>
    <row r="35" spans="1:29">
      <c r="A35" s="21"/>
      <c r="B35" s="21"/>
      <c r="C35" s="21"/>
      <c r="D35" s="21"/>
      <c r="E35" s="21"/>
      <c r="F35" s="21"/>
      <c r="G35" s="21"/>
      <c r="H35" s="21"/>
      <c r="I35" s="21"/>
      <c r="J35" s="21"/>
      <c r="K35" s="21"/>
      <c r="L35" s="21"/>
      <c r="M35" s="21"/>
      <c r="N35" s="21"/>
      <c r="O35" s="21"/>
      <c r="P35" s="21"/>
      <c r="Q35" s="21"/>
      <c r="R35" s="21"/>
      <c r="S35" s="21"/>
      <c r="T35" s="21"/>
      <c r="U35" s="21"/>
      <c r="Z35" s="11" t="s">
        <v>2534</v>
      </c>
      <c r="AA35">
        <v>4</v>
      </c>
      <c r="AB35" s="1">
        <v>2.165</v>
      </c>
      <c r="AC35" s="2">
        <v>28.585000000000001</v>
      </c>
    </row>
    <row r="36" spans="1:29">
      <c r="Z36" s="11" t="s">
        <v>2535</v>
      </c>
      <c r="AA36">
        <v>1</v>
      </c>
      <c r="AB36" s="1">
        <v>3</v>
      </c>
      <c r="AC36" s="2">
        <v>38.130000000000003</v>
      </c>
    </row>
    <row r="37" spans="1:29">
      <c r="Z37" s="11" t="s">
        <v>2536</v>
      </c>
      <c r="AA37">
        <v>2</v>
      </c>
      <c r="AB37" s="1">
        <v>2.34</v>
      </c>
      <c r="AC37" s="2">
        <v>38.130000000000003</v>
      </c>
    </row>
    <row r="38" spans="1:29" ht="18">
      <c r="K38" s="19"/>
      <c r="Z38" s="11" t="s">
        <v>1809</v>
      </c>
      <c r="AA38">
        <v>1900</v>
      </c>
      <c r="AB38" s="1">
        <v>2.2703105263157917</v>
      </c>
      <c r="AC38" s="2">
        <v>22.532747368421099</v>
      </c>
    </row>
  </sheetData>
  <pageMargins left="0.7" right="0.7" top="0.75" bottom="0.75" header="0.3" footer="0.3"/>
  <drawing r:id="rId3"/>
  <legacyDrawing r:id="rId4"/>
  <controls>
    <mc:AlternateContent xmlns:mc="http://schemas.openxmlformats.org/markup-compatibility/2006">
      <mc:Choice Requires="x14">
        <control shapeId="25601" r:id="rId5" name="energyPriceBtn">
          <controlPr defaultSize="0" autoLine="0" r:id="rId6">
            <anchor moveWithCells="1">
              <from>
                <xdr:col>5</xdr:col>
                <xdr:colOff>198120</xdr:colOff>
                <xdr:row>4</xdr:row>
                <xdr:rowOff>137160</xdr:rowOff>
              </from>
              <to>
                <xdr:col>6</xdr:col>
                <xdr:colOff>472440</xdr:colOff>
                <xdr:row>6</xdr:row>
                <xdr:rowOff>30480</xdr:rowOff>
              </to>
            </anchor>
          </controlPr>
        </control>
      </mc:Choice>
      <mc:Fallback>
        <control shapeId="25601" r:id="rId5" name="energyPriceBtn"/>
      </mc:Fallback>
    </mc:AlternateContent>
    <mc:AlternateContent xmlns:mc="http://schemas.openxmlformats.org/markup-compatibility/2006">
      <mc:Choice Requires="x14">
        <control shapeId="25602" r:id="rId7" name="tempCostBtn">
          <controlPr defaultSize="0" autoLine="0" r:id="rId8">
            <anchor moveWithCells="1">
              <from>
                <xdr:col>14</xdr:col>
                <xdr:colOff>487680</xdr:colOff>
                <xdr:row>4</xdr:row>
                <xdr:rowOff>99060</xdr:rowOff>
              </from>
              <to>
                <xdr:col>16</xdr:col>
                <xdr:colOff>152400</xdr:colOff>
                <xdr:row>5</xdr:row>
                <xdr:rowOff>220980</xdr:rowOff>
              </to>
            </anchor>
          </controlPr>
        </control>
      </mc:Choice>
      <mc:Fallback>
        <control shapeId="25602" r:id="rId7" name="tempCostBtn"/>
      </mc:Fallback>
    </mc:AlternateContent>
    <mc:AlternateContent xmlns:mc="http://schemas.openxmlformats.org/markup-compatibility/2006">
      <mc:Choice Requires="x14">
        <control shapeId="25603" r:id="rId9" name="dashboardBtn">
          <controlPr defaultSize="0" autoLine="0" autoPict="0" r:id="rId10">
            <anchor moveWithCells="1">
              <from>
                <xdr:col>11</xdr:col>
                <xdr:colOff>213360</xdr:colOff>
                <xdr:row>2</xdr:row>
                <xdr:rowOff>22860</xdr:rowOff>
              </from>
              <to>
                <xdr:col>13</xdr:col>
                <xdr:colOff>182880</xdr:colOff>
                <xdr:row>2</xdr:row>
                <xdr:rowOff>457200</xdr:rowOff>
              </to>
            </anchor>
          </controlPr>
        </control>
      </mc:Choice>
      <mc:Fallback>
        <control shapeId="25603" r:id="rId9" name="dashboardBt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38D8E-79AF-48FD-9564-7A60389535D1}">
  <sheetPr codeName="Sheet7"/>
  <dimension ref="A1:N62"/>
  <sheetViews>
    <sheetView topLeftCell="A9" zoomScale="85" zoomScaleNormal="85" workbookViewId="0"/>
  </sheetViews>
  <sheetFormatPr defaultRowHeight="14.4"/>
  <cols>
    <col min="2" max="2" width="12.5546875" bestFit="1" customWidth="1"/>
    <col min="3" max="3" width="30.33203125" bestFit="1" customWidth="1"/>
    <col min="4" max="4" width="31.77734375" bestFit="1" customWidth="1"/>
    <col min="5" max="5" width="32.6640625" bestFit="1" customWidth="1"/>
    <col min="6" max="6" width="10.77734375" bestFit="1" customWidth="1"/>
    <col min="7" max="7" width="31.77734375" bestFit="1" customWidth="1"/>
    <col min="8" max="8" width="32.6640625" bestFit="1" customWidth="1"/>
    <col min="9" max="9" width="30.33203125" bestFit="1" customWidth="1"/>
    <col min="10" max="10" width="31.77734375" bestFit="1" customWidth="1"/>
    <col min="11" max="11" width="32.6640625" bestFit="1" customWidth="1"/>
    <col min="12" max="12" width="35.109375" bestFit="1" customWidth="1"/>
    <col min="13" max="13" width="36.5546875" bestFit="1" customWidth="1"/>
    <col min="14" max="14" width="37.44140625" bestFit="1" customWidth="1"/>
    <col min="15" max="15" width="11" bestFit="1" customWidth="1"/>
    <col min="16" max="16" width="18.109375" bestFit="1" customWidth="1"/>
    <col min="17" max="17" width="11" bestFit="1" customWidth="1"/>
    <col min="18" max="18" width="18.109375" bestFit="1" customWidth="1"/>
    <col min="19" max="19" width="11" bestFit="1" customWidth="1"/>
    <col min="20" max="20" width="18.109375" bestFit="1" customWidth="1"/>
    <col min="21" max="21" width="11" bestFit="1" customWidth="1"/>
    <col min="22" max="22" width="18.109375" bestFit="1" customWidth="1"/>
    <col min="23" max="23" width="11" bestFit="1" customWidth="1"/>
    <col min="24" max="24" width="18.109375" bestFit="1" customWidth="1"/>
    <col min="25" max="25" width="11" bestFit="1" customWidth="1"/>
    <col min="26" max="26" width="18.109375" bestFit="1" customWidth="1"/>
    <col min="27" max="27" width="11" bestFit="1" customWidth="1"/>
    <col min="28" max="28" width="18.109375" bestFit="1" customWidth="1"/>
    <col min="29" max="29" width="11" bestFit="1" customWidth="1"/>
    <col min="30" max="30" width="18.109375" bestFit="1" customWidth="1"/>
    <col min="31" max="31" width="11" bestFit="1" customWidth="1"/>
    <col min="32" max="32" width="18.109375" bestFit="1" customWidth="1"/>
    <col min="33" max="33" width="11" bestFit="1" customWidth="1"/>
    <col min="34" max="34" width="18.109375" bestFit="1" customWidth="1"/>
    <col min="35" max="35" width="11" bestFit="1" customWidth="1"/>
    <col min="36" max="36" width="18.109375" bestFit="1" customWidth="1"/>
    <col min="37" max="37" width="11" bestFit="1" customWidth="1"/>
    <col min="38" max="38" width="18.109375" bestFit="1" customWidth="1"/>
    <col min="39" max="39" width="11" bestFit="1" customWidth="1"/>
    <col min="40" max="40" width="18.109375" bestFit="1" customWidth="1"/>
    <col min="41" max="41" width="11" bestFit="1" customWidth="1"/>
    <col min="42" max="42" width="18.109375" bestFit="1" customWidth="1"/>
    <col min="43" max="43" width="11" bestFit="1" customWidth="1"/>
    <col min="44" max="44" width="18.109375" bestFit="1" customWidth="1"/>
    <col min="45" max="45" width="11.109375" bestFit="1" customWidth="1"/>
    <col min="46" max="46" width="18.109375" bestFit="1" customWidth="1"/>
    <col min="47" max="47" width="11" bestFit="1" customWidth="1"/>
    <col min="48" max="48" width="18.109375" bestFit="1" customWidth="1"/>
    <col min="49" max="49" width="15.77734375" bestFit="1" customWidth="1"/>
    <col min="50" max="50" width="22.88671875" bestFit="1" customWidth="1"/>
    <col min="51" max="51" width="11" bestFit="1" customWidth="1"/>
    <col min="52" max="52" width="22" bestFit="1" customWidth="1"/>
    <col min="53" max="53" width="26.77734375" bestFit="1" customWidth="1"/>
    <col min="54" max="54" width="11" bestFit="1" customWidth="1"/>
    <col min="55" max="55" width="22" bestFit="1" customWidth="1"/>
    <col min="56" max="56" width="26.77734375" bestFit="1" customWidth="1"/>
    <col min="57" max="57" width="11" bestFit="1" customWidth="1"/>
    <col min="58" max="58" width="22" bestFit="1" customWidth="1"/>
    <col min="59" max="59" width="26.77734375" bestFit="1" customWidth="1"/>
    <col min="60" max="60" width="11" bestFit="1" customWidth="1"/>
    <col min="61" max="61" width="22" bestFit="1" customWidth="1"/>
    <col min="62" max="62" width="26.77734375" bestFit="1" customWidth="1"/>
    <col min="63" max="63" width="11" bestFit="1" customWidth="1"/>
    <col min="64" max="64" width="22" bestFit="1" customWidth="1"/>
    <col min="65" max="65" width="26.77734375" bestFit="1" customWidth="1"/>
    <col min="66" max="66" width="11.109375" bestFit="1" customWidth="1"/>
    <col min="67" max="67" width="22" bestFit="1" customWidth="1"/>
    <col min="68" max="68" width="26.77734375" bestFit="1" customWidth="1"/>
    <col min="69" max="69" width="11" bestFit="1" customWidth="1"/>
    <col min="70" max="70" width="22" bestFit="1" customWidth="1"/>
    <col min="71" max="71" width="26.77734375" bestFit="1" customWidth="1"/>
    <col min="72" max="72" width="15.77734375" bestFit="1" customWidth="1"/>
    <col min="73" max="73" width="26.77734375" bestFit="1" customWidth="1"/>
    <col min="74" max="74" width="31.5546875" bestFit="1" customWidth="1"/>
  </cols>
  <sheetData>
    <row r="1" spans="1:14">
      <c r="A1" s="21"/>
      <c r="B1" s="21"/>
      <c r="C1" s="21"/>
      <c r="D1" s="21"/>
      <c r="E1" s="21"/>
      <c r="F1" s="21"/>
      <c r="G1" s="21"/>
      <c r="H1" s="21"/>
      <c r="I1" s="21"/>
      <c r="J1" s="16"/>
    </row>
    <row r="2" spans="1:14" s="38" customFormat="1">
      <c r="I2" s="129"/>
      <c r="J2" s="130"/>
    </row>
    <row r="3" spans="1:14" s="38" customFormat="1" ht="46.8" customHeight="1">
      <c r="B3" s="131" t="s">
        <v>1840</v>
      </c>
      <c r="I3" s="129"/>
      <c r="J3" s="130"/>
    </row>
    <row r="4" spans="1:14">
      <c r="A4" s="21"/>
      <c r="B4" s="21"/>
      <c r="C4" s="21"/>
      <c r="D4" s="21"/>
      <c r="E4" s="21"/>
      <c r="F4" s="21"/>
      <c r="G4" s="21"/>
      <c r="H4" s="21"/>
      <c r="I4" s="21"/>
      <c r="J4" s="16"/>
    </row>
    <row r="5" spans="1:14">
      <c r="A5" s="21"/>
      <c r="B5" s="21"/>
      <c r="C5" s="21"/>
      <c r="D5" s="21"/>
      <c r="E5" s="21"/>
      <c r="F5" s="21"/>
      <c r="G5" s="21"/>
      <c r="H5" s="21"/>
      <c r="I5" s="21"/>
      <c r="J5" s="16"/>
    </row>
    <row r="6" spans="1:14">
      <c r="A6" s="21"/>
      <c r="B6" s="21"/>
      <c r="C6" s="21"/>
      <c r="D6" s="21"/>
      <c r="E6" s="21"/>
      <c r="F6" s="21"/>
      <c r="G6" s="21"/>
      <c r="H6" s="21"/>
      <c r="I6" s="21"/>
      <c r="J6" s="16"/>
    </row>
    <row r="7" spans="1:14" ht="18">
      <c r="A7" s="21"/>
      <c r="B7" s="23" t="s">
        <v>1844</v>
      </c>
      <c r="C7" s="21"/>
      <c r="D7" s="21"/>
      <c r="E7" s="21"/>
      <c r="F7" s="21"/>
      <c r="G7" s="23" t="s">
        <v>1843</v>
      </c>
      <c r="H7" s="21"/>
      <c r="I7" s="21"/>
      <c r="J7" s="16"/>
    </row>
    <row r="8" spans="1:14" ht="25.8">
      <c r="A8" s="21"/>
      <c r="B8" s="21"/>
      <c r="C8" s="21"/>
      <c r="D8" s="21"/>
      <c r="E8" s="21"/>
      <c r="F8" s="21"/>
      <c r="G8" s="21"/>
      <c r="H8" s="21"/>
      <c r="I8" s="21"/>
      <c r="J8" s="16"/>
      <c r="K8" s="6" t="s">
        <v>1844</v>
      </c>
    </row>
    <row r="9" spans="1:14">
      <c r="A9" s="21"/>
      <c r="B9" s="21"/>
      <c r="C9" s="21"/>
      <c r="D9" s="21"/>
      <c r="E9" s="21"/>
      <c r="F9" s="21"/>
      <c r="G9" s="21"/>
      <c r="H9" s="21"/>
      <c r="I9" s="21"/>
      <c r="J9" s="16"/>
    </row>
    <row r="10" spans="1:14">
      <c r="A10" s="21"/>
      <c r="B10" s="21"/>
      <c r="C10" s="21"/>
      <c r="D10" s="21"/>
      <c r="E10" s="21"/>
      <c r="F10" s="21"/>
      <c r="G10" s="21"/>
      <c r="H10" s="21"/>
      <c r="I10" s="21"/>
      <c r="J10" s="16"/>
    </row>
    <row r="11" spans="1:14">
      <c r="A11" s="21"/>
      <c r="B11" s="21"/>
      <c r="C11" s="21"/>
      <c r="D11" s="21"/>
      <c r="E11" s="21"/>
      <c r="F11" s="21"/>
      <c r="G11" s="21"/>
      <c r="H11" s="21"/>
      <c r="I11" s="21"/>
      <c r="J11" s="16"/>
    </row>
    <row r="12" spans="1:14">
      <c r="A12" s="21"/>
      <c r="B12" s="21"/>
      <c r="C12" s="21"/>
      <c r="D12" s="21"/>
      <c r="E12" s="21"/>
      <c r="F12" s="21"/>
      <c r="G12" s="21"/>
      <c r="H12" s="21"/>
      <c r="I12" s="21"/>
      <c r="J12" s="16"/>
      <c r="K12" s="8" t="s">
        <v>1834</v>
      </c>
      <c r="L12" t="s">
        <v>1817</v>
      </c>
      <c r="M12" t="s">
        <v>2541</v>
      </c>
      <c r="N12" t="s">
        <v>2542</v>
      </c>
    </row>
    <row r="13" spans="1:14">
      <c r="A13" s="21"/>
      <c r="B13" s="21"/>
      <c r="C13" s="21"/>
      <c r="D13" s="21"/>
      <c r="E13" s="21"/>
      <c r="F13" s="21"/>
      <c r="G13" s="21"/>
      <c r="H13" s="21"/>
      <c r="I13" s="21"/>
      <c r="J13" s="16"/>
      <c r="K13" s="9" t="s">
        <v>15</v>
      </c>
      <c r="L13">
        <v>599</v>
      </c>
      <c r="M13" s="1">
        <v>2.2942737896494143</v>
      </c>
      <c r="N13" s="2">
        <v>22.449482470784613</v>
      </c>
    </row>
    <row r="14" spans="1:14">
      <c r="A14" s="21"/>
      <c r="B14" s="21"/>
      <c r="C14" s="21"/>
      <c r="D14" s="21"/>
      <c r="E14" s="21"/>
      <c r="F14" s="21"/>
      <c r="G14" s="21"/>
      <c r="H14" s="21"/>
      <c r="I14" s="21"/>
      <c r="J14" s="16"/>
      <c r="K14" s="9" t="s">
        <v>7</v>
      </c>
      <c r="L14">
        <v>675</v>
      </c>
      <c r="M14" s="1">
        <v>2.2960592592592621</v>
      </c>
      <c r="N14" s="2">
        <v>22.720637037037047</v>
      </c>
    </row>
    <row r="15" spans="1:14">
      <c r="A15" s="21"/>
      <c r="B15" s="21"/>
      <c r="C15" s="21"/>
      <c r="D15" s="21"/>
      <c r="E15" s="21"/>
      <c r="F15" s="21"/>
      <c r="G15" s="21"/>
      <c r="H15" s="21"/>
      <c r="I15" s="21"/>
      <c r="J15" s="16"/>
      <c r="K15" s="9" t="s">
        <v>24</v>
      </c>
      <c r="L15">
        <v>626</v>
      </c>
      <c r="M15" s="1">
        <v>2.2196166134185322</v>
      </c>
      <c r="N15" s="2">
        <v>22.409824281150165</v>
      </c>
    </row>
    <row r="16" spans="1:14">
      <c r="A16" s="21"/>
      <c r="B16" s="21"/>
      <c r="C16" s="21"/>
      <c r="D16" s="21"/>
      <c r="E16" s="21"/>
      <c r="F16" s="21"/>
      <c r="G16" s="21"/>
      <c r="H16" s="21"/>
      <c r="I16" s="21"/>
      <c r="J16" s="16"/>
      <c r="K16" s="9" t="s">
        <v>1809</v>
      </c>
      <c r="L16">
        <v>1900</v>
      </c>
      <c r="M16" s="1">
        <v>2.2703105263157837</v>
      </c>
      <c r="N16" s="2">
        <v>22.53274736842102</v>
      </c>
    </row>
    <row r="17" spans="1:14">
      <c r="A17" s="21"/>
      <c r="B17" s="21"/>
      <c r="C17" s="21"/>
      <c r="D17" s="21"/>
      <c r="E17" s="21"/>
      <c r="F17" s="21"/>
      <c r="G17" s="21"/>
      <c r="H17" s="21"/>
      <c r="I17" s="21"/>
      <c r="J17" s="16"/>
    </row>
    <row r="18" spans="1:14">
      <c r="A18" s="21"/>
      <c r="B18" s="21"/>
      <c r="C18" s="21"/>
      <c r="D18" s="21"/>
      <c r="E18" s="21"/>
      <c r="F18" s="21"/>
      <c r="G18" s="21"/>
      <c r="H18" s="21"/>
      <c r="I18" s="21"/>
      <c r="J18" s="16"/>
    </row>
    <row r="19" spans="1:14">
      <c r="A19" s="21"/>
      <c r="B19" s="21"/>
      <c r="C19" s="21"/>
      <c r="D19" s="21"/>
      <c r="E19" s="21"/>
      <c r="F19" s="21"/>
      <c r="G19" s="21"/>
      <c r="H19" s="21"/>
      <c r="I19" s="21"/>
      <c r="J19" s="16"/>
    </row>
    <row r="20" spans="1:14" ht="25.8">
      <c r="A20" s="21"/>
      <c r="B20" s="21"/>
      <c r="C20" s="21"/>
      <c r="D20" s="21"/>
      <c r="E20" s="21"/>
      <c r="F20" s="21"/>
      <c r="G20" s="21"/>
      <c r="H20" s="21"/>
      <c r="I20" s="21"/>
      <c r="J20" s="16"/>
      <c r="K20" s="6" t="s">
        <v>1843</v>
      </c>
    </row>
    <row r="21" spans="1:14">
      <c r="A21" s="21"/>
      <c r="B21" s="21"/>
      <c r="C21" s="21"/>
      <c r="D21" s="21"/>
      <c r="E21" s="21"/>
      <c r="F21" s="21"/>
      <c r="G21" s="21"/>
      <c r="H21" s="21"/>
      <c r="I21" s="21"/>
      <c r="J21" s="16"/>
    </row>
    <row r="22" spans="1:14">
      <c r="A22" s="21"/>
      <c r="B22" s="21"/>
      <c r="C22" s="21"/>
      <c r="D22" s="21"/>
      <c r="E22" s="21"/>
      <c r="F22" s="21"/>
      <c r="G22" s="21"/>
      <c r="H22" s="21"/>
      <c r="I22" s="21"/>
      <c r="J22" s="16"/>
    </row>
    <row r="23" spans="1:14">
      <c r="A23" s="21"/>
      <c r="B23" s="21"/>
      <c r="C23" s="21"/>
      <c r="D23" s="21"/>
      <c r="E23" s="21"/>
      <c r="F23" s="21"/>
      <c r="G23" s="21"/>
      <c r="H23" s="21"/>
      <c r="I23" s="21"/>
      <c r="J23" s="16"/>
      <c r="K23" s="8" t="s">
        <v>1811</v>
      </c>
      <c r="L23" t="s">
        <v>1818</v>
      </c>
    </row>
    <row r="24" spans="1:14">
      <c r="A24" s="21"/>
      <c r="B24" s="21"/>
      <c r="C24" s="21"/>
      <c r="D24" s="21"/>
      <c r="E24" s="21"/>
      <c r="F24" s="21"/>
      <c r="G24" s="21"/>
      <c r="H24" s="21"/>
      <c r="I24" s="21"/>
      <c r="J24" s="16"/>
    </row>
    <row r="25" spans="1:14">
      <c r="A25" s="21"/>
      <c r="B25" s="21"/>
      <c r="C25" s="21"/>
      <c r="D25" s="21"/>
      <c r="E25" s="21"/>
      <c r="F25" s="21"/>
      <c r="G25" s="21"/>
      <c r="H25" s="21"/>
      <c r="I25" s="21"/>
      <c r="J25" s="16"/>
      <c r="K25" s="8" t="s">
        <v>1834</v>
      </c>
      <c r="L25" t="s">
        <v>2537</v>
      </c>
      <c r="M25" t="s">
        <v>2538</v>
      </c>
      <c r="N25" t="s">
        <v>2513</v>
      </c>
    </row>
    <row r="26" spans="1:14">
      <c r="A26" s="21"/>
      <c r="B26" s="21"/>
      <c r="C26" s="21"/>
      <c r="D26" s="21"/>
      <c r="E26" s="21"/>
      <c r="F26" s="21"/>
      <c r="G26" s="21"/>
      <c r="H26" s="21"/>
      <c r="I26" s="21"/>
      <c r="J26" s="16"/>
      <c r="K26" s="9" t="s">
        <v>2565</v>
      </c>
      <c r="L26" s="1">
        <v>76.406999999999996</v>
      </c>
      <c r="M26" s="1">
        <v>34.237777777777779</v>
      </c>
      <c r="N26" s="1">
        <v>2.335</v>
      </c>
    </row>
    <row r="27" spans="1:14">
      <c r="A27" s="21"/>
      <c r="B27" s="21"/>
      <c r="C27" s="21"/>
      <c r="D27" s="21"/>
      <c r="E27" s="21"/>
      <c r="F27" s="21"/>
      <c r="G27" s="21"/>
      <c r="H27" s="21"/>
      <c r="I27" s="21"/>
      <c r="J27" s="16"/>
      <c r="K27" s="9" t="s">
        <v>2566</v>
      </c>
      <c r="L27" s="1">
        <v>75.892013201320125</v>
      </c>
      <c r="M27" s="1">
        <v>42.727576791808886</v>
      </c>
      <c r="N27" s="1">
        <v>2.2092739273927382</v>
      </c>
    </row>
    <row r="28" spans="1:14">
      <c r="A28" s="21"/>
      <c r="B28" s="21"/>
      <c r="C28" s="21"/>
      <c r="D28" s="21"/>
      <c r="E28" s="21"/>
      <c r="F28" s="21"/>
      <c r="G28" s="21"/>
      <c r="H28" s="21"/>
      <c r="I28" s="21"/>
      <c r="J28" s="16"/>
      <c r="K28" s="9" t="s">
        <v>2567</v>
      </c>
      <c r="L28" s="1">
        <v>74.394440559440568</v>
      </c>
      <c r="M28" s="1">
        <v>40.454981684981696</v>
      </c>
      <c r="N28" s="1">
        <v>2.4681468531468549</v>
      </c>
    </row>
    <row r="29" spans="1:14">
      <c r="A29" s="21"/>
      <c r="B29" s="21"/>
      <c r="C29" s="21"/>
      <c r="D29" s="21"/>
      <c r="E29" s="21"/>
      <c r="F29" s="21"/>
      <c r="G29" s="21"/>
      <c r="H29" s="21"/>
      <c r="I29" s="21"/>
      <c r="J29" s="16"/>
      <c r="K29" s="9" t="s">
        <v>2568</v>
      </c>
      <c r="L29" s="1">
        <v>83.183571428571426</v>
      </c>
      <c r="M29" s="1">
        <v>38.119999999999997</v>
      </c>
      <c r="N29" s="1">
        <v>2.2835714285714288</v>
      </c>
    </row>
    <row r="30" spans="1:14">
      <c r="A30" s="21"/>
      <c r="B30" s="21"/>
      <c r="C30" s="21"/>
      <c r="D30" s="21"/>
      <c r="E30" s="21"/>
      <c r="F30" s="21"/>
      <c r="G30" s="21"/>
      <c r="H30" s="21"/>
      <c r="I30" s="21"/>
      <c r="J30" s="16"/>
      <c r="K30" s="9" t="s">
        <v>2569</v>
      </c>
      <c r="L30" s="1">
        <v>72.221333333333334</v>
      </c>
      <c r="M30" s="1">
        <v>40.474137931034477</v>
      </c>
      <c r="N30" s="1">
        <v>1.9370000000000003</v>
      </c>
    </row>
    <row r="31" spans="1:14">
      <c r="A31" s="21"/>
      <c r="B31" s="21"/>
      <c r="C31" s="21"/>
      <c r="D31" s="21"/>
      <c r="E31" s="21"/>
      <c r="F31" s="21"/>
      <c r="G31" s="21"/>
      <c r="H31" s="21"/>
      <c r="I31" s="21"/>
      <c r="J31" s="16"/>
      <c r="K31" s="9" t="s">
        <v>2570</v>
      </c>
      <c r="L31" s="1">
        <v>76.886428571428567</v>
      </c>
      <c r="M31" s="1">
        <v>44.07555555555556</v>
      </c>
      <c r="N31" s="1">
        <v>2.4864285714285717</v>
      </c>
    </row>
    <row r="32" spans="1:14">
      <c r="A32" s="21"/>
      <c r="B32" s="21"/>
      <c r="C32" s="21"/>
      <c r="D32" s="21"/>
      <c r="E32" s="21"/>
      <c r="F32" s="21"/>
      <c r="G32" s="21"/>
      <c r="H32" s="21"/>
      <c r="I32" s="21"/>
      <c r="J32" s="16"/>
      <c r="K32" s="9" t="s">
        <v>2571</v>
      </c>
      <c r="L32" s="1">
        <v>76.424999999999997</v>
      </c>
      <c r="M32" s="1">
        <v>37.005714285714291</v>
      </c>
      <c r="N32" s="1">
        <v>2.3142857142857145</v>
      </c>
    </row>
    <row r="33" spans="1:14">
      <c r="A33" s="21"/>
      <c r="B33" s="21"/>
      <c r="C33" s="21"/>
      <c r="D33" s="21"/>
      <c r="E33" s="21"/>
      <c r="F33" s="21"/>
      <c r="G33" s="21"/>
      <c r="H33" s="21"/>
      <c r="I33" s="21"/>
      <c r="J33" s="16"/>
      <c r="K33" s="9" t="s">
        <v>2572</v>
      </c>
      <c r="L33" s="1">
        <v>75.908424437299033</v>
      </c>
      <c r="M33" s="1">
        <v>42.905616438356176</v>
      </c>
      <c r="N33" s="1">
        <v>2.2528938906752392</v>
      </c>
    </row>
    <row r="34" spans="1:14">
      <c r="A34" s="21"/>
      <c r="B34" s="21"/>
      <c r="C34" s="21"/>
      <c r="D34" s="21"/>
      <c r="E34" s="21"/>
      <c r="F34" s="21"/>
      <c r="G34" s="21"/>
      <c r="H34" s="21"/>
      <c r="I34" s="21"/>
      <c r="J34" s="16"/>
      <c r="K34" s="9" t="s">
        <v>2573</v>
      </c>
      <c r="L34" s="1">
        <v>80.672142857142845</v>
      </c>
      <c r="M34" s="1">
        <v>41.429285714285712</v>
      </c>
      <c r="N34" s="1">
        <v>2.8064285714285724</v>
      </c>
    </row>
    <row r="35" spans="1:14">
      <c r="A35" s="21"/>
      <c r="B35" s="21"/>
      <c r="C35" s="21"/>
      <c r="D35" s="21"/>
      <c r="E35" s="21"/>
      <c r="F35" s="21"/>
      <c r="G35" s="21"/>
      <c r="H35" s="21"/>
      <c r="I35" s="21"/>
      <c r="J35" s="16"/>
      <c r="K35" s="9" t="s">
        <v>2574</v>
      </c>
      <c r="L35" s="1">
        <v>81.186666666666682</v>
      </c>
      <c r="M35" s="1">
        <v>35.39266666666667</v>
      </c>
      <c r="N35" s="1">
        <v>2.3479999999999999</v>
      </c>
    </row>
    <row r="36" spans="1:14">
      <c r="A36" s="21"/>
      <c r="B36" s="21"/>
      <c r="C36" s="21"/>
      <c r="D36" s="21"/>
      <c r="E36" s="21"/>
      <c r="F36" s="21"/>
      <c r="G36" s="21"/>
      <c r="H36" s="21"/>
      <c r="I36" s="21"/>
      <c r="J36" s="16"/>
      <c r="K36" s="9" t="s">
        <v>2575</v>
      </c>
      <c r="L36" s="1">
        <v>78.365714285714276</v>
      </c>
      <c r="M36" s="1">
        <v>33.783846153846156</v>
      </c>
      <c r="N36" s="1">
        <v>2.5964285714285715</v>
      </c>
    </row>
    <row r="37" spans="1:14">
      <c r="A37" s="21"/>
      <c r="B37" s="21"/>
      <c r="C37" s="21"/>
      <c r="D37" s="21"/>
      <c r="E37" s="21"/>
      <c r="F37" s="21"/>
      <c r="G37" s="21"/>
      <c r="H37" s="21"/>
      <c r="I37" s="21"/>
      <c r="J37" s="16"/>
      <c r="K37" s="9" t="s">
        <v>2576</v>
      </c>
      <c r="L37" s="1">
        <v>79.516428571428577</v>
      </c>
      <c r="M37" s="1">
        <v>44.602857142857147</v>
      </c>
      <c r="N37" s="1">
        <v>2.1192857142857142</v>
      </c>
    </row>
    <row r="38" spans="1:14">
      <c r="A38" s="21"/>
      <c r="B38" s="21"/>
      <c r="C38" s="21"/>
      <c r="D38" s="21"/>
      <c r="E38" s="21"/>
      <c r="F38" s="21"/>
      <c r="G38" s="21"/>
      <c r="H38" s="21"/>
      <c r="I38" s="21"/>
      <c r="J38" s="16"/>
      <c r="K38" s="9" t="s">
        <v>2577</v>
      </c>
      <c r="L38" s="1">
        <v>68.186190476190475</v>
      </c>
      <c r="M38" s="1">
        <v>42.857500000000002</v>
      </c>
      <c r="N38" s="1">
        <v>2.3009523809523813</v>
      </c>
    </row>
    <row r="39" spans="1:14">
      <c r="A39" s="21"/>
      <c r="B39" s="21"/>
      <c r="C39" s="21"/>
      <c r="D39" s="21"/>
      <c r="E39" s="21"/>
      <c r="F39" s="21"/>
      <c r="G39" s="21"/>
      <c r="H39" s="21"/>
      <c r="I39" s="21"/>
      <c r="J39" s="16"/>
      <c r="K39" s="9" t="s">
        <v>2578</v>
      </c>
      <c r="L39" s="1">
        <v>74.146428571428586</v>
      </c>
      <c r="M39" s="1">
        <v>44.48357142857143</v>
      </c>
      <c r="N39" s="1">
        <v>2.3414285714285712</v>
      </c>
    </row>
    <row r="40" spans="1:14">
      <c r="A40" s="21"/>
      <c r="B40" s="21"/>
      <c r="C40" s="21"/>
      <c r="D40" s="21"/>
      <c r="E40" s="21"/>
      <c r="F40" s="21"/>
      <c r="G40" s="21"/>
      <c r="H40" s="21"/>
      <c r="I40" s="21"/>
      <c r="J40" s="16"/>
      <c r="K40" s="9" t="s">
        <v>2579</v>
      </c>
      <c r="L40" s="1">
        <v>72.797563636363634</v>
      </c>
      <c r="M40" s="1">
        <v>42.374214559387006</v>
      </c>
      <c r="N40" s="1">
        <v>2.1266181818181802</v>
      </c>
    </row>
    <row r="41" spans="1:14">
      <c r="A41" s="21"/>
      <c r="B41" s="21"/>
      <c r="C41" s="21"/>
      <c r="D41" s="21"/>
      <c r="E41" s="21"/>
      <c r="F41" s="21"/>
      <c r="G41" s="21"/>
      <c r="H41" s="21"/>
      <c r="I41" s="21"/>
      <c r="J41" s="16"/>
      <c r="K41" s="9" t="s">
        <v>2580</v>
      </c>
      <c r="L41" s="1">
        <v>80.60107142857143</v>
      </c>
      <c r="M41" s="1">
        <v>45.419642857142854</v>
      </c>
      <c r="N41" s="1">
        <v>2.3182142857142858</v>
      </c>
    </row>
    <row r="42" spans="1:14">
      <c r="A42" s="21"/>
      <c r="B42" s="21"/>
      <c r="C42" s="21"/>
      <c r="D42" s="21"/>
      <c r="E42" s="21"/>
      <c r="F42" s="21"/>
      <c r="G42" s="21"/>
      <c r="H42" s="21"/>
      <c r="I42" s="21"/>
      <c r="J42" s="16"/>
      <c r="K42" s="9" t="s">
        <v>2581</v>
      </c>
      <c r="L42" s="1">
        <v>81.782857142857139</v>
      </c>
      <c r="M42" s="1">
        <v>37.733333333333327</v>
      </c>
      <c r="N42" s="1">
        <v>2.3314285714285714</v>
      </c>
    </row>
    <row r="43" spans="1:14">
      <c r="A43" s="21"/>
      <c r="B43" s="21"/>
      <c r="C43" s="21"/>
      <c r="D43" s="21"/>
      <c r="E43" s="21"/>
      <c r="F43" s="21"/>
      <c r="G43" s="21"/>
      <c r="H43" s="21"/>
      <c r="I43" s="21"/>
      <c r="J43" s="16"/>
      <c r="K43" s="9" t="s">
        <v>2582</v>
      </c>
      <c r="L43" s="1">
        <v>75.978571428571428</v>
      </c>
      <c r="M43" s="1">
        <v>42.598846153846161</v>
      </c>
      <c r="N43" s="1">
        <v>2.1035714285714286</v>
      </c>
    </row>
    <row r="44" spans="1:14">
      <c r="K44" s="9" t="s">
        <v>2583</v>
      </c>
      <c r="L44" s="1">
        <v>74.353571428571428</v>
      </c>
      <c r="M44" s="1">
        <v>41.628461538461544</v>
      </c>
      <c r="N44" s="1">
        <v>2.4492857142857147</v>
      </c>
    </row>
    <row r="45" spans="1:14">
      <c r="K45" s="9" t="s">
        <v>2584</v>
      </c>
      <c r="L45" s="1">
        <v>74.303029411764683</v>
      </c>
      <c r="M45" s="1">
        <v>44.081770186335426</v>
      </c>
      <c r="N45" s="1">
        <v>2.270764705882351</v>
      </c>
    </row>
    <row r="46" spans="1:14">
      <c r="K46" s="9" t="s">
        <v>2585</v>
      </c>
      <c r="L46" s="1">
        <v>69.455714285714279</v>
      </c>
      <c r="M46" s="1">
        <v>36.953076923076921</v>
      </c>
      <c r="N46" s="1">
        <v>2.3378571428571431</v>
      </c>
    </row>
    <row r="47" spans="1:14">
      <c r="K47" s="9" t="s">
        <v>2586</v>
      </c>
      <c r="L47" s="1">
        <v>77.599999999999994</v>
      </c>
      <c r="M47" s="1">
        <v>45.518571428571427</v>
      </c>
      <c r="N47" s="1">
        <v>1.9873333333333332</v>
      </c>
    </row>
    <row r="48" spans="1:14">
      <c r="K48" s="9" t="s">
        <v>2587</v>
      </c>
      <c r="L48" s="1">
        <v>74.453571428571422</v>
      </c>
      <c r="M48" s="1">
        <v>40.77600000000001</v>
      </c>
      <c r="N48" s="1">
        <v>2.1485714285714281</v>
      </c>
    </row>
    <row r="49" spans="2:14">
      <c r="K49" s="9" t="s">
        <v>1809</v>
      </c>
      <c r="L49" s="1">
        <v>74.987689473684213</v>
      </c>
      <c r="M49" s="1">
        <v>42.169623685666757</v>
      </c>
      <c r="N49" s="1">
        <v>2.270310526315789</v>
      </c>
    </row>
    <row r="57" spans="2:14" ht="25.8">
      <c r="B57" s="6" t="s">
        <v>1845</v>
      </c>
    </row>
    <row r="60" spans="2:14">
      <c r="C60" s="8" t="s">
        <v>2539</v>
      </c>
    </row>
    <row r="61" spans="2:14">
      <c r="C61" t="s">
        <v>15</v>
      </c>
      <c r="D61" t="s">
        <v>7</v>
      </c>
      <c r="E61" t="s">
        <v>24</v>
      </c>
      <c r="F61" t="s">
        <v>1809</v>
      </c>
    </row>
    <row r="62" spans="2:14">
      <c r="B62" t="s">
        <v>2540</v>
      </c>
      <c r="C62">
        <v>599</v>
      </c>
      <c r="D62">
        <v>675</v>
      </c>
      <c r="E62">
        <v>626</v>
      </c>
      <c r="F62">
        <v>1900</v>
      </c>
    </row>
  </sheetData>
  <pageMargins left="0.7" right="0.7" top="0.75" bottom="0.75" header="0.3" footer="0.3"/>
  <drawing r:id="rId4"/>
  <legacyDrawing r:id="rId5"/>
  <controls>
    <mc:AlternateContent xmlns:mc="http://schemas.openxmlformats.org/markup-compatibility/2006">
      <mc:Choice Requires="x14">
        <control shapeId="30721" r:id="rId6" name="chargingPatternUsertypBtn">
          <controlPr defaultSize="0" autoLine="0" r:id="rId7">
            <anchor moveWithCells="1">
              <from>
                <xdr:col>3</xdr:col>
                <xdr:colOff>982980</xdr:colOff>
                <xdr:row>6</xdr:row>
                <xdr:rowOff>15240</xdr:rowOff>
              </from>
              <to>
                <xdr:col>3</xdr:col>
                <xdr:colOff>1866900</xdr:colOff>
                <xdr:row>7</xdr:row>
                <xdr:rowOff>91440</xdr:rowOff>
              </to>
            </anchor>
          </controlPr>
        </control>
      </mc:Choice>
      <mc:Fallback>
        <control shapeId="30721" r:id="rId6" name="chargingPatternUsertypBtn"/>
      </mc:Fallback>
    </mc:AlternateContent>
    <mc:AlternateContent xmlns:mc="http://schemas.openxmlformats.org/markup-compatibility/2006">
      <mc:Choice Requires="x14">
        <control shapeId="30722" r:id="rId8" name="vehicleBrandBtn">
          <controlPr defaultSize="0" autoLine="0" r:id="rId9">
            <anchor moveWithCells="1">
              <from>
                <xdr:col>7</xdr:col>
                <xdr:colOff>1577340</xdr:colOff>
                <xdr:row>5</xdr:row>
                <xdr:rowOff>60960</xdr:rowOff>
              </from>
              <to>
                <xdr:col>8</xdr:col>
                <xdr:colOff>220980</xdr:colOff>
                <xdr:row>6</xdr:row>
                <xdr:rowOff>182880</xdr:rowOff>
              </to>
            </anchor>
          </controlPr>
        </control>
      </mc:Choice>
      <mc:Fallback>
        <control shapeId="30722" r:id="rId8" name="vehicleBrandBtn"/>
      </mc:Fallback>
    </mc:AlternateContent>
    <mc:AlternateContent xmlns:mc="http://schemas.openxmlformats.org/markup-compatibility/2006">
      <mc:Choice Requires="x14">
        <control shapeId="30723" r:id="rId10" name="dashboardBtn">
          <controlPr defaultSize="0" autoLine="0" r:id="rId11">
            <anchor moveWithCells="1">
              <from>
                <xdr:col>6</xdr:col>
                <xdr:colOff>784860</xdr:colOff>
                <xdr:row>2</xdr:row>
                <xdr:rowOff>106680</xdr:rowOff>
              </from>
              <to>
                <xdr:col>7</xdr:col>
                <xdr:colOff>373380</xdr:colOff>
                <xdr:row>2</xdr:row>
                <xdr:rowOff>411480</xdr:rowOff>
              </to>
            </anchor>
          </controlPr>
        </control>
      </mc:Choice>
      <mc:Fallback>
        <control shapeId="30723" r:id="rId10" name="dashboardBt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8C4C5-72A3-435D-96AF-C5A2A7EC0D24}">
  <sheetPr codeName="Sheet9"/>
  <dimension ref="A1:Z39"/>
  <sheetViews>
    <sheetView workbookViewId="0"/>
  </sheetViews>
  <sheetFormatPr defaultRowHeight="14.4"/>
  <cols>
    <col min="2" max="2" width="12.5546875" bestFit="1" customWidth="1"/>
    <col min="3" max="3" width="11" bestFit="1" customWidth="1"/>
    <col min="4" max="4" width="31.77734375" bestFit="1" customWidth="1"/>
    <col min="5" max="11" width="5.6640625" bestFit="1" customWidth="1"/>
    <col min="12" max="12" width="10.77734375" bestFit="1" customWidth="1"/>
  </cols>
  <sheetData>
    <row r="1" spans="1:26">
      <c r="A1" s="21"/>
      <c r="B1" s="21"/>
      <c r="C1" s="21"/>
      <c r="D1" s="21"/>
      <c r="E1" s="21"/>
      <c r="F1" s="21"/>
      <c r="G1" s="21"/>
      <c r="H1" s="21"/>
      <c r="I1" s="21"/>
      <c r="J1" s="21"/>
      <c r="K1" s="21"/>
      <c r="L1" s="21"/>
      <c r="M1" s="21"/>
      <c r="N1" s="21"/>
      <c r="O1" s="21"/>
      <c r="P1" s="21"/>
      <c r="Q1" s="21"/>
      <c r="R1" s="21"/>
      <c r="S1" s="21"/>
      <c r="T1" s="21"/>
      <c r="U1" s="21"/>
    </row>
    <row r="2" spans="1:26" s="38" customFormat="1" ht="31.2">
      <c r="B2" s="131" t="s">
        <v>1846</v>
      </c>
      <c r="U2" s="129"/>
    </row>
    <row r="3" spans="1:26" s="38" customFormat="1">
      <c r="U3" s="129"/>
    </row>
    <row r="4" spans="1:26">
      <c r="A4" s="21"/>
      <c r="B4" s="21"/>
      <c r="C4" s="21"/>
      <c r="D4" s="21"/>
      <c r="E4" s="21"/>
      <c r="F4" s="21"/>
      <c r="G4" s="21"/>
      <c r="H4" s="21"/>
      <c r="I4" s="21"/>
      <c r="J4" s="21"/>
      <c r="K4" s="21"/>
      <c r="L4" s="21"/>
      <c r="M4" s="21"/>
      <c r="N4" s="21"/>
      <c r="O4" s="21"/>
      <c r="P4" s="21"/>
      <c r="Q4" s="21"/>
      <c r="R4" s="21"/>
      <c r="S4" s="21"/>
      <c r="T4" s="21"/>
      <c r="U4" s="21"/>
    </row>
    <row r="5" spans="1:26" ht="18">
      <c r="A5" s="21"/>
      <c r="B5" s="23" t="s">
        <v>2588</v>
      </c>
      <c r="C5" s="21"/>
      <c r="D5" s="21"/>
      <c r="E5" s="21"/>
      <c r="F5" s="21"/>
      <c r="G5" s="21"/>
      <c r="H5" s="21"/>
      <c r="I5" s="21"/>
      <c r="J5" s="21"/>
      <c r="K5" s="21"/>
      <c r="L5" s="21"/>
      <c r="M5" s="21"/>
      <c r="N5" s="21"/>
      <c r="O5" s="21"/>
      <c r="P5" s="21"/>
      <c r="Q5" s="21"/>
      <c r="R5" s="21"/>
      <c r="S5" s="21"/>
      <c r="T5" s="21"/>
      <c r="U5" s="21"/>
    </row>
    <row r="6" spans="1:26">
      <c r="A6" s="21"/>
      <c r="B6" s="21"/>
      <c r="C6" s="21"/>
      <c r="D6" s="21"/>
      <c r="E6" s="21"/>
      <c r="F6" s="21"/>
      <c r="G6" s="21"/>
      <c r="H6" s="21"/>
      <c r="I6" s="21"/>
      <c r="J6" s="21"/>
      <c r="K6" s="21"/>
      <c r="L6" s="21"/>
      <c r="M6" s="21"/>
      <c r="N6" s="21"/>
      <c r="O6" s="21"/>
      <c r="P6" s="21"/>
      <c r="Q6" s="21"/>
      <c r="R6" s="21"/>
      <c r="S6" s="21"/>
      <c r="T6" s="21"/>
      <c r="U6" s="21"/>
      <c r="X6" t="s">
        <v>1834</v>
      </c>
      <c r="Y6" t="s">
        <v>1817</v>
      </c>
      <c r="Z6" t="s">
        <v>2538</v>
      </c>
    </row>
    <row r="7" spans="1:26">
      <c r="A7" s="21"/>
      <c r="B7" s="21"/>
      <c r="C7" s="21"/>
      <c r="D7" s="21"/>
      <c r="E7" s="21"/>
      <c r="F7" s="21"/>
      <c r="G7" s="21"/>
      <c r="H7" s="21"/>
      <c r="I7" s="21"/>
      <c r="J7" s="21"/>
      <c r="K7" s="21"/>
      <c r="L7" s="21"/>
      <c r="M7" s="21"/>
      <c r="N7" s="21"/>
      <c r="O7" s="21"/>
      <c r="P7" s="21"/>
      <c r="Q7" s="21"/>
      <c r="R7" s="21"/>
      <c r="S7" s="21"/>
      <c r="T7" s="21"/>
      <c r="U7" s="21"/>
      <c r="X7" s="9" t="s">
        <v>2489</v>
      </c>
      <c r="Y7" s="7">
        <v>378</v>
      </c>
      <c r="Z7" s="1">
        <v>40.855487465181085</v>
      </c>
    </row>
    <row r="8" spans="1:26">
      <c r="A8" s="21"/>
      <c r="B8" s="21"/>
      <c r="C8" s="21"/>
      <c r="D8" s="21"/>
      <c r="E8" s="21"/>
      <c r="F8" s="21"/>
      <c r="G8" s="21"/>
      <c r="H8" s="21"/>
      <c r="I8" s="21"/>
      <c r="J8" s="21"/>
      <c r="K8" s="21"/>
      <c r="L8" s="21"/>
      <c r="M8" s="21"/>
      <c r="N8" s="21"/>
      <c r="O8" s="21"/>
      <c r="P8" s="21"/>
      <c r="Q8" s="21"/>
      <c r="R8" s="21"/>
      <c r="S8" s="21"/>
      <c r="T8" s="21"/>
      <c r="U8" s="21"/>
      <c r="X8" s="9" t="s">
        <v>1854</v>
      </c>
      <c r="Y8" s="7">
        <v>28</v>
      </c>
      <c r="Z8" s="1">
        <v>42.691153846153846</v>
      </c>
    </row>
    <row r="9" spans="1:26">
      <c r="A9" s="21"/>
      <c r="B9" s="21"/>
      <c r="C9" s="21"/>
      <c r="D9" s="21"/>
      <c r="E9" s="21"/>
      <c r="F9" s="21"/>
      <c r="G9" s="21"/>
      <c r="H9" s="21"/>
      <c r="I9" s="21"/>
      <c r="J9" s="21"/>
      <c r="K9" s="21"/>
      <c r="L9" s="21"/>
      <c r="M9" s="21"/>
      <c r="N9" s="21"/>
      <c r="O9" s="21"/>
      <c r="P9" s="21"/>
      <c r="Q9" s="21"/>
      <c r="R9" s="21"/>
      <c r="S9" s="21"/>
      <c r="T9" s="21"/>
      <c r="U9" s="21"/>
      <c r="X9" s="9" t="s">
        <v>2490</v>
      </c>
      <c r="Y9" s="7">
        <v>11</v>
      </c>
      <c r="Z9" s="1">
        <v>45.242727272727272</v>
      </c>
    </row>
    <row r="10" spans="1:26">
      <c r="A10" s="21"/>
      <c r="B10" s="21"/>
      <c r="C10" s="21"/>
      <c r="D10" s="21"/>
      <c r="E10" s="21"/>
      <c r="F10" s="21"/>
      <c r="G10" s="21"/>
      <c r="H10" s="21"/>
      <c r="I10" s="21"/>
      <c r="J10" s="21"/>
      <c r="K10" s="21"/>
      <c r="L10" s="21"/>
      <c r="M10" s="21"/>
      <c r="N10" s="21"/>
      <c r="O10" s="21"/>
      <c r="P10" s="21"/>
      <c r="Q10" s="21"/>
      <c r="R10" s="21"/>
      <c r="S10" s="21"/>
      <c r="T10" s="21"/>
      <c r="U10" s="21"/>
      <c r="X10" s="9" t="s">
        <v>1853</v>
      </c>
      <c r="Y10" s="7">
        <v>1483</v>
      </c>
      <c r="Z10" s="1">
        <v>42.470411055988599</v>
      </c>
    </row>
    <row r="11" spans="1:26">
      <c r="A11" s="21"/>
      <c r="B11" s="21"/>
      <c r="C11" s="21"/>
      <c r="D11" s="21"/>
      <c r="E11" s="21"/>
      <c r="F11" s="21"/>
      <c r="G11" s="21"/>
      <c r="H11" s="21"/>
      <c r="I11" s="21"/>
      <c r="J11" s="21"/>
      <c r="K11" s="21"/>
      <c r="L11" s="21"/>
      <c r="M11" s="21"/>
      <c r="N11" s="21"/>
      <c r="O11" s="21"/>
      <c r="P11" s="21"/>
      <c r="Q11" s="21"/>
      <c r="R11" s="21"/>
      <c r="S11" s="21"/>
      <c r="T11" s="21"/>
      <c r="U11" s="21"/>
      <c r="X11" s="9" t="s">
        <v>1809</v>
      </c>
      <c r="Y11" s="7">
        <v>1900</v>
      </c>
      <c r="Z11" s="1">
        <v>42.169623685666899</v>
      </c>
    </row>
    <row r="12" spans="1:26">
      <c r="A12" s="21"/>
      <c r="B12" s="21"/>
      <c r="C12" s="21"/>
      <c r="D12" s="21"/>
      <c r="E12" s="21"/>
      <c r="F12" s="21"/>
      <c r="G12" s="21"/>
      <c r="H12" s="21"/>
      <c r="I12" s="21"/>
      <c r="J12" s="21"/>
      <c r="K12" s="21"/>
      <c r="L12" s="21"/>
      <c r="M12" s="21"/>
      <c r="N12" s="21"/>
      <c r="O12" s="21"/>
      <c r="P12" s="21"/>
      <c r="Q12" s="21"/>
      <c r="R12" s="21"/>
      <c r="S12" s="21"/>
      <c r="T12" s="21"/>
      <c r="U12" s="21"/>
    </row>
    <row r="13" spans="1:26">
      <c r="A13" s="21"/>
      <c r="B13" s="21"/>
      <c r="C13" s="21"/>
      <c r="D13" s="21"/>
      <c r="E13" s="21"/>
      <c r="F13" s="21"/>
      <c r="G13" s="21"/>
      <c r="H13" s="21"/>
      <c r="I13" s="21"/>
      <c r="J13" s="21"/>
      <c r="K13" s="21"/>
      <c r="L13" s="21"/>
      <c r="M13" s="21"/>
      <c r="N13" s="21"/>
      <c r="O13" s="21"/>
      <c r="P13" s="21"/>
      <c r="Q13" s="21"/>
      <c r="R13" s="21"/>
      <c r="S13" s="21"/>
      <c r="T13" s="21"/>
      <c r="U13" s="21"/>
    </row>
    <row r="14" spans="1:26">
      <c r="A14" s="21"/>
      <c r="B14" s="21"/>
      <c r="C14" s="21"/>
      <c r="D14" s="21"/>
      <c r="E14" s="21"/>
      <c r="F14" s="21"/>
      <c r="G14" s="21"/>
      <c r="H14" s="21"/>
      <c r="I14" s="21"/>
      <c r="J14" s="21"/>
      <c r="K14" s="21"/>
      <c r="L14" s="21"/>
      <c r="M14" s="21"/>
      <c r="N14" s="21"/>
      <c r="O14" s="21"/>
      <c r="P14" s="21"/>
      <c r="Q14" s="21"/>
      <c r="R14" s="21"/>
      <c r="S14" s="21"/>
      <c r="T14" s="21"/>
      <c r="U14" s="21"/>
    </row>
    <row r="15" spans="1:26">
      <c r="A15" s="21"/>
      <c r="B15" s="21"/>
      <c r="C15" s="21"/>
      <c r="D15" s="21"/>
      <c r="E15" s="21"/>
      <c r="F15" s="21"/>
      <c r="G15" s="21"/>
      <c r="H15" s="21"/>
      <c r="I15" s="21"/>
      <c r="J15" s="21"/>
      <c r="K15" s="21"/>
      <c r="L15" s="21"/>
      <c r="M15" s="21"/>
      <c r="N15" s="21"/>
      <c r="O15" s="21"/>
      <c r="P15" s="21"/>
      <c r="Q15" s="21"/>
      <c r="R15" s="21"/>
      <c r="S15" s="21"/>
      <c r="T15" s="21"/>
      <c r="U15" s="21"/>
    </row>
    <row r="16" spans="1:26">
      <c r="A16" s="21"/>
      <c r="B16" s="21"/>
      <c r="C16" s="21"/>
      <c r="D16" s="21"/>
      <c r="E16" s="21"/>
      <c r="F16" s="21"/>
      <c r="G16" s="21"/>
      <c r="H16" s="21"/>
      <c r="I16" s="21"/>
      <c r="J16" s="21"/>
      <c r="K16" s="21"/>
      <c r="L16" s="21"/>
      <c r="M16" s="21"/>
      <c r="N16" s="21"/>
      <c r="O16" s="21"/>
      <c r="P16" s="21"/>
      <c r="Q16" s="21"/>
      <c r="R16" s="21"/>
      <c r="S16" s="21"/>
      <c r="T16" s="21"/>
      <c r="U16" s="21"/>
    </row>
    <row r="17" spans="1:21">
      <c r="A17" s="21"/>
      <c r="B17" s="21"/>
      <c r="C17" s="21"/>
      <c r="D17" s="21"/>
      <c r="E17" s="21"/>
      <c r="F17" s="21"/>
      <c r="G17" s="21"/>
      <c r="H17" s="21"/>
      <c r="I17" s="21"/>
      <c r="J17" s="21"/>
      <c r="K17" s="21"/>
      <c r="L17" s="21"/>
      <c r="M17" s="21"/>
      <c r="N17" s="21"/>
      <c r="O17" s="21"/>
      <c r="P17" s="21"/>
      <c r="Q17" s="21"/>
      <c r="R17" s="21"/>
      <c r="S17" s="21"/>
      <c r="T17" s="21"/>
      <c r="U17" s="21"/>
    </row>
    <row r="18" spans="1:21">
      <c r="A18" s="21"/>
      <c r="B18" s="21"/>
      <c r="C18" s="21"/>
      <c r="D18" s="21"/>
      <c r="E18" s="21"/>
      <c r="F18" s="21"/>
      <c r="G18" s="21"/>
      <c r="H18" s="21"/>
      <c r="I18" s="21"/>
      <c r="J18" s="21"/>
      <c r="K18" s="21"/>
      <c r="L18" s="21"/>
      <c r="M18" s="21"/>
      <c r="N18" s="21"/>
      <c r="O18" s="21"/>
      <c r="P18" s="21"/>
      <c r="Q18" s="21"/>
      <c r="R18" s="21"/>
      <c r="S18" s="21"/>
      <c r="T18" s="21"/>
      <c r="U18" s="21"/>
    </row>
    <row r="19" spans="1:21">
      <c r="A19" s="21"/>
      <c r="B19" s="21"/>
      <c r="C19" s="21"/>
      <c r="D19" s="21"/>
      <c r="E19" s="21"/>
      <c r="F19" s="21"/>
      <c r="G19" s="21"/>
      <c r="H19" s="21"/>
      <c r="I19" s="21"/>
      <c r="J19" s="21"/>
      <c r="K19" s="21"/>
      <c r="L19" s="21"/>
      <c r="M19" s="21"/>
      <c r="N19" s="21"/>
      <c r="O19" s="21"/>
      <c r="P19" s="21"/>
      <c r="Q19" s="21"/>
      <c r="R19" s="21"/>
      <c r="S19" s="21"/>
      <c r="T19" s="21"/>
      <c r="U19" s="21"/>
    </row>
    <row r="20" spans="1:21">
      <c r="A20" s="21"/>
      <c r="B20" s="21"/>
      <c r="C20" s="21"/>
      <c r="D20" s="21"/>
      <c r="E20" s="21"/>
      <c r="F20" s="21"/>
      <c r="G20" s="21"/>
      <c r="H20" s="21"/>
      <c r="I20" s="21"/>
      <c r="J20" s="21"/>
      <c r="K20" s="21"/>
      <c r="L20" s="21"/>
      <c r="M20" s="21"/>
      <c r="N20" s="21"/>
      <c r="O20" s="21"/>
      <c r="P20" s="21"/>
      <c r="Q20" s="21"/>
      <c r="R20" s="21"/>
      <c r="S20" s="21"/>
      <c r="T20" s="21"/>
      <c r="U20" s="21"/>
    </row>
    <row r="21" spans="1:21">
      <c r="A21" s="21"/>
      <c r="B21" s="21"/>
      <c r="C21" s="21"/>
      <c r="D21" s="21"/>
      <c r="E21" s="21"/>
      <c r="F21" s="21"/>
      <c r="G21" s="21"/>
      <c r="H21" s="21"/>
      <c r="I21" s="21"/>
      <c r="J21" s="21"/>
      <c r="K21" s="21"/>
      <c r="L21" s="21"/>
      <c r="M21" s="21"/>
      <c r="N21" s="21"/>
      <c r="O21" s="21"/>
      <c r="P21" s="21"/>
      <c r="Q21" s="21"/>
      <c r="R21" s="21"/>
      <c r="S21" s="21"/>
      <c r="T21" s="21"/>
      <c r="U21" s="21"/>
    </row>
    <row r="22" spans="1:21">
      <c r="A22" s="21"/>
      <c r="B22" s="21"/>
      <c r="C22" s="21"/>
      <c r="D22" s="21"/>
      <c r="E22" s="21"/>
      <c r="F22" s="21"/>
      <c r="G22" s="21"/>
      <c r="H22" s="21"/>
      <c r="I22" s="21"/>
      <c r="J22" s="21"/>
      <c r="K22" s="21"/>
      <c r="L22" s="21"/>
      <c r="M22" s="21"/>
      <c r="N22" s="21"/>
      <c r="O22" s="21"/>
      <c r="P22" s="21"/>
      <c r="Q22" s="21"/>
      <c r="R22" s="21"/>
      <c r="S22" s="21"/>
      <c r="T22" s="21"/>
      <c r="U22" s="21"/>
    </row>
    <row r="23" spans="1:21">
      <c r="A23" s="21"/>
      <c r="B23" s="21"/>
      <c r="C23" s="21"/>
      <c r="D23" s="21"/>
      <c r="E23" s="21"/>
      <c r="F23" s="21"/>
      <c r="G23" s="21"/>
      <c r="H23" s="21"/>
      <c r="I23" s="21"/>
      <c r="J23" s="21"/>
      <c r="K23" s="21"/>
      <c r="L23" s="21"/>
      <c r="M23" s="21"/>
      <c r="N23" s="21"/>
      <c r="O23" s="21"/>
      <c r="P23" s="21"/>
      <c r="Q23" s="21"/>
      <c r="R23" s="21"/>
      <c r="S23" s="21"/>
      <c r="T23" s="21"/>
      <c r="U23" s="21"/>
    </row>
    <row r="24" spans="1:21">
      <c r="A24" s="21"/>
      <c r="B24" s="21"/>
      <c r="C24" s="21"/>
      <c r="D24" s="21"/>
      <c r="E24" s="21"/>
      <c r="F24" s="21"/>
      <c r="G24" s="21"/>
      <c r="H24" s="21"/>
      <c r="I24" s="21"/>
      <c r="J24" s="21"/>
      <c r="K24" s="21"/>
      <c r="L24" s="21"/>
      <c r="M24" s="21"/>
      <c r="N24" s="21"/>
      <c r="O24" s="21"/>
      <c r="P24" s="21"/>
      <c r="Q24" s="21"/>
      <c r="R24" s="21"/>
      <c r="S24" s="21"/>
      <c r="T24" s="21"/>
      <c r="U24" s="21"/>
    </row>
    <row r="25" spans="1:21">
      <c r="A25" s="21"/>
      <c r="B25" s="21"/>
      <c r="C25" s="21"/>
      <c r="D25" s="21"/>
      <c r="E25" s="21"/>
      <c r="F25" s="21"/>
      <c r="G25" s="21"/>
      <c r="H25" s="21"/>
      <c r="I25" s="21"/>
      <c r="J25" s="21"/>
      <c r="K25" s="21"/>
      <c r="L25" s="21"/>
      <c r="M25" s="21"/>
      <c r="N25" s="21"/>
      <c r="O25" s="21"/>
      <c r="P25" s="21"/>
      <c r="Q25" s="21"/>
      <c r="R25" s="21"/>
      <c r="S25" s="21"/>
      <c r="T25" s="21"/>
      <c r="U25" s="21"/>
    </row>
    <row r="26" spans="1:21">
      <c r="A26" s="21"/>
      <c r="B26" s="21"/>
      <c r="C26" s="21"/>
      <c r="D26" s="21"/>
      <c r="E26" s="21"/>
      <c r="F26" s="21"/>
      <c r="G26" s="21"/>
      <c r="H26" s="21"/>
      <c r="I26" s="21"/>
      <c r="J26" s="21"/>
      <c r="K26" s="21"/>
      <c r="L26" s="21"/>
      <c r="M26" s="21"/>
      <c r="N26" s="21"/>
      <c r="O26" s="21"/>
      <c r="P26" s="21"/>
      <c r="Q26" s="21"/>
      <c r="R26" s="21"/>
      <c r="S26" s="21"/>
      <c r="T26" s="21"/>
      <c r="U26" s="21"/>
    </row>
    <row r="27" spans="1:21">
      <c r="A27" s="21"/>
      <c r="B27" s="21"/>
      <c r="C27" s="21"/>
      <c r="D27" s="21"/>
      <c r="E27" s="21"/>
      <c r="F27" s="21"/>
      <c r="G27" s="21"/>
      <c r="H27" s="21"/>
      <c r="I27" s="21"/>
      <c r="J27" s="21"/>
      <c r="K27" s="21"/>
      <c r="L27" s="21"/>
      <c r="M27" s="21"/>
      <c r="N27" s="21"/>
      <c r="O27" s="21"/>
      <c r="P27" s="21"/>
      <c r="Q27" s="21"/>
      <c r="R27" s="21"/>
      <c r="S27" s="21"/>
      <c r="T27" s="21"/>
      <c r="U27" s="21"/>
    </row>
    <row r="28" spans="1:21">
      <c r="A28" s="21"/>
      <c r="B28" s="21"/>
      <c r="C28" s="21"/>
      <c r="D28" s="21"/>
      <c r="E28" s="21"/>
      <c r="F28" s="21"/>
      <c r="G28" s="21"/>
      <c r="H28" s="21"/>
      <c r="I28" s="21"/>
      <c r="J28" s="21"/>
      <c r="K28" s="21"/>
      <c r="L28" s="21"/>
      <c r="M28" s="21"/>
      <c r="N28" s="21"/>
      <c r="O28" s="21"/>
      <c r="P28" s="21"/>
      <c r="Q28" s="21"/>
      <c r="R28" s="21"/>
      <c r="S28" s="21"/>
      <c r="T28" s="21"/>
      <c r="U28" s="21"/>
    </row>
    <row r="29" spans="1:21">
      <c r="A29" s="21"/>
      <c r="B29" s="21"/>
      <c r="C29" s="21"/>
      <c r="D29" s="21"/>
      <c r="E29" s="21"/>
      <c r="F29" s="21"/>
      <c r="G29" s="21"/>
      <c r="H29" s="21"/>
      <c r="I29" s="21"/>
      <c r="J29" s="21"/>
      <c r="K29" s="21"/>
      <c r="L29" s="21"/>
      <c r="M29" s="21"/>
      <c r="N29" s="21"/>
      <c r="O29" s="21"/>
      <c r="P29" s="21"/>
      <c r="Q29" s="21"/>
      <c r="R29" s="21"/>
      <c r="S29" s="21"/>
      <c r="T29" s="21"/>
      <c r="U29" s="21"/>
    </row>
    <row r="30" spans="1:21">
      <c r="A30" s="21"/>
      <c r="B30" s="21"/>
      <c r="C30" s="21"/>
      <c r="D30" s="21"/>
      <c r="E30" s="21"/>
      <c r="F30" s="21"/>
      <c r="G30" s="21"/>
      <c r="H30" s="21"/>
      <c r="I30" s="21"/>
      <c r="J30" s="21"/>
      <c r="K30" s="21"/>
      <c r="L30" s="21"/>
      <c r="M30" s="21"/>
      <c r="N30" s="21"/>
      <c r="O30" s="21"/>
      <c r="P30" s="21"/>
      <c r="Q30" s="21"/>
      <c r="R30" s="21"/>
      <c r="S30" s="21"/>
      <c r="T30" s="21"/>
      <c r="U30" s="21"/>
    </row>
    <row r="31" spans="1:21">
      <c r="A31" s="21"/>
      <c r="B31" s="21"/>
      <c r="C31" s="21"/>
      <c r="D31" s="21"/>
      <c r="E31" s="21"/>
      <c r="F31" s="21"/>
      <c r="G31" s="21"/>
      <c r="H31" s="21"/>
      <c r="I31" s="21"/>
      <c r="J31" s="21"/>
      <c r="K31" s="21"/>
      <c r="L31" s="21"/>
      <c r="M31" s="21"/>
      <c r="N31" s="21"/>
      <c r="O31" s="21"/>
      <c r="P31" s="21"/>
      <c r="Q31" s="21"/>
      <c r="R31" s="21"/>
      <c r="S31" s="21"/>
      <c r="T31" s="21"/>
      <c r="U31" s="21"/>
    </row>
    <row r="32" spans="1:21">
      <c r="A32" s="21"/>
      <c r="B32" s="21"/>
      <c r="C32" s="21"/>
      <c r="D32" s="21"/>
      <c r="E32" s="21"/>
      <c r="F32" s="21"/>
      <c r="G32" s="21"/>
      <c r="H32" s="21"/>
      <c r="I32" s="21"/>
      <c r="J32" s="21"/>
      <c r="K32" s="21"/>
      <c r="L32" s="21"/>
      <c r="M32" s="21"/>
      <c r="N32" s="21"/>
      <c r="O32" s="21"/>
      <c r="P32" s="21"/>
      <c r="Q32" s="21"/>
      <c r="R32" s="21"/>
      <c r="S32" s="21"/>
      <c r="T32" s="21"/>
      <c r="U32" s="21"/>
    </row>
    <row r="33" spans="1:21">
      <c r="A33" s="21"/>
      <c r="B33" s="21"/>
      <c r="C33" s="21"/>
      <c r="D33" s="21"/>
      <c r="E33" s="21"/>
      <c r="F33" s="21"/>
      <c r="G33" s="21"/>
      <c r="H33" s="21"/>
      <c r="I33" s="21"/>
      <c r="J33" s="21"/>
      <c r="K33" s="21"/>
      <c r="L33" s="21"/>
      <c r="M33" s="21"/>
      <c r="N33" s="21"/>
      <c r="O33" s="21"/>
      <c r="P33" s="21"/>
      <c r="Q33" s="21"/>
      <c r="R33" s="21"/>
      <c r="S33" s="21"/>
      <c r="T33" s="21"/>
      <c r="U33" s="21"/>
    </row>
    <row r="34" spans="1:21">
      <c r="A34" s="21"/>
      <c r="B34" s="21"/>
      <c r="C34" s="21"/>
      <c r="D34" s="21"/>
      <c r="E34" s="21"/>
      <c r="F34" s="21"/>
      <c r="G34" s="21"/>
      <c r="H34" s="21"/>
      <c r="I34" s="21"/>
      <c r="J34" s="21"/>
      <c r="K34" s="21"/>
      <c r="L34" s="21"/>
      <c r="M34" s="21"/>
      <c r="N34" s="21"/>
      <c r="O34" s="21"/>
      <c r="P34" s="21"/>
      <c r="Q34" s="21"/>
      <c r="R34" s="21"/>
      <c r="S34" s="21"/>
      <c r="T34" s="21"/>
      <c r="U34" s="21"/>
    </row>
    <row r="35" spans="1:21">
      <c r="A35" s="21"/>
      <c r="B35" s="21"/>
      <c r="C35" s="21"/>
      <c r="D35" s="21"/>
      <c r="E35" s="21"/>
      <c r="F35" s="21"/>
      <c r="G35" s="21"/>
      <c r="H35" s="21"/>
      <c r="I35" s="21"/>
      <c r="J35" s="21"/>
      <c r="K35" s="21"/>
      <c r="L35" s="21"/>
      <c r="M35" s="21"/>
      <c r="N35" s="21"/>
      <c r="O35" s="21"/>
      <c r="P35" s="21"/>
      <c r="Q35" s="21"/>
      <c r="R35" s="21"/>
      <c r="S35" s="21"/>
      <c r="T35" s="21"/>
      <c r="U35" s="21"/>
    </row>
    <row r="36" spans="1:21">
      <c r="A36" s="21"/>
      <c r="B36" s="21"/>
      <c r="C36" s="21"/>
      <c r="D36" s="21"/>
      <c r="E36" s="21"/>
      <c r="F36" s="21"/>
      <c r="G36" s="21"/>
      <c r="H36" s="21"/>
      <c r="I36" s="21"/>
      <c r="J36" s="21"/>
      <c r="K36" s="21"/>
      <c r="L36" s="21"/>
      <c r="M36" s="21"/>
      <c r="N36" s="21"/>
      <c r="O36" s="21"/>
      <c r="P36" s="21"/>
      <c r="Q36" s="21"/>
      <c r="R36" s="21"/>
      <c r="S36" s="21"/>
      <c r="T36" s="21"/>
      <c r="U36" s="21"/>
    </row>
    <row r="37" spans="1:21">
      <c r="A37" s="21"/>
      <c r="B37" s="21"/>
      <c r="C37" s="21"/>
      <c r="D37" s="21"/>
      <c r="E37" s="21"/>
      <c r="F37" s="21"/>
      <c r="G37" s="21"/>
      <c r="H37" s="21"/>
      <c r="I37" s="21"/>
      <c r="J37" s="21"/>
      <c r="K37" s="21"/>
      <c r="L37" s="21"/>
      <c r="M37" s="21"/>
      <c r="N37" s="21"/>
      <c r="O37" s="21"/>
      <c r="P37" s="21"/>
      <c r="Q37" s="21"/>
      <c r="R37" s="21"/>
      <c r="S37" s="21"/>
      <c r="T37" s="21"/>
      <c r="U37" s="21"/>
    </row>
    <row r="38" spans="1:21">
      <c r="A38" s="21"/>
      <c r="B38" s="21"/>
      <c r="C38" s="21"/>
      <c r="D38" s="21"/>
      <c r="E38" s="21"/>
      <c r="F38" s="21"/>
      <c r="G38" s="21"/>
      <c r="H38" s="21"/>
      <c r="I38" s="21"/>
      <c r="J38" s="21"/>
      <c r="K38" s="21"/>
      <c r="L38" s="21"/>
      <c r="M38" s="21"/>
      <c r="N38" s="21"/>
      <c r="O38" s="21"/>
      <c r="P38" s="21"/>
      <c r="Q38" s="21"/>
      <c r="R38" s="21"/>
      <c r="S38" s="21"/>
      <c r="T38" s="21"/>
      <c r="U38" s="21"/>
    </row>
    <row r="39" spans="1:21">
      <c r="A39" s="21"/>
      <c r="B39" s="21"/>
      <c r="C39" s="21"/>
      <c r="D39" s="21"/>
      <c r="E39" s="21"/>
      <c r="F39" s="21"/>
      <c r="G39" s="21"/>
      <c r="H39" s="21"/>
      <c r="I39" s="21"/>
      <c r="J39" s="21"/>
      <c r="K39" s="21"/>
      <c r="L39" s="21"/>
      <c r="M39" s="21"/>
      <c r="N39" s="21"/>
      <c r="O39" s="21"/>
      <c r="P39" s="21"/>
      <c r="Q39" s="21"/>
      <c r="R39" s="21"/>
      <c r="S39" s="21"/>
      <c r="T39" s="21"/>
      <c r="U39" s="21"/>
    </row>
  </sheetData>
  <pageMargins left="0.7" right="0.7" top="0.75" bottom="0.75" header="0.3" footer="0.3"/>
  <drawing r:id="rId2"/>
  <legacyDrawing r:id="rId3"/>
  <controls>
    <mc:AlternateContent xmlns:mc="http://schemas.openxmlformats.org/markup-compatibility/2006">
      <mc:Choice Requires="x14">
        <control shapeId="31747" r:id="rId4" name="seasonalBtn">
          <controlPr defaultSize="0" autoLine="0" r:id="rId5">
            <anchor moveWithCells="1">
              <from>
                <xdr:col>5</xdr:col>
                <xdr:colOff>129540</xdr:colOff>
                <xdr:row>4</xdr:row>
                <xdr:rowOff>15240</xdr:rowOff>
              </from>
              <to>
                <xdr:col>7</xdr:col>
                <xdr:colOff>236220</xdr:colOff>
                <xdr:row>5</xdr:row>
                <xdr:rowOff>91440</xdr:rowOff>
              </to>
            </anchor>
          </controlPr>
        </control>
      </mc:Choice>
      <mc:Fallback>
        <control shapeId="31747" r:id="rId4" name="seasonalBtn"/>
      </mc:Fallback>
    </mc:AlternateContent>
    <mc:AlternateContent xmlns:mc="http://schemas.openxmlformats.org/markup-compatibility/2006">
      <mc:Choice Requires="x14">
        <control shapeId="31748" r:id="rId6" name="dashboardBtn">
          <controlPr defaultSize="0" autoLine="0" r:id="rId7">
            <anchor moveWithCells="1">
              <from>
                <xdr:col>9</xdr:col>
                <xdr:colOff>99060</xdr:colOff>
                <xdr:row>1</xdr:row>
                <xdr:rowOff>83820</xdr:rowOff>
              </from>
              <to>
                <xdr:col>12</xdr:col>
                <xdr:colOff>350520</xdr:colOff>
                <xdr:row>1</xdr:row>
                <xdr:rowOff>388620</xdr:rowOff>
              </to>
            </anchor>
          </controlPr>
        </control>
      </mc:Choice>
      <mc:Fallback>
        <control shapeId="31748" r:id="rId6" name="dashboardBt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97261-B410-4437-BCCD-26F6E74261FA}">
  <sheetPr codeName="Sheet11"/>
  <dimension ref="B2:M62"/>
  <sheetViews>
    <sheetView workbookViewId="0">
      <selection activeCell="D62" sqref="D62"/>
    </sheetView>
  </sheetViews>
  <sheetFormatPr defaultRowHeight="13.2"/>
  <cols>
    <col min="1" max="1" width="8.88671875" style="85"/>
    <col min="2" max="2" width="26.21875" style="85" customWidth="1"/>
    <col min="3" max="3" width="18.109375" style="85" customWidth="1"/>
    <col min="4" max="4" width="21.44140625" style="85" bestFit="1" customWidth="1"/>
    <col min="5" max="5" width="23.44140625" style="85" customWidth="1"/>
    <col min="6" max="6" width="30.33203125" style="85" customWidth="1"/>
    <col min="7" max="7" width="8.88671875" style="85"/>
    <col min="8" max="11" width="9.6640625" style="85" bestFit="1" customWidth="1"/>
    <col min="12" max="13" width="10.33203125" style="85" bestFit="1" customWidth="1"/>
    <col min="14" max="16384" width="8.88671875" style="85"/>
  </cols>
  <sheetData>
    <row r="2" spans="2:8" ht="24.6">
      <c r="B2" s="86" t="s">
        <v>2556</v>
      </c>
    </row>
    <row r="4" spans="2:8" ht="13.8">
      <c r="B4" s="87" t="s">
        <v>2544</v>
      </c>
      <c r="E4" s="88"/>
      <c r="F4" s="89"/>
      <c r="G4" s="89"/>
      <c r="H4" s="89"/>
    </row>
    <row r="5" spans="2:8" ht="14.4">
      <c r="B5" t="s">
        <v>2550</v>
      </c>
      <c r="C5" s="90">
        <v>1</v>
      </c>
      <c r="E5" s="91"/>
      <c r="F5" s="89"/>
      <c r="G5" s="92"/>
      <c r="H5" s="92"/>
    </row>
    <row r="6" spans="2:8" ht="13.8">
      <c r="B6" s="85" t="s">
        <v>1862</v>
      </c>
      <c r="C6" s="93">
        <v>46.71</v>
      </c>
      <c r="E6" s="94"/>
      <c r="F6" s="92"/>
      <c r="G6" s="92"/>
      <c r="H6" s="92"/>
    </row>
    <row r="7" spans="2:8" ht="13.8">
      <c r="B7" s="85" t="s">
        <v>2549</v>
      </c>
      <c r="C7" s="93">
        <v>2.41</v>
      </c>
      <c r="E7" s="94"/>
      <c r="F7" s="92"/>
      <c r="G7" s="92"/>
      <c r="H7" s="92"/>
    </row>
    <row r="8" spans="2:8" ht="13.8">
      <c r="B8" s="85" t="s">
        <v>2551</v>
      </c>
      <c r="C8" s="93">
        <v>0.5</v>
      </c>
      <c r="E8" s="94"/>
      <c r="F8" s="92"/>
      <c r="G8" s="92"/>
      <c r="H8" s="92"/>
    </row>
    <row r="9" spans="2:8" ht="13.8">
      <c r="B9" s="85" t="s">
        <v>2552</v>
      </c>
      <c r="C9" s="93">
        <v>5</v>
      </c>
      <c r="E9" s="94"/>
      <c r="F9" s="92"/>
      <c r="G9" s="92"/>
      <c r="H9" s="92"/>
    </row>
    <row r="10" spans="2:8" ht="13.8">
      <c r="B10" s="85" t="s">
        <v>2553</v>
      </c>
      <c r="C10" s="93">
        <v>0.1</v>
      </c>
      <c r="E10" s="94"/>
      <c r="F10" s="92"/>
      <c r="G10" s="92"/>
      <c r="H10" s="92"/>
    </row>
    <row r="11" spans="2:8" ht="13.8">
      <c r="E11" s="95"/>
      <c r="F11" s="89"/>
      <c r="G11" s="89"/>
      <c r="H11" s="89"/>
    </row>
    <row r="12" spans="2:8" ht="13.8">
      <c r="B12" s="87" t="s">
        <v>2545</v>
      </c>
      <c r="E12" s="95"/>
      <c r="F12" s="92"/>
      <c r="G12" s="92"/>
      <c r="H12" s="92"/>
    </row>
    <row r="13" spans="2:8" ht="14.4">
      <c r="B13" t="s">
        <v>1864</v>
      </c>
      <c r="C13" s="93">
        <f>Energy_Consumed_kWh/Charging_duration_hrs</f>
        <v>19.38174273858921</v>
      </c>
      <c r="E13" s="95"/>
      <c r="F13" s="92"/>
      <c r="G13" s="92"/>
      <c r="H13" s="92"/>
    </row>
    <row r="14" spans="2:8" ht="13.8">
      <c r="B14" s="85" t="s">
        <v>2554</v>
      </c>
      <c r="C14" s="96">
        <f>Energy_Consumed_kWh*Selling_Price_per_kWh</f>
        <v>23.355</v>
      </c>
      <c r="E14" s="88"/>
      <c r="F14" s="89"/>
      <c r="G14" s="92"/>
      <c r="H14" s="92"/>
    </row>
    <row r="15" spans="2:8" ht="13.8">
      <c r="B15" s="85" t="s">
        <v>2555</v>
      </c>
      <c r="C15" s="97">
        <f>IF(Charging_duration_hrs&gt;3, (Charging_duration_hrs-3)*Idle_Charge__per_hr___3hrs, 0)</f>
        <v>0</v>
      </c>
      <c r="E15" s="92"/>
      <c r="F15" s="92"/>
      <c r="G15" s="92"/>
      <c r="H15" s="98"/>
    </row>
    <row r="16" spans="2:8" ht="14.4">
      <c r="B16" s="85" t="s">
        <v>2543</v>
      </c>
      <c r="C16" s="97">
        <f>Session_Fee__Fixed_Cost+Energy_Bill__User+Idle_Time_Fees</f>
        <v>24.355</v>
      </c>
      <c r="D16"/>
      <c r="E16"/>
      <c r="F16" s="92"/>
      <c r="G16" s="92"/>
      <c r="H16" s="98"/>
    </row>
    <row r="17" spans="2:8" ht="13.8">
      <c r="B17" s="85" t="s">
        <v>2546</v>
      </c>
      <c r="C17" s="97">
        <f>Energy_Consumed_kWh*Utility_Cost_per_kWh</f>
        <v>4.6710000000000003</v>
      </c>
      <c r="E17" s="92"/>
      <c r="F17" s="92"/>
      <c r="G17" s="92"/>
      <c r="H17" s="92"/>
    </row>
    <row r="18" spans="2:8" ht="13.8">
      <c r="B18" s="85" t="s">
        <v>2547</v>
      </c>
      <c r="C18" s="99">
        <f>Revenue-Total_Cost</f>
        <v>19.684000000000001</v>
      </c>
      <c r="E18" s="92"/>
      <c r="F18" s="89"/>
      <c r="G18" s="89"/>
      <c r="H18" s="92"/>
    </row>
    <row r="19" spans="2:8" ht="13.8">
      <c r="E19" s="92"/>
      <c r="F19" s="89"/>
      <c r="G19" s="89"/>
      <c r="H19" s="92"/>
    </row>
    <row r="20" spans="2:8" ht="13.8">
      <c r="E20" s="92"/>
      <c r="F20" s="89"/>
      <c r="G20" s="89"/>
      <c r="H20" s="100"/>
    </row>
    <row r="23" spans="2:8">
      <c r="B23" s="87" t="s">
        <v>2558</v>
      </c>
    </row>
    <row r="25" spans="2:8" ht="14.4" customHeight="1">
      <c r="C25" s="136" t="s">
        <v>2553</v>
      </c>
      <c r="D25" s="75" t="s">
        <v>2547</v>
      </c>
      <c r="E25" s="137" t="s">
        <v>2548</v>
      </c>
      <c r="F25" s="137" t="s">
        <v>2557</v>
      </c>
    </row>
    <row r="26" spans="2:8" ht="14.4">
      <c r="C26" s="136"/>
      <c r="D26" s="76">
        <f>Profit</f>
        <v>19.684000000000001</v>
      </c>
      <c r="E26" s="138"/>
      <c r="F26" s="138"/>
    </row>
    <row r="27" spans="2:8" ht="14.4">
      <c r="C27" s="77">
        <v>0.1</v>
      </c>
      <c r="D27" s="78">
        <f t="dataTable" ref="D27:D41" dt2D="0" dtr="0" r1="C10"/>
        <v>19.684000000000001</v>
      </c>
      <c r="E27" s="79"/>
      <c r="F27" s="80"/>
    </row>
    <row r="28" spans="2:8" ht="14.4">
      <c r="C28" s="77">
        <v>0.2</v>
      </c>
      <c r="D28" s="78">
        <v>15.013</v>
      </c>
      <c r="E28" s="79"/>
      <c r="F28" s="80"/>
    </row>
    <row r="29" spans="2:8" ht="14.4">
      <c r="C29" s="77">
        <v>0.3</v>
      </c>
      <c r="D29" s="78">
        <v>10.342000000000001</v>
      </c>
      <c r="E29" s="79"/>
      <c r="F29" s="80"/>
    </row>
    <row r="30" spans="2:8" ht="14.4">
      <c r="C30" s="77">
        <v>0.4</v>
      </c>
      <c r="D30" s="78">
        <v>5.6709999999999994</v>
      </c>
      <c r="E30" s="79"/>
      <c r="F30" s="80"/>
    </row>
    <row r="31" spans="2:8" ht="14.4">
      <c r="C31" s="77">
        <v>0.5</v>
      </c>
      <c r="D31" s="78">
        <v>1</v>
      </c>
      <c r="E31" s="79"/>
      <c r="F31" s="80"/>
    </row>
    <row r="32" spans="2:8" ht="14.4">
      <c r="C32" s="77">
        <v>0.6</v>
      </c>
      <c r="D32" s="78">
        <v>-3.6709999999999994</v>
      </c>
      <c r="E32" s="79"/>
      <c r="F32" s="80"/>
    </row>
    <row r="33" spans="2:13" ht="14.4">
      <c r="C33" s="77">
        <v>0.7</v>
      </c>
      <c r="D33" s="78">
        <v>-8.3419999999999952</v>
      </c>
      <c r="E33" s="79"/>
      <c r="F33" s="80"/>
    </row>
    <row r="34" spans="2:13" ht="14.4">
      <c r="C34" s="77">
        <v>0.8</v>
      </c>
      <c r="D34" s="78">
        <v>-13.013000000000002</v>
      </c>
      <c r="E34" s="79"/>
      <c r="F34" s="80"/>
    </row>
    <row r="35" spans="2:13" ht="14.4">
      <c r="C35" s="77">
        <v>0.9</v>
      </c>
      <c r="D35" s="78">
        <v>-17.684000000000001</v>
      </c>
      <c r="E35" s="79"/>
      <c r="F35" s="80"/>
    </row>
    <row r="36" spans="2:13" ht="14.4">
      <c r="C36" s="77">
        <v>1</v>
      </c>
      <c r="D36" s="78">
        <v>-22.355</v>
      </c>
      <c r="E36" s="79"/>
      <c r="F36" s="80"/>
    </row>
    <row r="37" spans="2:13" ht="14.4">
      <c r="C37" s="77">
        <v>1.1000000000000001</v>
      </c>
      <c r="D37" s="78">
        <v>-27.026000000000007</v>
      </c>
      <c r="E37" s="79"/>
      <c r="F37" s="80"/>
    </row>
    <row r="38" spans="2:13" ht="14.4">
      <c r="C38" s="77">
        <v>1.2</v>
      </c>
      <c r="D38" s="78">
        <v>-31.696999999999999</v>
      </c>
      <c r="E38" s="79"/>
      <c r="F38" s="80"/>
    </row>
    <row r="39" spans="2:13" ht="14.4">
      <c r="C39" s="77">
        <v>1.3</v>
      </c>
      <c r="D39" s="78">
        <v>-36.368000000000009</v>
      </c>
      <c r="E39" s="79"/>
      <c r="F39" s="80"/>
    </row>
    <row r="40" spans="2:13" ht="14.4">
      <c r="C40" s="77">
        <v>1.4</v>
      </c>
      <c r="D40" s="78">
        <v>-41.038999999999987</v>
      </c>
      <c r="E40" s="79"/>
      <c r="F40" s="80"/>
    </row>
    <row r="41" spans="2:13" ht="14.4">
      <c r="C41" s="81">
        <v>1.5</v>
      </c>
      <c r="D41" s="82">
        <v>-45.709999999999994</v>
      </c>
      <c r="E41" s="83"/>
      <c r="F41" s="84"/>
    </row>
    <row r="44" spans="2:13" ht="21">
      <c r="C44" s="101" t="s">
        <v>2643</v>
      </c>
    </row>
    <row r="45" spans="2:13" ht="21">
      <c r="C45" s="101"/>
    </row>
    <row r="46" spans="2:13">
      <c r="C46" s="102" t="s">
        <v>2547</v>
      </c>
      <c r="D46" s="136" t="s">
        <v>2551</v>
      </c>
      <c r="E46" s="136"/>
      <c r="F46" s="136"/>
      <c r="G46" s="136"/>
      <c r="H46" s="136"/>
      <c r="I46" s="136"/>
      <c r="J46" s="136"/>
      <c r="K46" s="136"/>
      <c r="L46" s="136"/>
      <c r="M46" s="136"/>
    </row>
    <row r="47" spans="2:13" ht="14.4">
      <c r="C47" s="76">
        <f>Profit</f>
        <v>19.684000000000001</v>
      </c>
      <c r="D47" s="103">
        <v>0.1</v>
      </c>
      <c r="E47" s="104">
        <v>0.2</v>
      </c>
      <c r="F47" s="104">
        <v>0.3</v>
      </c>
      <c r="G47" s="104">
        <v>0.4</v>
      </c>
      <c r="H47" s="104">
        <v>0.5</v>
      </c>
      <c r="I47" s="104">
        <v>0.6</v>
      </c>
      <c r="J47" s="104">
        <v>0.7</v>
      </c>
      <c r="K47" s="104">
        <v>0.8</v>
      </c>
      <c r="L47" s="104">
        <v>0.9</v>
      </c>
      <c r="M47" s="104">
        <v>1</v>
      </c>
    </row>
    <row r="48" spans="2:13" ht="93.6" customHeight="1">
      <c r="B48" s="135" t="s">
        <v>2553</v>
      </c>
      <c r="C48" s="105">
        <v>0.1</v>
      </c>
      <c r="D48" s="103">
        <f t="dataTable" ref="D48:M62" dt2D="1" dtr="1" r1="C8" r2="C10" ca="1"/>
        <v>1</v>
      </c>
      <c r="E48" s="104">
        <v>5.6710000000000003</v>
      </c>
      <c r="F48" s="104">
        <v>10.341999999999999</v>
      </c>
      <c r="G48" s="104">
        <v>15.013000000000002</v>
      </c>
      <c r="H48" s="104">
        <v>19.684000000000001</v>
      </c>
      <c r="I48" s="104">
        <v>24.355</v>
      </c>
      <c r="J48" s="104">
        <v>29.025999999999996</v>
      </c>
      <c r="K48" s="104">
        <v>33.697000000000003</v>
      </c>
      <c r="L48" s="104">
        <v>38.368000000000002</v>
      </c>
      <c r="M48" s="104">
        <v>43.039000000000001</v>
      </c>
    </row>
    <row r="49" spans="2:13" ht="14.4">
      <c r="B49" s="135"/>
      <c r="C49" s="105">
        <v>0.2</v>
      </c>
      <c r="D49" s="103">
        <v>-3.6710000000000003</v>
      </c>
      <c r="E49" s="104">
        <v>1</v>
      </c>
      <c r="F49" s="104">
        <v>5.6709999999999994</v>
      </c>
      <c r="G49" s="104">
        <v>10.342000000000001</v>
      </c>
      <c r="H49" s="104">
        <v>15.013</v>
      </c>
      <c r="I49" s="104">
        <v>19.683999999999997</v>
      </c>
      <c r="J49" s="104">
        <v>24.354999999999997</v>
      </c>
      <c r="K49" s="104">
        <v>29.026000000000003</v>
      </c>
      <c r="L49" s="104">
        <v>33.697000000000003</v>
      </c>
      <c r="M49" s="104">
        <v>38.368000000000002</v>
      </c>
    </row>
    <row r="50" spans="2:13" ht="14.4">
      <c r="B50" s="135"/>
      <c r="C50" s="105">
        <v>0.3</v>
      </c>
      <c r="D50" s="103">
        <v>-8.3419999999999987</v>
      </c>
      <c r="E50" s="104">
        <v>-3.6709999999999994</v>
      </c>
      <c r="F50" s="104">
        <v>1</v>
      </c>
      <c r="G50" s="104">
        <v>5.6710000000000012</v>
      </c>
      <c r="H50" s="104">
        <v>10.342000000000001</v>
      </c>
      <c r="I50" s="104">
        <v>15.013</v>
      </c>
      <c r="J50" s="104">
        <v>19.683999999999997</v>
      </c>
      <c r="K50" s="104">
        <v>24.355000000000004</v>
      </c>
      <c r="L50" s="104">
        <v>29.026000000000003</v>
      </c>
      <c r="M50" s="104">
        <v>33.697000000000003</v>
      </c>
    </row>
    <row r="51" spans="2:13" ht="14.4">
      <c r="B51" s="135"/>
      <c r="C51" s="105">
        <v>0.4</v>
      </c>
      <c r="D51" s="103">
        <v>-13.013000000000002</v>
      </c>
      <c r="E51" s="104">
        <v>-8.3420000000000005</v>
      </c>
      <c r="F51" s="104">
        <v>-3.6710000000000012</v>
      </c>
      <c r="G51" s="104">
        <v>1</v>
      </c>
      <c r="H51" s="104">
        <v>5.6709999999999994</v>
      </c>
      <c r="I51" s="104">
        <v>10.341999999999999</v>
      </c>
      <c r="J51" s="104">
        <v>15.012999999999995</v>
      </c>
      <c r="K51" s="104">
        <v>19.684000000000001</v>
      </c>
      <c r="L51" s="104">
        <v>24.355</v>
      </c>
      <c r="M51" s="104">
        <v>29.026</v>
      </c>
    </row>
    <row r="52" spans="2:13" ht="14.4">
      <c r="B52" s="135"/>
      <c r="C52" s="105">
        <v>0.5</v>
      </c>
      <c r="D52" s="103">
        <v>-17.684000000000001</v>
      </c>
      <c r="E52" s="104">
        <v>-13.013</v>
      </c>
      <c r="F52" s="104">
        <v>-8.3420000000000005</v>
      </c>
      <c r="G52" s="104">
        <v>-3.6709999999999994</v>
      </c>
      <c r="H52" s="104">
        <v>1</v>
      </c>
      <c r="I52" s="104">
        <v>5.6709999999999994</v>
      </c>
      <c r="J52" s="104">
        <v>10.341999999999995</v>
      </c>
      <c r="K52" s="104">
        <v>15.013000000000002</v>
      </c>
      <c r="L52" s="104">
        <v>19.684000000000001</v>
      </c>
      <c r="M52" s="104">
        <v>24.355</v>
      </c>
    </row>
    <row r="53" spans="2:13" ht="14.4">
      <c r="B53" s="135"/>
      <c r="C53" s="105">
        <v>0.6</v>
      </c>
      <c r="D53" s="103">
        <v>-22.355</v>
      </c>
      <c r="E53" s="104">
        <v>-17.683999999999997</v>
      </c>
      <c r="F53" s="104">
        <v>-13.013</v>
      </c>
      <c r="G53" s="104">
        <v>-8.3419999999999987</v>
      </c>
      <c r="H53" s="104">
        <v>-3.6709999999999994</v>
      </c>
      <c r="I53" s="104">
        <v>1</v>
      </c>
      <c r="J53" s="104">
        <v>5.6709999999999958</v>
      </c>
      <c r="K53" s="104">
        <v>10.342000000000002</v>
      </c>
      <c r="L53" s="104">
        <v>15.013000000000002</v>
      </c>
      <c r="M53" s="104">
        <v>19.684000000000001</v>
      </c>
    </row>
    <row r="54" spans="2:13" ht="14.4">
      <c r="B54" s="135"/>
      <c r="C54" s="105">
        <v>0.7</v>
      </c>
      <c r="D54" s="103">
        <v>-27.025999999999996</v>
      </c>
      <c r="E54" s="104">
        <v>-22.354999999999997</v>
      </c>
      <c r="F54" s="104">
        <v>-17.683999999999997</v>
      </c>
      <c r="G54" s="104">
        <v>-13.012999999999995</v>
      </c>
      <c r="H54" s="104">
        <v>-8.3419999999999952</v>
      </c>
      <c r="I54" s="104">
        <v>-3.6709999999999958</v>
      </c>
      <c r="J54" s="104">
        <v>1</v>
      </c>
      <c r="K54" s="104">
        <v>5.6710000000000065</v>
      </c>
      <c r="L54" s="104">
        <v>10.342000000000006</v>
      </c>
      <c r="M54" s="104">
        <v>15.013000000000005</v>
      </c>
    </row>
    <row r="55" spans="2:13" ht="14.4">
      <c r="B55" s="135"/>
      <c r="C55" s="105">
        <v>0.8</v>
      </c>
      <c r="D55" s="103">
        <v>-31.697000000000003</v>
      </c>
      <c r="E55" s="104">
        <v>-27.026000000000003</v>
      </c>
      <c r="F55" s="104">
        <v>-22.355000000000004</v>
      </c>
      <c r="G55" s="104">
        <v>-17.684000000000001</v>
      </c>
      <c r="H55" s="104">
        <v>-13.013000000000002</v>
      </c>
      <c r="I55" s="104">
        <v>-8.3420000000000023</v>
      </c>
      <c r="J55" s="104">
        <v>-3.6710000000000065</v>
      </c>
      <c r="K55" s="104">
        <v>1</v>
      </c>
      <c r="L55" s="104">
        <v>5.6709999999999994</v>
      </c>
      <c r="M55" s="104">
        <v>10.341999999999999</v>
      </c>
    </row>
    <row r="56" spans="2:13" ht="14.4">
      <c r="B56" s="135"/>
      <c r="C56" s="105">
        <v>0.9</v>
      </c>
      <c r="D56" s="103">
        <v>-36.368000000000002</v>
      </c>
      <c r="E56" s="104">
        <v>-31.697000000000003</v>
      </c>
      <c r="F56" s="104">
        <v>-27.026000000000003</v>
      </c>
      <c r="G56" s="104">
        <v>-22.355</v>
      </c>
      <c r="H56" s="104">
        <v>-17.684000000000001</v>
      </c>
      <c r="I56" s="104">
        <v>-13.013000000000002</v>
      </c>
      <c r="J56" s="104">
        <v>-8.3420000000000059</v>
      </c>
      <c r="K56" s="104">
        <v>-3.6709999999999994</v>
      </c>
      <c r="L56" s="104">
        <v>1</v>
      </c>
      <c r="M56" s="104">
        <v>5.6709999999999994</v>
      </c>
    </row>
    <row r="57" spans="2:13" ht="14.4">
      <c r="B57" s="135"/>
      <c r="C57" s="105">
        <v>1</v>
      </c>
      <c r="D57" s="103">
        <v>-41.039000000000001</v>
      </c>
      <c r="E57" s="104">
        <v>-36.368000000000002</v>
      </c>
      <c r="F57" s="104">
        <v>-31.697000000000003</v>
      </c>
      <c r="G57" s="104">
        <v>-27.026</v>
      </c>
      <c r="H57" s="104">
        <v>-22.355</v>
      </c>
      <c r="I57" s="104">
        <v>-17.684000000000001</v>
      </c>
      <c r="J57" s="104">
        <v>-13.013000000000005</v>
      </c>
      <c r="K57" s="104">
        <v>-8.3419999999999987</v>
      </c>
      <c r="L57" s="104">
        <v>-3.6709999999999994</v>
      </c>
      <c r="M57" s="104">
        <v>1</v>
      </c>
    </row>
    <row r="58" spans="2:13" ht="14.4">
      <c r="B58" s="135"/>
      <c r="C58" s="105">
        <v>1.1000000000000001</v>
      </c>
      <c r="D58" s="103">
        <v>-45.710000000000008</v>
      </c>
      <c r="E58" s="104">
        <v>-41.039000000000009</v>
      </c>
      <c r="F58" s="104">
        <v>-36.368000000000009</v>
      </c>
      <c r="G58" s="104">
        <v>-31.697000000000006</v>
      </c>
      <c r="H58" s="104">
        <v>-27.026000000000007</v>
      </c>
      <c r="I58" s="104">
        <v>-22.355000000000008</v>
      </c>
      <c r="J58" s="104">
        <v>-17.684000000000012</v>
      </c>
      <c r="K58" s="104">
        <v>-13.013000000000005</v>
      </c>
      <c r="L58" s="104">
        <v>-8.3420000000000059</v>
      </c>
      <c r="M58" s="104">
        <v>-3.6710000000000065</v>
      </c>
    </row>
    <row r="59" spans="2:13" ht="14.4">
      <c r="B59" s="135"/>
      <c r="C59" s="105">
        <v>1.2</v>
      </c>
      <c r="D59" s="103">
        <v>-50.381</v>
      </c>
      <c r="E59" s="104">
        <v>-45.71</v>
      </c>
      <c r="F59" s="104">
        <v>-41.039000000000001</v>
      </c>
      <c r="G59" s="104">
        <v>-36.367999999999995</v>
      </c>
      <c r="H59" s="104">
        <v>-31.696999999999999</v>
      </c>
      <c r="I59" s="104">
        <v>-27.026</v>
      </c>
      <c r="J59" s="104">
        <v>-22.355000000000004</v>
      </c>
      <c r="K59" s="104">
        <v>-17.683999999999997</v>
      </c>
      <c r="L59" s="104">
        <v>-13.012999999999998</v>
      </c>
      <c r="M59" s="104">
        <v>-8.3419999999999987</v>
      </c>
    </row>
    <row r="60" spans="2:13" ht="14.4">
      <c r="B60" s="135"/>
      <c r="C60" s="105">
        <v>1.3</v>
      </c>
      <c r="D60" s="103">
        <v>-55.052000000000007</v>
      </c>
      <c r="E60" s="104">
        <v>-50.381000000000007</v>
      </c>
      <c r="F60" s="104">
        <v>-45.710000000000008</v>
      </c>
      <c r="G60" s="104">
        <v>-41.039000000000001</v>
      </c>
      <c r="H60" s="104">
        <v>-36.368000000000009</v>
      </c>
      <c r="I60" s="104">
        <v>-31.697000000000006</v>
      </c>
      <c r="J60" s="104">
        <v>-27.02600000000001</v>
      </c>
      <c r="K60" s="104">
        <v>-22.355000000000004</v>
      </c>
      <c r="L60" s="104">
        <v>-17.684000000000005</v>
      </c>
      <c r="M60" s="104">
        <v>-13.013000000000005</v>
      </c>
    </row>
    <row r="61" spans="2:13" ht="14.4">
      <c r="B61" s="135"/>
      <c r="C61" s="105">
        <v>1.4</v>
      </c>
      <c r="D61" s="103">
        <v>-59.722999999999992</v>
      </c>
      <c r="E61" s="104">
        <v>-55.051999999999992</v>
      </c>
      <c r="F61" s="104">
        <v>-50.380999999999993</v>
      </c>
      <c r="G61" s="104">
        <v>-45.709999999999994</v>
      </c>
      <c r="H61" s="104">
        <v>-41.038999999999987</v>
      </c>
      <c r="I61" s="104">
        <v>-36.367999999999995</v>
      </c>
      <c r="J61" s="104">
        <v>-31.696999999999996</v>
      </c>
      <c r="K61" s="104">
        <v>-27.025999999999989</v>
      </c>
      <c r="L61" s="104">
        <v>-22.35499999999999</v>
      </c>
      <c r="M61" s="104">
        <v>-17.68399999999999</v>
      </c>
    </row>
    <row r="62" spans="2:13">
      <c r="B62" s="135"/>
      <c r="C62" s="105">
        <v>1.5</v>
      </c>
      <c r="D62" s="104">
        <v>-64.393999999999991</v>
      </c>
      <c r="E62" s="104">
        <v>-59.722999999999999</v>
      </c>
      <c r="F62" s="104">
        <v>-55.052</v>
      </c>
      <c r="G62" s="104">
        <v>-50.381</v>
      </c>
      <c r="H62" s="104">
        <v>-45.709999999999994</v>
      </c>
      <c r="I62" s="104">
        <v>-41.039000000000001</v>
      </c>
      <c r="J62" s="104">
        <v>-36.368000000000002</v>
      </c>
      <c r="K62" s="104">
        <v>-31.696999999999996</v>
      </c>
      <c r="L62" s="104">
        <v>-27.025999999999996</v>
      </c>
      <c r="M62" s="104">
        <v>-22.354999999999997</v>
      </c>
    </row>
  </sheetData>
  <mergeCells count="5">
    <mergeCell ref="B48:B62"/>
    <mergeCell ref="D46:M46"/>
    <mergeCell ref="C25:C26"/>
    <mergeCell ref="E25:E26"/>
    <mergeCell ref="F25:F26"/>
  </mergeCells>
  <conditionalFormatting sqref="D48:M62">
    <cfRule type="top10" dxfId="1" priority="1" bottom="1" rank="1"/>
    <cfRule type="top10" dxfId="0" priority="2" rank="1"/>
  </conditionalFormatting>
  <pageMargins left="0.75" right="0.75" top="1" bottom="1" header="0.5" footer="0.5"/>
  <pageSetup orientation="portrait" horizontalDpi="300" verticalDpi="300" r:id="rId1"/>
  <headerFooter alignWithMargins="0"/>
  <drawing r:id="rId2"/>
  <legacyDrawing r:id="rId3"/>
  <controls>
    <mc:AlternateContent xmlns:mc="http://schemas.openxmlformats.org/markup-compatibility/2006">
      <mc:Choice Requires="x14">
        <control shapeId="18435" r:id="rId4" name="dashboardBtn">
          <controlPr defaultSize="0" autoLine="0" r:id="rId5">
            <anchor moveWithCells="1">
              <from>
                <xdr:col>5</xdr:col>
                <xdr:colOff>1120140</xdr:colOff>
                <xdr:row>1</xdr:row>
                <xdr:rowOff>15240</xdr:rowOff>
              </from>
              <to>
                <xdr:col>7</xdr:col>
                <xdr:colOff>198120</xdr:colOff>
                <xdr:row>2</xdr:row>
                <xdr:rowOff>7620</xdr:rowOff>
              </to>
            </anchor>
          </controlPr>
        </control>
      </mc:Choice>
      <mc:Fallback>
        <control shapeId="18435" r:id="rId4" name="dashboardBtn"/>
      </mc:Fallback>
    </mc:AlternateContent>
    <mc:AlternateContent xmlns:mc="http://schemas.openxmlformats.org/markup-compatibility/2006">
      <mc:Choice Requires="x14">
        <control shapeId="18433" r:id="rId6" name="Button 1">
          <controlPr defaultSize="0" print="0" autoFill="0" autoPict="0" macro="[0]!ClearButn_Click">
            <anchor moveWithCells="1" sizeWithCells="1">
              <from>
                <xdr:col>5</xdr:col>
                <xdr:colOff>1524000</xdr:colOff>
                <xdr:row>18</xdr:row>
                <xdr:rowOff>160020</xdr:rowOff>
              </from>
              <to>
                <xdr:col>7</xdr:col>
                <xdr:colOff>563880</xdr:colOff>
                <xdr:row>22</xdr:row>
                <xdr:rowOff>15240</xdr:rowOff>
              </to>
            </anchor>
          </controlPr>
        </control>
      </mc:Choice>
    </mc:AlternateContent>
    <mc:AlternateContent xmlns:mc="http://schemas.openxmlformats.org/markup-compatibility/2006">
      <mc:Choice Requires="x14">
        <control shapeId="18434" r:id="rId7" name="Button 2">
          <controlPr defaultSize="0" print="0" autoFill="0" autoPict="0" macro="[0]!DataTableBtn_Click">
            <anchor moveWithCells="1" sizeWithCells="1">
              <from>
                <xdr:col>4</xdr:col>
                <xdr:colOff>1036320</xdr:colOff>
                <xdr:row>19</xdr:row>
                <xdr:rowOff>7620</xdr:rowOff>
              </from>
              <to>
                <xdr:col>5</xdr:col>
                <xdr:colOff>1143000</xdr:colOff>
                <xdr:row>21</xdr:row>
                <xdr:rowOff>137160</xdr:rowOff>
              </to>
            </anchor>
          </controlPr>
        </control>
      </mc:Choice>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44A51-8A69-4C85-89A9-EA1C7EC75179}">
  <sheetPr codeName="Sheet12"/>
  <dimension ref="A2:S106"/>
  <sheetViews>
    <sheetView zoomScale="85" zoomScaleNormal="85" workbookViewId="0">
      <selection activeCell="F24" sqref="F24"/>
    </sheetView>
  </sheetViews>
  <sheetFormatPr defaultRowHeight="13.2"/>
  <cols>
    <col min="1" max="1" width="8.88671875" style="33"/>
    <col min="2" max="2" width="24.5546875" style="33" customWidth="1"/>
    <col min="3" max="3" width="8.109375" style="33" bestFit="1" customWidth="1"/>
    <col min="4" max="4" width="10.88671875" style="33" bestFit="1" customWidth="1"/>
    <col min="5" max="5" width="13.5546875" style="33" customWidth="1"/>
    <col min="6" max="6" width="7.21875" style="33" customWidth="1"/>
    <col min="7" max="7" width="5.5546875" style="33" bestFit="1" customWidth="1"/>
    <col min="8" max="10" width="9.6640625" style="33" bestFit="1" customWidth="1"/>
    <col min="11" max="11" width="19.77734375" style="33" customWidth="1"/>
    <col min="12" max="13" width="10.33203125" style="33" bestFit="1" customWidth="1"/>
    <col min="14" max="16384" width="8.88671875" style="33"/>
  </cols>
  <sheetData>
    <row r="2" spans="2:8" ht="24.6">
      <c r="B2" s="34" t="s">
        <v>2646</v>
      </c>
    </row>
    <row r="4" spans="2:8" ht="14.4" thickBot="1">
      <c r="B4" s="35" t="s">
        <v>2544</v>
      </c>
      <c r="E4" s="36"/>
      <c r="F4" s="37"/>
      <c r="G4" s="37"/>
      <c r="H4" s="37"/>
    </row>
    <row r="5" spans="2:8" ht="15" thickBot="1">
      <c r="B5" s="38" t="s">
        <v>2550</v>
      </c>
      <c r="C5" s="39">
        <v>1</v>
      </c>
      <c r="E5" s="40" t="s">
        <v>2590</v>
      </c>
      <c r="F5" s="38"/>
      <c r="G5" s="41"/>
      <c r="H5" s="41"/>
    </row>
    <row r="6" spans="2:8" ht="14.4">
      <c r="B6" s="33" t="s">
        <v>1862</v>
      </c>
      <c r="C6" s="42">
        <v>46.71</v>
      </c>
      <c r="E6" s="43" t="s">
        <v>2591</v>
      </c>
      <c r="F6" s="44">
        <v>2</v>
      </c>
      <c r="G6" s="41"/>
      <c r="H6" s="41"/>
    </row>
    <row r="7" spans="2:8" ht="14.4">
      <c r="B7" s="33" t="s">
        <v>2549</v>
      </c>
      <c r="C7" s="42">
        <v>2.41</v>
      </c>
      <c r="E7" s="38" t="s">
        <v>2592</v>
      </c>
      <c r="F7" s="45">
        <v>10</v>
      </c>
      <c r="G7" s="41"/>
      <c r="H7" s="41"/>
    </row>
    <row r="8" spans="2:8" ht="15" thickBot="1">
      <c r="B8" s="33" t="s">
        <v>2551</v>
      </c>
      <c r="C8" s="42">
        <v>0.5</v>
      </c>
      <c r="E8" s="38" t="s">
        <v>2593</v>
      </c>
      <c r="F8" s="46">
        <v>12</v>
      </c>
      <c r="G8" s="41"/>
      <c r="H8" s="41"/>
    </row>
    <row r="9" spans="2:8" ht="14.4" thickBot="1">
      <c r="B9" s="33" t="s">
        <v>2552</v>
      </c>
      <c r="C9" s="42">
        <v>5</v>
      </c>
      <c r="E9" s="47"/>
      <c r="F9" s="41"/>
      <c r="G9" s="41"/>
      <c r="H9" s="41"/>
    </row>
    <row r="10" spans="2:8" ht="15" thickBot="1">
      <c r="B10" s="33" t="s">
        <v>2553</v>
      </c>
      <c r="C10" s="48">
        <v>0.1</v>
      </c>
      <c r="E10" s="38" t="s">
        <v>2602</v>
      </c>
      <c r="F10" s="49">
        <f>SUM(F6:F8)/3</f>
        <v>8</v>
      </c>
      <c r="G10" s="41"/>
      <c r="H10" s="41"/>
    </row>
    <row r="11" spans="2:8" ht="13.8">
      <c r="E11" s="50"/>
      <c r="F11" s="37"/>
      <c r="G11" s="37"/>
      <c r="H11" s="37"/>
    </row>
    <row r="12" spans="2:8" ht="13.8">
      <c r="B12" s="35" t="s">
        <v>2545</v>
      </c>
      <c r="E12" s="50"/>
      <c r="F12" s="41"/>
      <c r="G12" s="41"/>
      <c r="H12" s="41"/>
    </row>
    <row r="13" spans="2:8" ht="14.4">
      <c r="B13" s="38" t="s">
        <v>1864</v>
      </c>
      <c r="C13" s="51">
        <f>Energy_Consumed_kWh/Charging_duration_hrs</f>
        <v>19.38174273858921</v>
      </c>
      <c r="E13" s="50"/>
      <c r="F13" s="41"/>
      <c r="G13" s="41"/>
      <c r="H13" s="41"/>
    </row>
    <row r="14" spans="2:8" ht="13.8">
      <c r="B14" s="33" t="s">
        <v>2554</v>
      </c>
      <c r="C14" s="52">
        <f>Energy_Consumed_kWh*Selling_Price_per_kWh</f>
        <v>23.355</v>
      </c>
      <c r="E14" s="36"/>
      <c r="F14" s="37"/>
      <c r="G14" s="41"/>
      <c r="H14" s="41"/>
    </row>
    <row r="15" spans="2:8" ht="13.8">
      <c r="B15" s="33" t="s">
        <v>2555</v>
      </c>
      <c r="C15" s="53">
        <f>IF(Charging_duration_hrs&gt;3, (Charging_duration_hrs-3)*Idle_Charge__per_hr___3hrs, 0)</f>
        <v>0</v>
      </c>
      <c r="E15" s="41"/>
      <c r="F15" s="41"/>
      <c r="G15" s="41"/>
      <c r="H15" s="54"/>
    </row>
    <row r="16" spans="2:8" ht="14.4">
      <c r="B16" s="33" t="s">
        <v>2543</v>
      </c>
      <c r="C16" s="53">
        <f>Session_Fee__Fixed_Cost+Energy_Bill__User+Idle_Time_Fees</f>
        <v>24.355</v>
      </c>
      <c r="D16" s="38"/>
      <c r="E16" s="38"/>
      <c r="F16" s="41"/>
      <c r="G16" s="41"/>
      <c r="H16" s="54"/>
    </row>
    <row r="17" spans="2:19" ht="13.8">
      <c r="B17" s="33" t="s">
        <v>2546</v>
      </c>
      <c r="C17" s="53">
        <f>Energy_Consumed_kWh*Utility_Cost_per_kWh</f>
        <v>4.6710000000000003</v>
      </c>
      <c r="E17" s="41"/>
      <c r="F17" s="41"/>
      <c r="G17" s="41"/>
      <c r="H17" s="41"/>
    </row>
    <row r="18" spans="2:19" ht="13.8">
      <c r="E18" s="41"/>
      <c r="F18" s="37"/>
      <c r="G18" s="37"/>
      <c r="H18" s="41"/>
    </row>
    <row r="19" spans="2:19" ht="14.4">
      <c r="B19" s="40" t="s">
        <v>2589</v>
      </c>
      <c r="C19" s="38"/>
      <c r="E19" s="41"/>
      <c r="F19" s="37"/>
      <c r="G19" s="37"/>
      <c r="H19" s="55"/>
    </row>
    <row r="20" spans="2:19" ht="14.4">
      <c r="B20" s="38" t="s">
        <v>2594</v>
      </c>
      <c r="C20" s="38" t="e">
        <f ca="1">_xll.RiskSimtable(L27:P27)</f>
        <v>#NAME?</v>
      </c>
    </row>
    <row r="21" spans="2:19" ht="14.4">
      <c r="E21" s="38"/>
      <c r="F21" s="139"/>
      <c r="G21" s="139"/>
      <c r="H21" s="139"/>
      <c r="I21" s="139"/>
      <c r="J21" s="139"/>
      <c r="K21" s="139"/>
      <c r="L21" s="139"/>
      <c r="M21" s="139"/>
      <c r="N21" s="139"/>
    </row>
    <row r="22" spans="2:19" ht="14.4">
      <c r="B22" s="40" t="s">
        <v>2595</v>
      </c>
      <c r="C22" s="38"/>
      <c r="D22" s="38"/>
      <c r="E22" s="38"/>
      <c r="F22" s="57"/>
      <c r="G22" s="38"/>
      <c r="H22" s="38"/>
      <c r="I22" s="58"/>
      <c r="J22" s="58"/>
      <c r="K22" s="58"/>
      <c r="L22" s="58"/>
      <c r="M22" s="58"/>
      <c r="N22" s="38"/>
    </row>
    <row r="23" spans="2:19" ht="15" thickBot="1">
      <c r="B23" s="38"/>
      <c r="C23" s="59" t="s">
        <v>2596</v>
      </c>
      <c r="D23" s="59" t="s">
        <v>2543</v>
      </c>
      <c r="E23" s="59" t="s">
        <v>2597</v>
      </c>
      <c r="F23" s="59" t="s">
        <v>2547</v>
      </c>
      <c r="H23" s="38"/>
      <c r="I23" s="58"/>
      <c r="J23" s="58"/>
      <c r="K23" s="58"/>
      <c r="L23" s="58"/>
      <c r="M23" s="58"/>
      <c r="N23" s="38"/>
    </row>
    <row r="24" spans="2:19" ht="15.6" thickTop="1" thickBot="1">
      <c r="B24" s="38"/>
      <c r="C24" s="60" t="e" cm="1">
        <f t="array" aca="1" ref="C24" ca="1">_xll.RiskTriang(F6,F7,F8,_xll.RiskStatic(10))</f>
        <v>#NAME?</v>
      </c>
      <c r="D24" s="61" t="e">
        <f ca="1">Simulation!Revenue*MIN(No._of_users,C24)</f>
        <v>#NAME?</v>
      </c>
      <c r="E24" s="61" t="e">
        <f ca="1">Simulation!Total_Cost*No._of_users</f>
        <v>#NAME?</v>
      </c>
      <c r="F24" s="62" t="e">
        <f ca="1">_xll.RiskOutput()+D24-E24</f>
        <v>#NAME?</v>
      </c>
      <c r="H24" s="38"/>
      <c r="I24" s="58"/>
      <c r="J24" s="58"/>
      <c r="K24" s="58"/>
      <c r="L24" s="58"/>
      <c r="M24" s="58"/>
      <c r="N24" s="38"/>
    </row>
    <row r="25" spans="2:19" ht="14.4">
      <c r="B25" s="40"/>
      <c r="C25" s="38"/>
      <c r="D25" s="38"/>
      <c r="E25" s="38"/>
      <c r="F25" s="57"/>
      <c r="G25" s="38"/>
      <c r="H25" s="38"/>
      <c r="I25" s="58"/>
      <c r="J25" s="58"/>
      <c r="K25" s="58"/>
      <c r="L25" s="58"/>
      <c r="M25" s="58"/>
      <c r="N25" s="38"/>
    </row>
    <row r="26" spans="2:19" ht="14.4">
      <c r="B26" s="40" t="s">
        <v>2598</v>
      </c>
      <c r="C26" s="38"/>
      <c r="D26" s="38"/>
      <c r="E26" s="38"/>
      <c r="F26" s="38"/>
      <c r="G26" s="38"/>
      <c r="H26" s="38"/>
      <c r="I26" s="58"/>
      <c r="J26" s="58"/>
      <c r="K26" s="63" t="s">
        <v>2615</v>
      </c>
      <c r="L26" s="64">
        <v>1</v>
      </c>
      <c r="M26" s="64">
        <v>2</v>
      </c>
      <c r="N26" s="64">
        <v>3</v>
      </c>
      <c r="O26" s="64">
        <v>4</v>
      </c>
      <c r="P26" s="64">
        <v>5</v>
      </c>
      <c r="Q26" s="56"/>
      <c r="R26" s="56"/>
      <c r="S26" s="56"/>
    </row>
    <row r="27" spans="2:19" ht="14.4">
      <c r="B27" s="65" t="s">
        <v>2591</v>
      </c>
      <c r="C27" s="66" t="e" cm="1">
        <f t="array" aca="1" ref="C27" ca="1">_xll.RiskMin(Profit)</f>
        <v>#NAME?</v>
      </c>
      <c r="D27" s="67"/>
      <c r="E27" s="38"/>
      <c r="F27" s="38"/>
      <c r="G27" s="38"/>
      <c r="H27" s="38"/>
      <c r="I27" s="58"/>
      <c r="J27" s="58"/>
      <c r="K27" s="63" t="s">
        <v>2594</v>
      </c>
      <c r="L27" s="68">
        <v>2</v>
      </c>
      <c r="M27" s="68">
        <v>4</v>
      </c>
      <c r="N27" s="68">
        <v>6</v>
      </c>
      <c r="O27" s="68">
        <v>8</v>
      </c>
      <c r="P27" s="68">
        <v>10</v>
      </c>
      <c r="Q27" s="65"/>
      <c r="R27" s="65"/>
      <c r="S27" s="65"/>
    </row>
    <row r="28" spans="2:19" ht="14.4">
      <c r="B28" s="65" t="s">
        <v>2593</v>
      </c>
      <c r="C28" s="66" t="e">
        <f ca="1">_xll.RiskMax(Profit)</f>
        <v>#NAME?</v>
      </c>
      <c r="D28" s="67"/>
      <c r="E28" s="38"/>
      <c r="F28" s="38"/>
      <c r="G28" s="38"/>
      <c r="H28" s="38"/>
      <c r="I28" s="58"/>
      <c r="J28" s="58"/>
      <c r="K28" s="69" t="s">
        <v>2591</v>
      </c>
      <c r="L28" s="66" t="e" cm="1">
        <f t="array" aca="1" ref="L28" ca="1">_xll.RiskMin(Profit,L$26)</f>
        <v>#NAME?</v>
      </c>
      <c r="M28" s="66" t="e" cm="1">
        <f t="array" aca="1" ref="M28" ca="1">_xll.RiskMin(Profit,M$26)</f>
        <v>#NAME?</v>
      </c>
      <c r="N28" s="66" t="e" cm="1">
        <f t="array" aca="1" ref="N28" ca="1">_xll.RiskMin(Profit,N$26)</f>
        <v>#NAME?</v>
      </c>
      <c r="O28" s="66" t="e" cm="1">
        <f t="array" aca="1" ref="O28" ca="1">_xll.RiskMin(Profit,O$26)</f>
        <v>#NAME?</v>
      </c>
      <c r="P28" s="70" t="e" cm="1">
        <f t="array" aca="1" ref="P28" ca="1">_xll.RiskMin(Profit,P$26)</f>
        <v>#NAME?</v>
      </c>
      <c r="Q28" s="58"/>
      <c r="R28" s="58"/>
      <c r="S28" s="38"/>
    </row>
    <row r="29" spans="2:19" ht="14.4">
      <c r="B29" s="65" t="s">
        <v>2599</v>
      </c>
      <c r="C29" s="66" t="e">
        <f ca="1">_xll.RiskMean(Profit)</f>
        <v>#NAME?</v>
      </c>
      <c r="D29" s="67"/>
      <c r="E29" s="38"/>
      <c r="F29" s="38"/>
      <c r="G29" s="38"/>
      <c r="H29" s="38"/>
      <c r="I29" s="58"/>
      <c r="J29" s="58"/>
      <c r="K29" s="69" t="s">
        <v>2593</v>
      </c>
      <c r="L29" s="66" t="e">
        <f ca="1">_xll.RiskMax(Profit,L$26)</f>
        <v>#NAME?</v>
      </c>
      <c r="M29" s="66" t="e">
        <f ca="1">_xll.RiskMax(Profit,M$26)</f>
        <v>#NAME?</v>
      </c>
      <c r="N29" s="66" t="e">
        <f ca="1">_xll.RiskMax(Profit,N$26)</f>
        <v>#NAME?</v>
      </c>
      <c r="O29" s="66" t="e">
        <f ca="1">_xll.RiskMax(Profit,O$26)</f>
        <v>#NAME?</v>
      </c>
      <c r="P29" s="70" t="e">
        <f ca="1">_xll.RiskMax(Profit,P$26)</f>
        <v>#NAME?</v>
      </c>
      <c r="Q29" s="58"/>
      <c r="R29" s="58"/>
      <c r="S29" s="38"/>
    </row>
    <row r="30" spans="2:19" ht="14.4">
      <c r="B30" s="65" t="s">
        <v>2600</v>
      </c>
      <c r="C30" s="66" t="e">
        <f ca="1">_xll.RiskStdDev(Profit)</f>
        <v>#NAME?</v>
      </c>
      <c r="D30" s="67"/>
      <c r="E30" s="38"/>
      <c r="F30" s="38"/>
      <c r="G30" s="38"/>
      <c r="H30" s="38"/>
      <c r="I30" s="58"/>
      <c r="J30" s="58"/>
      <c r="K30" s="69" t="s">
        <v>2599</v>
      </c>
      <c r="L30" s="66" t="e">
        <f ca="1">_xll.RiskMean(Profit,L$26)</f>
        <v>#NAME?</v>
      </c>
      <c r="M30" s="66" t="e">
        <f ca="1">_xll.RiskMean(Profit,M$26)</f>
        <v>#NAME?</v>
      </c>
      <c r="N30" s="66" t="e">
        <f ca="1">_xll.RiskMean(Profit,N$26)</f>
        <v>#NAME?</v>
      </c>
      <c r="O30" s="66" t="e">
        <f ca="1">_xll.RiskMean(Profit,O$26)</f>
        <v>#NAME?</v>
      </c>
      <c r="P30" s="70" t="e">
        <f ca="1">_xll.RiskMean(Profit,P$26)</f>
        <v>#NAME?</v>
      </c>
      <c r="Q30" s="58"/>
      <c r="R30" s="58"/>
      <c r="S30" s="38"/>
    </row>
    <row r="31" spans="2:19" ht="14.4">
      <c r="B31" s="65" t="s">
        <v>2603</v>
      </c>
      <c r="C31" s="38" t="e">
        <f ca="1">_xll.RiskPercentile(Profit,0.05)</f>
        <v>#NAME?</v>
      </c>
      <c r="D31" s="38"/>
      <c r="E31" s="38"/>
      <c r="F31" s="38"/>
      <c r="G31" s="38"/>
      <c r="K31" s="69" t="s">
        <v>2600</v>
      </c>
      <c r="L31" s="66" t="e">
        <f ca="1">_xll.RiskStdDev(Profit,L$26)</f>
        <v>#NAME?</v>
      </c>
      <c r="M31" s="66" t="e">
        <f ca="1">_xll.RiskStdDev(Profit,M$26)</f>
        <v>#NAME?</v>
      </c>
      <c r="N31" s="66" t="e">
        <f ca="1">_xll.RiskStdDev(Profit,N$26)</f>
        <v>#NAME?</v>
      </c>
      <c r="O31" s="66" t="e">
        <f ca="1">_xll.RiskStdDev(Profit,O$26)</f>
        <v>#NAME?</v>
      </c>
      <c r="P31" s="70" t="e">
        <f ca="1">_xll.RiskStdDev(Profit,P$26)</f>
        <v>#NAME?</v>
      </c>
      <c r="Q31" s="58"/>
      <c r="R31" s="58"/>
      <c r="S31" s="38"/>
    </row>
    <row r="32" spans="2:19" ht="14.4">
      <c r="B32" s="65" t="s">
        <v>2601</v>
      </c>
      <c r="C32" s="38" t="e">
        <f ca="1">_xll.RiskPercentile(Profit,0.95)</f>
        <v>#NAME?</v>
      </c>
      <c r="D32" s="38"/>
      <c r="E32" s="38"/>
      <c r="F32" s="38"/>
      <c r="G32" s="38"/>
      <c r="K32" s="69" t="s">
        <v>2603</v>
      </c>
      <c r="L32" s="66" t="e">
        <f ca="1">_xll.RiskPercentile(Profit,0.05,L$26)</f>
        <v>#NAME?</v>
      </c>
      <c r="M32" s="66" t="e">
        <f ca="1">_xll.RiskPercentile(Profit,0.05,M$26)</f>
        <v>#NAME?</v>
      </c>
      <c r="N32" s="66" t="e">
        <f ca="1">_xll.RiskPercentile(Profit,0.05,N$26)</f>
        <v>#NAME?</v>
      </c>
      <c r="O32" s="66" t="e">
        <f ca="1">_xll.RiskPercentile(Profit,0.05,O$26)</f>
        <v>#NAME?</v>
      </c>
      <c r="P32" s="70" t="e">
        <f ca="1">_xll.RiskPercentile(Profit,0.05,P$26)</f>
        <v>#NAME?</v>
      </c>
      <c r="Q32" s="58"/>
      <c r="R32" s="58"/>
      <c r="S32" s="38"/>
    </row>
    <row r="33" spans="2:19" ht="14.4">
      <c r="B33" s="40" t="s">
        <v>2616</v>
      </c>
      <c r="C33" s="38" t="e">
        <f ca="1">_xll.RiskTarget(Profit,100)</f>
        <v>#NAME?</v>
      </c>
      <c r="D33" s="71"/>
      <c r="K33" s="69" t="s">
        <v>2601</v>
      </c>
      <c r="L33" s="66" t="e">
        <f ca="1">_xll.RiskPercentile(Profit,0.95,L$26)</f>
        <v>#NAME?</v>
      </c>
      <c r="M33" s="66" t="e">
        <f ca="1">_xll.RiskPercentile(Profit,0.95,M$26)</f>
        <v>#NAME?</v>
      </c>
      <c r="N33" s="66" t="e">
        <f ca="1">_xll.RiskPercentile(Profit,0.95,N$26)</f>
        <v>#NAME?</v>
      </c>
      <c r="O33" s="66" t="e">
        <f ca="1">_xll.RiskPercentile(Profit,0.95,O$26)</f>
        <v>#NAME?</v>
      </c>
      <c r="P33" s="70" t="e">
        <f ca="1">_xll.RiskPercentile(Profit,0.95,P$26)</f>
        <v>#NAME?</v>
      </c>
      <c r="Q33" s="58"/>
      <c r="R33" s="58"/>
      <c r="S33" s="38"/>
    </row>
    <row r="34" spans="2:19" ht="14.4">
      <c r="B34" s="40" t="s">
        <v>2617</v>
      </c>
      <c r="C34" s="38" t="e">
        <f ca="1">1-_xll.RiskTarget(Profit,100)</f>
        <v>#NAME?</v>
      </c>
      <c r="D34" s="71"/>
      <c r="K34" s="69" t="s">
        <v>2616</v>
      </c>
      <c r="L34" s="66" t="e">
        <f ca="1">_xll.RiskTarget(Profit,100,L$26)</f>
        <v>#NAME?</v>
      </c>
      <c r="M34" s="66" t="e">
        <f ca="1">_xll.RiskTarget(Profit,100,M$26)</f>
        <v>#NAME?</v>
      </c>
      <c r="N34" s="66" t="e">
        <f ca="1">_xll.RiskTarget(Profit,100,N$26)</f>
        <v>#NAME?</v>
      </c>
      <c r="O34" s="66" t="e">
        <f ca="1">_xll.RiskTarget(Profit,100,O$26)</f>
        <v>#NAME?</v>
      </c>
      <c r="P34" s="70" t="e">
        <f ca="1">_xll.RiskTarget(Profit,100,P$26)</f>
        <v>#NAME?</v>
      </c>
      <c r="Q34" s="58"/>
      <c r="R34" s="58"/>
      <c r="S34" s="38"/>
    </row>
    <row r="35" spans="2:19" ht="14.4">
      <c r="B35" s="38" t="s">
        <v>2604</v>
      </c>
      <c r="C35" s="72" t="e">
        <f ca="1">$C$29-_xlfn.NORM.S.INV(0.975)*C$30/SQRT(1000)</f>
        <v>#NAME?</v>
      </c>
      <c r="D35" s="71"/>
      <c r="K35" s="69" t="s">
        <v>2617</v>
      </c>
      <c r="L35" s="66" t="e">
        <f ca="1">1-_xll.RiskTarget(Profit,100,L$26)</f>
        <v>#NAME?</v>
      </c>
      <c r="M35" s="66" t="e">
        <f ca="1">1-_xll.RiskTarget(Profit,100,M$26)</f>
        <v>#NAME?</v>
      </c>
      <c r="N35" s="66" t="e">
        <f ca="1">1-_xll.RiskTarget(Profit,100,N$26)</f>
        <v>#NAME?</v>
      </c>
      <c r="O35" s="66" t="e">
        <f ca="1">1-_xll.RiskTarget(Profit,100,O$26)</f>
        <v>#NAME?</v>
      </c>
      <c r="P35" s="70" t="e">
        <f ca="1">1-_xll.RiskTarget(Profit,100,P$26)</f>
        <v>#NAME?</v>
      </c>
      <c r="Q35" s="58"/>
      <c r="R35" s="58"/>
      <c r="S35" s="38"/>
    </row>
    <row r="36" spans="2:19" ht="14.4">
      <c r="B36" s="65" t="s">
        <v>2605</v>
      </c>
      <c r="C36" s="72" t="e">
        <f ca="1">$C$29+_xlfn.NORM.S.INV(0.975)*C$30/SQRT(1000)</f>
        <v>#NAME?</v>
      </c>
      <c r="K36" s="73" t="s">
        <v>2604</v>
      </c>
      <c r="L36" s="66" t="e">
        <f ca="1">L$30-_xlfn.NORM.S.INV(0.975)*L$31/SQRT(1000)</f>
        <v>#NAME?</v>
      </c>
      <c r="M36" s="66" t="e">
        <f ca="1">M$30-_xlfn.NORM.S.INV(0.975)*M$31/SQRT(1000)</f>
        <v>#NAME?</v>
      </c>
      <c r="N36" s="66" t="e">
        <f ca="1">N$30-_xlfn.NORM.S.INV(0.975)*N$31/SQRT(1000)</f>
        <v>#NAME?</v>
      </c>
      <c r="O36" s="66" t="e">
        <f ca="1">O$30-_xlfn.NORM.S.INV(0.975)*O$31/SQRT(1000)</f>
        <v>#NAME?</v>
      </c>
      <c r="P36" s="70" t="e">
        <f ca="1">P$30-_xlfn.NORM.S.INV(0.975)*P$31/SQRT(1000)</f>
        <v>#NAME?</v>
      </c>
      <c r="Q36" s="58"/>
      <c r="R36" s="58"/>
      <c r="S36" s="38"/>
    </row>
    <row r="37" spans="2:19" ht="14.4">
      <c r="K37" s="74" t="s">
        <v>2605</v>
      </c>
      <c r="L37" s="106" t="e">
        <f ca="1">L$30+_xlfn.NORM.S.INV(0.975)*L$31/SQRT(1000)</f>
        <v>#NAME?</v>
      </c>
      <c r="M37" s="106" t="e">
        <f ca="1">M$30+_xlfn.NORM.S.INV(0.975)*M$31/SQRT(1000)</f>
        <v>#NAME?</v>
      </c>
      <c r="N37" s="106" t="e">
        <f ca="1">N$30+_xlfn.NORM.S.INV(0.975)*N$31/SQRT(1000)</f>
        <v>#NAME?</v>
      </c>
      <c r="O37" s="106" t="e">
        <f ca="1">O$30+_xlfn.NORM.S.INV(0.975)*O$31/SQRT(1000)</f>
        <v>#NAME?</v>
      </c>
      <c r="P37" s="107" t="e">
        <f ca="1">P$30+_xlfn.NORM.S.INV(0.975)*P$31/SQRT(1000)</f>
        <v>#NAME?</v>
      </c>
    </row>
    <row r="41" spans="2:19" ht="14.4">
      <c r="B41" s="38"/>
      <c r="C41" s="38"/>
      <c r="D41" s="38"/>
      <c r="E41" s="38"/>
      <c r="F41" s="38"/>
      <c r="G41" s="38"/>
    </row>
    <row r="42" spans="2:19" ht="21">
      <c r="C42" s="108" t="s">
        <v>2648</v>
      </c>
      <c r="D42" s="38"/>
      <c r="E42" s="38"/>
      <c r="F42" s="38"/>
      <c r="G42" s="38"/>
      <c r="N42" s="108" t="s">
        <v>2649</v>
      </c>
    </row>
    <row r="43" spans="2:19" ht="14.4">
      <c r="B43" s="38"/>
      <c r="D43" s="38"/>
      <c r="E43" s="38"/>
      <c r="F43" s="38"/>
      <c r="G43" s="38"/>
    </row>
    <row r="44" spans="2:19" ht="14.4">
      <c r="B44" s="38"/>
      <c r="C44" s="38"/>
    </row>
    <row r="45" spans="2:19" ht="14.4">
      <c r="B45" s="38"/>
    </row>
    <row r="46" spans="2:19" ht="14.4">
      <c r="B46" s="38"/>
    </row>
    <row r="47" spans="2:19" ht="14.4">
      <c r="B47" s="38"/>
      <c r="C47" s="38"/>
      <c r="D47" s="38"/>
      <c r="E47" s="38"/>
      <c r="F47" s="38"/>
      <c r="G47" s="38"/>
      <c r="H47" s="38"/>
    </row>
    <row r="48" spans="2:19" ht="14.4">
      <c r="B48" s="38"/>
      <c r="C48" s="38"/>
      <c r="D48" s="38"/>
      <c r="E48" s="38"/>
      <c r="F48" s="38"/>
      <c r="G48" s="38"/>
      <c r="H48" s="38"/>
    </row>
    <row r="49" spans="1:8" ht="14.4">
      <c r="B49" s="38"/>
      <c r="C49" s="38"/>
      <c r="D49" s="38"/>
      <c r="E49" s="38"/>
      <c r="F49" s="38"/>
      <c r="G49" s="38"/>
      <c r="H49" s="38"/>
    </row>
    <row r="50" spans="1:8" ht="14.4">
      <c r="B50" s="38"/>
      <c r="C50" s="38"/>
      <c r="D50" s="38"/>
      <c r="E50" s="38"/>
      <c r="F50" s="38"/>
      <c r="G50" s="38"/>
      <c r="H50" s="38"/>
    </row>
    <row r="51" spans="1:8" ht="14.4">
      <c r="B51" s="38"/>
      <c r="C51" s="38"/>
      <c r="D51" s="38"/>
      <c r="E51" s="38"/>
      <c r="F51" s="38"/>
      <c r="G51" s="38"/>
      <c r="H51" s="38"/>
    </row>
    <row r="52" spans="1:8" ht="14.4">
      <c r="B52" s="38"/>
      <c r="C52" s="38"/>
      <c r="D52" s="38"/>
      <c r="E52" s="38"/>
      <c r="F52" s="38"/>
      <c r="G52" s="38"/>
      <c r="H52" s="38"/>
    </row>
    <row r="53" spans="1:8" ht="14.4">
      <c r="B53" s="38"/>
      <c r="C53" s="38"/>
      <c r="D53" s="38"/>
      <c r="E53" s="38"/>
      <c r="F53" s="38"/>
      <c r="G53" s="38"/>
      <c r="H53" s="38"/>
    </row>
    <row r="54" spans="1:8" ht="14.4">
      <c r="B54" s="38"/>
      <c r="C54" s="38"/>
      <c r="D54" s="38"/>
      <c r="E54" s="38"/>
      <c r="F54" s="38"/>
      <c r="G54" s="38"/>
      <c r="H54" s="38"/>
    </row>
    <row r="55" spans="1:8" ht="14.4">
      <c r="B55" s="38"/>
      <c r="C55" s="38"/>
      <c r="D55" s="38"/>
      <c r="E55" s="38"/>
      <c r="F55" s="38"/>
      <c r="G55" s="38"/>
      <c r="H55" s="38"/>
    </row>
    <row r="56" spans="1:8" ht="14.4">
      <c r="B56" s="38"/>
      <c r="C56" s="38"/>
      <c r="D56" s="38"/>
      <c r="E56" s="38"/>
      <c r="F56" s="38"/>
      <c r="G56" s="38"/>
      <c r="H56" s="38"/>
    </row>
    <row r="57" spans="1:8" ht="14.4">
      <c r="B57" s="38"/>
      <c r="C57" s="38"/>
      <c r="D57" s="38"/>
      <c r="E57" s="38"/>
      <c r="F57" s="38"/>
      <c r="G57" s="38"/>
      <c r="H57" s="38"/>
    </row>
    <row r="58" spans="1:8" ht="14.4">
      <c r="B58" s="38"/>
      <c r="C58" s="38"/>
      <c r="D58" s="38"/>
      <c r="E58" s="38"/>
      <c r="F58" s="38"/>
      <c r="G58" s="38"/>
      <c r="H58" s="38"/>
    </row>
    <row r="59" spans="1:8" ht="14.4">
      <c r="B59" s="38"/>
      <c r="C59" s="38"/>
      <c r="D59" s="38"/>
      <c r="E59" s="38"/>
      <c r="F59" s="38"/>
      <c r="G59" s="38"/>
    </row>
    <row r="60" spans="1:8" ht="14.4">
      <c r="B60" s="38"/>
      <c r="C60" s="38"/>
      <c r="D60" s="38"/>
      <c r="E60" s="38"/>
      <c r="F60" s="38"/>
      <c r="G60" s="38"/>
    </row>
    <row r="61" spans="1:8" ht="14.4">
      <c r="B61" s="38"/>
      <c r="C61" s="38"/>
      <c r="D61" s="38"/>
      <c r="E61" s="38"/>
      <c r="F61" s="38"/>
      <c r="G61" s="38"/>
    </row>
    <row r="62" spans="1:8" ht="14.4">
      <c r="A62"/>
      <c r="B62"/>
      <c r="C62"/>
      <c r="D62"/>
      <c r="E62"/>
      <c r="F62"/>
    </row>
    <row r="63" spans="1:8" ht="14.4">
      <c r="A63"/>
      <c r="B63"/>
      <c r="C63"/>
      <c r="D63"/>
      <c r="E63"/>
      <c r="F63"/>
    </row>
    <row r="72" spans="2:14" ht="21">
      <c r="B72" s="108" t="s">
        <v>2650</v>
      </c>
      <c r="N72" s="108" t="s">
        <v>2651</v>
      </c>
    </row>
    <row r="104" spans="1:6" ht="21">
      <c r="B104" s="108" t="s">
        <v>2652</v>
      </c>
    </row>
    <row r="105" spans="1:6" ht="14.4">
      <c r="A105"/>
      <c r="B105"/>
      <c r="C105"/>
      <c r="D105"/>
      <c r="E105"/>
      <c r="F105"/>
    </row>
    <row r="106" spans="1:6" ht="14.4">
      <c r="A106"/>
      <c r="B106"/>
      <c r="C106"/>
      <c r="D106"/>
      <c r="E106"/>
      <c r="F106"/>
    </row>
  </sheetData>
  <mergeCells count="1">
    <mergeCell ref="F21:N21"/>
  </mergeCells>
  <pageMargins left="0.75" right="0.75" top="1" bottom="1" header="0.5" footer="0.5"/>
  <pageSetup orientation="portrait" horizontalDpi="300" verticalDpi="300" r:id="rId1"/>
  <headerFooter alignWithMargins="0"/>
  <drawing r:id="rId2"/>
  <legacyDrawing r:id="rId3"/>
  <controls>
    <mc:AlternateContent xmlns:mc="http://schemas.openxmlformats.org/markup-compatibility/2006">
      <mc:Choice Requires="x14">
        <control shapeId="33797" r:id="rId4" name="dashboardBtn">
          <controlPr defaultSize="0" autoLine="0" autoPict="0" r:id="rId5">
            <anchor moveWithCells="1">
              <from>
                <xdr:col>10</xdr:col>
                <xdr:colOff>457200</xdr:colOff>
                <xdr:row>1</xdr:row>
                <xdr:rowOff>15240</xdr:rowOff>
              </from>
              <to>
                <xdr:col>12</xdr:col>
                <xdr:colOff>160020</xdr:colOff>
                <xdr:row>2</xdr:row>
                <xdr:rowOff>152400</xdr:rowOff>
              </to>
            </anchor>
          </controlPr>
        </control>
      </mc:Choice>
      <mc:Fallback>
        <control shapeId="33797" r:id="rId4" name="dashboardBtn"/>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66C47C-5E8E-48FD-B978-DB928A5B7085}">
  <sheetPr codeName="Sheet14"/>
  <dimension ref="B3:C8"/>
  <sheetViews>
    <sheetView workbookViewId="0">
      <selection activeCell="C3" sqref="C3:C8"/>
    </sheetView>
  </sheetViews>
  <sheetFormatPr defaultRowHeight="14.4"/>
  <cols>
    <col min="2" max="2" width="35.44140625" customWidth="1"/>
    <col min="3" max="3" width="88.5546875" customWidth="1"/>
  </cols>
  <sheetData>
    <row r="3" spans="2:3">
      <c r="B3" s="14" t="s">
        <v>1813</v>
      </c>
      <c r="C3" s="109" t="s">
        <v>1814</v>
      </c>
    </row>
    <row r="4" spans="2:3">
      <c r="B4" s="14" t="s">
        <v>1815</v>
      </c>
      <c r="C4" s="5" t="s">
        <v>1820</v>
      </c>
    </row>
    <row r="5" spans="2:3">
      <c r="B5" s="14" t="s">
        <v>1841</v>
      </c>
      <c r="C5" s="5" t="s">
        <v>1842</v>
      </c>
    </row>
    <row r="6" spans="2:3">
      <c r="B6" s="14" t="s">
        <v>1847</v>
      </c>
      <c r="C6" s="5" t="s">
        <v>1850</v>
      </c>
    </row>
    <row r="7" spans="2:3">
      <c r="B7" s="14" t="s">
        <v>1848</v>
      </c>
      <c r="C7" s="5" t="s">
        <v>1851</v>
      </c>
    </row>
    <row r="8" spans="2:3" ht="57.6">
      <c r="B8" s="14" t="s">
        <v>1849</v>
      </c>
      <c r="C8" s="110" t="s">
        <v>1852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98C1A7C6-CF4D-4646-8440-84893CEAC91A}">
  <ds:schemaRefs/>
</ds:datastoreItem>
</file>

<file path=customXml/itemProps2.xml><?xml version="1.0" encoding="utf-8"?>
<ds:datastoreItem xmlns:ds="http://schemas.openxmlformats.org/officeDocument/2006/customXml" ds:itemID="{D8C834B1-37D2-4144-8D54-D0A1C514CB77}">
  <ds:schemaRefs/>
</ds:datastoreItem>
</file>

<file path=customXml/itemProps3.xml><?xml version="1.0" encoding="utf-8"?>
<ds:datastoreItem xmlns:ds="http://schemas.openxmlformats.org/officeDocument/2006/customXml" ds:itemID="{9184C428-8C5B-423B-92F0-3EBB0C4C8905}">
  <ds:schemaRefs/>
</ds:datastoreItem>
</file>

<file path=customXml/itemProps4.xml><?xml version="1.0" encoding="utf-8"?>
<ds:datastoreItem xmlns:ds="http://schemas.openxmlformats.org/officeDocument/2006/customXml" ds:itemID="{B6AEE8DA-303D-4F45-9B8C-8536DB52546F}">
  <ds:schemaRefs/>
</ds:datastoreItem>
</file>

<file path=customXml/itemProps5.xml><?xml version="1.0" encoding="utf-8"?>
<ds:datastoreItem xmlns:ds="http://schemas.openxmlformats.org/officeDocument/2006/customXml" ds:itemID="{666BB3A8-7F0D-4BCA-86C1-8DBD9272BDAE}">
  <ds:schemaRefs/>
</ds:datastoreItem>
</file>

<file path=customXml/itemProps6.xml><?xml version="1.0" encoding="utf-8"?>
<ds:datastoreItem xmlns:ds="http://schemas.openxmlformats.org/officeDocument/2006/customXml" ds:itemID="{04B127E5-50B2-4CCE-9098-55B4B88F89FD}">
  <ds:schemaRefs/>
</ds:datastoreItem>
</file>

<file path=customXml/itemProps7.xml><?xml version="1.0" encoding="utf-8"?>
<ds:datastoreItem xmlns:ds="http://schemas.openxmlformats.org/officeDocument/2006/customXml" ds:itemID="{BCB91293-D24B-4374-BD57-365AE0A2A50B}">
  <ds:schemaRefs/>
</ds:datastoreItem>
</file>

<file path=customXml/itemProps8.xml><?xml version="1.0" encoding="utf-8"?>
<ds:datastoreItem xmlns:ds="http://schemas.openxmlformats.org/officeDocument/2006/customXml" ds:itemID="{1446D50B-3023-4D46-9525-81404E236946}">
  <ds:schemaRefs/>
</ds:datastoreItem>
</file>

<file path=customXml/itemProps9.xml><?xml version="1.0" encoding="utf-8"?>
<ds:datastoreItem xmlns:ds="http://schemas.openxmlformats.org/officeDocument/2006/customXml" ds:itemID="{A29501CB-458B-439D-ACDA-774BC9399505}">
  <ds:schemaRefs/>
</ds:datastoreItem>
</file>

<file path=customXml/itemProps10.xml><?xml version="1.0" encoding="utf-8"?>
<ds:datastoreItem xmlns:ds="http://schemas.openxmlformats.org/officeDocument/2006/customXml" ds:itemID="{555E4943-136C-475A-A8F9-CF2302952676}">
  <ds:schemaRefs/>
</ds:datastoreItem>
</file>

<file path=customXml/itemProps11.xml><?xml version="1.0" encoding="utf-8"?>
<ds:datastoreItem xmlns:ds="http://schemas.openxmlformats.org/officeDocument/2006/customXml" ds:itemID="{19E9A8A3-B307-4B37-B29D-130AEAA73391}">
  <ds:schemaRefs/>
</ds:datastoreItem>
</file>

<file path=customXml/itemProps12.xml><?xml version="1.0" encoding="utf-8"?>
<ds:datastoreItem xmlns:ds="http://schemas.openxmlformats.org/officeDocument/2006/customXml" ds:itemID="{F4892A30-AA6E-4794-BEB5-F865ADBD51A3}">
  <ds:schemaRefs>
    <ds:schemaRef ds:uri="http://schemas.microsoft.com/DataMashup"/>
  </ds:schemaRefs>
</ds:datastoreItem>
</file>

<file path=customXml/itemProps13.xml><?xml version="1.0" encoding="utf-8"?>
<ds:datastoreItem xmlns:ds="http://schemas.openxmlformats.org/officeDocument/2006/customXml" ds:itemID="{722756B7-C817-4AFD-A106-8F2D81449760}">
  <ds:schemaRefs/>
</ds:datastoreItem>
</file>

<file path=customXml/itemProps14.xml><?xml version="1.0" encoding="utf-8"?>
<ds:datastoreItem xmlns:ds="http://schemas.openxmlformats.org/officeDocument/2006/customXml" ds:itemID="{48A85B08-ECE6-4515-A842-9438E84DC6BC}">
  <ds:schemaRefs/>
</ds:datastoreItem>
</file>

<file path=customXml/itemProps15.xml><?xml version="1.0" encoding="utf-8"?>
<ds:datastoreItem xmlns:ds="http://schemas.openxmlformats.org/officeDocument/2006/customXml" ds:itemID="{E215CC49-6D65-4B1F-A76C-B9D22200C13A}">
  <ds:schemaRefs/>
</ds:datastoreItem>
</file>

<file path=customXml/itemProps16.xml><?xml version="1.0" encoding="utf-8"?>
<ds:datastoreItem xmlns:ds="http://schemas.openxmlformats.org/officeDocument/2006/customXml" ds:itemID="{BD4DF49E-B919-461D-B29A-61A54DEB1A99}">
  <ds:schemaRefs/>
</ds:datastoreItem>
</file>

<file path=customXml/itemProps17.xml><?xml version="1.0" encoding="utf-8"?>
<ds:datastoreItem xmlns:ds="http://schemas.openxmlformats.org/officeDocument/2006/customXml" ds:itemID="{68EDAE5A-DB1B-4374-991B-0008F27FD7B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54</vt:i4>
      </vt:variant>
    </vt:vector>
  </HeadingPairs>
  <TitlesOfParts>
    <vt:vector size="65" baseType="lpstr">
      <vt:lpstr>RiskSerializationData8</vt:lpstr>
      <vt:lpstr>rsklibSimData</vt:lpstr>
      <vt:lpstr>Dashboard</vt:lpstr>
      <vt:lpstr>EVData</vt:lpstr>
      <vt:lpstr>Charging Station Utilization</vt:lpstr>
      <vt:lpstr>Charging Cost Sensitivity</vt:lpstr>
      <vt:lpstr>Driver Behavior Profiling</vt:lpstr>
      <vt:lpstr>Seasonal Charging Behavior</vt:lpstr>
      <vt:lpstr>BreakEvenModel</vt:lpstr>
      <vt:lpstr>Simulation</vt:lpstr>
      <vt:lpstr>Formula</vt:lpstr>
      <vt:lpstr>'Charging Station Utilization'!Average_monthly_utilization</vt:lpstr>
      <vt:lpstr>RiskSerializationData8!BrowseRecords</vt:lpstr>
      <vt:lpstr>BreakEvenModel!Charging_duration_hrs</vt:lpstr>
      <vt:lpstr>Simulation!Charging_duration_hrs</vt:lpstr>
      <vt:lpstr>Charging_patterns_based_on_user_type</vt:lpstr>
      <vt:lpstr>Charging_patterns_based_on_vehicle_brands</vt:lpstr>
      <vt:lpstr>BreakEvenModel!Charging_Rate_kW</vt:lpstr>
      <vt:lpstr>Simulation!Charging_Rate_kW</vt:lpstr>
      <vt:lpstr>BreakEvenModel!CostScenarios</vt:lpstr>
      <vt:lpstr>RiskSerializationData8!DistributionRecords</vt:lpstr>
      <vt:lpstr>BreakEvenModel!Energy_Bill__User</vt:lpstr>
      <vt:lpstr>Simulation!Energy_Bill__User</vt:lpstr>
      <vt:lpstr>BreakEvenModel!Energy_Consumed_kWh</vt:lpstr>
      <vt:lpstr>Simulation!Energy_Consumed_kWh</vt:lpstr>
      <vt:lpstr>BreakEvenModel!Fixed_Cost</vt:lpstr>
      <vt:lpstr>Simulation!Fixed_Cost</vt:lpstr>
      <vt:lpstr>BreakEvenModel!Flat_price</vt:lpstr>
      <vt:lpstr>Simulation!Flat_price</vt:lpstr>
      <vt:lpstr>'Charging Station Utilization'!Geographic_utilization</vt:lpstr>
      <vt:lpstr>BreakEvenModel!Idle_Charge__per_hr___3hrs</vt:lpstr>
      <vt:lpstr>Simulation!Idle_Charge__per_hr___3hrs</vt:lpstr>
      <vt:lpstr>BreakEvenModel!Idle_Time_Fees</vt:lpstr>
      <vt:lpstr>Simulation!Idle_Time_Fees</vt:lpstr>
      <vt:lpstr>Impact_of_fluctuating_energy_prices_on_cost_and_charging_efficiency</vt:lpstr>
      <vt:lpstr>Impact_of_temperature_on_cost_and_charging_efficiency</vt:lpstr>
      <vt:lpstr>BreakEvenModel!MyProfit</vt:lpstr>
      <vt:lpstr>Simulation!No._of_users</vt:lpstr>
      <vt:lpstr>Order_quantity</vt:lpstr>
      <vt:lpstr>OrderQs</vt:lpstr>
      <vt:lpstr>PeakHours</vt:lpstr>
      <vt:lpstr>BreakEvenModel!Profit</vt:lpstr>
      <vt:lpstr>Profit</vt:lpstr>
      <vt:lpstr>profit_sim</vt:lpstr>
      <vt:lpstr>BreakEvenModel!Revenue</vt:lpstr>
      <vt:lpstr>Simulation!Revenue</vt:lpstr>
      <vt:lpstr>'Seasonal Charging Behavior'!Seasonal</vt:lpstr>
      <vt:lpstr>BreakEvenModel!Selling_Price_per_kWh</vt:lpstr>
      <vt:lpstr>Simulation!Selling_Price_per_kWh</vt:lpstr>
      <vt:lpstr>RiskSerializationData8!SerializationHeader</vt:lpstr>
      <vt:lpstr>BreakEvenModel!Session_Fee__Fixed_Cost</vt:lpstr>
      <vt:lpstr>Simulation!Session_Fee__Fixed_Cost</vt:lpstr>
      <vt:lpstr>'Charging Station Utilization'!Time_of_Day_Utilization</vt:lpstr>
      <vt:lpstr>'Charging Station Utilization'!Top10Stations</vt:lpstr>
      <vt:lpstr>BreakEvenModel!Total_Cost</vt:lpstr>
      <vt:lpstr>Simulation!Total_Cost</vt:lpstr>
      <vt:lpstr>BreakEvenModel!TotalCost</vt:lpstr>
      <vt:lpstr>Simulation!TotalCost</vt:lpstr>
      <vt:lpstr>Unit_cost</vt:lpstr>
      <vt:lpstr>Unit_price</vt:lpstr>
      <vt:lpstr>Unit_refund</vt:lpstr>
      <vt:lpstr>BreakEvenModel!Utility_Cost_per_kWh</vt:lpstr>
      <vt:lpstr>Simulation!Utility_Cost_per_kWh</vt:lpstr>
      <vt:lpstr>BreakEvenModel!Variable_Price_per_kWh</vt:lpstr>
      <vt:lpstr>Simulation!Variable_Price_per_kWh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Pooja Mengaji</dc:creator>
  <cp:lastModifiedBy>Pooja Mengaji</cp:lastModifiedBy>
  <dcterms:created xsi:type="dcterms:W3CDTF">2015-06-05T18:17:20Z</dcterms:created>
  <dcterms:modified xsi:type="dcterms:W3CDTF">2025-12-10T18:00:04Z</dcterms:modified>
</cp:coreProperties>
</file>