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-840-G5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5" i="1"/>
  <c r="AA25" i="1"/>
  <c r="Z25" i="1"/>
  <c r="Y25" i="1"/>
  <c r="AB24" i="1"/>
  <c r="AA24" i="1"/>
  <c r="Z24" i="1"/>
  <c r="Y24" i="1"/>
  <c r="AB23" i="1"/>
  <c r="AA23" i="1"/>
  <c r="Z23" i="1"/>
  <c r="Y23" i="1"/>
  <c r="AB22" i="1"/>
  <c r="AA22" i="1"/>
  <c r="Z22" i="1"/>
  <c r="Y22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N22" i="1"/>
  <c r="H22" i="1"/>
  <c r="H24" i="1"/>
  <c r="H23" i="1"/>
  <c r="G24" i="1"/>
  <c r="G23" i="1"/>
  <c r="F24" i="1"/>
  <c r="F23" i="1"/>
  <c r="E24" i="1"/>
  <c r="E23" i="1"/>
  <c r="D24" i="1"/>
  <c r="D23" i="1"/>
  <c r="G22" i="1"/>
  <c r="F22" i="1"/>
  <c r="E22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S4" i="1"/>
  <c r="Q6" i="1"/>
  <c r="P6" i="1"/>
  <c r="O7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Z3" i="1"/>
  <c r="AA3" i="1" s="1"/>
  <c r="AB3" i="1" s="1"/>
  <c r="Y3" i="1"/>
  <c r="U3" i="1"/>
  <c r="V3" i="1" s="1"/>
  <c r="W3" i="1" s="1"/>
  <c r="T3" i="1"/>
  <c r="P3" i="1"/>
  <c r="Q3" i="1" s="1"/>
  <c r="R3" i="1" s="1"/>
  <c r="O3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11" i="1"/>
  <c r="J12" i="1"/>
  <c r="J13" i="1"/>
  <c r="J14" i="1"/>
  <c r="J15" i="1"/>
  <c r="J16" i="1"/>
  <c r="J17" i="1"/>
  <c r="J18" i="1"/>
  <c r="J19" i="1"/>
  <c r="J20" i="1"/>
  <c r="J5" i="1"/>
  <c r="J6" i="1"/>
  <c r="J7" i="1"/>
  <c r="J8" i="1"/>
  <c r="J9" i="1"/>
  <c r="J10" i="1"/>
  <c r="J4" i="1"/>
  <c r="K3" i="1"/>
  <c r="L3" i="1" s="1"/>
  <c r="M3" i="1" s="1"/>
  <c r="J3" i="1"/>
  <c r="F3" i="1"/>
  <c r="G3" i="1"/>
  <c r="H3" i="1" s="1"/>
  <c r="E3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2" i="1"/>
  <c r="C22" i="1"/>
  <c r="C24" i="1"/>
  <c r="C23" i="1"/>
  <c r="N24" i="1" l="1"/>
  <c r="S24" i="1"/>
  <c r="S25" i="1"/>
  <c r="S22" i="1"/>
  <c r="S23" i="1"/>
  <c r="N25" i="1"/>
  <c r="N23" i="1"/>
  <c r="X23" i="1" l="1"/>
  <c r="X24" i="1"/>
  <c r="X25" i="1"/>
  <c r="X22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<sst xmlns="http://schemas.openxmlformats.org/spreadsheetml/2006/main" count="48" uniqueCount="47">
  <si>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</si>
  <si>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</si>
  <si>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</si>
  <si>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Pay</t>
  </si>
  <si>
    <t>Lilla</t>
  </si>
  <si>
    <t>Ram</t>
  </si>
  <si>
    <t>Jyoti</t>
  </si>
  <si>
    <t>Om</t>
  </si>
  <si>
    <t>Kamran</t>
  </si>
  <si>
    <t>Ayan</t>
  </si>
  <si>
    <t>Suman</t>
  </si>
  <si>
    <t>Rudra</t>
  </si>
  <si>
    <t>Tanish</t>
  </si>
  <si>
    <t>Shri</t>
  </si>
  <si>
    <t>Shivam</t>
  </si>
  <si>
    <t>Rishi</t>
  </si>
  <si>
    <t>Sneha</t>
  </si>
  <si>
    <t>Pooja</t>
  </si>
  <si>
    <t>Pankaj</t>
  </si>
  <si>
    <t>Manoj</t>
  </si>
  <si>
    <t>Priyal</t>
  </si>
  <si>
    <t>Jon</t>
  </si>
  <si>
    <t>Sharma</t>
  </si>
  <si>
    <t>Prasad</t>
  </si>
  <si>
    <t>Prakash</t>
  </si>
  <si>
    <t>Porwal</t>
  </si>
  <si>
    <t>Khan</t>
  </si>
  <si>
    <t>Hussain</t>
  </si>
  <si>
    <t>Gupta</t>
  </si>
  <si>
    <t>Singh</t>
  </si>
  <si>
    <t>Rathore</t>
  </si>
  <si>
    <t>Tiwari</t>
  </si>
  <si>
    <t>Patel</t>
  </si>
  <si>
    <t>Kumar</t>
  </si>
  <si>
    <t>Yadav</t>
  </si>
  <si>
    <t>Tripathi</t>
  </si>
  <si>
    <t>Bajpayee</t>
  </si>
  <si>
    <t>Max</t>
  </si>
  <si>
    <t>Min</t>
  </si>
  <si>
    <t>Average</t>
  </si>
  <si>
    <t>Total</t>
  </si>
  <si>
    <t>OverTime Hours</t>
  </si>
  <si>
    <t>Overtime Bonus</t>
  </si>
  <si>
    <t>Total Pay</t>
  </si>
  <si>
    <t>Hour's Worked</t>
  </si>
  <si>
    <t>Hourly Wage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</si>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</sst>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5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9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16" fontId="3" fillId="2" borderId="2" xfId="0" applyNumberFormat="1" applyFont="1" applyFill="1" applyBorder="1" applyAlignment="1">
      <alignment vertical="center"/>
    </xf>
    <xf numFmtId="16" fontId="3" fillId="4" borderId="2" xfId="0" applyNumberFormat="1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vertical="center"/>
    </xf>
    <xf numFmtId="16" fontId="3" fillId="6" borderId="2" xfId="0" applyNumberFormat="1" applyFont="1" applyFill="1" applyBorder="1" applyAlignment="1">
      <alignment vertical="center"/>
    </xf>
    <xf numFmtId="16" fontId="3" fillId="7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8" borderId="2" xfId="0" applyFont="1" applyFill="1" applyBorder="1" applyAlignment="1">
      <alignment vertical="center"/>
    </xf>
    <xf numFmtId="0" fontId="0" fillId="9" borderId="3" xfId="0" applyFill="1" applyBorder="1"/>
    <xf numFmtId="44" fontId="0" fillId="3" borderId="3" xfId="1" applyFont="1" applyFill="1" applyBorder="1"/>
    <xf numFmtId="0" fontId="0" fillId="2" borderId="3" xfId="0" applyFill="1" applyBorder="1"/>
    <xf numFmtId="0" fontId="0" fillId="4" borderId="3" xfId="0" applyFill="1" applyBorder="1"/>
    <xf numFmtId="44" fontId="0" fillId="5" borderId="3" xfId="0" applyNumberFormat="1" applyFill="1" applyBorder="1"/>
    <xf numFmtId="44" fontId="0" fillId="6" borderId="3" xfId="0" applyNumberFormat="1" applyFill="1" applyBorder="1"/>
    <xf numFmtId="44" fontId="0" fillId="7" borderId="3" xfId="0" applyNumberFormat="1" applyFill="1" applyBorder="1"/>
    <xf numFmtId="0" fontId="0" fillId="0" borderId="3" xfId="0" applyBorder="1"/>
    <xf numFmtId="44" fontId="0" fillId="3" borderId="3" xfId="0" applyNumberFormat="1" applyFill="1" applyBorder="1"/>
    <xf numFmtId="170" fontId="0" fillId="2" borderId="3" xfId="0" applyNumberFormat="1" applyFill="1" applyBorder="1"/>
    <xf numFmtId="170" fontId="0" fillId="0" borderId="3" xfId="0" applyNumberFormat="1" applyBorder="1"/>
    <xf numFmtId="44" fontId="0" fillId="5" borderId="3" xfId="1" applyFont="1" applyFill="1" applyBorder="1"/>
    <xf numFmtId="44" fontId="0" fillId="6" borderId="3" xfId="1" applyFont="1" applyFill="1" applyBorder="1"/>
    <xf numFmtId="44" fontId="0" fillId="7" borderId="3" xfId="1" applyFont="1" applyFill="1" applyBorder="1"/>
    <xf numFmtId="0" fontId="0" fillId="9" borderId="4" xfId="0" applyFill="1" applyBorder="1"/>
    <xf numFmtId="0" fontId="0" fillId="9" borderId="5" xfId="0" applyFill="1" applyBorder="1"/>
    <xf numFmtId="44" fontId="0" fillId="3" borderId="5" xfId="1" applyFont="1" applyFill="1" applyBorder="1"/>
    <xf numFmtId="0" fontId="0" fillId="2" borderId="5" xfId="0" applyFill="1" applyBorder="1"/>
    <xf numFmtId="0" fontId="0" fillId="4" borderId="5" xfId="0" applyFill="1" applyBorder="1"/>
    <xf numFmtId="44" fontId="0" fillId="5" borderId="5" xfId="0" applyNumberFormat="1" applyFill="1" applyBorder="1"/>
    <xf numFmtId="44" fontId="0" fillId="6" borderId="5" xfId="0" applyNumberFormat="1" applyFill="1" applyBorder="1"/>
    <xf numFmtId="44" fontId="0" fillId="7" borderId="5" xfId="0" applyNumberFormat="1" applyFill="1" applyBorder="1"/>
    <xf numFmtId="0" fontId="0" fillId="0" borderId="5" xfId="0" applyBorder="1"/>
    <xf numFmtId="44" fontId="0" fillId="8" borderId="6" xfId="0" applyNumberFormat="1" applyFill="1" applyBorder="1"/>
    <xf numFmtId="0" fontId="0" fillId="9" borderId="7" xfId="0" applyFill="1" applyBorder="1"/>
    <xf numFmtId="44" fontId="0" fillId="8" borderId="8" xfId="0" applyNumberFormat="1" applyFill="1" applyBorder="1"/>
    <xf numFmtId="0" fontId="0" fillId="0" borderId="8" xfId="0" applyBorder="1"/>
    <xf numFmtId="0" fontId="0" fillId="0" borderId="9" xfId="0" applyBorder="1"/>
    <xf numFmtId="170" fontId="0" fillId="0" borderId="9" xfId="0" applyNumberFormat="1" applyBorder="1"/>
    <xf numFmtId="44" fontId="0" fillId="5" borderId="9" xfId="1" applyFont="1" applyFill="1" applyBorder="1"/>
    <xf numFmtId="44" fontId="0" fillId="6" borderId="9" xfId="1" applyFont="1" applyFill="1" applyBorder="1"/>
    <xf numFmtId="44" fontId="0" fillId="7" borderId="9" xfId="1" applyFont="1" applyFill="1" applyBorder="1"/>
    <xf numFmtId="44" fontId="0" fillId="8" borderId="10" xfId="0" applyNumberForma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10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zoomScale="62" zoomScaleNormal="62" workbookViewId="0">
      <selection activeCell="E28" sqref="E28"/>
    </sheetView>
  </sheetViews>
  <sheetFormatPr defaultRowHeight="14.5" x14ac:dyDescent="0.35"/>
  <cols>
    <col min="1" max="1" width="10.08984375" customWidth="1"/>
    <col min="2" max="2" width="9" customWidth="1"/>
    <col min="3" max="3" width="10.36328125" customWidth="1"/>
    <col min="4" max="4" width="6.6328125" customWidth="1"/>
    <col min="5" max="5" width="6.7265625" bestFit="1" customWidth="1"/>
    <col min="6" max="8" width="8" bestFit="1" customWidth="1"/>
    <col min="9" max="10" width="6.7265625" bestFit="1" customWidth="1"/>
    <col min="11" max="13" width="8" bestFit="1" customWidth="1"/>
    <col min="14" max="14" width="9.6328125" customWidth="1"/>
    <col min="15" max="15" width="9.7265625" customWidth="1"/>
    <col min="16" max="16" width="9.90625" customWidth="1"/>
    <col min="17" max="17" width="9.81640625" customWidth="1"/>
    <col min="18" max="18" width="10.54296875" customWidth="1"/>
    <col min="19" max="23" width="8.81640625" bestFit="1" customWidth="1"/>
    <col min="24" max="24" width="11.1796875" bestFit="1" customWidth="1"/>
    <col min="25" max="28" width="10.1796875" bestFit="1" customWidth="1"/>
    <col min="30" max="30" width="11.08984375" bestFit="1" customWidth="1"/>
  </cols>
  <sheetData>
    <row r="1" spans="1:30" s="1" customFormat="1" ht="54" customHeight="1" thickTop="1" thickBot="1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1" customFormat="1" ht="31.5" customHeight="1" thickTop="1" thickBot="1" x14ac:dyDescent="0.4">
      <c r="A2" s="3" t="s">
        <v>2</v>
      </c>
      <c r="B2" s="3" t="s">
        <v>1</v>
      </c>
      <c r="C2" s="4" t="s">
        <v>45</v>
      </c>
      <c r="D2" s="5" t="s">
        <v>44</v>
      </c>
      <c r="E2" s="5"/>
      <c r="F2" s="5"/>
      <c r="G2" s="5"/>
      <c r="H2" s="5"/>
      <c r="I2" s="6" t="s">
        <v>41</v>
      </c>
      <c r="J2" s="6"/>
      <c r="K2" s="6"/>
      <c r="L2" s="6"/>
      <c r="M2" s="6"/>
      <c r="N2" s="7" t="s">
        <v>3</v>
      </c>
      <c r="O2" s="7"/>
      <c r="P2" s="7"/>
      <c r="Q2" s="7"/>
      <c r="R2" s="7"/>
      <c r="S2" s="8" t="s">
        <v>42</v>
      </c>
      <c r="T2" s="8"/>
      <c r="U2" s="8"/>
      <c r="V2" s="8"/>
      <c r="W2" s="8"/>
      <c r="X2" s="9" t="s">
        <v>43</v>
      </c>
      <c r="Y2" s="9"/>
      <c r="Z2" s="9"/>
      <c r="AA2" s="9"/>
      <c r="AB2" s="9"/>
      <c r="AC2" s="10"/>
      <c r="AD2" s="11" t="s">
        <v>46</v>
      </c>
    </row>
    <row r="3" spans="1:30" s="1" customFormat="1" ht="19.5" thickTop="1" thickBot="1" x14ac:dyDescent="0.4">
      <c r="A3" s="12"/>
      <c r="B3" s="12"/>
      <c r="C3" s="13"/>
      <c r="D3" s="14">
        <v>44927</v>
      </c>
      <c r="E3" s="14">
        <f>D3+7</f>
        <v>44934</v>
      </c>
      <c r="F3" s="14">
        <f t="shared" ref="F3:H3" si="0">E3+7</f>
        <v>44941</v>
      </c>
      <c r="G3" s="14">
        <f t="shared" si="0"/>
        <v>44948</v>
      </c>
      <c r="H3" s="14">
        <f t="shared" si="0"/>
        <v>44955</v>
      </c>
      <c r="I3" s="15">
        <v>44927</v>
      </c>
      <c r="J3" s="15">
        <f>I3+7</f>
        <v>44934</v>
      </c>
      <c r="K3" s="15">
        <f t="shared" ref="K3:M3" si="1">J3+7</f>
        <v>44941</v>
      </c>
      <c r="L3" s="15">
        <f t="shared" si="1"/>
        <v>44948</v>
      </c>
      <c r="M3" s="15">
        <f t="shared" si="1"/>
        <v>44955</v>
      </c>
      <c r="N3" s="16">
        <v>44927</v>
      </c>
      <c r="O3" s="16">
        <f>N3+7</f>
        <v>44934</v>
      </c>
      <c r="P3" s="16">
        <f t="shared" ref="P3:R3" si="2">O3+7</f>
        <v>44941</v>
      </c>
      <c r="Q3" s="16">
        <f t="shared" si="2"/>
        <v>44948</v>
      </c>
      <c r="R3" s="16">
        <f t="shared" si="2"/>
        <v>44955</v>
      </c>
      <c r="S3" s="17">
        <v>44927</v>
      </c>
      <c r="T3" s="17">
        <f>S3+7</f>
        <v>44934</v>
      </c>
      <c r="U3" s="17">
        <f t="shared" ref="U3:W3" si="3">T3+7</f>
        <v>44941</v>
      </c>
      <c r="V3" s="17">
        <f t="shared" si="3"/>
        <v>44948</v>
      </c>
      <c r="W3" s="17">
        <f t="shared" si="3"/>
        <v>44955</v>
      </c>
      <c r="X3" s="18">
        <v>44927</v>
      </c>
      <c r="Y3" s="18">
        <f>X3+7</f>
        <v>44934</v>
      </c>
      <c r="Z3" s="18">
        <f t="shared" ref="Z3:AB3" si="4">Y3+7</f>
        <v>44941</v>
      </c>
      <c r="AA3" s="18">
        <f t="shared" si="4"/>
        <v>44948</v>
      </c>
      <c r="AB3" s="18">
        <f t="shared" si="4"/>
        <v>44955</v>
      </c>
      <c r="AC3" s="19"/>
      <c r="AD3" s="20"/>
    </row>
    <row r="4" spans="1:30" ht="15.5" thickTop="1" thickBot="1" x14ac:dyDescent="0.4">
      <c r="A4" s="35" t="s">
        <v>4</v>
      </c>
      <c r="B4" s="36" t="s">
        <v>21</v>
      </c>
      <c r="C4" s="37">
        <v>15.9</v>
      </c>
      <c r="D4" s="38">
        <v>40</v>
      </c>
      <c r="E4" s="38">
        <v>38</v>
      </c>
      <c r="F4" s="38">
        <v>44</v>
      </c>
      <c r="G4" s="38">
        <v>41</v>
      </c>
      <c r="H4" s="38">
        <v>40</v>
      </c>
      <c r="I4" s="39">
        <f>IF(D4&gt;40,D4-40,0)</f>
        <v>0</v>
      </c>
      <c r="J4" s="39">
        <f>IF(E4&gt;40,E4-40,0)</f>
        <v>0</v>
      </c>
      <c r="K4" s="39">
        <f>IF(F4&gt;40,F4-40,0)</f>
        <v>4</v>
      </c>
      <c r="L4" s="39">
        <f>IF(G4&gt;40,G4-40,0)</f>
        <v>1</v>
      </c>
      <c r="M4" s="39">
        <f>IF(H4&gt;40,H4-40,0)</f>
        <v>0</v>
      </c>
      <c r="N4" s="40">
        <f>$C4*D4</f>
        <v>636</v>
      </c>
      <c r="O4" s="40">
        <f>$C4*E4</f>
        <v>604.20000000000005</v>
      </c>
      <c r="P4" s="40">
        <f>$C4*F4</f>
        <v>699.6</v>
      </c>
      <c r="Q4" s="40">
        <f>$C4*G4</f>
        <v>651.9</v>
      </c>
      <c r="R4" s="40">
        <f>$C4*H4</f>
        <v>636</v>
      </c>
      <c r="S4" s="41">
        <f>0.5*$C4*I4</f>
        <v>0</v>
      </c>
      <c r="T4" s="41">
        <f>0.5*$C4*J4</f>
        <v>0</v>
      </c>
      <c r="U4" s="41">
        <f>0.5*$C4*K4</f>
        <v>31.8</v>
      </c>
      <c r="V4" s="41">
        <f>0.5*$C4*L4</f>
        <v>7.95</v>
      </c>
      <c r="W4" s="41">
        <f>0.5*$C4*M4</f>
        <v>0</v>
      </c>
      <c r="X4" s="42">
        <f>N4+S4</f>
        <v>636</v>
      </c>
      <c r="Y4" s="42">
        <f>O4+T4</f>
        <v>604.20000000000005</v>
      </c>
      <c r="Z4" s="42">
        <f>P4+U4</f>
        <v>731.4</v>
      </c>
      <c r="AA4" s="42">
        <f>Q4+V4</f>
        <v>659.85</v>
      </c>
      <c r="AB4" s="42">
        <f>R4+W4</f>
        <v>636</v>
      </c>
      <c r="AC4" s="43"/>
      <c r="AD4" s="44">
        <f>SUM(X4:AB4)</f>
        <v>3267.45</v>
      </c>
    </row>
    <row r="5" spans="1:30" ht="15" thickBot="1" x14ac:dyDescent="0.4">
      <c r="A5" s="45" t="s">
        <v>5</v>
      </c>
      <c r="B5" s="21" t="s">
        <v>22</v>
      </c>
      <c r="C5" s="22">
        <v>10</v>
      </c>
      <c r="D5" s="23">
        <v>42</v>
      </c>
      <c r="E5" s="23">
        <v>41</v>
      </c>
      <c r="F5" s="23">
        <v>42</v>
      </c>
      <c r="G5" s="23">
        <v>42</v>
      </c>
      <c r="H5" s="23">
        <v>44</v>
      </c>
      <c r="I5" s="24">
        <f t="shared" ref="I5:J20" si="5">IF(D5&gt;40,D5-40,0)</f>
        <v>2</v>
      </c>
      <c r="J5" s="24">
        <f t="shared" si="5"/>
        <v>1</v>
      </c>
      <c r="K5" s="24">
        <f t="shared" ref="K5:M5" si="6">IF(F5&gt;40,F5-40,0)</f>
        <v>2</v>
      </c>
      <c r="L5" s="24">
        <f t="shared" si="6"/>
        <v>2</v>
      </c>
      <c r="M5" s="24">
        <f t="shared" si="6"/>
        <v>4</v>
      </c>
      <c r="N5" s="25">
        <f t="shared" ref="N5:R20" si="7">$C5*D5</f>
        <v>420</v>
      </c>
      <c r="O5" s="25">
        <f t="shared" si="7"/>
        <v>410</v>
      </c>
      <c r="P5" s="25">
        <f t="shared" si="7"/>
        <v>420</v>
      </c>
      <c r="Q5" s="25">
        <f t="shared" si="7"/>
        <v>420</v>
      </c>
      <c r="R5" s="25">
        <f t="shared" si="7"/>
        <v>440</v>
      </c>
      <c r="S5" s="26">
        <f t="shared" ref="S5:W20" si="8">0.5*C5*I5</f>
        <v>10</v>
      </c>
      <c r="T5" s="26">
        <f t="shared" si="8"/>
        <v>21</v>
      </c>
      <c r="U5" s="26">
        <f t="shared" si="8"/>
        <v>41</v>
      </c>
      <c r="V5" s="26">
        <f t="shared" si="8"/>
        <v>42</v>
      </c>
      <c r="W5" s="26">
        <f t="shared" si="8"/>
        <v>84</v>
      </c>
      <c r="X5" s="27">
        <f t="shared" ref="X5:AB20" si="9">N5+S5</f>
        <v>430</v>
      </c>
      <c r="Y5" s="27">
        <f t="shared" si="9"/>
        <v>431</v>
      </c>
      <c r="Z5" s="27">
        <f t="shared" si="9"/>
        <v>461</v>
      </c>
      <c r="AA5" s="27">
        <f t="shared" si="9"/>
        <v>462</v>
      </c>
      <c r="AB5" s="27">
        <f t="shared" si="9"/>
        <v>524</v>
      </c>
      <c r="AC5" s="28"/>
      <c r="AD5" s="46">
        <f t="shared" ref="AD5:AD20" si="10">SUM(X5:AB5)</f>
        <v>2308</v>
      </c>
    </row>
    <row r="6" spans="1:30" ht="15" thickBot="1" x14ac:dyDescent="0.4">
      <c r="A6" s="45" t="s">
        <v>6</v>
      </c>
      <c r="B6" s="21" t="s">
        <v>23</v>
      </c>
      <c r="C6" s="22">
        <v>22.1</v>
      </c>
      <c r="D6" s="23">
        <v>49</v>
      </c>
      <c r="E6" s="23">
        <v>44</v>
      </c>
      <c r="F6" s="23">
        <v>39</v>
      </c>
      <c r="G6" s="23">
        <v>38</v>
      </c>
      <c r="H6" s="23">
        <v>45</v>
      </c>
      <c r="I6" s="24">
        <f t="shared" si="5"/>
        <v>9</v>
      </c>
      <c r="J6" s="24">
        <f t="shared" si="5"/>
        <v>4</v>
      </c>
      <c r="K6" s="24">
        <f t="shared" ref="K6:M6" si="11">IF(F6&gt;40,F6-40,0)</f>
        <v>0</v>
      </c>
      <c r="L6" s="24">
        <f t="shared" si="11"/>
        <v>0</v>
      </c>
      <c r="M6" s="24">
        <f t="shared" si="11"/>
        <v>5</v>
      </c>
      <c r="N6" s="25">
        <f t="shared" si="7"/>
        <v>1082.9000000000001</v>
      </c>
      <c r="O6" s="25">
        <f t="shared" si="7"/>
        <v>972.40000000000009</v>
      </c>
      <c r="P6" s="25">
        <f>$C6*F6</f>
        <v>861.90000000000009</v>
      </c>
      <c r="Q6" s="25">
        <f>$C6*G6</f>
        <v>839.80000000000007</v>
      </c>
      <c r="R6" s="25">
        <f t="shared" si="7"/>
        <v>994.50000000000011</v>
      </c>
      <c r="S6" s="26">
        <f t="shared" si="8"/>
        <v>99.45</v>
      </c>
      <c r="T6" s="26">
        <f t="shared" si="8"/>
        <v>98</v>
      </c>
      <c r="U6" s="26">
        <f t="shared" si="8"/>
        <v>0</v>
      </c>
      <c r="V6" s="26">
        <f t="shared" si="8"/>
        <v>0</v>
      </c>
      <c r="W6" s="26">
        <f t="shared" si="8"/>
        <v>95</v>
      </c>
      <c r="X6" s="27">
        <f t="shared" si="9"/>
        <v>1182.3500000000001</v>
      </c>
      <c r="Y6" s="27">
        <f t="shared" si="9"/>
        <v>1070.4000000000001</v>
      </c>
      <c r="Z6" s="27">
        <f t="shared" si="9"/>
        <v>861.90000000000009</v>
      </c>
      <c r="AA6" s="27">
        <f t="shared" si="9"/>
        <v>839.80000000000007</v>
      </c>
      <c r="AB6" s="27">
        <f t="shared" si="9"/>
        <v>1089.5</v>
      </c>
      <c r="AC6" s="28"/>
      <c r="AD6" s="46">
        <f t="shared" si="10"/>
        <v>5043.9500000000007</v>
      </c>
    </row>
    <row r="7" spans="1:30" ht="15" thickBot="1" x14ac:dyDescent="0.4">
      <c r="A7" s="45" t="s">
        <v>7</v>
      </c>
      <c r="B7" s="21" t="s">
        <v>24</v>
      </c>
      <c r="C7" s="22">
        <v>19.100000000000001</v>
      </c>
      <c r="D7" s="23">
        <v>41</v>
      </c>
      <c r="E7" s="23">
        <v>42</v>
      </c>
      <c r="F7" s="23">
        <v>38</v>
      </c>
      <c r="G7" s="23">
        <v>37</v>
      </c>
      <c r="H7" s="23">
        <v>42</v>
      </c>
      <c r="I7" s="24">
        <f t="shared" si="5"/>
        <v>1</v>
      </c>
      <c r="J7" s="24">
        <f t="shared" si="5"/>
        <v>2</v>
      </c>
      <c r="K7" s="24">
        <f t="shared" ref="K7:M7" si="12">IF(F7&gt;40,F7-40,0)</f>
        <v>0</v>
      </c>
      <c r="L7" s="24">
        <f t="shared" si="12"/>
        <v>0</v>
      </c>
      <c r="M7" s="24">
        <f t="shared" si="12"/>
        <v>2</v>
      </c>
      <c r="N7" s="25">
        <f t="shared" si="7"/>
        <v>783.1</v>
      </c>
      <c r="O7" s="25">
        <f>$C7*E7</f>
        <v>802.2</v>
      </c>
      <c r="P7" s="25">
        <f t="shared" si="7"/>
        <v>725.80000000000007</v>
      </c>
      <c r="Q7" s="25">
        <f t="shared" si="7"/>
        <v>706.7</v>
      </c>
      <c r="R7" s="25">
        <f t="shared" si="7"/>
        <v>802.2</v>
      </c>
      <c r="S7" s="26">
        <f t="shared" si="8"/>
        <v>9.5500000000000007</v>
      </c>
      <c r="T7" s="26">
        <f t="shared" si="8"/>
        <v>41</v>
      </c>
      <c r="U7" s="26">
        <f t="shared" si="8"/>
        <v>0</v>
      </c>
      <c r="V7" s="26">
        <f t="shared" si="8"/>
        <v>0</v>
      </c>
      <c r="W7" s="26">
        <f t="shared" si="8"/>
        <v>37</v>
      </c>
      <c r="X7" s="27">
        <f t="shared" si="9"/>
        <v>792.65</v>
      </c>
      <c r="Y7" s="27">
        <f t="shared" si="9"/>
        <v>843.2</v>
      </c>
      <c r="Z7" s="27">
        <f t="shared" si="9"/>
        <v>725.80000000000007</v>
      </c>
      <c r="AA7" s="27">
        <f t="shared" si="9"/>
        <v>706.7</v>
      </c>
      <c r="AB7" s="27">
        <f t="shared" si="9"/>
        <v>839.2</v>
      </c>
      <c r="AC7" s="28"/>
      <c r="AD7" s="46">
        <f t="shared" si="10"/>
        <v>3907.55</v>
      </c>
    </row>
    <row r="8" spans="1:30" ht="15" thickBot="1" x14ac:dyDescent="0.4">
      <c r="A8" s="45" t="s">
        <v>20</v>
      </c>
      <c r="B8" s="21" t="s">
        <v>25</v>
      </c>
      <c r="C8" s="22">
        <v>6.9</v>
      </c>
      <c r="D8" s="23">
        <v>39</v>
      </c>
      <c r="E8" s="23">
        <v>40</v>
      </c>
      <c r="F8" s="23">
        <v>39</v>
      </c>
      <c r="G8" s="23">
        <v>40</v>
      </c>
      <c r="H8" s="23">
        <v>40</v>
      </c>
      <c r="I8" s="24">
        <f t="shared" si="5"/>
        <v>0</v>
      </c>
      <c r="J8" s="24">
        <f t="shared" si="5"/>
        <v>0</v>
      </c>
      <c r="K8" s="24">
        <f t="shared" ref="K8:M8" si="13">IF(F8&gt;40,F8-40,0)</f>
        <v>0</v>
      </c>
      <c r="L8" s="24">
        <f t="shared" si="13"/>
        <v>0</v>
      </c>
      <c r="M8" s="24">
        <f t="shared" si="13"/>
        <v>0</v>
      </c>
      <c r="N8" s="25">
        <f t="shared" si="7"/>
        <v>269.10000000000002</v>
      </c>
      <c r="O8" s="25">
        <f t="shared" si="7"/>
        <v>276</v>
      </c>
      <c r="P8" s="25">
        <f t="shared" si="7"/>
        <v>269.10000000000002</v>
      </c>
      <c r="Q8" s="25">
        <f t="shared" si="7"/>
        <v>276</v>
      </c>
      <c r="R8" s="25">
        <f t="shared" si="7"/>
        <v>276</v>
      </c>
      <c r="S8" s="26">
        <f t="shared" si="8"/>
        <v>0</v>
      </c>
      <c r="T8" s="26">
        <f t="shared" si="8"/>
        <v>0</v>
      </c>
      <c r="U8" s="26">
        <f t="shared" si="8"/>
        <v>0</v>
      </c>
      <c r="V8" s="26">
        <f t="shared" si="8"/>
        <v>0</v>
      </c>
      <c r="W8" s="26">
        <f t="shared" si="8"/>
        <v>0</v>
      </c>
      <c r="X8" s="27">
        <f t="shared" si="9"/>
        <v>269.10000000000002</v>
      </c>
      <c r="Y8" s="27">
        <f t="shared" si="9"/>
        <v>276</v>
      </c>
      <c r="Z8" s="27">
        <f t="shared" si="9"/>
        <v>269.10000000000002</v>
      </c>
      <c r="AA8" s="27">
        <f t="shared" si="9"/>
        <v>276</v>
      </c>
      <c r="AB8" s="27">
        <f t="shared" si="9"/>
        <v>276</v>
      </c>
      <c r="AC8" s="28"/>
      <c r="AD8" s="46">
        <f t="shared" si="10"/>
        <v>1366.2</v>
      </c>
    </row>
    <row r="9" spans="1:30" ht="15" thickBot="1" x14ac:dyDescent="0.4">
      <c r="A9" s="45" t="s">
        <v>8</v>
      </c>
      <c r="B9" s="21" t="s">
        <v>26</v>
      </c>
      <c r="C9" s="22">
        <v>17.5</v>
      </c>
      <c r="D9" s="23">
        <v>44</v>
      </c>
      <c r="E9" s="23">
        <v>39</v>
      </c>
      <c r="F9" s="23">
        <v>42</v>
      </c>
      <c r="G9" s="23">
        <v>41</v>
      </c>
      <c r="H9" s="23">
        <v>40</v>
      </c>
      <c r="I9" s="24">
        <f t="shared" si="5"/>
        <v>4</v>
      </c>
      <c r="J9" s="24">
        <f t="shared" si="5"/>
        <v>0</v>
      </c>
      <c r="K9" s="24">
        <f t="shared" ref="K9:M9" si="14">IF(F9&gt;40,F9-40,0)</f>
        <v>2</v>
      </c>
      <c r="L9" s="24">
        <f t="shared" si="14"/>
        <v>1</v>
      </c>
      <c r="M9" s="24">
        <f t="shared" si="14"/>
        <v>0</v>
      </c>
      <c r="N9" s="25">
        <f t="shared" si="7"/>
        <v>770</v>
      </c>
      <c r="O9" s="25">
        <f t="shared" si="7"/>
        <v>682.5</v>
      </c>
      <c r="P9" s="25">
        <f t="shared" si="7"/>
        <v>735</v>
      </c>
      <c r="Q9" s="25">
        <f t="shared" si="7"/>
        <v>717.5</v>
      </c>
      <c r="R9" s="25">
        <f t="shared" si="7"/>
        <v>700</v>
      </c>
      <c r="S9" s="26">
        <f t="shared" si="8"/>
        <v>35</v>
      </c>
      <c r="T9" s="26">
        <f t="shared" si="8"/>
        <v>0</v>
      </c>
      <c r="U9" s="26">
        <f t="shared" si="8"/>
        <v>39</v>
      </c>
      <c r="V9" s="26">
        <f t="shared" si="8"/>
        <v>21</v>
      </c>
      <c r="W9" s="26">
        <f t="shared" si="8"/>
        <v>0</v>
      </c>
      <c r="X9" s="27">
        <f t="shared" si="9"/>
        <v>805</v>
      </c>
      <c r="Y9" s="27">
        <f t="shared" si="9"/>
        <v>682.5</v>
      </c>
      <c r="Z9" s="27">
        <f t="shared" si="9"/>
        <v>774</v>
      </c>
      <c r="AA9" s="27">
        <f t="shared" si="9"/>
        <v>738.5</v>
      </c>
      <c r="AB9" s="27">
        <f t="shared" si="9"/>
        <v>700</v>
      </c>
      <c r="AC9" s="28"/>
      <c r="AD9" s="46">
        <f t="shared" si="10"/>
        <v>3700</v>
      </c>
    </row>
    <row r="10" spans="1:30" ht="15" thickBot="1" x14ac:dyDescent="0.4">
      <c r="A10" s="45" t="s">
        <v>9</v>
      </c>
      <c r="B10" s="21" t="s">
        <v>27</v>
      </c>
      <c r="C10" s="22">
        <v>18</v>
      </c>
      <c r="D10" s="23">
        <v>55</v>
      </c>
      <c r="E10" s="23">
        <v>39</v>
      </c>
      <c r="F10" s="23">
        <v>43</v>
      </c>
      <c r="G10" s="23">
        <v>40</v>
      </c>
      <c r="H10" s="23">
        <v>39</v>
      </c>
      <c r="I10" s="24">
        <f t="shared" si="5"/>
        <v>15</v>
      </c>
      <c r="J10" s="24">
        <f t="shared" si="5"/>
        <v>0</v>
      </c>
      <c r="K10" s="24">
        <f t="shared" ref="K10:M10" si="15">IF(F10&gt;40,F10-40,0)</f>
        <v>3</v>
      </c>
      <c r="L10" s="24">
        <f t="shared" si="15"/>
        <v>0</v>
      </c>
      <c r="M10" s="24">
        <f t="shared" si="15"/>
        <v>0</v>
      </c>
      <c r="N10" s="25">
        <f t="shared" si="7"/>
        <v>990</v>
      </c>
      <c r="O10" s="25">
        <f t="shared" si="7"/>
        <v>702</v>
      </c>
      <c r="P10" s="25">
        <f t="shared" si="7"/>
        <v>774</v>
      </c>
      <c r="Q10" s="25">
        <f t="shared" si="7"/>
        <v>720</v>
      </c>
      <c r="R10" s="25">
        <f t="shared" si="7"/>
        <v>702</v>
      </c>
      <c r="S10" s="26">
        <f t="shared" si="8"/>
        <v>135</v>
      </c>
      <c r="T10" s="26">
        <f t="shared" si="8"/>
        <v>0</v>
      </c>
      <c r="U10" s="26">
        <f t="shared" si="8"/>
        <v>58.5</v>
      </c>
      <c r="V10" s="26">
        <f t="shared" si="8"/>
        <v>0</v>
      </c>
      <c r="W10" s="26">
        <f t="shared" si="8"/>
        <v>0</v>
      </c>
      <c r="X10" s="27">
        <f t="shared" si="9"/>
        <v>1125</v>
      </c>
      <c r="Y10" s="27">
        <f t="shared" si="9"/>
        <v>702</v>
      </c>
      <c r="Z10" s="27">
        <f t="shared" si="9"/>
        <v>832.5</v>
      </c>
      <c r="AA10" s="27">
        <f t="shared" si="9"/>
        <v>720</v>
      </c>
      <c r="AB10" s="27">
        <f t="shared" si="9"/>
        <v>702</v>
      </c>
      <c r="AC10" s="28"/>
      <c r="AD10" s="46">
        <f t="shared" si="10"/>
        <v>4081.5</v>
      </c>
    </row>
    <row r="11" spans="1:30" ht="15" thickBot="1" x14ac:dyDescent="0.4">
      <c r="A11" s="45" t="s">
        <v>10</v>
      </c>
      <c r="B11" s="21" t="s">
        <v>28</v>
      </c>
      <c r="C11" s="22">
        <v>10.1</v>
      </c>
      <c r="D11" s="23">
        <v>33</v>
      </c>
      <c r="E11" s="23">
        <v>38</v>
      </c>
      <c r="F11" s="23">
        <v>44</v>
      </c>
      <c r="G11" s="23">
        <v>40</v>
      </c>
      <c r="H11" s="23">
        <v>38</v>
      </c>
      <c r="I11" s="24">
        <f t="shared" si="5"/>
        <v>0</v>
      </c>
      <c r="J11" s="24">
        <f t="shared" si="5"/>
        <v>0</v>
      </c>
      <c r="K11" s="24">
        <f t="shared" ref="K11:M11" si="16">IF(F11&gt;40,F11-40,0)</f>
        <v>4</v>
      </c>
      <c r="L11" s="24">
        <f t="shared" si="16"/>
        <v>0</v>
      </c>
      <c r="M11" s="24">
        <f t="shared" si="16"/>
        <v>0</v>
      </c>
      <c r="N11" s="25">
        <f t="shared" si="7"/>
        <v>333.3</v>
      </c>
      <c r="O11" s="25">
        <f t="shared" si="7"/>
        <v>383.8</v>
      </c>
      <c r="P11" s="25">
        <f t="shared" si="7"/>
        <v>444.4</v>
      </c>
      <c r="Q11" s="25">
        <f t="shared" si="7"/>
        <v>404</v>
      </c>
      <c r="R11" s="25">
        <f t="shared" si="7"/>
        <v>383.8</v>
      </c>
      <c r="S11" s="26">
        <f t="shared" si="8"/>
        <v>0</v>
      </c>
      <c r="T11" s="26">
        <f t="shared" si="8"/>
        <v>0</v>
      </c>
      <c r="U11" s="26">
        <f t="shared" si="8"/>
        <v>76</v>
      </c>
      <c r="V11" s="26">
        <f t="shared" si="8"/>
        <v>0</v>
      </c>
      <c r="W11" s="26">
        <f t="shared" si="8"/>
        <v>0</v>
      </c>
      <c r="X11" s="27">
        <f t="shared" si="9"/>
        <v>333.3</v>
      </c>
      <c r="Y11" s="27">
        <f t="shared" si="9"/>
        <v>383.8</v>
      </c>
      <c r="Z11" s="27">
        <f t="shared" si="9"/>
        <v>520.4</v>
      </c>
      <c r="AA11" s="27">
        <f t="shared" si="9"/>
        <v>404</v>
      </c>
      <c r="AB11" s="27">
        <f t="shared" si="9"/>
        <v>383.8</v>
      </c>
      <c r="AC11" s="28"/>
      <c r="AD11" s="46">
        <f t="shared" si="10"/>
        <v>2025.3</v>
      </c>
    </row>
    <row r="12" spans="1:30" ht="15" thickBot="1" x14ac:dyDescent="0.4">
      <c r="A12" s="45" t="s">
        <v>11</v>
      </c>
      <c r="B12" s="21" t="s">
        <v>29</v>
      </c>
      <c r="C12" s="22">
        <v>17.5</v>
      </c>
      <c r="D12" s="23">
        <v>29</v>
      </c>
      <c r="E12" s="23">
        <v>44</v>
      </c>
      <c r="F12" s="23">
        <v>49</v>
      </c>
      <c r="G12" s="23">
        <v>42</v>
      </c>
      <c r="H12" s="23">
        <v>40</v>
      </c>
      <c r="I12" s="24">
        <f t="shared" si="5"/>
        <v>0</v>
      </c>
      <c r="J12" s="24">
        <f t="shared" ref="J12" si="17">IF(E12&gt;40,E12-40,0)</f>
        <v>4</v>
      </c>
      <c r="K12" s="24">
        <f t="shared" ref="K12:M12" si="18">IF(F12&gt;40,F12-40,0)</f>
        <v>9</v>
      </c>
      <c r="L12" s="24">
        <f t="shared" si="18"/>
        <v>2</v>
      </c>
      <c r="M12" s="24">
        <f t="shared" si="18"/>
        <v>0</v>
      </c>
      <c r="N12" s="25">
        <f t="shared" si="7"/>
        <v>507.5</v>
      </c>
      <c r="O12" s="25">
        <f t="shared" si="7"/>
        <v>770</v>
      </c>
      <c r="P12" s="25">
        <f t="shared" si="7"/>
        <v>857.5</v>
      </c>
      <c r="Q12" s="25">
        <f t="shared" si="7"/>
        <v>735</v>
      </c>
      <c r="R12" s="25">
        <f t="shared" si="7"/>
        <v>700</v>
      </c>
      <c r="S12" s="26">
        <f t="shared" si="8"/>
        <v>0</v>
      </c>
      <c r="T12" s="26">
        <f t="shared" si="8"/>
        <v>58</v>
      </c>
      <c r="U12" s="26">
        <f t="shared" si="8"/>
        <v>198</v>
      </c>
      <c r="V12" s="26">
        <f t="shared" si="8"/>
        <v>49</v>
      </c>
      <c r="W12" s="26">
        <f t="shared" si="8"/>
        <v>0</v>
      </c>
      <c r="X12" s="27">
        <f t="shared" si="9"/>
        <v>507.5</v>
      </c>
      <c r="Y12" s="27">
        <f t="shared" si="9"/>
        <v>828</v>
      </c>
      <c r="Z12" s="27">
        <f t="shared" si="9"/>
        <v>1055.5</v>
      </c>
      <c r="AA12" s="27">
        <f t="shared" si="9"/>
        <v>784</v>
      </c>
      <c r="AB12" s="27">
        <f t="shared" si="9"/>
        <v>700</v>
      </c>
      <c r="AC12" s="28"/>
      <c r="AD12" s="46">
        <f t="shared" si="10"/>
        <v>3875</v>
      </c>
    </row>
    <row r="13" spans="1:30" ht="15" thickBot="1" x14ac:dyDescent="0.4">
      <c r="A13" s="45" t="s">
        <v>12</v>
      </c>
      <c r="B13" s="21" t="s">
        <v>30</v>
      </c>
      <c r="C13" s="22">
        <v>14.7</v>
      </c>
      <c r="D13" s="23">
        <v>40</v>
      </c>
      <c r="E13" s="23">
        <v>46</v>
      </c>
      <c r="F13" s="23">
        <v>39</v>
      </c>
      <c r="G13" s="23">
        <v>40</v>
      </c>
      <c r="H13" s="23">
        <v>40</v>
      </c>
      <c r="I13" s="24">
        <f t="shared" si="5"/>
        <v>0</v>
      </c>
      <c r="J13" s="24">
        <f t="shared" ref="J13" si="19">IF(E13&gt;40,E13-40,0)</f>
        <v>6</v>
      </c>
      <c r="K13" s="24">
        <f t="shared" ref="K13:M13" si="20">IF(F13&gt;40,F13-40,0)</f>
        <v>0</v>
      </c>
      <c r="L13" s="24">
        <f t="shared" si="20"/>
        <v>0</v>
      </c>
      <c r="M13" s="24">
        <f t="shared" si="20"/>
        <v>0</v>
      </c>
      <c r="N13" s="25">
        <f t="shared" si="7"/>
        <v>588</v>
      </c>
      <c r="O13" s="25">
        <f t="shared" si="7"/>
        <v>676.19999999999993</v>
      </c>
      <c r="P13" s="25">
        <f t="shared" si="7"/>
        <v>573.29999999999995</v>
      </c>
      <c r="Q13" s="25">
        <f t="shared" si="7"/>
        <v>588</v>
      </c>
      <c r="R13" s="25">
        <f t="shared" si="7"/>
        <v>588</v>
      </c>
      <c r="S13" s="26">
        <f t="shared" si="8"/>
        <v>0</v>
      </c>
      <c r="T13" s="26">
        <f t="shared" si="8"/>
        <v>120</v>
      </c>
      <c r="U13" s="26">
        <f t="shared" si="8"/>
        <v>0</v>
      </c>
      <c r="V13" s="26">
        <f t="shared" si="8"/>
        <v>0</v>
      </c>
      <c r="W13" s="26">
        <f t="shared" si="8"/>
        <v>0</v>
      </c>
      <c r="X13" s="27">
        <f t="shared" si="9"/>
        <v>588</v>
      </c>
      <c r="Y13" s="27">
        <f t="shared" si="9"/>
        <v>796.19999999999993</v>
      </c>
      <c r="Z13" s="27">
        <f t="shared" si="9"/>
        <v>573.29999999999995</v>
      </c>
      <c r="AA13" s="27">
        <f t="shared" si="9"/>
        <v>588</v>
      </c>
      <c r="AB13" s="27">
        <f t="shared" si="9"/>
        <v>588</v>
      </c>
      <c r="AC13" s="28"/>
      <c r="AD13" s="46">
        <f t="shared" si="10"/>
        <v>3133.5</v>
      </c>
    </row>
    <row r="14" spans="1:30" ht="15" thickBot="1" x14ac:dyDescent="0.4">
      <c r="A14" s="45" t="s">
        <v>13</v>
      </c>
      <c r="B14" s="21" t="s">
        <v>31</v>
      </c>
      <c r="C14" s="22">
        <v>9</v>
      </c>
      <c r="D14" s="23">
        <v>40</v>
      </c>
      <c r="E14" s="23">
        <v>41</v>
      </c>
      <c r="F14" s="23">
        <v>43</v>
      </c>
      <c r="G14" s="23">
        <v>40</v>
      </c>
      <c r="H14" s="23">
        <v>40</v>
      </c>
      <c r="I14" s="24">
        <f t="shared" si="5"/>
        <v>0</v>
      </c>
      <c r="J14" s="24">
        <f t="shared" ref="J14" si="21">IF(E14&gt;40,E14-40,0)</f>
        <v>1</v>
      </c>
      <c r="K14" s="24">
        <f t="shared" ref="K14:M14" si="22">IF(F14&gt;40,F14-40,0)</f>
        <v>3</v>
      </c>
      <c r="L14" s="24">
        <f t="shared" si="22"/>
        <v>0</v>
      </c>
      <c r="M14" s="24">
        <f t="shared" si="22"/>
        <v>0</v>
      </c>
      <c r="N14" s="25">
        <f t="shared" si="7"/>
        <v>360</v>
      </c>
      <c r="O14" s="25">
        <f t="shared" si="7"/>
        <v>369</v>
      </c>
      <c r="P14" s="25">
        <f t="shared" si="7"/>
        <v>387</v>
      </c>
      <c r="Q14" s="25">
        <f t="shared" si="7"/>
        <v>360</v>
      </c>
      <c r="R14" s="25">
        <f t="shared" si="7"/>
        <v>360</v>
      </c>
      <c r="S14" s="26">
        <f t="shared" si="8"/>
        <v>0</v>
      </c>
      <c r="T14" s="26">
        <f t="shared" si="8"/>
        <v>20</v>
      </c>
      <c r="U14" s="26">
        <f t="shared" si="8"/>
        <v>61.5</v>
      </c>
      <c r="V14" s="26">
        <f t="shared" si="8"/>
        <v>0</v>
      </c>
      <c r="W14" s="26">
        <f t="shared" si="8"/>
        <v>0</v>
      </c>
      <c r="X14" s="27">
        <f t="shared" si="9"/>
        <v>360</v>
      </c>
      <c r="Y14" s="27">
        <f t="shared" si="9"/>
        <v>389</v>
      </c>
      <c r="Z14" s="27">
        <f t="shared" si="9"/>
        <v>448.5</v>
      </c>
      <c r="AA14" s="27">
        <f t="shared" si="9"/>
        <v>360</v>
      </c>
      <c r="AB14" s="27">
        <f t="shared" si="9"/>
        <v>360</v>
      </c>
      <c r="AC14" s="28"/>
      <c r="AD14" s="46">
        <f t="shared" si="10"/>
        <v>1917.5</v>
      </c>
    </row>
    <row r="15" spans="1:30" ht="15" thickBot="1" x14ac:dyDescent="0.4">
      <c r="A15" s="45" t="s">
        <v>14</v>
      </c>
      <c r="B15" s="21" t="s">
        <v>32</v>
      </c>
      <c r="C15" s="22">
        <v>18.440000000000001</v>
      </c>
      <c r="D15" s="23">
        <v>40</v>
      </c>
      <c r="E15" s="23">
        <v>44</v>
      </c>
      <c r="F15" s="23">
        <v>44</v>
      </c>
      <c r="G15" s="23">
        <v>40</v>
      </c>
      <c r="H15" s="23">
        <v>40</v>
      </c>
      <c r="I15" s="24">
        <f t="shared" si="5"/>
        <v>0</v>
      </c>
      <c r="J15" s="24">
        <f t="shared" ref="J15" si="23">IF(E15&gt;40,E15-40,0)</f>
        <v>4</v>
      </c>
      <c r="K15" s="24">
        <f t="shared" ref="K15:M15" si="24">IF(F15&gt;40,F15-40,0)</f>
        <v>4</v>
      </c>
      <c r="L15" s="24">
        <f t="shared" si="24"/>
        <v>0</v>
      </c>
      <c r="M15" s="24">
        <f t="shared" si="24"/>
        <v>0</v>
      </c>
      <c r="N15" s="25">
        <f t="shared" si="7"/>
        <v>737.6</v>
      </c>
      <c r="O15" s="25">
        <f t="shared" si="7"/>
        <v>811.36</v>
      </c>
      <c r="P15" s="25">
        <f t="shared" si="7"/>
        <v>811.36</v>
      </c>
      <c r="Q15" s="25">
        <f t="shared" si="7"/>
        <v>737.6</v>
      </c>
      <c r="R15" s="25">
        <f t="shared" si="7"/>
        <v>737.6</v>
      </c>
      <c r="S15" s="26">
        <f t="shared" si="8"/>
        <v>0</v>
      </c>
      <c r="T15" s="26">
        <f t="shared" si="8"/>
        <v>80</v>
      </c>
      <c r="U15" s="26">
        <f t="shared" si="8"/>
        <v>88</v>
      </c>
      <c r="V15" s="26">
        <f t="shared" si="8"/>
        <v>0</v>
      </c>
      <c r="W15" s="26">
        <f t="shared" si="8"/>
        <v>0</v>
      </c>
      <c r="X15" s="27">
        <f t="shared" si="9"/>
        <v>737.6</v>
      </c>
      <c r="Y15" s="27">
        <f t="shared" si="9"/>
        <v>891.36</v>
      </c>
      <c r="Z15" s="27">
        <f t="shared" si="9"/>
        <v>899.36</v>
      </c>
      <c r="AA15" s="27">
        <f t="shared" si="9"/>
        <v>737.6</v>
      </c>
      <c r="AB15" s="27">
        <f t="shared" si="9"/>
        <v>737.6</v>
      </c>
      <c r="AC15" s="28"/>
      <c r="AD15" s="46">
        <f t="shared" si="10"/>
        <v>4003.52</v>
      </c>
    </row>
    <row r="16" spans="1:30" ht="15" thickBot="1" x14ac:dyDescent="0.4">
      <c r="A16" s="45" t="s">
        <v>15</v>
      </c>
      <c r="B16" s="21" t="s">
        <v>33</v>
      </c>
      <c r="C16" s="22">
        <v>14</v>
      </c>
      <c r="D16" s="23">
        <v>42</v>
      </c>
      <c r="E16" s="23">
        <v>37</v>
      </c>
      <c r="F16" s="23">
        <v>39</v>
      </c>
      <c r="G16" s="23">
        <v>46</v>
      </c>
      <c r="H16" s="23">
        <v>43</v>
      </c>
      <c r="I16" s="24">
        <f t="shared" si="5"/>
        <v>2</v>
      </c>
      <c r="J16" s="24">
        <f t="shared" ref="J16" si="25">IF(E16&gt;40,E16-40,0)</f>
        <v>0</v>
      </c>
      <c r="K16" s="24">
        <f t="shared" ref="K16:M16" si="26">IF(F16&gt;40,F16-40,0)</f>
        <v>0</v>
      </c>
      <c r="L16" s="24">
        <f t="shared" si="26"/>
        <v>6</v>
      </c>
      <c r="M16" s="24">
        <f t="shared" si="26"/>
        <v>3</v>
      </c>
      <c r="N16" s="25">
        <f t="shared" si="7"/>
        <v>588</v>
      </c>
      <c r="O16" s="25">
        <f t="shared" si="7"/>
        <v>518</v>
      </c>
      <c r="P16" s="25">
        <f t="shared" si="7"/>
        <v>546</v>
      </c>
      <c r="Q16" s="25">
        <f t="shared" si="7"/>
        <v>644</v>
      </c>
      <c r="R16" s="25">
        <f t="shared" si="7"/>
        <v>602</v>
      </c>
      <c r="S16" s="26">
        <f t="shared" si="8"/>
        <v>14</v>
      </c>
      <c r="T16" s="26">
        <f t="shared" si="8"/>
        <v>0</v>
      </c>
      <c r="U16" s="26">
        <f t="shared" si="8"/>
        <v>0</v>
      </c>
      <c r="V16" s="26">
        <f t="shared" si="8"/>
        <v>117</v>
      </c>
      <c r="W16" s="26">
        <f t="shared" si="8"/>
        <v>69</v>
      </c>
      <c r="X16" s="27">
        <f t="shared" si="9"/>
        <v>602</v>
      </c>
      <c r="Y16" s="27">
        <f t="shared" si="9"/>
        <v>518</v>
      </c>
      <c r="Z16" s="27">
        <f t="shared" si="9"/>
        <v>546</v>
      </c>
      <c r="AA16" s="27">
        <f t="shared" si="9"/>
        <v>761</v>
      </c>
      <c r="AB16" s="27">
        <f t="shared" si="9"/>
        <v>671</v>
      </c>
      <c r="AC16" s="28"/>
      <c r="AD16" s="46">
        <f t="shared" si="10"/>
        <v>3098</v>
      </c>
    </row>
    <row r="17" spans="1:30" ht="15" thickBot="1" x14ac:dyDescent="0.4">
      <c r="A17" s="45" t="s">
        <v>16</v>
      </c>
      <c r="B17" s="21" t="s">
        <v>34</v>
      </c>
      <c r="C17" s="22">
        <v>9.1999999999999993</v>
      </c>
      <c r="D17" s="23">
        <v>40</v>
      </c>
      <c r="E17" s="23">
        <v>39</v>
      </c>
      <c r="F17" s="23">
        <v>45</v>
      </c>
      <c r="G17" s="23">
        <v>40</v>
      </c>
      <c r="H17" s="23">
        <v>41</v>
      </c>
      <c r="I17" s="24">
        <f t="shared" si="5"/>
        <v>0</v>
      </c>
      <c r="J17" s="24">
        <f t="shared" ref="J17:J18" si="27">IF(E17&gt;40,E17-40,0)</f>
        <v>0</v>
      </c>
      <c r="K17" s="24">
        <f t="shared" ref="K17:M17" si="28">IF(F17&gt;40,F17-40,0)</f>
        <v>5</v>
      </c>
      <c r="L17" s="24">
        <f t="shared" si="28"/>
        <v>0</v>
      </c>
      <c r="M17" s="24">
        <f t="shared" si="28"/>
        <v>1</v>
      </c>
      <c r="N17" s="25">
        <f t="shared" si="7"/>
        <v>368</v>
      </c>
      <c r="O17" s="25">
        <f t="shared" si="7"/>
        <v>358.79999999999995</v>
      </c>
      <c r="P17" s="25">
        <f t="shared" si="7"/>
        <v>413.99999999999994</v>
      </c>
      <c r="Q17" s="25">
        <f t="shared" si="7"/>
        <v>368</v>
      </c>
      <c r="R17" s="25">
        <f t="shared" si="7"/>
        <v>377.2</v>
      </c>
      <c r="S17" s="26">
        <f t="shared" si="8"/>
        <v>0</v>
      </c>
      <c r="T17" s="26">
        <f t="shared" si="8"/>
        <v>0</v>
      </c>
      <c r="U17" s="26">
        <f t="shared" si="8"/>
        <v>97.5</v>
      </c>
      <c r="V17" s="26">
        <f t="shared" si="8"/>
        <v>0</v>
      </c>
      <c r="W17" s="26">
        <f t="shared" si="8"/>
        <v>20</v>
      </c>
      <c r="X17" s="27">
        <f t="shared" si="9"/>
        <v>368</v>
      </c>
      <c r="Y17" s="27">
        <f t="shared" si="9"/>
        <v>358.79999999999995</v>
      </c>
      <c r="Z17" s="27">
        <f t="shared" si="9"/>
        <v>511.49999999999994</v>
      </c>
      <c r="AA17" s="27">
        <f t="shared" si="9"/>
        <v>368</v>
      </c>
      <c r="AB17" s="27">
        <f t="shared" si="9"/>
        <v>397.2</v>
      </c>
      <c r="AC17" s="28"/>
      <c r="AD17" s="46">
        <f t="shared" si="10"/>
        <v>2003.5</v>
      </c>
    </row>
    <row r="18" spans="1:30" ht="15" thickBot="1" x14ac:dyDescent="0.4">
      <c r="A18" s="45" t="s">
        <v>17</v>
      </c>
      <c r="B18" s="21" t="s">
        <v>32</v>
      </c>
      <c r="C18" s="22">
        <v>45</v>
      </c>
      <c r="D18" s="23">
        <v>43</v>
      </c>
      <c r="E18" s="23">
        <v>49</v>
      </c>
      <c r="F18" s="23">
        <v>55</v>
      </c>
      <c r="G18" s="23">
        <v>48</v>
      </c>
      <c r="H18" s="23">
        <v>55</v>
      </c>
      <c r="I18" s="24">
        <f t="shared" si="5"/>
        <v>3</v>
      </c>
      <c r="J18" s="24">
        <f t="shared" si="27"/>
        <v>9</v>
      </c>
      <c r="K18" s="24">
        <f t="shared" ref="K18:M18" si="29">IF(F18&gt;40,F18-40,0)</f>
        <v>15</v>
      </c>
      <c r="L18" s="24">
        <f t="shared" si="29"/>
        <v>8</v>
      </c>
      <c r="M18" s="24">
        <f t="shared" si="29"/>
        <v>15</v>
      </c>
      <c r="N18" s="25">
        <f t="shared" si="7"/>
        <v>1935</v>
      </c>
      <c r="O18" s="25">
        <f t="shared" si="7"/>
        <v>2205</v>
      </c>
      <c r="P18" s="25">
        <f t="shared" si="7"/>
        <v>2475</v>
      </c>
      <c r="Q18" s="25">
        <f t="shared" si="7"/>
        <v>2160</v>
      </c>
      <c r="R18" s="25">
        <f t="shared" si="7"/>
        <v>2475</v>
      </c>
      <c r="S18" s="26">
        <f t="shared" si="8"/>
        <v>67.5</v>
      </c>
      <c r="T18" s="26">
        <f t="shared" si="8"/>
        <v>193.5</v>
      </c>
      <c r="U18" s="26">
        <f t="shared" si="8"/>
        <v>367.5</v>
      </c>
      <c r="V18" s="26">
        <f t="shared" si="8"/>
        <v>220</v>
      </c>
      <c r="W18" s="26">
        <f t="shared" si="8"/>
        <v>360</v>
      </c>
      <c r="X18" s="27">
        <f t="shared" si="9"/>
        <v>2002.5</v>
      </c>
      <c r="Y18" s="27">
        <f t="shared" si="9"/>
        <v>2398.5</v>
      </c>
      <c r="Z18" s="27">
        <f t="shared" si="9"/>
        <v>2842.5</v>
      </c>
      <c r="AA18" s="27">
        <f t="shared" si="9"/>
        <v>2380</v>
      </c>
      <c r="AB18" s="27">
        <f t="shared" si="9"/>
        <v>2835</v>
      </c>
      <c r="AC18" s="28"/>
      <c r="AD18" s="46">
        <f t="shared" si="10"/>
        <v>12458.5</v>
      </c>
    </row>
    <row r="19" spans="1:30" ht="15" thickBot="1" x14ac:dyDescent="0.4">
      <c r="A19" s="45" t="s">
        <v>18</v>
      </c>
      <c r="B19" s="21" t="s">
        <v>35</v>
      </c>
      <c r="C19" s="22">
        <v>30</v>
      </c>
      <c r="D19" s="23">
        <v>47</v>
      </c>
      <c r="E19" s="23">
        <v>45</v>
      </c>
      <c r="F19" s="23">
        <v>48</v>
      </c>
      <c r="G19" s="23">
        <v>49</v>
      </c>
      <c r="H19" s="23">
        <v>52</v>
      </c>
      <c r="I19" s="24">
        <f t="shared" si="5"/>
        <v>7</v>
      </c>
      <c r="J19" s="24">
        <f t="shared" ref="J19" si="30">IF(E19&gt;40,E19-40,0)</f>
        <v>5</v>
      </c>
      <c r="K19" s="24">
        <f t="shared" ref="K19:M19" si="31">IF(F19&gt;40,F19-40,0)</f>
        <v>8</v>
      </c>
      <c r="L19" s="24">
        <f t="shared" si="31"/>
        <v>9</v>
      </c>
      <c r="M19" s="24">
        <f t="shared" si="31"/>
        <v>12</v>
      </c>
      <c r="N19" s="25">
        <f t="shared" si="7"/>
        <v>1410</v>
      </c>
      <c r="O19" s="25">
        <f t="shared" si="7"/>
        <v>1350</v>
      </c>
      <c r="P19" s="25">
        <f t="shared" si="7"/>
        <v>1440</v>
      </c>
      <c r="Q19" s="25">
        <f t="shared" si="7"/>
        <v>1470</v>
      </c>
      <c r="R19" s="25">
        <f t="shared" si="7"/>
        <v>1560</v>
      </c>
      <c r="S19" s="26">
        <f t="shared" si="8"/>
        <v>105</v>
      </c>
      <c r="T19" s="26">
        <f t="shared" si="8"/>
        <v>117.5</v>
      </c>
      <c r="U19" s="26">
        <f t="shared" si="8"/>
        <v>180</v>
      </c>
      <c r="V19" s="26">
        <f t="shared" si="8"/>
        <v>216</v>
      </c>
      <c r="W19" s="26">
        <f t="shared" si="8"/>
        <v>294</v>
      </c>
      <c r="X19" s="27">
        <f t="shared" si="9"/>
        <v>1515</v>
      </c>
      <c r="Y19" s="27">
        <f t="shared" si="9"/>
        <v>1467.5</v>
      </c>
      <c r="Z19" s="27">
        <f t="shared" si="9"/>
        <v>1620</v>
      </c>
      <c r="AA19" s="27">
        <f t="shared" si="9"/>
        <v>1686</v>
      </c>
      <c r="AB19" s="27">
        <f t="shared" si="9"/>
        <v>1854</v>
      </c>
      <c r="AC19" s="28"/>
      <c r="AD19" s="46">
        <f t="shared" si="10"/>
        <v>8142.5</v>
      </c>
    </row>
    <row r="20" spans="1:30" ht="15" thickBot="1" x14ac:dyDescent="0.4">
      <c r="A20" s="45" t="s">
        <v>19</v>
      </c>
      <c r="B20" s="21" t="s">
        <v>36</v>
      </c>
      <c r="C20" s="22">
        <v>45.2</v>
      </c>
      <c r="D20" s="23">
        <v>44</v>
      </c>
      <c r="E20" s="23">
        <v>47</v>
      </c>
      <c r="F20" s="23">
        <v>49</v>
      </c>
      <c r="G20" s="23">
        <v>50</v>
      </c>
      <c r="H20" s="23">
        <v>51</v>
      </c>
      <c r="I20" s="24">
        <f t="shared" si="5"/>
        <v>4</v>
      </c>
      <c r="J20" s="24">
        <f t="shared" ref="J20" si="32">IF(E20&gt;40,E20-40,0)</f>
        <v>7</v>
      </c>
      <c r="K20" s="24">
        <f t="shared" ref="K20:M20" si="33">IF(F20&gt;40,F20-40,0)</f>
        <v>9</v>
      </c>
      <c r="L20" s="24">
        <f t="shared" si="33"/>
        <v>10</v>
      </c>
      <c r="M20" s="24">
        <f t="shared" si="33"/>
        <v>11</v>
      </c>
      <c r="N20" s="25">
        <f t="shared" si="7"/>
        <v>1988.8000000000002</v>
      </c>
      <c r="O20" s="25">
        <f t="shared" si="7"/>
        <v>2124.4</v>
      </c>
      <c r="P20" s="25">
        <f t="shared" si="7"/>
        <v>2214.8000000000002</v>
      </c>
      <c r="Q20" s="25">
        <f t="shared" si="7"/>
        <v>2260</v>
      </c>
      <c r="R20" s="25">
        <f t="shared" si="7"/>
        <v>2305.2000000000003</v>
      </c>
      <c r="S20" s="26">
        <f t="shared" si="8"/>
        <v>90.4</v>
      </c>
      <c r="T20" s="26">
        <f t="shared" si="8"/>
        <v>154</v>
      </c>
      <c r="U20" s="26">
        <f t="shared" si="8"/>
        <v>211.5</v>
      </c>
      <c r="V20" s="26">
        <f t="shared" si="8"/>
        <v>245</v>
      </c>
      <c r="W20" s="26">
        <f t="shared" si="8"/>
        <v>275</v>
      </c>
      <c r="X20" s="27">
        <f t="shared" si="9"/>
        <v>2079.2000000000003</v>
      </c>
      <c r="Y20" s="27">
        <f t="shared" si="9"/>
        <v>2278.4</v>
      </c>
      <c r="Z20" s="27">
        <f t="shared" si="9"/>
        <v>2426.3000000000002</v>
      </c>
      <c r="AA20" s="27">
        <f t="shared" si="9"/>
        <v>2505</v>
      </c>
      <c r="AB20" s="27">
        <f t="shared" si="9"/>
        <v>2580.2000000000003</v>
      </c>
      <c r="AC20" s="28"/>
      <c r="AD20" s="46">
        <f t="shared" si="10"/>
        <v>11869.100000000002</v>
      </c>
    </row>
    <row r="21" spans="1:30" ht="15" thickBot="1" x14ac:dyDescent="0.4">
      <c r="A21" s="5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47"/>
    </row>
    <row r="22" spans="1:30" ht="19.5" thickTop="1" thickBot="1" x14ac:dyDescent="0.5">
      <c r="A22" s="57" t="s">
        <v>37</v>
      </c>
      <c r="B22" s="54"/>
      <c r="C22" s="29">
        <f>MAX(C4:C20)</f>
        <v>45.2</v>
      </c>
      <c r="D22" s="30">
        <f>MAX(D4:D20)</f>
        <v>55</v>
      </c>
      <c r="E22" s="30">
        <f>MAX(E4:E20)</f>
        <v>49</v>
      </c>
      <c r="F22" s="30">
        <f>MAX(F4:F20)</f>
        <v>55</v>
      </c>
      <c r="G22" s="30">
        <f>MAX(G4:G20)</f>
        <v>50</v>
      </c>
      <c r="H22" s="30">
        <f>MAX(H4:H20)</f>
        <v>55</v>
      </c>
      <c r="I22" s="31"/>
      <c r="J22" s="31"/>
      <c r="K22" s="31"/>
      <c r="L22" s="31"/>
      <c r="M22" s="31"/>
      <c r="N22" s="32">
        <f>MAX(N4:N20)</f>
        <v>1988.8000000000002</v>
      </c>
      <c r="O22" s="32">
        <f t="shared" ref="O22:R22" si="34">MAX(O4:O20)</f>
        <v>2205</v>
      </c>
      <c r="P22" s="32">
        <f t="shared" si="34"/>
        <v>2475</v>
      </c>
      <c r="Q22" s="32">
        <f t="shared" si="34"/>
        <v>2260</v>
      </c>
      <c r="R22" s="32">
        <f t="shared" si="34"/>
        <v>2475</v>
      </c>
      <c r="S22" s="33">
        <f t="shared" ref="S22:X22" si="35">MAX(S4:S20)</f>
        <v>135</v>
      </c>
      <c r="T22" s="33">
        <f t="shared" ref="T22:W22" si="36">MAX(T4:T20)</f>
        <v>193.5</v>
      </c>
      <c r="U22" s="33">
        <f t="shared" si="36"/>
        <v>367.5</v>
      </c>
      <c r="V22" s="33">
        <f t="shared" si="36"/>
        <v>245</v>
      </c>
      <c r="W22" s="33">
        <f t="shared" si="36"/>
        <v>360</v>
      </c>
      <c r="X22" s="34">
        <f t="shared" si="35"/>
        <v>2079.2000000000003</v>
      </c>
      <c r="Y22" s="34">
        <f t="shared" ref="Y22:AB22" si="37">MAX(Y4:Y20)</f>
        <v>2398.5</v>
      </c>
      <c r="Z22" s="34">
        <f t="shared" si="37"/>
        <v>2842.5</v>
      </c>
      <c r="AA22" s="34">
        <f t="shared" si="37"/>
        <v>2505</v>
      </c>
      <c r="AB22" s="34">
        <f t="shared" si="37"/>
        <v>2835</v>
      </c>
      <c r="AC22" s="28"/>
      <c r="AD22" s="46">
        <f>MAX(AD4:AD20)</f>
        <v>12458.5</v>
      </c>
    </row>
    <row r="23" spans="1:30" ht="19.5" thickTop="1" thickBot="1" x14ac:dyDescent="0.5">
      <c r="A23" s="57" t="s">
        <v>38</v>
      </c>
      <c r="B23" s="54"/>
      <c r="C23" s="29">
        <f>MIN(C4:C20)</f>
        <v>6.9</v>
      </c>
      <c r="D23" s="30">
        <f>MIN(D4:D20)</f>
        <v>29</v>
      </c>
      <c r="E23" s="30">
        <f>MIN(E4:E20)</f>
        <v>37</v>
      </c>
      <c r="F23" s="30">
        <f>MIN(F4:F20)</f>
        <v>38</v>
      </c>
      <c r="G23" s="30">
        <f>MIN(G4:G20)</f>
        <v>37</v>
      </c>
      <c r="H23" s="30">
        <f>MIN(H4:H20)</f>
        <v>38</v>
      </c>
      <c r="I23" s="31"/>
      <c r="J23" s="31"/>
      <c r="K23" s="31"/>
      <c r="L23" s="31"/>
      <c r="M23" s="31"/>
      <c r="N23" s="32">
        <f>MIN(N4:N20)</f>
        <v>269.10000000000002</v>
      </c>
      <c r="O23" s="32">
        <f t="shared" ref="O23:R23" si="38">MIN(O4:O20)</f>
        <v>276</v>
      </c>
      <c r="P23" s="32">
        <f t="shared" si="38"/>
        <v>269.10000000000002</v>
      </c>
      <c r="Q23" s="32">
        <f t="shared" si="38"/>
        <v>276</v>
      </c>
      <c r="R23" s="32">
        <f t="shared" si="38"/>
        <v>276</v>
      </c>
      <c r="S23" s="33">
        <f t="shared" ref="S23:X23" si="39">MIN(S4:S20)</f>
        <v>0</v>
      </c>
      <c r="T23" s="33">
        <f t="shared" ref="T23:W23" si="40">MIN(T4:T20)</f>
        <v>0</v>
      </c>
      <c r="U23" s="33">
        <f t="shared" si="40"/>
        <v>0</v>
      </c>
      <c r="V23" s="33">
        <f t="shared" si="40"/>
        <v>0</v>
      </c>
      <c r="W23" s="33">
        <f t="shared" si="40"/>
        <v>0</v>
      </c>
      <c r="X23" s="34">
        <f t="shared" si="39"/>
        <v>269.10000000000002</v>
      </c>
      <c r="Y23" s="34">
        <f t="shared" ref="Y23:AB23" si="41">MIN(Y4:Y20)</f>
        <v>276</v>
      </c>
      <c r="Z23" s="34">
        <f t="shared" si="41"/>
        <v>269.10000000000002</v>
      </c>
      <c r="AA23" s="34">
        <f t="shared" si="41"/>
        <v>276</v>
      </c>
      <c r="AB23" s="34">
        <f t="shared" si="41"/>
        <v>276</v>
      </c>
      <c r="AC23" s="28"/>
      <c r="AD23" s="46">
        <f>MIN(AD4:AD20)</f>
        <v>1366.2</v>
      </c>
    </row>
    <row r="24" spans="1:30" ht="19.5" thickTop="1" thickBot="1" x14ac:dyDescent="0.5">
      <c r="A24" s="57" t="s">
        <v>39</v>
      </c>
      <c r="B24" s="54"/>
      <c r="C24" s="29">
        <f>AVERAGE(C4:C20)</f>
        <v>18.978823529411759</v>
      </c>
      <c r="D24" s="30">
        <f>AVERAGE(D4:D20)</f>
        <v>41.647058823529413</v>
      </c>
      <c r="E24" s="30">
        <f>AVERAGE(E4:E20)</f>
        <v>41.941176470588232</v>
      </c>
      <c r="F24" s="30">
        <f>AVERAGE(F4:F20)</f>
        <v>43.647058823529413</v>
      </c>
      <c r="G24" s="30">
        <f>AVERAGE(G4:G20)</f>
        <v>42</v>
      </c>
      <c r="H24" s="30">
        <f>AVERAGE(H4:H20)</f>
        <v>42.941176470588232</v>
      </c>
      <c r="I24" s="31"/>
      <c r="J24" s="31"/>
      <c r="K24" s="31"/>
      <c r="L24" s="31"/>
      <c r="M24" s="31"/>
      <c r="N24" s="32">
        <f>AVERAGE(N4:N20)</f>
        <v>809.84117647058815</v>
      </c>
      <c r="O24" s="32">
        <f t="shared" ref="O24:R24" si="42">AVERAGE(O4:O20)</f>
        <v>824.46235294117639</v>
      </c>
      <c r="P24" s="32">
        <f t="shared" si="42"/>
        <v>861.69176470588229</v>
      </c>
      <c r="Q24" s="32">
        <f t="shared" si="42"/>
        <v>826.97058823529414</v>
      </c>
      <c r="R24" s="32">
        <f t="shared" si="42"/>
        <v>861.14705882352951</v>
      </c>
      <c r="S24" s="33">
        <f t="shared" ref="S24:X24" si="43">AVERAGE(S4:S20)</f>
        <v>33.288235294117648</v>
      </c>
      <c r="T24" s="33">
        <f t="shared" ref="T24:W24" si="44">AVERAGE(T4:T20)</f>
        <v>53.117647058823529</v>
      </c>
      <c r="U24" s="33">
        <f t="shared" si="44"/>
        <v>85.311764705882354</v>
      </c>
      <c r="V24" s="33">
        <f t="shared" si="44"/>
        <v>53.997058823529414</v>
      </c>
      <c r="W24" s="33">
        <f t="shared" si="44"/>
        <v>72.588235294117652</v>
      </c>
      <c r="X24" s="34">
        <f t="shared" si="43"/>
        <v>843.12941176470588</v>
      </c>
      <c r="Y24" s="34">
        <f t="shared" ref="Y24:AB24" si="45">AVERAGE(Y4:Y20)</f>
        <v>877.57999999999993</v>
      </c>
      <c r="Z24" s="34">
        <f t="shared" si="45"/>
        <v>947.00352941176482</v>
      </c>
      <c r="AA24" s="34">
        <f t="shared" si="45"/>
        <v>880.96764705882356</v>
      </c>
      <c r="AB24" s="34">
        <f t="shared" si="45"/>
        <v>933.73529411764719</v>
      </c>
      <c r="AC24" s="28"/>
      <c r="AD24" s="46">
        <f>AVERAGE(AD4:AD20)</f>
        <v>4482.4158823529406</v>
      </c>
    </row>
    <row r="25" spans="1:30" ht="19.5" thickTop="1" thickBot="1" x14ac:dyDescent="0.5">
      <c r="A25" s="57" t="s">
        <v>40</v>
      </c>
      <c r="B25" s="55"/>
      <c r="C25" s="48"/>
      <c r="D25" s="49"/>
      <c r="E25" s="49"/>
      <c r="F25" s="49"/>
      <c r="G25" s="49"/>
      <c r="H25" s="48"/>
      <c r="I25" s="48"/>
      <c r="J25" s="48"/>
      <c r="K25" s="48"/>
      <c r="L25" s="48"/>
      <c r="M25" s="48"/>
      <c r="N25" s="50">
        <f>SUM(N4:N20)</f>
        <v>13767.3</v>
      </c>
      <c r="O25" s="50">
        <f t="shared" ref="O25:R25" si="46">SUM(O4:O20)</f>
        <v>14015.859999999999</v>
      </c>
      <c r="P25" s="50">
        <f t="shared" si="46"/>
        <v>14648.759999999998</v>
      </c>
      <c r="Q25" s="50">
        <f t="shared" si="46"/>
        <v>14058.5</v>
      </c>
      <c r="R25" s="50">
        <f t="shared" si="46"/>
        <v>14639.500000000002</v>
      </c>
      <c r="S25" s="51">
        <f t="shared" ref="S25:X25" si="47">SUM(S4:S20)</f>
        <v>565.9</v>
      </c>
      <c r="T25" s="51">
        <f t="shared" ref="T25:W25" si="48">SUM(T4:T20)</f>
        <v>903</v>
      </c>
      <c r="U25" s="51">
        <f t="shared" si="48"/>
        <v>1450.3</v>
      </c>
      <c r="V25" s="51">
        <f t="shared" si="48"/>
        <v>917.95</v>
      </c>
      <c r="W25" s="51">
        <f t="shared" si="48"/>
        <v>1234</v>
      </c>
      <c r="X25" s="52">
        <f t="shared" si="47"/>
        <v>14333.2</v>
      </c>
      <c r="Y25" s="52">
        <f t="shared" ref="Y25:AB25" si="49">SUM(Y4:Y20)</f>
        <v>14918.859999999999</v>
      </c>
      <c r="Z25" s="52">
        <f t="shared" si="49"/>
        <v>16099.060000000001</v>
      </c>
      <c r="AA25" s="52">
        <f t="shared" si="49"/>
        <v>14976.45</v>
      </c>
      <c r="AB25" s="52">
        <f t="shared" si="49"/>
        <v>15873.500000000002</v>
      </c>
      <c r="AC25" s="48"/>
      <c r="AD25" s="53">
        <f>SUM(AD4:AD20)</f>
        <v>76201.069999999992</v>
      </c>
    </row>
    <row r="26" spans="1:30" ht="15" thickTop="1" x14ac:dyDescent="0.35"/>
  </sheetData>
  <mergeCells count="9">
    <mergeCell ref="D2:H2"/>
    <mergeCell ref="I2:M2"/>
    <mergeCell ref="N2:R2"/>
    <mergeCell ref="S2:W2"/>
    <mergeCell ref="X2:AB2"/>
    <mergeCell ref="A1:AD1"/>
    <mergeCell ref="A2:A3"/>
    <mergeCell ref="B2:B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2023-12-09T11:05:35Z</dcterms:created>
  <dcterms:modified xsi:type="dcterms:W3CDTF">2023-12-09T14:01:37Z</dcterms:modified>
</cp:coreProperties>
</file>