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533988\Desktop\"/>
    </mc:Choice>
  </mc:AlternateContent>
  <xr:revisionPtr revIDLastSave="0" documentId="13_ncr:1_{F054159A-30B9-46EE-BD29-D3B1010F42E2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2" i="2"/>
  <c r="D3" i="2"/>
  <c r="D20" i="1"/>
  <c r="D19" i="1"/>
  <c r="D18" i="1"/>
  <c r="D7" i="1"/>
  <c r="D8" i="1"/>
  <c r="D11" i="1"/>
  <c r="D12" i="1"/>
  <c r="D14" i="1"/>
  <c r="E13" i="1" s="1"/>
  <c r="D11" i="2" l="1"/>
  <c r="D13" i="2" s="1"/>
  <c r="B14" i="2" s="1"/>
  <c r="B15" i="2" s="1"/>
  <c r="B17" i="2" s="1"/>
  <c r="D4" i="2"/>
  <c r="E17" i="1"/>
  <c r="D16" i="1"/>
  <c r="D9" i="1" s="1"/>
  <c r="E6" i="1" s="1"/>
  <c r="E10" i="1"/>
  <c r="E16" i="1" l="1"/>
  <c r="D21" i="1"/>
  <c r="E21" i="1" s="1"/>
  <c r="E22" i="1" s="1"/>
  <c r="F10" i="1" l="1"/>
  <c r="F13" i="1"/>
  <c r="F17" i="1"/>
  <c r="F16" i="1"/>
  <c r="F6" i="1"/>
  <c r="F21" i="1"/>
</calcChain>
</file>

<file path=xl/sharedStrings.xml><?xml version="1.0" encoding="utf-8"?>
<sst xmlns="http://schemas.openxmlformats.org/spreadsheetml/2006/main" count="47" uniqueCount="47">
  <si>
    <t>WBS Items</t>
  </si>
  <si>
    <t>2. Hardware</t>
  </si>
  <si>
    <t>1. Project Management</t>
  </si>
  <si>
    <t>3. Software</t>
  </si>
  <si>
    <t xml:space="preserve">    2.1  Handheld devices</t>
  </si>
  <si>
    <t xml:space="preserve">    2.2  Servers</t>
  </si>
  <si>
    <t xml:space="preserve">    3.1 Licensed software</t>
  </si>
  <si>
    <t># Units/Hrs.</t>
  </si>
  <si>
    <t>Cost/Unit/Hr.</t>
  </si>
  <si>
    <t xml:space="preserve">    3.2 Software development*</t>
  </si>
  <si>
    <t xml:space="preserve">     Function point estimate</t>
  </si>
  <si>
    <t xml:space="preserve">    Project team member estimate</t>
  </si>
  <si>
    <t xml:space="preserve">    Contractor labor estimate</t>
  </si>
  <si>
    <t xml:space="preserve">         Total labor estimate</t>
  </si>
  <si>
    <t xml:space="preserve">     External inputs</t>
  </si>
  <si>
    <t xml:space="preserve">     External interface files</t>
  </si>
  <si>
    <t xml:space="preserve">     External outputs</t>
  </si>
  <si>
    <t xml:space="preserve">     External queries</t>
  </si>
  <si>
    <t xml:space="preserve">     Logical internal tables</t>
  </si>
  <si>
    <t>Quantity</t>
  </si>
  <si>
    <t>Conversion Factor</t>
  </si>
  <si>
    <t>Function Points</t>
  </si>
  <si>
    <t xml:space="preserve">          Total function points</t>
  </si>
  <si>
    <t xml:space="preserve">          Java 2 languange equivalency value</t>
  </si>
  <si>
    <t xml:space="preserve">          Source lines of code (SLOC) estimate</t>
  </si>
  <si>
    <t xml:space="preserve">          Productivity *KSLOC^Penalty (person months)</t>
  </si>
  <si>
    <t xml:space="preserve">          Total software development estimate</t>
  </si>
  <si>
    <t xml:space="preserve">          Total project cost estimate</t>
  </si>
  <si>
    <t>Subtotals</t>
  </si>
  <si>
    <t xml:space="preserve">   Contractors (10% of software development and testing)</t>
  </si>
  <si>
    <t>6. Reserves (20% of total estimate)</t>
  </si>
  <si>
    <t>* Software development</t>
  </si>
  <si>
    <t>* See software development estimate</t>
  </si>
  <si>
    <t>WBS Level 1 Totals</t>
  </si>
  <si>
    <r>
      <t xml:space="preserve">4. Testing </t>
    </r>
    <r>
      <rPr>
        <sz val="12"/>
        <rFont val="Times New Roman"/>
        <family val="1"/>
      </rPr>
      <t>(10% of total hardware and software costs)</t>
    </r>
  </si>
  <si>
    <t>% of Total</t>
  </si>
  <si>
    <t>5. Training and Support</t>
  </si>
  <si>
    <t>Date:</t>
  </si>
  <si>
    <t xml:space="preserve">   1.2 Project team members</t>
  </si>
  <si>
    <t xml:space="preserve">   1.1 Project manager</t>
  </si>
  <si>
    <t xml:space="preserve">     5.1 Trainee cost</t>
  </si>
  <si>
    <t xml:space="preserve">     5.2 Travel cost</t>
  </si>
  <si>
    <t xml:space="preserve">     5.3 Project team members</t>
  </si>
  <si>
    <t xml:space="preserve">          Total labor hours (140 hours/month)</t>
  </si>
  <si>
    <t xml:space="preserve">          Cost/labor hour ($110/hour)</t>
  </si>
  <si>
    <t>Prepared by: Poojitha Singam</t>
  </si>
  <si>
    <t>PMQuizzez Project Cost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</si>
</sst>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&quot;$&quot;#,##0.0_);[Red]\(&quot;$&quot;#,##0.0\)"/>
  </numFmts>
  <fonts count="6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/>
    <xf numFmtId="6" fontId="3" fillId="0" borderId="0" xfId="0" applyNumberFormat="1" applyFont="1"/>
    <xf numFmtId="0" fontId="4" fillId="0" borderId="0" xfId="0" applyFont="1"/>
    <xf numFmtId="164" fontId="3" fillId="0" borderId="0" xfId="1" applyNumberFormat="1" applyFont="1"/>
    <xf numFmtId="43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/>
    <xf numFmtId="6" fontId="4" fillId="0" borderId="0" xfId="0" applyNumberFormat="1" applyFont="1"/>
    <xf numFmtId="0" fontId="4" fillId="0" borderId="0" xfId="0" applyFont="1" applyAlignment="1">
      <alignment horizontal="center"/>
    </xf>
    <xf numFmtId="164" fontId="4" fillId="0" borderId="0" xfId="1" applyNumberFormat="1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4" fillId="0" borderId="1" xfId="0" applyFont="1" applyBorder="1" applyAlignment="1"/>
    <xf numFmtId="0" fontId="4" fillId="0" borderId="1" xfId="0" applyFont="1" applyBorder="1"/>
    <xf numFmtId="6" fontId="4" fillId="0" borderId="1" xfId="0" applyNumberFormat="1" applyFont="1" applyBorder="1"/>
    <xf numFmtId="0" fontId="3" fillId="0" borderId="1" xfId="0" applyFont="1" applyBorder="1" applyAlignment="1"/>
    <xf numFmtId="6" fontId="3" fillId="0" borderId="1" xfId="0" applyNumberFormat="1" applyFont="1" applyBorder="1"/>
    <xf numFmtId="164" fontId="3" fillId="0" borderId="1" xfId="0" applyNumberFormat="1" applyFont="1" applyBorder="1" applyAlignment="1"/>
    <xf numFmtId="164" fontId="3" fillId="0" borderId="1" xfId="1" applyNumberFormat="1" applyFont="1" applyBorder="1"/>
    <xf numFmtId="9" fontId="4" fillId="0" borderId="1" xfId="2" applyFont="1" applyBorder="1"/>
    <xf numFmtId="9" fontId="3" fillId="0" borderId="1" xfId="0" applyNumberFormat="1" applyFont="1" applyBorder="1"/>
    <xf numFmtId="1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topLeftCell="A3" workbookViewId="0">
      <selection activeCell="E3" sqref="E3"/>
    </sheetView>
  </sheetViews>
  <sheetFormatPr defaultRowHeight="15.75" x14ac:dyDescent="0.25"/>
  <cols>
    <col min="1" max="1" width="50.85546875" style="1" customWidth="1"/>
    <col min="2" max="2" width="12" style="1" customWidth="1"/>
    <col min="3" max="3" width="12.7109375" style="1" bestFit="1" customWidth="1"/>
    <col min="4" max="4" width="10.28515625" style="1" bestFit="1" customWidth="1"/>
    <col min="5" max="5" width="19" style="1" bestFit="1" customWidth="1"/>
    <col min="6" max="6" width="11.42578125" style="1" customWidth="1"/>
    <col min="7" max="16384" width="9.140625" style="1"/>
  </cols>
  <sheetData>
    <row r="1" spans="1:6" ht="15.75" customHeight="1" x14ac:dyDescent="0.3">
      <c r="A1" s="25" t="s">
        <v>46</v>
      </c>
      <c r="B1" s="25"/>
      <c r="C1" s="25"/>
      <c r="D1" s="25"/>
    </row>
    <row r="2" spans="1:6" x14ac:dyDescent="0.25">
      <c r="A2" s="4" t="s">
        <v>45</v>
      </c>
      <c r="B2" s="10" t="s">
        <v>37</v>
      </c>
      <c r="C2" s="24">
        <v>43609</v>
      </c>
      <c r="D2" s="10"/>
    </row>
    <row r="3" spans="1:6" x14ac:dyDescent="0.25">
      <c r="B3" s="10"/>
      <c r="C3" s="10"/>
      <c r="D3" s="10"/>
    </row>
    <row r="4" spans="1:6" x14ac:dyDescent="0.25">
      <c r="A4" s="14"/>
      <c r="B4" s="14" t="s">
        <v>7</v>
      </c>
      <c r="C4" s="14" t="s">
        <v>8</v>
      </c>
      <c r="D4" s="14" t="s">
        <v>28</v>
      </c>
      <c r="E4" s="14" t="s">
        <v>33</v>
      </c>
      <c r="F4" s="14" t="s">
        <v>35</v>
      </c>
    </row>
    <row r="5" spans="1:6" x14ac:dyDescent="0.25">
      <c r="A5" s="14" t="s">
        <v>0</v>
      </c>
      <c r="B5" s="14"/>
      <c r="C5" s="14"/>
      <c r="D5" s="14"/>
      <c r="E5" s="14"/>
      <c r="F5" s="14"/>
    </row>
    <row r="6" spans="1:6" s="4" customFormat="1" x14ac:dyDescent="0.25">
      <c r="A6" s="15" t="s">
        <v>2</v>
      </c>
      <c r="B6" s="16"/>
      <c r="C6" s="16"/>
      <c r="D6" s="16"/>
      <c r="E6" s="17">
        <f>SUM(D7:D9)</f>
        <v>231497</v>
      </c>
      <c r="F6" s="22">
        <f>E6/E$22</f>
        <v>0.25447497011117015</v>
      </c>
    </row>
    <row r="7" spans="1:6" x14ac:dyDescent="0.25">
      <c r="A7" s="18" t="s">
        <v>39</v>
      </c>
      <c r="B7" s="18">
        <v>600</v>
      </c>
      <c r="C7" s="19">
        <v>110</v>
      </c>
      <c r="D7" s="19">
        <f>B7*C7</f>
        <v>66000</v>
      </c>
      <c r="E7" s="14"/>
      <c r="F7" s="14"/>
    </row>
    <row r="8" spans="1:6" x14ac:dyDescent="0.25">
      <c r="A8" s="18" t="s">
        <v>38</v>
      </c>
      <c r="B8" s="18">
        <v>1700</v>
      </c>
      <c r="C8" s="19">
        <v>75</v>
      </c>
      <c r="D8" s="19">
        <f>B8*C8</f>
        <v>127500</v>
      </c>
      <c r="E8" s="14"/>
      <c r="F8" s="14"/>
    </row>
    <row r="9" spans="1:6" x14ac:dyDescent="0.25">
      <c r="A9" s="18" t="s">
        <v>29</v>
      </c>
      <c r="B9" s="18"/>
      <c r="C9" s="14"/>
      <c r="D9" s="19">
        <f>0.1*(D15+D16)</f>
        <v>37997</v>
      </c>
      <c r="E9" s="14"/>
      <c r="F9" s="14"/>
    </row>
    <row r="10" spans="1:6" s="4" customFormat="1" x14ac:dyDescent="0.25">
      <c r="A10" s="15" t="s">
        <v>1</v>
      </c>
      <c r="B10" s="15"/>
      <c r="C10" s="16"/>
      <c r="D10" s="16"/>
      <c r="E10" s="17">
        <f>D11+D12</f>
        <v>50100</v>
      </c>
      <c r="F10" s="22">
        <f>E10/E$22</f>
        <v>5.5072834648265963E-2</v>
      </c>
    </row>
    <row r="11" spans="1:6" x14ac:dyDescent="0.25">
      <c r="A11" s="18" t="s">
        <v>4</v>
      </c>
      <c r="B11" s="18">
        <v>50</v>
      </c>
      <c r="C11" s="19">
        <v>600</v>
      </c>
      <c r="D11" s="19">
        <f>B11*C11</f>
        <v>30000</v>
      </c>
      <c r="E11" s="14"/>
      <c r="F11" s="14"/>
    </row>
    <row r="12" spans="1:6" x14ac:dyDescent="0.25">
      <c r="A12" s="18" t="s">
        <v>5</v>
      </c>
      <c r="B12" s="18">
        <v>3</v>
      </c>
      <c r="C12" s="19">
        <v>6700</v>
      </c>
      <c r="D12" s="19">
        <f>B12*C12</f>
        <v>20100</v>
      </c>
      <c r="E12" s="14"/>
      <c r="F12" s="14"/>
    </row>
    <row r="13" spans="1:6" s="4" customFormat="1" x14ac:dyDescent="0.25">
      <c r="A13" s="15" t="s">
        <v>3</v>
      </c>
      <c r="B13" s="15"/>
      <c r="C13" s="16"/>
      <c r="D13" s="16"/>
      <c r="E13" s="17">
        <f>SUM(D14:D15)</f>
        <v>349600</v>
      </c>
      <c r="F13" s="22">
        <f>E13/E$22</f>
        <v>0.38430065854358841</v>
      </c>
    </row>
    <row r="14" spans="1:6" x14ac:dyDescent="0.25">
      <c r="A14" s="18" t="s">
        <v>6</v>
      </c>
      <c r="B14" s="18">
        <v>80</v>
      </c>
      <c r="C14" s="19">
        <v>120</v>
      </c>
      <c r="D14" s="19">
        <f>B14*C14</f>
        <v>9600</v>
      </c>
      <c r="E14" s="14"/>
      <c r="F14" s="14"/>
    </row>
    <row r="15" spans="1:6" x14ac:dyDescent="0.25">
      <c r="A15" s="18" t="s">
        <v>9</v>
      </c>
      <c r="B15" s="20"/>
      <c r="C15" s="14"/>
      <c r="D15" s="19">
        <v>340000</v>
      </c>
      <c r="E15" s="14"/>
      <c r="F15" s="14"/>
    </row>
    <row r="16" spans="1:6" s="4" customFormat="1" x14ac:dyDescent="0.25">
      <c r="A16" s="15" t="s">
        <v>34</v>
      </c>
      <c r="B16" s="15"/>
      <c r="C16" s="16"/>
      <c r="D16" s="19">
        <f>0.1*(D11+D12+D14+D15)</f>
        <v>39970</v>
      </c>
      <c r="E16" s="17">
        <f>D16</f>
        <v>39970</v>
      </c>
      <c r="F16" s="22">
        <f>E16/E$22</f>
        <v>4.3937349319185443E-2</v>
      </c>
    </row>
    <row r="17" spans="1:6" s="4" customFormat="1" x14ac:dyDescent="0.25">
      <c r="A17" s="15" t="s">
        <v>36</v>
      </c>
      <c r="B17" s="16"/>
      <c r="C17" s="16"/>
      <c r="D17" s="16"/>
      <c r="E17" s="17">
        <f>SUM(D18:D20)</f>
        <v>86920</v>
      </c>
      <c r="F17" s="22">
        <f>E17/E$22</f>
        <v>9.554752071112331E-2</v>
      </c>
    </row>
    <row r="18" spans="1:6" x14ac:dyDescent="0.25">
      <c r="A18" s="18" t="s">
        <v>40</v>
      </c>
      <c r="B18" s="18">
        <v>65</v>
      </c>
      <c r="C18" s="19">
        <v>320</v>
      </c>
      <c r="D18" s="19">
        <f>B18*C18</f>
        <v>20800</v>
      </c>
      <c r="E18" s="19"/>
      <c r="F18" s="14"/>
    </row>
    <row r="19" spans="1:6" x14ac:dyDescent="0.25">
      <c r="A19" s="18" t="s">
        <v>41</v>
      </c>
      <c r="B19" s="18">
        <v>8</v>
      </c>
      <c r="C19" s="19">
        <v>390</v>
      </c>
      <c r="D19" s="19">
        <f>B19*C19</f>
        <v>3120</v>
      </c>
      <c r="E19" s="14"/>
      <c r="F19" s="14"/>
    </row>
    <row r="20" spans="1:6" x14ac:dyDescent="0.25">
      <c r="A20" s="18" t="s">
        <v>42</v>
      </c>
      <c r="B20" s="18">
        <v>900</v>
      </c>
      <c r="C20" s="19">
        <v>70</v>
      </c>
      <c r="D20" s="19">
        <f>B20*C20</f>
        <v>63000</v>
      </c>
      <c r="E20" s="14"/>
      <c r="F20" s="14"/>
    </row>
    <row r="21" spans="1:6" s="4" customFormat="1" x14ac:dyDescent="0.25">
      <c r="A21" s="15" t="s">
        <v>30</v>
      </c>
      <c r="B21" s="15"/>
      <c r="C21" s="16"/>
      <c r="D21" s="19">
        <f>0.2*SUM(E6:E17)</f>
        <v>151617.4</v>
      </c>
      <c r="E21" s="17">
        <f>D21</f>
        <v>151617.4</v>
      </c>
      <c r="F21" s="22">
        <f>E21/E$22</f>
        <v>0.16666666666666666</v>
      </c>
    </row>
    <row r="22" spans="1:6" x14ac:dyDescent="0.25">
      <c r="A22" s="15" t="s">
        <v>27</v>
      </c>
      <c r="B22" s="18"/>
      <c r="C22" s="14"/>
      <c r="D22" s="21"/>
      <c r="E22" s="17">
        <f>SUM(E6:E21)</f>
        <v>909704.4</v>
      </c>
      <c r="F22" s="23"/>
    </row>
    <row r="23" spans="1:6" x14ac:dyDescent="0.25">
      <c r="A23" s="2" t="s">
        <v>32</v>
      </c>
      <c r="B23" s="2"/>
      <c r="D23" s="5"/>
      <c r="E23" s="9"/>
    </row>
    <row r="24" spans="1:6" x14ac:dyDescent="0.25">
      <c r="A24" s="8"/>
      <c r="B24" s="2"/>
      <c r="D24" s="5"/>
      <c r="E24" s="9"/>
    </row>
    <row r="25" spans="1:6" x14ac:dyDescent="0.25">
      <c r="A25" s="8"/>
      <c r="B25" s="2"/>
      <c r="D25" s="5"/>
      <c r="E25" s="9"/>
    </row>
    <row r="26" spans="1:6" x14ac:dyDescent="0.25">
      <c r="A26" s="8"/>
      <c r="B26" s="2"/>
      <c r="D26" s="5"/>
      <c r="E26" s="9"/>
    </row>
    <row r="27" spans="1:6" x14ac:dyDescent="0.25">
      <c r="A27" s="8"/>
      <c r="B27" s="2"/>
      <c r="D27" s="5"/>
      <c r="E27" s="9"/>
    </row>
    <row r="28" spans="1:6" x14ac:dyDescent="0.25">
      <c r="A28" s="8"/>
      <c r="B28" s="2"/>
      <c r="D28" s="5"/>
      <c r="E28" s="9"/>
    </row>
    <row r="29" spans="1:6" x14ac:dyDescent="0.25">
      <c r="A29" s="8"/>
      <c r="B29" s="2"/>
      <c r="D29" s="5"/>
      <c r="E29" s="9"/>
    </row>
    <row r="30" spans="1:6" x14ac:dyDescent="0.25">
      <c r="A30" s="8"/>
      <c r="B30" s="2"/>
      <c r="D30" s="5"/>
      <c r="E30" s="9"/>
    </row>
    <row r="31" spans="1:6" x14ac:dyDescent="0.25">
      <c r="A31" s="8"/>
      <c r="B31" s="2"/>
      <c r="D31" s="5"/>
      <c r="E31" s="9"/>
    </row>
    <row r="32" spans="1:6" x14ac:dyDescent="0.25">
      <c r="A32" s="8"/>
      <c r="B32" s="2"/>
      <c r="D32" s="5"/>
      <c r="E32" s="9"/>
    </row>
    <row r="33" spans="1:5" x14ac:dyDescent="0.25">
      <c r="A33" s="8"/>
      <c r="B33" s="2"/>
      <c r="D33" s="5"/>
      <c r="E33" s="9"/>
    </row>
    <row r="34" spans="1:5" x14ac:dyDescent="0.25">
      <c r="A34" s="8"/>
      <c r="B34" s="2"/>
      <c r="D34" s="5"/>
      <c r="E34" s="9"/>
    </row>
    <row r="35" spans="1:5" x14ac:dyDescent="0.25">
      <c r="A35" s="8"/>
      <c r="B35" s="2"/>
      <c r="D35" s="5"/>
      <c r="E35" s="9"/>
    </row>
    <row r="36" spans="1:5" x14ac:dyDescent="0.25">
      <c r="A36" s="12"/>
      <c r="B36" s="10"/>
      <c r="C36" s="13"/>
      <c r="D36" s="5"/>
      <c r="E36" s="9"/>
    </row>
    <row r="37" spans="1:5" x14ac:dyDescent="0.25">
      <c r="A37" s="12"/>
      <c r="B37" s="12"/>
      <c r="C37" s="13"/>
      <c r="D37" s="5"/>
      <c r="E37" s="9"/>
    </row>
    <row r="39" spans="1:5" x14ac:dyDescent="0.25">
      <c r="C39" s="3"/>
      <c r="D39" s="3"/>
    </row>
    <row r="40" spans="1:5" x14ac:dyDescent="0.25">
      <c r="C40" s="3"/>
      <c r="D40" s="3"/>
    </row>
    <row r="41" spans="1:5" x14ac:dyDescent="0.25">
      <c r="A41" s="4"/>
      <c r="B41" s="4"/>
      <c r="C41" s="4"/>
      <c r="D41" s="9"/>
    </row>
    <row r="42" spans="1:5" x14ac:dyDescent="0.25">
      <c r="A42" s="4"/>
      <c r="B42" s="4"/>
      <c r="C42" s="4"/>
      <c r="D42" s="9"/>
    </row>
    <row r="51" spans="1:4" x14ac:dyDescent="0.25">
      <c r="D51" s="5"/>
    </row>
    <row r="52" spans="1:4" x14ac:dyDescent="0.25">
      <c r="D52" s="6"/>
    </row>
    <row r="53" spans="1:4" x14ac:dyDescent="0.25">
      <c r="D53" s="6"/>
    </row>
    <row r="54" spans="1:4" x14ac:dyDescent="0.25">
      <c r="D54" s="3"/>
    </row>
    <row r="55" spans="1:4" x14ac:dyDescent="0.25">
      <c r="A55" s="4"/>
      <c r="B55" s="4"/>
      <c r="C55" s="4"/>
      <c r="D55" s="11"/>
    </row>
  </sheetData>
  <mergeCells count="1">
    <mergeCell ref="A1:D1"/>
  </mergeCells>
  <phoneticPr fontId="2" type="noConversion"/>
  <pageMargins left="0.75" right="0.75" top="1" bottom="1" header="0.5" footer="0.5"/>
  <pageSetup orientation="landscape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tabSelected="1" workbookViewId="0">
      <selection activeCell="E15" sqref="E15"/>
    </sheetView>
  </sheetViews>
  <sheetFormatPr defaultRowHeight="12.75" x14ac:dyDescent="0.2"/>
  <cols>
    <col min="1" max="1" width="49.5703125" bestFit="1" customWidth="1"/>
    <col min="2" max="2" width="10.42578125" bestFit="1" customWidth="1"/>
    <col min="3" max="3" width="17.42578125" bestFit="1" customWidth="1"/>
    <col min="4" max="4" width="14.42578125" bestFit="1" customWidth="1"/>
  </cols>
  <sheetData>
    <row r="1" spans="1:5" ht="15.75" x14ac:dyDescent="0.25">
      <c r="A1" s="1" t="s">
        <v>31</v>
      </c>
      <c r="B1" s="1"/>
      <c r="C1" s="1"/>
      <c r="D1" s="1"/>
      <c r="E1" s="1"/>
    </row>
    <row r="2" spans="1:5" ht="15.75" x14ac:dyDescent="0.25">
      <c r="A2" s="4" t="s">
        <v>12</v>
      </c>
      <c r="B2" s="1">
        <v>1500</v>
      </c>
      <c r="C2" s="3">
        <v>110</v>
      </c>
      <c r="D2" s="3">
        <f>B2*C2</f>
        <v>165000</v>
      </c>
      <c r="E2" s="1"/>
    </row>
    <row r="3" spans="1:5" ht="15.75" x14ac:dyDescent="0.25">
      <c r="A3" s="1" t="s">
        <v>11</v>
      </c>
      <c r="B3" s="1">
        <v>1150</v>
      </c>
      <c r="C3" s="3">
        <v>90</v>
      </c>
      <c r="D3" s="3">
        <f>B3*C3</f>
        <v>103500</v>
      </c>
      <c r="E3" s="1"/>
    </row>
    <row r="4" spans="1:5" ht="15.75" x14ac:dyDescent="0.25">
      <c r="A4" s="1" t="s">
        <v>13</v>
      </c>
      <c r="B4" s="1"/>
      <c r="C4" s="1"/>
      <c r="D4" s="3">
        <f>SUM(D2:D3)</f>
        <v>268500</v>
      </c>
      <c r="E4" s="1"/>
    </row>
    <row r="5" spans="1:5" ht="15.75" x14ac:dyDescent="0.25">
      <c r="A5" s="4" t="s">
        <v>10</v>
      </c>
      <c r="B5" s="1" t="s">
        <v>19</v>
      </c>
      <c r="C5" s="1" t="s">
        <v>20</v>
      </c>
      <c r="D5" s="1" t="s">
        <v>21</v>
      </c>
      <c r="E5" s="1"/>
    </row>
    <row r="6" spans="1:5" ht="15.75" x14ac:dyDescent="0.25">
      <c r="A6" s="1" t="s">
        <v>14</v>
      </c>
      <c r="B6" s="1">
        <v>7</v>
      </c>
      <c r="C6" s="1">
        <v>4</v>
      </c>
      <c r="D6" s="1">
        <f>B6*C6</f>
        <v>28</v>
      </c>
      <c r="E6" s="1"/>
    </row>
    <row r="7" spans="1:5" ht="15.75" x14ac:dyDescent="0.25">
      <c r="A7" s="1" t="s">
        <v>15</v>
      </c>
      <c r="B7" s="1">
        <v>3</v>
      </c>
      <c r="C7" s="1">
        <v>8</v>
      </c>
      <c r="D7" s="1">
        <f>B7*C7</f>
        <v>24</v>
      </c>
      <c r="E7" s="1"/>
    </row>
    <row r="8" spans="1:5" ht="15.75" x14ac:dyDescent="0.25">
      <c r="A8" s="1" t="s">
        <v>16</v>
      </c>
      <c r="B8" s="1">
        <v>5</v>
      </c>
      <c r="C8" s="1">
        <v>2</v>
      </c>
      <c r="D8" s="1">
        <f>B8*C8</f>
        <v>10</v>
      </c>
      <c r="E8" s="1"/>
    </row>
    <row r="9" spans="1:5" ht="15.75" x14ac:dyDescent="0.25">
      <c r="A9" s="1" t="s">
        <v>17</v>
      </c>
      <c r="B9" s="1">
        <v>1</v>
      </c>
      <c r="C9" s="1">
        <v>3</v>
      </c>
      <c r="D9" s="1">
        <f>B9*C9</f>
        <v>3</v>
      </c>
      <c r="E9" s="1"/>
    </row>
    <row r="10" spans="1:5" ht="15.75" x14ac:dyDescent="0.25">
      <c r="A10" s="1" t="s">
        <v>18</v>
      </c>
      <c r="B10" s="1">
        <v>4</v>
      </c>
      <c r="C10" s="1">
        <v>10</v>
      </c>
      <c r="D10" s="1">
        <f>B10*C10</f>
        <v>40</v>
      </c>
      <c r="E10" s="1"/>
    </row>
    <row r="11" spans="1:5" ht="15.75" x14ac:dyDescent="0.25">
      <c r="A11" s="1" t="s">
        <v>22</v>
      </c>
      <c r="B11" s="1"/>
      <c r="C11" s="1"/>
      <c r="D11" s="1">
        <f>SUM(D6:D10)</f>
        <v>105</v>
      </c>
      <c r="E11" s="1"/>
    </row>
    <row r="12" spans="1:5" ht="15.75" x14ac:dyDescent="0.25">
      <c r="A12" s="1" t="s">
        <v>23</v>
      </c>
      <c r="B12" s="1"/>
      <c r="C12" s="1"/>
      <c r="D12" s="1">
        <v>46</v>
      </c>
      <c r="E12" s="1"/>
    </row>
    <row r="13" spans="1:5" ht="15.75" x14ac:dyDescent="0.25">
      <c r="A13" s="1" t="s">
        <v>24</v>
      </c>
      <c r="B13" s="1"/>
      <c r="C13" s="1"/>
      <c r="D13" s="5">
        <f>D11*D12</f>
        <v>4830</v>
      </c>
      <c r="E13" s="1"/>
    </row>
    <row r="14" spans="1:5" ht="15.75" x14ac:dyDescent="0.25">
      <c r="A14" s="1" t="s">
        <v>25</v>
      </c>
      <c r="B14" s="6">
        <f>3.6*(D13/1000)^1.11</f>
        <v>20.676823277558562</v>
      </c>
      <c r="C14" s="1"/>
      <c r="D14" s="1"/>
      <c r="E14" s="1"/>
    </row>
    <row r="15" spans="1:5" ht="15.75" x14ac:dyDescent="0.25">
      <c r="A15" s="1" t="s">
        <v>43</v>
      </c>
      <c r="B15" s="6">
        <f>B14*120</f>
        <v>2481.2187933070272</v>
      </c>
      <c r="C15" s="1"/>
      <c r="D15" s="1"/>
      <c r="E15" s="1"/>
    </row>
    <row r="16" spans="1:5" ht="15.75" x14ac:dyDescent="0.25">
      <c r="A16" s="1" t="s">
        <v>44</v>
      </c>
      <c r="B16" s="3">
        <v>120</v>
      </c>
      <c r="C16" s="1"/>
      <c r="D16" s="1"/>
      <c r="E16" s="1"/>
    </row>
    <row r="17" spans="1:5" ht="15.75" x14ac:dyDescent="0.25">
      <c r="A17" s="1" t="s">
        <v>26</v>
      </c>
      <c r="B17" s="5">
        <f>B15*B16</f>
        <v>297746.2551968433</v>
      </c>
      <c r="C17" s="1"/>
      <c r="D17" s="7"/>
      <c r="E17" s="1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schwalbe</dc:creator>
  <cp:lastModifiedBy>Singam,Poojitha</cp:lastModifiedBy>
  <cp:lastPrinted>2004-08-31T20:50:38Z</cp:lastPrinted>
  <dcterms:created xsi:type="dcterms:W3CDTF">2004-08-31T13:18:15Z</dcterms:created>
  <dcterms:modified xsi:type="dcterms:W3CDTF">2019-05-24T22:28:28Z</dcterms:modified>
</cp:coreProperties>
</file>