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@z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13" i="1" l="1"/>
  <c r="D14" i="1"/>
  <c r="D15" i="1"/>
  <c r="A23" i="1"/>
  <c r="G18" i="1"/>
  <c r="D18" i="1"/>
  <c r="D19" i="1" s="1"/>
  <c r="B14" i="1" s="1"/>
  <c r="A19" i="1"/>
  <c r="C13" i="1" s="1"/>
  <c r="B19" i="1"/>
  <c r="A18" i="1"/>
  <c r="C12" i="1"/>
  <c r="D12" i="1"/>
  <c r="E12" i="1"/>
  <c r="F12" i="1"/>
  <c r="G12" i="1"/>
  <c r="B12" i="1"/>
  <c r="A12" i="1"/>
  <c r="A13" i="1" l="1"/>
  <c r="B13" i="1"/>
</calcChain>
</file>

<file path=xl/sharedStrings.xml><?xml version="1.0" encoding="utf-8"?>
<sst xmlns="http://schemas.openxmlformats.org/spreadsheetml/2006/main" count="18" uniqueCount="17">
  <si>
    <t>ave_phi12</t>
  </si>
  <si>
    <t>avePhi23</t>
  </si>
  <si>
    <t>ave_phi13</t>
  </si>
  <si>
    <t>average_total</t>
  </si>
  <si>
    <t>std12</t>
  </si>
  <si>
    <t>std23</t>
  </si>
  <si>
    <t>std13</t>
  </si>
  <si>
    <t>average</t>
  </si>
  <si>
    <t>expected_theta</t>
  </si>
  <si>
    <t>expecthed_phi</t>
  </si>
  <si>
    <t>measurment_error</t>
  </si>
  <si>
    <t>for case 2d</t>
  </si>
  <si>
    <t>OR</t>
  </si>
  <si>
    <t>STD_average</t>
  </si>
  <si>
    <t>average_error-case1</t>
  </si>
  <si>
    <t>average_error-case2</t>
  </si>
  <si>
    <t>Error_RMS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</si>
</sst>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'Test@zero'!$A$1</c:f>
              <c:strCache>
                <c:ptCount val="1"/>
                <c:pt idx="0">
                  <c:v>ave_phi12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'Test@zero'!$A$2:$A$11</c:f>
              <c:numCache>
                <c:formatCode>General</c:formatCode>
                <c:ptCount val="10"/>
                <c:pt idx="0">
                  <c:v>62.8</c:v>
                </c:pt>
                <c:pt idx="1">
                  <c:v>62.824407276679501</c:v>
                </c:pt>
                <c:pt idx="2">
                  <c:v>68.727748569721498</c:v>
                </c:pt>
                <c:pt idx="3">
                  <c:v>61.851755065392503</c:v>
                </c:pt>
                <c:pt idx="4">
                  <c:v>64.259572385763306</c:v>
                </c:pt>
                <c:pt idx="5">
                  <c:v>64.402705609545606</c:v>
                </c:pt>
                <c:pt idx="6">
                  <c:v>67.296494450358907</c:v>
                </c:pt>
                <c:pt idx="7">
                  <c:v>65.826014739616397</c:v>
                </c:pt>
                <c:pt idx="8">
                  <c:v>66.279068449721706</c:v>
                </c:pt>
                <c:pt idx="9">
                  <c:v>62.222880780456499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2-A187-801024FFE090}"/>
            </c:ext>
          </c:extLst>
        </c:ser>
        <c:ser>
          <c:idx val="1"/>
          <c:order val="1"/>
          <c:tx>
            <c:strRef>
              <c:f>'Test@zero'!$B$1</c:f>
              <c:strCache>
                <c:ptCount val="1"/>
                <c:pt idx="0">
                  <c:v>avePhi23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'Test@zero'!$B$2:$B$11</c:f>
              <c:numCache>
                <c:formatCode>General</c:formatCode>
                <c:ptCount val="10"/>
                <c:pt idx="0">
                  <c:v>47.8</c:v>
                </c:pt>
                <c:pt idx="1">
                  <c:v>47.808361756676199</c:v>
                </c:pt>
                <c:pt idx="2">
                  <c:v>26.972766751714602</c:v>
                </c:pt>
                <c:pt idx="3">
                  <c:v>50.293719732754298</c:v>
                </c:pt>
                <c:pt idx="4">
                  <c:v>41.176917755238399</c:v>
                </c:pt>
                <c:pt idx="5">
                  <c:v>42.578881406693498</c:v>
                </c:pt>
                <c:pt idx="6">
                  <c:v>32.760138868654103</c:v>
                </c:pt>
                <c:pt idx="7">
                  <c:v>41.879052472718101</c:v>
                </c:pt>
                <c:pt idx="8">
                  <c:v>37.130446717626697</c:v>
                </c:pt>
                <c:pt idx="9">
                  <c:v>48.612714033867199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2-A187-801024FFE090}"/>
            </c:ext>
          </c:extLst>
        </c:ser>
        <c:ser>
          <c:idx val="2"/>
          <c:order val="2"/>
          <c:tx>
            <c:strRef>
              <c:f>'Test@zero'!$C$1</c:f>
              <c:strCache>
                <c:ptCount val="1"/>
                <c:pt idx="0">
                  <c:v>ave_phi13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'Test@zero'!$C$2:$C$11</c:f>
              <c:numCache>
                <c:formatCode>General</c:formatCode>
                <c:ptCount val="10"/>
                <c:pt idx="0">
                  <c:v>69.02</c:v>
                </c:pt>
                <c:pt idx="1">
                  <c:v>69.026321875735107</c:v>
                </c:pt>
                <c:pt idx="2">
                  <c:v>58.3833887881528</c:v>
                </c:pt>
                <c:pt idx="3">
                  <c:v>67.854525201853093</c:v>
                </c:pt>
                <c:pt idx="4">
                  <c:v>72.233964404452806</c:v>
                </c:pt>
                <c:pt idx="5">
                  <c:v>71.224934722891305</c:v>
                </c:pt>
                <c:pt idx="6">
                  <c:v>69.355131386869203</c:v>
                </c:pt>
                <c:pt idx="7">
                  <c:v>70.254491611194794</c:v>
                </c:pt>
                <c:pt idx="8">
                  <c:v>70.386440715004397</c:v>
                </c:pt>
                <c:pt idx="9">
                  <c:v>68.340541549312505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32-A187-801024FFE090}"/>
            </c:ext>
          </c:extLst>
        </c:ser>
        <c:ser>
          <c:idx val="3"/>
          <c:order val="3"/>
          <c:tx>
            <c:strRef>
              <c:f>'Test@zero'!$D$1</c:f>
              <c:strCache>
                <c:ptCount val="1"/>
                <c:pt idx="0">
                  <c:v>average_total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'Test@zero'!$D$2:$D$11</c:f>
              <c:numCache>
                <c:formatCode>General</c:formatCode>
                <c:ptCount val="10"/>
                <c:pt idx="0">
                  <c:v>59.88</c:v>
                </c:pt>
                <c:pt idx="1">
                  <c:v>59.886363636363598</c:v>
                </c:pt>
                <c:pt idx="2">
                  <c:v>51.361301369863</c:v>
                </c:pt>
                <c:pt idx="3">
                  <c:v>60</c:v>
                </c:pt>
                <c:pt idx="4">
                  <c:v>59.223484848484802</c:v>
                </c:pt>
                <c:pt idx="5">
                  <c:v>59.402173913043399</c:v>
                </c:pt>
                <c:pt idx="6">
                  <c:v>56.470588235294102</c:v>
                </c:pt>
                <c:pt idx="7">
                  <c:v>59.3198529411764</c:v>
                </c:pt>
                <c:pt idx="8">
                  <c:v>57.931985294117602</c:v>
                </c:pt>
                <c:pt idx="9">
                  <c:v>59.725378787878697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E-4B32-A187-801024FF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96616"/>
        <c:axId val="598797600"/>
      </c:lineChart>
      <c:catAx>
        <c:axId val="59879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7600"/>
        <c:crosses val="autoZero"/>
        <c:auto val="1"/>
        <c:lblAlgn val="ctr"/>
        <c:lblOffset val="100"/>
        <c:noMultiLvlLbl val="0"/>
      </c:catAx>
      <c:valAx>
        <c:axId val="598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19</xdr:col>
      <xdr:colOff>409575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8" sqref="A18"/>
    </sheetView>
  </sheetViews>
  <sheetFormatPr defaultRowHeight="15" x14ac:dyDescent="0.25"/>
  <cols>
    <col min="4" max="4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62.8</v>
      </c>
      <c r="B2">
        <v>47.8</v>
      </c>
      <c r="C2">
        <v>69.02</v>
      </c>
      <c r="D2">
        <v>59.88</v>
      </c>
      <c r="E2">
        <v>8.1</v>
      </c>
      <c r="F2">
        <v>13.3</v>
      </c>
      <c r="G2">
        <v>8.01</v>
      </c>
    </row>
    <row r="3" spans="1:8" x14ac:dyDescent="0.25">
      <c r="A3" s="1">
        <v>62.824407276679501</v>
      </c>
      <c r="B3" s="1">
        <v>47.808361756676199</v>
      </c>
      <c r="C3" s="1">
        <v>69.026321875735107</v>
      </c>
      <c r="D3" s="1">
        <v>59.886363636363598</v>
      </c>
      <c r="E3" s="1">
        <v>8.1052243789810507</v>
      </c>
      <c r="F3" s="1">
        <v>13.3036101862576</v>
      </c>
      <c r="G3" s="1">
        <v>8.0118179625473402</v>
      </c>
    </row>
    <row r="4" spans="1:8" x14ac:dyDescent="0.25">
      <c r="A4" s="7">
        <v>68.727748569721498</v>
      </c>
      <c r="B4" s="7">
        <v>26.972766751714602</v>
      </c>
      <c r="C4" s="7">
        <v>58.3833887881528</v>
      </c>
      <c r="D4" s="7">
        <v>51.361301369863</v>
      </c>
      <c r="E4" s="7">
        <v>9.5525332224159403</v>
      </c>
      <c r="F4" s="7">
        <v>12.233520325514499</v>
      </c>
      <c r="G4" s="7">
        <v>37.793283505205601</v>
      </c>
    </row>
    <row r="5" spans="1:8" x14ac:dyDescent="0.25">
      <c r="A5" s="1">
        <v>61.851755065392503</v>
      </c>
      <c r="B5" s="1">
        <v>50.293719732754298</v>
      </c>
      <c r="C5" s="1">
        <v>67.854525201853093</v>
      </c>
      <c r="D5" s="1">
        <v>60</v>
      </c>
      <c r="E5" s="1">
        <v>7.4817414909393998</v>
      </c>
      <c r="F5" s="1">
        <v>11.791245462347099</v>
      </c>
      <c r="G5" s="1">
        <v>7.4621875223840597</v>
      </c>
    </row>
    <row r="6" spans="1:8" x14ac:dyDescent="0.25">
      <c r="A6" s="1">
        <v>64.259572385763306</v>
      </c>
      <c r="B6" s="1">
        <v>41.176917755238399</v>
      </c>
      <c r="C6" s="1">
        <v>72.233964404452806</v>
      </c>
      <c r="D6" s="1">
        <v>59.223484848484802</v>
      </c>
      <c r="E6" s="1">
        <v>8.0905583155282095</v>
      </c>
      <c r="F6" s="1">
        <v>10.6631557397648</v>
      </c>
      <c r="G6" s="1">
        <v>5.5808842534788097</v>
      </c>
    </row>
    <row r="7" spans="1:8" x14ac:dyDescent="0.25">
      <c r="A7" s="1">
        <v>64.402705609545606</v>
      </c>
      <c r="B7" s="1">
        <v>42.578881406693498</v>
      </c>
      <c r="C7" s="1">
        <v>71.224934722891305</v>
      </c>
      <c r="D7" s="1">
        <v>59.402173913043399</v>
      </c>
      <c r="E7" s="1">
        <v>8.0312061642162504</v>
      </c>
      <c r="F7" s="1">
        <v>11.9574166284449</v>
      </c>
      <c r="G7" s="1">
        <v>6.06642367476105</v>
      </c>
    </row>
    <row r="8" spans="1:8" x14ac:dyDescent="0.25">
      <c r="A8" s="1">
        <v>67.296494450358907</v>
      </c>
      <c r="B8" s="1">
        <v>32.760138868654103</v>
      </c>
      <c r="C8" s="1">
        <v>69.355131386869203</v>
      </c>
      <c r="D8" s="1">
        <v>56.470588235294102</v>
      </c>
      <c r="E8" s="1">
        <v>9.0392905419590299</v>
      </c>
      <c r="F8" s="1">
        <v>10.491746883216299</v>
      </c>
      <c r="G8" s="1">
        <v>15.918632376979399</v>
      </c>
    </row>
    <row r="9" spans="1:8" x14ac:dyDescent="0.25">
      <c r="A9" s="1">
        <v>65.826014739616397</v>
      </c>
      <c r="B9" s="1">
        <v>41.879052472718101</v>
      </c>
      <c r="C9" s="1">
        <v>70.254491611194794</v>
      </c>
      <c r="D9" s="1">
        <v>59.3198529411764</v>
      </c>
      <c r="E9" s="1">
        <v>8.9607175169693498</v>
      </c>
      <c r="F9" s="1">
        <v>12.575097191607799</v>
      </c>
      <c r="G9" s="1">
        <v>6.4249918096518801</v>
      </c>
    </row>
    <row r="10" spans="1:8" x14ac:dyDescent="0.25">
      <c r="A10" s="1">
        <v>66.279068449721706</v>
      </c>
      <c r="B10" s="1">
        <v>37.130446717626697</v>
      </c>
      <c r="C10" s="1">
        <v>70.386440715004397</v>
      </c>
      <c r="D10" s="1">
        <v>57.931985294117602</v>
      </c>
      <c r="E10" s="1">
        <v>10.1857436593044</v>
      </c>
      <c r="F10" s="1">
        <v>13.481309687937101</v>
      </c>
      <c r="G10" s="1">
        <v>12.5525044603694</v>
      </c>
    </row>
    <row r="11" spans="1:8" x14ac:dyDescent="0.25">
      <c r="A11" s="1">
        <v>62.222880780456499</v>
      </c>
      <c r="B11" s="1">
        <v>48.612714033867199</v>
      </c>
      <c r="C11" s="1">
        <v>68.340541549312505</v>
      </c>
      <c r="D11" s="1">
        <v>59.725378787878697</v>
      </c>
      <c r="E11" s="1">
        <v>9.4875846371105705</v>
      </c>
      <c r="F11" s="1">
        <v>13.712303604265401</v>
      </c>
      <c r="G11" s="1">
        <v>8.7672215330935401</v>
      </c>
    </row>
    <row r="12" spans="1:8" x14ac:dyDescent="0.25">
      <c r="A12">
        <f>AVERAGE(A2:A11)</f>
        <v>64.649064732725606</v>
      </c>
      <c r="B12">
        <f>AVERAGE(B2:B11)</f>
        <v>41.701299949594315</v>
      </c>
      <c r="C12">
        <f t="shared" ref="C12:G12" si="0">AVERAGE(C2:C11)</f>
        <v>68.607974025546611</v>
      </c>
      <c r="D12">
        <f t="shared" si="0"/>
        <v>58.320112902622171</v>
      </c>
      <c r="E12">
        <f t="shared" si="0"/>
        <v>8.7034599927424203</v>
      </c>
      <c r="F12">
        <f t="shared" si="0"/>
        <v>12.350940570935549</v>
      </c>
      <c r="G12">
        <f t="shared" si="0"/>
        <v>11.658794709847109</v>
      </c>
      <c r="H12" s="2" t="s">
        <v>7</v>
      </c>
    </row>
    <row r="13" spans="1:8" x14ac:dyDescent="0.25">
      <c r="A13">
        <f>A12-A19</f>
        <v>3.0493815357601832</v>
      </c>
      <c r="B13">
        <f>B12-A19</f>
        <v>-19.898383247371108</v>
      </c>
      <c r="C13">
        <f>C12-A19</f>
        <v>7.0082908285811882</v>
      </c>
      <c r="D13">
        <f>-D12+A19</f>
        <v>3.2795702943432516</v>
      </c>
      <c r="H13" t="s">
        <v>10</v>
      </c>
    </row>
    <row r="14" spans="1:8" x14ac:dyDescent="0.25">
      <c r="B14">
        <f>B12-D19</f>
        <v>15.608713379240861</v>
      </c>
      <c r="D14">
        <f>AVERAGE(A13,-B13,C13)</f>
        <v>9.9853518705708257</v>
      </c>
      <c r="H14" t="s">
        <v>14</v>
      </c>
    </row>
    <row r="15" spans="1:8" x14ac:dyDescent="0.25">
      <c r="D15">
        <f xml:space="preserve"> AVERAGE(A13,B14,C13)</f>
        <v>8.5554619145274113</v>
      </c>
      <c r="H15" t="s">
        <v>15</v>
      </c>
    </row>
    <row r="17" spans="1:7" x14ac:dyDescent="0.25">
      <c r="D17" s="6" t="s">
        <v>11</v>
      </c>
      <c r="G17" t="s">
        <v>12</v>
      </c>
    </row>
    <row r="18" spans="1:7" x14ac:dyDescent="0.25">
      <c r="A18">
        <f>0.5*3.5*2*PI()/12.5</f>
        <v>0.87964594300514209</v>
      </c>
      <c r="B18" s="4" t="s">
        <v>8</v>
      </c>
      <c r="D18" s="6">
        <f>0.5*3.5*2*PI()/(2*12.5)</f>
        <v>0.43982297150257105</v>
      </c>
      <c r="G18">
        <f>A19*2</f>
        <v>123.19936639393084</v>
      </c>
    </row>
    <row r="19" spans="1:7" x14ac:dyDescent="0.25">
      <c r="A19" s="5">
        <f>ASIN(A18)*180/PI()</f>
        <v>61.599683196965422</v>
      </c>
      <c r="B19" s="3">
        <f>ACOS(A18)*180/PI()</f>
        <v>28.400316803034581</v>
      </c>
      <c r="D19" s="6">
        <f xml:space="preserve"> ASIN(D18)*180/PI()</f>
        <v>26.092586570353454</v>
      </c>
      <c r="E19" s="6" t="s">
        <v>9</v>
      </c>
    </row>
    <row r="20" spans="1:7" x14ac:dyDescent="0.25">
      <c r="A20" s="5" t="s">
        <v>9</v>
      </c>
    </row>
    <row r="21" spans="1:7" x14ac:dyDescent="0.25">
      <c r="D21">
        <f>A13*A13+B13*B13+C13*C13</f>
        <v>454.36052394786947</v>
      </c>
    </row>
    <row r="22" spans="1:7" x14ac:dyDescent="0.25">
      <c r="A22" t="s">
        <v>13</v>
      </c>
      <c r="D22">
        <f>POWER(D21,0.5)</f>
        <v>21.315734187399446</v>
      </c>
      <c r="E22" t="s">
        <v>16</v>
      </c>
    </row>
    <row r="23" spans="1:7" x14ac:dyDescent="0.25">
      <c r="A23">
        <f>AVERAGE(E12:G12)</f>
        <v>10.90439842450836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Test@zero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2021-05-05T08:12:22Z</dcterms:modified>
</cp:coreProperties>
</file>