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56225407acf6b/Desktop/excel_challenge/"/>
    </mc:Choice>
  </mc:AlternateContent>
  <xr:revisionPtr revIDLastSave="721" documentId="8_{8E599240-0E66-4947-9A2A-D37CC6F3560E}" xr6:coauthVersionLast="47" xr6:coauthVersionMax="47" xr10:uidLastSave="{9B05E4E9-32F0-47C5-8062-1BCBAE84CD8B}"/>
  <bookViews>
    <workbookView xWindow="-120" yWindow="-120" windowWidth="20730" windowHeight="11040" activeTab="4" xr2:uid="{00000000-000D-0000-FFFF-FFFF00000000}"/>
  </bookViews>
  <sheets>
    <sheet name="Crowdfunding" sheetId="1" r:id="rId1"/>
    <sheet name="Sheet1" sheetId="4" r:id="rId2"/>
    <sheet name="Sheet2" sheetId="6" r:id="rId3"/>
    <sheet name="Sheet3" sheetId="8" r:id="rId4"/>
    <sheet name="Bonus 1" sheetId="9" r:id="rId5"/>
    <sheet name="Bonus 2" sheetId="10" r:id="rId6"/>
  </sheets>
  <externalReferences>
    <externalReference r:id="rId7"/>
  </externalReferences>
  <definedNames>
    <definedName name="_xlnm._FilterDatabase" localSheetId="0" hidden="1">Crowdfunding!$A$1:$T$1001</definedName>
  </definedNames>
  <calcPr calcId="191029"/>
  <pivotCaches>
    <pivotCache cacheId="3" r:id="rId8"/>
    <pivotCache cacheId="4" r:id="rId9"/>
    <pivotCache cacheId="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9" l="1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H5" i="10"/>
  <c r="G5" i="10"/>
  <c r="H6" i="10"/>
  <c r="G6" i="10"/>
  <c r="G4" i="10"/>
  <c r="H4" i="10" a="1"/>
  <c r="H4" i="10"/>
  <c r="H3" i="10"/>
  <c r="G3" i="10"/>
  <c r="H2" i="10"/>
  <c r="G2" i="10"/>
  <c r="C11" i="9"/>
  <c r="D11" i="9"/>
  <c r="C12" i="9"/>
  <c r="D12" i="9"/>
  <c r="B12" i="9"/>
  <c r="B11" i="9"/>
  <c r="E8" i="9"/>
  <c r="D13" i="9"/>
  <c r="C13" i="9"/>
  <c r="B13" i="9"/>
  <c r="B2" i="9"/>
  <c r="D3" i="9"/>
  <c r="C3" i="9"/>
  <c r="D2" i="9"/>
  <c r="C2" i="9"/>
  <c r="B3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5" i="9" l="1"/>
  <c r="F5" i="9" s="1"/>
  <c r="E4" i="9"/>
  <c r="F4" i="9" s="1"/>
  <c r="E7" i="9"/>
  <c r="F7" i="9" s="1"/>
  <c r="E6" i="9"/>
  <c r="F6" i="9" s="1"/>
  <c r="E9" i="9"/>
  <c r="F9" i="9" s="1"/>
  <c r="F8" i="9"/>
  <c r="H8" i="9"/>
  <c r="E10" i="9"/>
  <c r="F10" i="9" s="1"/>
  <c r="E11" i="9"/>
  <c r="F11" i="9" s="1"/>
  <c r="E12" i="9"/>
  <c r="G12" i="9"/>
  <c r="H9" i="9"/>
  <c r="G4" i="9"/>
  <c r="H5" i="9"/>
  <c r="H6" i="9"/>
  <c r="H7" i="9"/>
  <c r="H4" i="9"/>
  <c r="H11" i="9"/>
  <c r="G11" i="9"/>
  <c r="G9" i="9"/>
  <c r="G8" i="9"/>
  <c r="G10" i="9"/>
  <c r="G5" i="9"/>
  <c r="G6" i="9"/>
  <c r="G7" i="9"/>
  <c r="H10" i="9"/>
  <c r="E3" i="9"/>
  <c r="F3" i="9" s="1"/>
  <c r="G3" i="9"/>
  <c r="H3" i="9"/>
  <c r="E13" i="9"/>
  <c r="F13" i="9" s="1"/>
  <c r="G13" i="9"/>
  <c r="H13" i="9"/>
  <c r="E2" i="9"/>
  <c r="F2" i="9" s="1"/>
  <c r="G2" i="9"/>
  <c r="H2" i="9"/>
  <c r="F12" i="9" l="1"/>
  <c r="H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<sst xmlns="http://schemas.openxmlformats.org/spreadsheetml/2006/main" count="9062" uniqueCount="2112">
  <si>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</si>
  <si>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</si>
  <si>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</si>
  <si>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</si>
  <si>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</si>
  <si>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</si>
  <si>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</si>
  <si>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</si>
  <si>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</si>
  <si>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</si>
  <si>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</si>
  <si>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</si>
  <si>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</si>
  <si>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</si>
  <si>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</si>
  <si>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</si>
  <si>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</si>
  <si>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</si>
  <si>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</si>
  <si>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</si>
  <si>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</si>
  <si>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</si>
  <si>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</si>
  <si>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</si>
  <si>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</si>
  <si>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</si>
  <si>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</si>
  <si>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</si>
  <si>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</si>
  <si>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</si>
  <si>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</si>
  <si>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</si>
  <si>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</si>
  <si>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</si>
  <si>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</si>
  <si>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</si>
  <si>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</si>
  <si>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</si>
  <si>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</si>
  <si>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</si>
  <si>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</si>
  <si>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</si>
  <si>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</si>
  <si>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</si>
  <si>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</si>
  <si>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</si>
  <si>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</si>
  <si>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</si>
  <si>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</si>
  <si>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</si>
  <si>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</si>
  <si>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</si>
  <si>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</si>
  <si>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</si>
  <si>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</si>
  <si>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</si>
  <si>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</si>
  <si>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</si>
  <si>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</si>
  <si>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</si>
  <si>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</si>
  <si>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</si>
  <si>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</si>
  <si>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</si>
  <si>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</si>
  <si>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</si>
  <si>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</si>
  <si>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</si>
  <si>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</si>
  <si>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</si>
  <si>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</si>
  <si>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</si>
  <si>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</si>
  <si>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</si>
  <si>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</si>
  <si>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</si>
  <si>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</si>
  <si>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</si>
  <si>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</si>
  <si>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</si>
  <si>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</si>
  <si>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</si>
  <si>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</si>
  <si>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</si>
  <si>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</si>
  <si>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</si>
  <si>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</si>
  <si>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</si>
  <si>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</si>
  <si>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</si>
  <si>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</si>
  <si>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</si>
  <si>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</si>
  <si>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</si>
  <si>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</si>
  <si>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</si>
  <si>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</si>
  <si>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</si>
  <si>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</si>
  <si>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</si>
  <si>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</si>
  <si>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</si>
  <si>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</si>
  <si>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</si>
  <si>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</si>
  <si>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</si>
  <si>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</si>
  <si>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</si>
  <si>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</si>
  <si>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</si>
  <si>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</si>
  <si>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</si>
  <si>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</si>
  <si>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</si>
  <si>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</si>
  <si>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</si>
  <si>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</si>
  <si>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</si>
  <si>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</si>
  <si>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</si>
  <si>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</si>
  <si>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</si>
  <si>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</si>
  <si>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</si>
  <si>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</si>
  <si>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</si>
  <si>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</si>
  <si>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</si>
  <si>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</si>
  <si>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</si>
  <si>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</si>
  <si>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</si>
  <si>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</si>
  <si>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</si>
  <si>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</si>
  <si>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</si>
  <si>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</si>
  <si>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</si>
  <si>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</si>
  <si>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</si>
  <si>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</si>
  <si>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</si>
  <si>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</si>
  <si>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</si>
  <si>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</si>
  <si>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</si>
  <si>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</si>
  <si>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</si>
  <si>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</si>
  <si>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</si>
  <si>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</si>
  <si>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</si>
  <si>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</si>
  <si>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</si>
  <si>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</si>
  <si>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</si>
  <si>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</si>
  <si>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</si>
  <si>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</si>
  <si>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</si>
  <si>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</si>
  <si>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</si>
  <si>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</si>
  <si>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</si>
  <si>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</si>
  <si>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</si>
  <si>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</si>
  <si>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</si>
  <si>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</si>
  <si>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</si>
  <si>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</si>
  <si>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</si>
  <si>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</si>
  <si>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</si>
  <si>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</si>
  <si>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</si>
  <si>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</si>
  <si>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</si>
  <si>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</si>
  <si>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</si>
  <si>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</si>
  <si>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</si>
  <si>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</si>
  <si>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</si>
  <si>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</si>
  <si>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</si>
  <si>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</si>
  <si>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</si>
  <si>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</si>
  <si>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</si>
  <si>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</si>
  <si>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</si>
  <si>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</si>
  <si>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</si>
  <si>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</si>
  <si>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</si>
  <si>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</si>
  <si>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</si>
  <si>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</si>
  <si>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</si>
  <si>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</si>
  <si>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</si>
  <si>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</si>
  <si>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</si>
  <si>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</si>
  <si>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</si>
  <si>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</si>
  <si>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</si>
  <si>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</si>
  <si>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</si>
  <si>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</si>
  <si>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</si>
  <si>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</si>
  <si>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</si>
  <si>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</si>
  <si>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</si>
  <si>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</si>
  <si>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</si>
  <si>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</si>
  <si>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</si>
  <si>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</si>
  <si>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</si>
  <si>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</si>
  <si>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</si>
  <si>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</si>
  <si>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</si>
  <si>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</si>
  <si>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</si>
  <si>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</si>
  <si>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</si>
  <si>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</si>
  <si>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</si>
  <si>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</si>
  <si>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</si>
  <si>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</si>
  <si>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</si>
  <si>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</si>
  <si>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</si>
  <si>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</si>
  <si>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</si>
  <si>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</si>
  <si>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</si>
  <si>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</si>
  <si>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</si>
  <si>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</si>
  <si>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</si>
  <si>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</si>
  <si>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</si>
  <si>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</si>
  <si>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</si>
  <si>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</si>
  <si>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</si>
  <si>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</si>
  <si>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</si>
  <si>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</si>
  <si>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</si>
  <si>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</si>
  <si>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</si>
  <si>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</si>
  <si>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</si>
  <si>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</si>
  <si>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</si>
  <si>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</si>
  <si>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</si>
  <si>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</si>
  <si>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</si>
  <si>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</si>
  <si>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</si>
  <si>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</si>
  <si>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</si>
  <si>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</si>
  <si>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</si>
  <si>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</si>
  <si>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</si>
  <si>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</si>
  <si>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</si>
  <si>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</si>
  <si>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</si>
  <si>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</si>
  <si>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</si>
  <si>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</si>
  <si>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</si>
  <si>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</si>
  <si>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</si>
  <si>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</si>
  <si>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</si>
  <si>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</si>
  <si>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</si>
  <si>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</si>
  <si>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</si>
  <si>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</si>
  <si>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</si>
  <si>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</si>
  <si>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</si>
  <si>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</si>
  <si>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</si>
  <si>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</si>
  <si>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</si>
  <si>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</si>
  <si>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</si>
  <si>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</si>
  <si>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</si>
  <si>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</si>
  <si>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</si>
  <si>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</si>
  <si>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</si>
  <si>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</si>
  <si>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</si>
  <si>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</si>
  <si>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</si>
  <si>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</si>
  <si>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</si>
  <si>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</si>
  <si>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</si>
  <si>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</si>
  <si>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</si>
  <si>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</si>
  <si>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</si>
  <si>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</si>
  <si>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</si>
  <si>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</si>
  <si>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</si>
  <si>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</si>
  <si>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</si>
  <si>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</si>
  <si>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</si>
  <si>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</si>
  <si>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</si>
  <si>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</si>
  <si>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</si>
  <si>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</si>
  <si>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</si>
  <si>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</si>
  <si>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</si>
  <si>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</si>
  <si>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</si>
  <si>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</si>
  <si>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</si>
  <si>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</si>
  <si>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</si>
  <si>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</si>
  <si>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</si>
  <si>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</si>
  <si>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</si>
  <si>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</si>
  <si>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</si>
  <si>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</si>
  <si>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</si>
  <si>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</si>
  <si>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</si>
  <si>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</si>
  <si>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</si>
  <si>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</si>
  <si>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</si>
  <si>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</si>
  <si>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</si>
  <si>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</si>
  <si>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</si>
  <si>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</si>
  <si>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</si>
  <si>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</si>
  <si>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</si>
  <si>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</si>
  <si>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</si>
  <si>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</si>
  <si>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</si>
  <si>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</si>
  <si>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</si>
  <si>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</si>
  <si>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</si>
  <si>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</si>
  <si>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</si>
  <si>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</si>
  <si>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</si>
  <si>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</si>
  <si>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</si>
  <si>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</si>
  <si>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</si>
  <si>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</si>
  <si>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</si>
  <si>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</si>
  <si>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</si>
  <si>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</si>
  <si>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</si>
  <si>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</si>
  <si>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</si>
  <si>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</si>
  <si>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</si>
  <si>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</si>
  <si>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</si>
  <si>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</si>
  <si>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</si>
  <si>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</si>
  <si>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</si>
  <si>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</si>
  <si>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</si>
  <si>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</si>
  <si>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</si>
  <si>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</si>
  <si>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</si>
  <si>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</si>
  <si>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</si>
  <si>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</si>
  <si>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</si>
  <si>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</si>
  <si>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</si>
  <si>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</si>
  <si>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</si>
  <si>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</si>
  <si>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</si>
  <si>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</si>
  <si>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</si>
  <si>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</si>
  <si>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</si>
  <si>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</si>
  <si>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</si>
  <si>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</si>
  <si>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</si>
  <si>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</si>
  <si>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</si>
  <si>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</si>
  <si>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</si>
  <si>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</si>
  <si>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</si>
  <si>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</si>
  <si>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</si>
  <si>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</si>
  <si>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</si>
  <si>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</si>
  <si>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</si>
  <si>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</si>
  <si>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</si>
  <si>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</si>
  <si>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</si>
  <si>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</si>
  <si>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</si>
  <si>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</si>
  <si>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</si>
  <si>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</si>
  <si>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</si>
  <si>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</si>
  <si>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</si>
  <si>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</si>
  <si>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</si>
  <si>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</si>
  <si>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</si>
  <si>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</si>
  <si>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</si>
  <si>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</si>
  <si>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</si>
  <si>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</si>
  <si>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</si>
  <si>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</si>
  <si>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</si>
  <si>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</si>
  <si>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</si>
  <si>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</si>
  <si>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</si>
  <si>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</si>
  <si>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</si>
  <si>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</si>
  <si>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</si>
  <si>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</si>
  <si>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</si>
  <si>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</si>
  <si>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</si>
  <si>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</si>
  <si>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</si>
  <si>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</si>
  <si>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</si>
  <si>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</si>
  <si>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</si>
  <si>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</si>
  <si>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</si>
  <si>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</si>
  <si>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</si>
  <si>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</si>
  <si>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</si>
  <si>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</si>
  <si>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</si>
  <si>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</si>
  <si>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</si>
  <si>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</si>
  <si>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</si>
  <si>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</si>
  <si>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</si>
  <si>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</si>
  <si>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</si>
  <si>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</si>
  <si>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</si>
  <si>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</si>
  <si>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</si>
  <si>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</si>
  <si>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</si>
  <si>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</si>
  <si>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</si>
  <si>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</si>
  <si>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</si>
  <si>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</si>
  <si>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</si>
  <si>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</si>
  <si>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</si>
  <si>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</si>
  <si>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</si>
  <si>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</si>
  <si>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</si>
  <si>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</si>
  <si>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</si>
  <si>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</si>
  <si>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</si>
  <si>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</si>
  <si>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</si>
  <si>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</si>
  <si>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</si>
  <si>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</si>
  <si>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</si>
  <si>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</si>
  <si>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</si>
  <si>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</si>
  <si>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</si>
  <si>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</si>
  <si>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</si>
  <si>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</si>
  <si>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</si>
  <si>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</si>
  <si>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</si>
  <si>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</si>
  <si>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</si>
  <si>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</si>
  <si>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</si>
  <si>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</si>
  <si>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</si>
  <si>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</si>
  <si>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</si>
  <si>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</si>
  <si>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</si>
  <si>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</si>
  <si>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</si>
  <si>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</si>
  <si>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</si>
  <si>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</si>
  <si>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</si>
  <si>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</si>
  <si>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</si>
  <si>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</si>
  <si>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</si>
  <si>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</si>
  <si>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</si>
  <si>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</si>
  <si>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</si>
  <si>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</si>
  <si>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</si>
  <si>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</si>
  <si>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</si>
  <si>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</si>
  <si>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</si>
  <si>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</si>
  <si>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</si>
  <si>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</si>
  <si>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</si>
  <si>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</si>
  <si>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</si>
  <si>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</si>
  <si>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</si>
  <si>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</si>
  <si>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</si>
  <si>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</si>
  <si>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</si>
  <si>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</si>
  <si>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</si>
  <si>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</si>
  <si>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</si>
  <si>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</si>
  <si>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</si>
  <si>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</si>
  <si>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</si>
  <si>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</si>
  <si>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</si>
  <si>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</si>
  <si>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</si>
  <si>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</si>
  <si>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</si>
  <si>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</si>
  <si>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</si>
  <si>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</si>
  <si>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</si>
  <si>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</si>
  <si>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</si>
  <si>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</si>
  <si>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</si>
  <si>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</si>
  <si>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</si>
  <si>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</si>
  <si>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</si>
  <si>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</si>
  <si>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</si>
  <si>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</si>
  <si>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</si>
  <si>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</si>
  <si>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</si>
  <si>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</si>
  <si>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</si>
  <si>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</si>
  <si>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</si>
  <si>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</si>
  <si>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</si>
  <si>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</si>
  <si>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</si>
  <si>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</si>
  <si>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</si>
  <si>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</si>
  <si>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</si>
  <si>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</si>
  <si>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</si>
  <si>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</si>
  <si>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</si>
  <si>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</si>
  <si>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</si>
  <si>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</si>
  <si>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</si>
  <si>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</si>
  <si>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</si>
  <si>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</si>
  <si>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</si>
  <si>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</si>
  <si>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</si>
  <si>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</si>
  <si>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</si>
  <si>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</si>
  <si>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</si>
  <si>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</si>
  <si>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</si>
  <si>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</si>
  <si>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</si>
  <si>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</si>
  <si>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</si>
  <si>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</si>
  <si>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</si>
  <si>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</si>
  <si>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</si>
  <si>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</si>
  <si>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</si>
  <si>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</si>
  <si>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</si>
  <si>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</si>
  <si>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</si>
  <si>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</si>
  <si>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</si>
  <si>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</si>
  <si>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</si>
  <si>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</si>
  <si>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</si>
  <si>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</si>
  <si>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</si>
  <si>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</si>
  <si>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</si>
  <si>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</si>
  <si>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</si>
  <si>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</si>
  <si>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</si>
  <si>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</si>
  <si>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</si>
  <si>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</si>
  <si>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</si>
  <si>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</si>
  <si>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</si>
  <si>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</si>
  <si>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</si>
  <si>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</si>
  <si>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</si>
  <si>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</si>
  <si>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</si>
  <si>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</si>
  <si>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</si>
  <si>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</si>
  <si>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</si>
  <si>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</si>
  <si>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</si>
  <si>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</si>
  <si>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</si>
  <si>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</si>
  <si>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</si>
  <si>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</si>
  <si>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</si>
  <si>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</si>
  <si>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</si>
  <si>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</si>
  <si>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</si>
  <si>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</si>
  <si>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</si>
  <si>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</si>
  <si>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</si>
  <si>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</si>
  <si>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</si>
  <si>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</si>
  <si>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</si>
  <si>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</si>
  <si>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</si>
  <si>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</si>
  <si>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</si>
  <si>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</si>
  <si>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</si>
  <si>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</si>
  <si>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</si>
  <si>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</si>
  <si>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</si>
  <si>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</si>
  <si>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</si>
  <si>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</si>
  <si>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</si>
  <si>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</si>
  <si>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</si>
  <si>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</si>
  <si>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</si>
  <si>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</si>
  <si>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</si>
  <si>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</si>
  <si>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</si>
  <si>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</si>
  <si>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</si>
  <si>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</si>
  <si>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</si>
  <si>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</si>
  <si>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</si>
  <si>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</si>
  <si>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</si>
  <si>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</si>
  <si>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</si>
  <si>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</si>
  <si>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</si>
  <si>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</si>
  <si>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</si>
  <si>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</si>
  <si>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</si>
  <si>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</si>
  <si>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</si>
  <si>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</si>
  <si>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</si>
  <si>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</si>
  <si>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</si>
  <si>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</si>
  <si>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</si>
  <si>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</si>
  <si>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</si>
  <si>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</si>
  <si>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</si>
  <si>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</si>
  <si>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</si>
  <si>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</si>
  <si>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</si>
  <si>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</si>
  <si>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</si>
  <si>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</si>
  <si>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</si>
  <si>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</si>
  <si>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</si>
  <si>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</si>
  <si>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</si>
  <si>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</si>
  <si>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</si>
  <si>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</si>
  <si>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</si>
  <si>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</si>
  <si>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</si>
  <si>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</si>
  <si>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</si>
  <si>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</si>
  <si>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</si>
  <si>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</si>
  <si>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</si>
  <si>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</si>
  <si>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</si>
  <si>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</si>
  <si>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</si>
  <si>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</si>
  <si>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</si>
  <si>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</si>
  <si>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</si>
  <si>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</si>
  <si>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</si>
  <si>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</si>
  <si>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</si>
  <si>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</si>
  <si>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</si>
  <si>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</si>
  <si>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</si>
  <si>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</si>
  <si>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</si>
  <si>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</si>
  <si>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</si>
  <si>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</si>
  <si>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</si>
  <si>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</si>
  <si>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</si>
  <si>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</si>
  <si>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</si>
  <si>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</si>
  <si>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</si>
  <si>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</si>
  <si>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</si>
  <si>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</si>
  <si>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</si>
  <si>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</si>
  <si>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</si>
  <si>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</si>
  <si>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</si>
  <si>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</si>
  <si>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</si>
  <si>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</si>
  <si>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</si>
  <si>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</si>
  <si>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</si>
  <si>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</si>
  <si>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</si>
  <si>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</si>
  <si>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</si>
  <si>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</si>
  <si>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</si>
  <si>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</si>
  <si>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</si>
  <si>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</si>
  <si>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</si>
  <si>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</si>
  <si>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</si>
  <si>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</si>
  <si>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</si>
  <si>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</si>
  <si>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</si>
  <si>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</si>
  <si>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</si>
  <si>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</si>
  <si>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</si>
  <si>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</si>
  <si>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</si>
  <si>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</si>
  <si>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</si>
  <si>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</si>
  <si>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</si>
  <si>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</si>
  <si>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</si>
  <si>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</si>
  <si>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</si>
  <si>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</si>
  <si>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</si>
  <si>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</si>
  <si>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</si>
  <si>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</si>
  <si>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</si>
  <si>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</si>
  <si>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</si>
  <si>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</si>
  <si>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</si>
  <si>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</si>
  <si>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</si>
  <si>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</si>
  <si>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</si>
  <si>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</si>
  <si>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</si>
  <si>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</si>
  <si>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</si>
  <si>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</si>
  <si>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</si>
  <si>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</si>
  <si>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</si>
  <si>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</si>
  <si>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</si>
  <si>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</si>
  <si>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</si>
  <si>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</si>
  <si>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</si>
  <si>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</si>
  <si>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</si>
  <si>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</si>
  <si>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</si>
  <si>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</si>
  <si>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</si>
  <si>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</si>
  <si>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</si>
  <si>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</si>
  <si>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</si>
  <si>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</si>
  <si>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</si>
  <si>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</si>
  <si>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</si>
  <si>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</si>
  <si>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</si>
  <si>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</si>
  <si>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</si>
  <si>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</si>
  <si>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</si>
  <si>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</si>
  <si>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</si>
  <si>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</si>
  <si>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</si>
  <si>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</si>
  <si>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</si>
  <si>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</si>
  <si>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</si>
  <si>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</si>
  <si>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</si>
  <si>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</si>
  <si>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</si>
  <si>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</si>
  <si>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</si>
  <si>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</si>
  <si>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</si>
  <si>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</si>
  <si>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</si>
  <si>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</si>
  <si>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</si>
  <si>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</si>
  <si>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</si>
  <si>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</si>
  <si>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</si>
  <si>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</si>
  <si>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</si>
  <si>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</si>
  <si>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</si>
  <si>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</si>
  <si>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</si>
  <si>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</si>
  <si>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</si>
  <si>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</si>
  <si>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</si>
  <si>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</si>
  <si>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</si>
  <si>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</si>
  <si>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</si>
  <si>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</si>
  <si>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</si>
  <si>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</si>
  <si>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</si>
  <si>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</si>
  <si>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</si>
  <si>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</si>
  <si>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</si>
  <si>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</si>
  <si>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</si>
  <si>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</si>
  <si>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</si>
  <si>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</si>
  <si>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</si>
  <si>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</si>
  <si>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</si>
  <si>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</si>
  <si>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</si>
  <si>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</si>
  <si>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</si>
  <si>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</si>
  <si>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</si>
  <si>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</si>
  <si>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</si>
  <si>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</si>
  <si>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</si>
  <si>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</si>
  <si>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</si>
  <si>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</si>
  <si>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</si>
  <si>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</si>
  <si>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</si>
  <si>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</si>
  <si>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</si>
  <si>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</si>
  <si>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</si>
  <si>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</si>
  <si>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</si>
  <si>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</si>
  <si>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</si>
  <si>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</si>
  <si>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</si>
  <si>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</si>
  <si>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</si>
  <si>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</si>
  <si>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</si>
  <si>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</si>
  <si>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</si>
  <si>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</si>
  <si>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</si>
  <si>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</si>
  <si>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</si>
  <si>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</si>
  <si>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</si>
  <si>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</si>
  <si>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</si>
  <si>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</si>
  <si>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</si>
  <si>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</si>
  <si>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</si>
  <si>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</si>
  <si>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</si>
  <si>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</si>
  <si>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</si>
  <si>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</si>
  <si>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</si>
  <si>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</si>
  <si>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</si>
  <si>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</si>
  <si>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</si>
  <si>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</si>
  <si>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</si>
  <si>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</si>
  <si>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</si>
  <si>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</si>
  <si>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</si>
  <si>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</si>
  <si>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</si>
  <si>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</si>
  <si>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</si>
  <si>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</si>
  <si>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</si>
  <si>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</si>
  <si>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</si>
  <si>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</si>
  <si>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</si>
  <si>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</si>
  <si>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</si>
  <si>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</si>
  <si>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</si>
  <si>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</si>
  <si>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</si>
  <si>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</si>
  <si>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</si>
  <si>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</si>
  <si>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</si>
  <si>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</si>
  <si>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</si>
  <si>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</si>
  <si>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</si>
  <si>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</si>
  <si>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</si>
  <si>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</si>
  <si>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</si>
  <si>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</si>
  <si>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</si>
  <si>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</si>
  <si>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</si>
  <si>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</si>
  <si>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</si>
  <si>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</si>
  <si>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</si>
  <si>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</si>
  <si>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</si>
  <si>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</si>
  <si>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</si>
  <si>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</si>
  <si>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</si>
  <si>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</si>
  <si>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</si>
  <si>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</si>
  <si>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</si>
  <si>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</si>
  <si>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</si>
  <si>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</si>
  <si>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</si>
  <si>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</si>
  <si>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</si>
  <si>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</si>
  <si>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</si>
  <si>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</si>
  <si>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</si>
  <si>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</si>
  <si>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</si>
  <si>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</si>
  <si>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</si>
  <si>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</si>
  <si>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</si>
  <si>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</si>
  <si>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</si>
  <si>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</si>
  <si>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</si>
  <si>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</si>
  <si>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</si>
  <si>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</si>
  <si>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</si>
  <si>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</si>
  <si>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</si>
  <si>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</si>
  <si>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</si>
  <si>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</si>
  <si>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</si>
  <si>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</si>
  <si>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</si>
  <si>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</si>
  <si>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</si>
  <si>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</si>
  <si>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</si>
  <si>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</si>
  <si>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</si>
  <si>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</si>
  <si>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</si>
  <si>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</si>
  <si>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</si>
  <si>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</si>
  <si>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</si>
  <si>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</si>
  <si>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</si>
  <si>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</si>
  <si>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</si>
  <si>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</si>
  <si>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</si>
  <si>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</si>
  <si>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</si>
  <si>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</si>
  <si>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</si>
  <si>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</si>
  <si>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</si>
  <si>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</si>
  <si>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</si>
  <si>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</si>
  <si>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</si>
  <si>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</si>
  <si>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</si>
  <si>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</si>
  <si>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</si>
  <si>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</si>
  <si>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</si>
  <si>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</si>
  <si>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</si>
  <si>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</si>
  <si>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</si>
  <si>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</si>
  <si>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</si>
  <si>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</si>
  <si>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</si>
  <si>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</si>
  <si>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</si>
  <si>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</si>
  <si>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</si>
  <si>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</si>
  <si>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</si>
  <si>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</si>
  <si>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</si>
  <si>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</si>
  <si>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</si>
  <si>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</si>
  <si>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</si>
  <si>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</si>
  <si>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</si>
  <si>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</si>
  <si>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</si>
  <si>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</si>
  <si>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</si>
  <si>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</si>
  <si>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</si>
  <si>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</si>
  <si>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</si>
  <si>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</si>
  <si>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</si>
  <si>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</si>
  <si>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</si>
  <si>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</si>
  <si>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</si>
  <si>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</si>
  <si>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</si>
  <si>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</si>
  <si>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</si>
  <si>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</si>
  <si>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</si>
  <si>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</si>
  <si>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</si>
  <si>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</si>
  <si>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</si>
  <si>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</si>
  <si>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</si>
  <si>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</si>
  <si>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</si>
  <si>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</si>
  <si>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</si>
  <si>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</si>
  <si>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</si>
  <si>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</si>
  <si>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</si>
  <si>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</si>
  <si>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</si>
  <si>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</si>
  <si>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</si>
  <si>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</si>
  <si>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</si>
  <si>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</si>
  <si>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</si>
  <si>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</si>
  <si>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</si>
  <si>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</si>
  <si>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</si>
  <si>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</si>
  <si>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</si>
  <si>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</si>
  <si>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</si>
  <si>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</si>
  <si>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</si>
  <si>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</si>
  <si>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</si>
  <si>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</si>
  <si>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</si>
  <si>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</si>
  <si>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</si>
  <si>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</si>
  <si>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</si>
  <si>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</si>
  <si>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</si>
  <si>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</si>
  <si>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</si>
  <si>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</si>
  <si>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</si>
  <si>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</si>
  <si>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</si>
  <si>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</si>
  <si>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</si>
  <si>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</si>
  <si>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</si>
  <si>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</si>
  <si>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</si>
  <si>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</si>
  <si>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</si>
  <si>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</si>
  <si>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</si>
  <si>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</si>
  <si>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</si>
  <si>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</si>
  <si>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</si>
  <si>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</si>
  <si>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</si>
  <si>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</si>
  <si>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</si>
  <si>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</si>
  <si>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</si>
  <si>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</si>
  <si>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</si>
  <si>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</si>
  <si>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</si>
  <si>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</si>
  <si>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</si>
  <si>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</si>
  <si>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</si>
  <si>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</si>
  <si>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</si>
  <si>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</si>
  <si>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</si>
  <si>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</si>
  <si>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</si>
  <si>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</si>
  <si>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</si>
  <si>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</si>
  <si>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</si>
  <si>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</si>
  <si>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</si>
  <si>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</si>
  <si>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</si>
  <si>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</si>
  <si>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</si>
  <si>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</si>
  <si>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</si>
  <si>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</si>
  <si>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</si>
  <si>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</si>
  <si>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</si>
  <si>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</si>
  <si>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</si>
  <si>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</si>
  <si>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</si>
  <si>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</si>
  <si>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</si>
  <si>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</si>
  <si>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</si>
  <si>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</si>
  <si>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</si>
  <si>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</si>
  <si>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</si>
  <si>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</si>
  <si>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</si>
  <si>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</si>
  <si>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</si>
  <si>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</si>
  <si>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</si>
  <si>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</si>
  <si>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</si>
  <si>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</si>
  <si>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</si>
  <si>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</si>
  <si>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</si>
  <si>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</si>
  <si>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</si>
  <si>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</si>
  <si>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</si>
  <si>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</si>
  <si>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</si>
  <si>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</si>
  <si>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</si>
  <si>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</si>
  <si>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</si>
  <si>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</si>
  <si>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</si>
  <si>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</si>
  <si>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</si>
  <si>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</si>
  <si>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</si>
  <si>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</si>
  <si>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</si>
  <si>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</si>
  <si>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</si>
  <si>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</si>
  <si>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</si>
  <si>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</si>
  <si>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</si>
  <si>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</si>
  <si>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</si>
  <si>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</si>
  <si>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</si>
  <si>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</si>
  <si>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</si>
  <si>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</si>
  <si>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</si>
  <si>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</si>
  <si>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</si>
  <si>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</si>
  <si>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</si>
  <si>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</si>
  <si>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</si>
  <si>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</si>
  <si>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</si>
  <si>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</si>
  <si>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</si>
  <si>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</si>
  <si>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</si>
  <si>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</si>
  <si>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</si>
  <si>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</si>
  <si>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</si>
  <si>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</si>
  <si>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</si>
  <si>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</si>
  <si>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</si>
  <si>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</si>
  <si>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</si>
  <si>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</si>
  <si>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</si>
  <si>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</si>
  <si>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</si>
  <si>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</si>
  <si>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</si>
  <si>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</si>
  <si>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</si>
  <si>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</si>
  <si>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</si>
  <si>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</si>
  <si>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</si>
  <si>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</si>
  <si>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</si>
  <si>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</si>
  <si>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</si>
  <si>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</si>
  <si>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</si>
  <si>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</si>
  <si>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</si>
  <si>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</si>
  <si>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</si>
  <si>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</si>
  <si>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</si>
  <si>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</si>
  <si>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</si>
  <si>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</si>
  <si>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</si>
  <si>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</si>
  <si>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</si>
  <si>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</si>
  <si>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</si>
  <si>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</si>
  <si>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</si>
  <si>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</si>
  <si>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</si>
  <si>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</si>
  <si>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</si>
  <si>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</si>
  <si>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</si>
  <si>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</si>
  <si>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</si>
  <si>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</si>
  <si>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</si>
  <si>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</si>
  <si>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</si>
  <si>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</si>
  <si>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</si>
  <si>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</si>
  <si>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</si>
  <si>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</si>
  <si>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</si>
  <si>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</si>
  <si>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</si>
  <si>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</si>
  <si>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</si>
  <si>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</si>
  <si>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</si>
  <si>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</si>
  <si>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</si>
  <si>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</si>
  <si>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</si>
  <si>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</si>
  <si>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</si>
  <si>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</si>
  <si>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</si>
  <si>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</si>
  <si>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</si>
  <si>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</si>
  <si>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</si>
  <si>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</si>
  <si>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</si>
  <si>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</si>
  <si>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</si>
  <si>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</si>
  <si>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</si>
  <si>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</si>
  <si>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</si>
  <si>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</si>
  <si>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</si>
  <si>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</si>
  <si>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</si>
  <si>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</si>
  <si>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</si>
  <si>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</si>
  <si>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</si>
  <si>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</si>
  <si>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</si>
  <si>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</si>
  <si>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</si>
  <si>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</si>
  <si>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</si>
  <si>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</si>
  <si>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</si>
  <si>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</si>
  <si>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</si>
  <si>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</si>
  <si>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</si>
  <si>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</si>
  <si>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</si>
  <si>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</si>
  <si>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</si>
  <si>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</si>
  <si>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</si>
  <si>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</si>
  <si>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</si>
  <si>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</si>
  <si>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</si>
  <si>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</si>
  <si>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</si>
  <si>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</si>
  <si>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</si>
  <si>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</si>
  <si>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</si>
  <si>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</si>
  <si>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</si>
  <si>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</si>
  <si>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</si>
  <si>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</si>
  <si>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</si>
  <si>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</si>
  <si>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</si>
  <si>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</si>
  <si>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</si>
  <si>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</si>
  <si>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</si>
  <si>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</si>
  <si>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</si>
  <si>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</si>
  <si>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</si>
  <si>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</si>
  <si>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</si>
  <si>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</si>
  <si>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</si>
  <si>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</si>
  <si>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</si>
  <si>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</si>
  <si>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</si>
  <si>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</si>
  <si>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</si>
  <si>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</si>
  <si>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</si>
  <si>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</si>
  <si>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</si>
  <si>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</si>
  <si>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</si>
  <si>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</si>
  <si>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</si>
  <si>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</si>
  <si>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</si>
  <si>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</si>
  <si>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</si>
  <si>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</si>
  <si>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</si>
  <si>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</si>
  <si>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</si>
  <si>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</si>
  <si>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</si>
  <si>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</si>
  <si>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</si>
  <si>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</si>
  <si>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</si>
  <si>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</si>
  <si>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</si>
  <si>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</si>
  <si>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</si>
  <si>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</si>
  <si>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</si>
  <si>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</si>
  <si>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</si>
  <si>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</si>
  <si>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</si>
  <si>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</si>
  <si>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</si>
  <si>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</si>
  <si>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</si>
  <si>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</si>
  <si>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</si>
  <si>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</si>
  <si>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</si>
  <si>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</si>
  <si>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</si>
  <si>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</si>
  <si>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</si>
  <si>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</si>
  <si>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</si>
  <si>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</si>
  <si>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</si>
  <si>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</si>
  <si>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</si>
  <si>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</si>
  <si>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</si>
  <si>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</si>
  <si>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</si>
  <si>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</si>
  <si>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</si>
  <si>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</si>
  <si>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</si>
  <si>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</si>
  <si>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</si>
  <si>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</si>
  <si>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</si>
  <si>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</si>
  <si>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</si>
  <si>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</si>
  <si>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</si>
  <si>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</si>
  <si>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</si>
  <si>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</si>
  <si>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</si>
  <si>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</si>
  <si>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</si>
  <si>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</si>
  <si>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</si>
  <si>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</si>
  <si>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</si>
  <si>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</si>
  <si>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</si>
  <si>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</si>
  <si>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</si>
  <si>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</si>
  <si>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</si>
  <si>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</si>
  <si>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</si>
  <si>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</si>
  <si>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</si>
  <si>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</si>
  <si>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</si>
  <si>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</si>
  <si>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</si>
  <si>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</si>
  <si>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</si>
  <si>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</si>
  <si>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</si>
  <si>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</si>
  <si>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</si>
  <si>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</si>
  <si>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</si>
  <si>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</si>
  <si>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</si>
  <si>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</si>
  <si>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</si>
  <si>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</si>
  <si>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</si>
  <si>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</si>
  <si>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</si>
  <si>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</si>
  <si>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</si>
  <si>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</si>
  <si>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</si>
  <si>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</si>
  <si>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</si>
  <si>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</si>
  <si>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</si>
  <si>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</si>
  <si>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</si>
  <si>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</si>
  <si>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</si>
  <si>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</si>
  <si>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</si>
  <si>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</si>
  <si>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</si>
  <si>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</si>
  <si>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</si>
  <si>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</si>
  <si>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</si>
  <si>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</si>
  <si>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</si>
  <si>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</si>
  <si>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</si>
  <si>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</si>
  <si>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</si>
  <si>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</si>
  <si>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</si>
  <si>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</si>
  <si>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</si>
  <si>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</si>
  <si>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</si>
  <si>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</si>
  <si>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</si>
  <si>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</si>
  <si>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</si>
  <si>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</si>
  <si>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</si>
  <si>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</si>
  <si>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</si>
  <si>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</si>
  <si>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</si>
  <si>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</si>
  <si>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</si>
  <si>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</si>
  <si>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</si>
  <si>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</si>
  <si>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</si>
  <si>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</si>
  <si>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</si>
  <si>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</si>
  <si>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</si>
  <si>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</si>
  <si>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</si>
  <si>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</si>
  <si>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</si>
  <si>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</si>
  <si>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</si>
  <si>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</si>
  <si>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</si>
  <si>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</si>
  <si>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</si>
  <si>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</si>
  <si>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</si>
  <si>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</si>
  <si>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</si>
  <si>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</si>
  <si>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</si>
  <si>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</si>
  <si>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</si>
  <si>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</si>
  <si>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</si>
  <si>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</si>
  <si>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</si>
  <si>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</si>
  <si>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</si>
  <si>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</si>
  <si>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</si>
  <si>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</si>
  <si>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</si>
  <si>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</si>
  <si>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</si>
  <si>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</si>
  <si>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</si>
  <si>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</si>
  <si>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</si>
  <si>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</si>
  <si>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</si>
  <si>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</si>
  <si>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</si>
  <si>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</si>
  <si>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</si>
  <si>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</si>
  <si>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</si>
  <si>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</si>
  <si>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</si>
  <si>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</si>
  <si>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</si>
  <si>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</si>
  <si>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</si>
  <si>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</si>
  <si>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</si>
  <si>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</si>
  <si>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</si>
  <si>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</si>
  <si>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</si>
  <si>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</si>
  <si>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</si>
  <si>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</si>
  <si>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</si>
  <si>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</si>
  <si>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</si>
  <si>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</si>
  <si>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</si>
  <si>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</si>
  <si>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</si>
  <si>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</si>
  <si>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</si>
  <si>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</si>
  <si>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</si>
  <si>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</si>
  <si>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</si>
  <si>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</si>
  <si>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</si>
  <si>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</si>
  <si>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</si>
  <si>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</si>
  <si>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</si>
  <si>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</si>
  <si>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</si>
  <si>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</si>
  <si>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</si>
  <si>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</si>
  <si>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</si>
  <si>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</si>
  <si>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</si>
  <si>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</si>
  <si>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</si>
  <si>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</si>
  <si>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</si>
  <si>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</si>
  <si>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</si>
  <si>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</si>
  <si>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</si>
  <si>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</si>
  <si>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</si>
  <si>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</si>
  <si>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</si>
  <si>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</si>
  <si>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</si>
  <si>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</si>
  <si>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</si>
  <si>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</si>
  <si>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</si>
  <si>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</si>
  <si>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</si>
  <si>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</si>
  <si>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</si>
  <si>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</si>
  <si>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</si>
  <si>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</si>
  <si>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</si>
  <si>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</si>
  <si>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</si>
  <si>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</si>
  <si>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</si>
  <si>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</si>
  <si>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</si>
  <si>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</si>
  <si>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</si>
  <si>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</si>
  <si>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</si>
  <si>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</si>
  <si>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</si>
  <si>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</si>
  <si>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</si>
  <si>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</si>
  <si>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</si>
  <si>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</si>
  <si>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</si>
  <si>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</si>
  <si>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</si>
  <si>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</si>
  <si>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</si>
  <si>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</si>
  <si>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</si>
  <si>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</si>
  <si>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</si>
  <si>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</si>
  <si>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</si>
  <si>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</si>
  <si>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</si>
  <si>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</si>
  <si>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</si>
  <si>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</si>
  <si>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</si>
  <si>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</si>
  <si>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</si>
  <si>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</si>
  <si>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</si>
  <si>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</si>
  <si>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</si>
  <si>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</si>
  <si>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</si>
  <si>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</si>
  <si>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</si>
  <si>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</si>
  <si>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</si>
  <si>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</si>
  <si>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</si>
  <si>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</si>
  <si>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</si>
  <si>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</si>
  <si>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</si>
  <si>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</si>
  <si>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</si>
  <si>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</si>
  <si>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</si>
  <si>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</si>
  <si>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</si>
  <si>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</si>
  <si>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</si>
  <si>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</si>
  <si>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</si>
  <si>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</si>
  <si>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</si>
  <si>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</si>
  <si>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</si>
  <si>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</si>
  <si>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</si>
  <si>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</si>
  <si>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</si>
  <si>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</si>
  <si>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</si>
  <si>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</si>
  <si>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</si>
  <si>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</si>
  <si>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</si>
  <si>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</si>
  <si>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</si>
  <si>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</si>
  <si>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</si>
  <si>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</si>
  <si>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</si>
  <si>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</si>
  <si>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</si>
  <si>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</si>
  <si>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</si>
  <si>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</si>
  <si>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</si>
  <si>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</si>
  <si>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</si>
  <si>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</si>
  <si>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</si>
  <si>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</si>
  <si>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</si>
  <si>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</si>
  <si>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</si>
  <si>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</si>
  <si>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</si>
  <si>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</si>
  <si>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</si>
  <si>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</si>
  <si>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</si>
  <si>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</si>
  <si>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</si>
  <si>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</si>
  <si>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</si>
  <si>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</si>
  <si>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</si>
  <si>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</si>
  <si>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</si>
  <si>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</si>
  <si>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</si>
  <si>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</si>
  <si>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</si>
  <si>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</si>
  <si>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</si>
  <si>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</si>
  <si>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</si>
  <si>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</si>
  <si>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</si>
  <si>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</si>
  <si>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</si>
  <si>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</si>
  <si>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</si>
  <si>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</si>
  <si>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</si>
  <si>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</si>
  <si>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</si>
  <si>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</si>
  <si>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</si>
  <si>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</si>
  <si>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</si>
  <si>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</si>
  <si>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</si>
  <si>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</si>
  <si>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</si>
  <si>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</si>
  <si>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</si>
  <si>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</si>
  <si>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</si>
  <si>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</si>
  <si>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</si>
  <si>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</si>
  <si>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</si>
  <si>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</si>
  <si>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</si>
  <si>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</si>
  <si>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</si>
  <si>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</si>
  <si>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</si>
  <si>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</si>
  <si>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</si>
  <si>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</si>
  <si>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</si>
  <si>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</si>
  <si>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</si>
  <si>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</si>
  <si>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</si>
  <si>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</si>
  <si>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</si>
  <si>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</si>
  <si>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</si>
  <si>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</si>
  <si>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</si>
  <si>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</si>
  <si>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</si>
  <si>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</si>
  <si>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</si>
  <si>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</si>
  <si>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</si>
  <si>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</si>
  <si>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</si>
  <si>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</si>
  <si>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</si>
  <si>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</si>
  <si>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</si>
  <si>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</si>
  <si>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</si>
  <si>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</si>
  <si>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</si>
  <si>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</si>
  <si>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</si>
  <si>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</si>
  <si>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</si>
  <si>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</si>
  <si>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</si>
  <si>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</si>
  <si>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</si>
  <si>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</si>
  <si>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</si>
  <si>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</si>
  <si>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</si>
  <si>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</si>
  <si>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</si>
  <si>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</si>
  <si>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</si>
  <si>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</si>
  <si>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</si>
  <si>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</si>
  <si>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</si>
  <si>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</si>
  <si>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</si>
  <si>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</si>
  <si>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</si>
  <si>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</si>
  <si>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</si>
  <si>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</si>
  <si>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</si>
  <si>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</si>
  <si>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</si>
  <si>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</si>
  <si>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</si>
  <si>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</si>
  <si>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</si>
  <si>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</si>
  <si>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</si>
  <si>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</si>
  <si>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</si>
  <si>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</si>
  <si>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</si>
  <si>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</si>
  <si>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</si>
  <si>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</si>
  <si>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</si>
  <si>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</si>
  <si>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</si>
  <si>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</si>
  <si>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</si>
  <si>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</si>
  <si>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</si>
  <si>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</si>
  <si>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</si>
  <si>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</si>
  <si>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</si>
  <si>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</si>
  <si>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</si>
  <si>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</si>
  <si>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</si>
  <si>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</si>
  <si>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</si>
  <si>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</si>
  <si>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</si>
  <si>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</si>
  <si>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</si>
  <si>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</si>
  <si>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</si>
  <si>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</si>
  <si>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</si>
  <si>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</si>
  <si>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</si>
  <si>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</si>
  <si>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</si>
  <si>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</si>
  <si>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</si>
  <si>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</si>
  <si>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</si>
  <si>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</si>
  <si>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</si>
  <si>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</si>
  <si>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</si>
  <si>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</si>
  <si>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</si>
  <si>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</si>
  <si>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</si>
  <si>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</si>
  <si>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</si>
  <si>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</si>
  <si>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</si>
  <si>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</si>
  <si>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</si>
  <si>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</si>
  <si>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</si>
  <si>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</si>
  <si>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</si>
  <si>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</si>
  <si>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</si>
  <si>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</si>
  <si>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</si>
  <si>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</si>
  <si>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</si>
  <si>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</si>
  <si>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</si>
  <si>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</si>
  <si>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</si>
  <si>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</si>
  <si>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</si>
  <si>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</si>
  <si>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</si>
  <si>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</si>
  <si>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catergory</t>
  </si>
  <si>
    <t>sub-catergory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</si>
  <si>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</si>
  <si>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</si>
  <si>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</si>
  <si>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</si>
  <si>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</si>
  <si>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</si>
  <si>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</si>
  <si>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</si>
  <si>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</si>
  <si>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</si>
  <si>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</si>
  <si>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</si>
  <si>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</si>
  <si>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</si>
  <si>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</si>
  <si>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</si>
  <si>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</si>
  <si>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</si>
  <si>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</si>
  <si>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</si>
  <si>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</si>
  <si>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</si>
  <si>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</si>
  <si>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</si>
  <si>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</si>
  <si>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</si>
  <si>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</si>
  <si>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</si>
  <si>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</si>
  <si>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</si>
  <si>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</si>
  <si>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</si>
  <si>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</si>
  <si>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catergory</t>
  </si>
  <si>
    <t>Row Labels</t>
  </si>
  <si>
    <t>Grand Total</t>
  </si>
  <si>
    <t>Column Labels</t>
  </si>
  <si>
    <t>(All)</t>
  </si>
  <si>
    <t>Count of outcome</t>
  </si>
  <si>
    <t>parent country</t>
  </si>
  <si>
    <t>data ended conversion</t>
  </si>
  <si>
    <t>data created conversion</t>
  </si>
  <si>
    <t>Years (data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</si>
  <si>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</si>
  <si>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</si>
  <si>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</si>
  <si>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</si>
  <si>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</si>
  <si>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</si>
  <si>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</si>
  <si>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</si>
  <si>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</si>
  <si>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</si>
  <si>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</si>
  <si>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</si>
  <si>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</si>
  <si>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</si>
  <si>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</si>
  <si>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</si>
  <si>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</si>
  <si>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</si>
  <si>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</si>
  <si>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</si>
  <si>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</si>
  <si>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</si>
  <si>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</si>
  <si>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</si>
  <si>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</si>
  <si>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 xml:space="preserve">number failed </t>
  </si>
  <si>
    <t>number cancelled</t>
  </si>
  <si>
    <t>total projects</t>
  </si>
  <si>
    <t>percentage successful</t>
  </si>
  <si>
    <t xml:space="preserve">percentage failed </t>
  </si>
  <si>
    <t>percentage cancelled</t>
  </si>
  <si>
    <t>mean</t>
  </si>
  <si>
    <t>median</t>
  </si>
  <si>
    <t>mode</t>
  </si>
  <si>
    <t xml:space="preserve">variance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</si>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</sst>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/>
    <xf numFmtId="9" fontId="0" fillId="0" borderId="0" xfId="42" applyFont="1"/>
    <xf numFmtId="0" fontId="16" fillId="0" borderId="0" xfId="0" applyFont="1"/>
    <xf numFmtId="0" fontId="18" fillId="0" borderId="0" xfId="0" applyFont="1"/>
    <xf numFmtId="0" fontId="0" fillId="0" borderId="10" xfId="0" applyBorder="1" applyAlignment="1">
      <alignment horizontal="right" wrapText="1"/>
    </xf>
    <xf numFmtId="9" fontId="0" fillId="0" borderId="10" xfId="0" applyNumberFormat="1" applyBorder="1" applyAlignment="1">
      <alignment horizontal="right" wrapText="1"/>
    </xf>
    <xf numFmtId="0" fontId="19" fillId="0" borderId="0" xfId="0" applyFont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font>
        <color auto="1"/>
      </font>
      <fill>
        <patternFill>
          <fgColor auto="1"/>
          <bgColor rgb="FF00B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fgColor auto="1"/>
          <bgColor theme="7"/>
        </patternFill>
      </fill>
    </dxf>
    <dxf>
      <font>
        <color auto="1"/>
      </font>
      <fill>
        <patternFill>
          <fgColor auto="1"/>
          <bgColor rgb="FF00B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fgColor auto="1"/>
          <bgColor theme="7"/>
        </patternFill>
      </fill>
    </dxf>
    <dxf>
      <font>
        <color auto="1"/>
      </font>
      <fill>
        <patternFill>
          <fgColor auto="1"/>
          <bgColor rgb="FF00B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fgColor auto="1"/>
          <bgColor theme="7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numFmt numFmtId="164" formatCode="0.0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horizontal="left" relativeIndent="1"/>
    </dxf>
  </dxfs>
  <tableStyles count="0" defaultTableStyle="TableStyleMedium2" defaultPivotStyle="PivotStyleLight16"/>
  <colors>
    <mruColors>
      <color rgb="FFFF5050"/>
      <color rgb="FFFB2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429087863910691E-2"/>
          <c:y val="0.1607188931891988"/>
          <c:w val="0.7595926592367539"/>
          <c:h val="0.553969126740513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0</c:formatCode>
                <c:ptCount val="9"/>
                <c:pt idx="0">
                  <c:v>504.43797758394612</c:v>
                </c:pt>
                <c:pt idx="1">
                  <c:v>201.63356831117181</c:v>
                </c:pt>
                <c:pt idx="2">
                  <c:v>27.176538240368025</c:v>
                </c:pt>
                <c:pt idx="4">
                  <c:v>384.98632511677079</c:v>
                </c:pt>
                <c:pt idx="5">
                  <c:v>245.08818796819486</c:v>
                </c:pt>
                <c:pt idx="6">
                  <c:v>71.740548340548344</c:v>
                </c:pt>
                <c:pt idx="7">
                  <c:v>128.95238095238096</c:v>
                </c:pt>
                <c:pt idx="8">
                  <c:v>1052.4242102246612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7-4EF4-8657-56BB06E9CC5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0</c:formatCode>
                <c:ptCount val="9"/>
                <c:pt idx="0">
                  <c:v>3099.3614291450772</c:v>
                </c:pt>
                <c:pt idx="1">
                  <c:v>992.59020905482112</c:v>
                </c:pt>
                <c:pt idx="2">
                  <c:v>1176.4404847804128</c:v>
                </c:pt>
                <c:pt idx="4">
                  <c:v>3023.0113705669132</c:v>
                </c:pt>
                <c:pt idx="5">
                  <c:v>515.49954205072947</c:v>
                </c:pt>
                <c:pt idx="6">
                  <c:v>1013.9803231074166</c:v>
                </c:pt>
                <c:pt idx="7">
                  <c:v>1577.2864940404129</c:v>
                </c:pt>
                <c:pt idx="8">
                  <c:v>6542.2042269278954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7-4EF4-8657-56BB06E9CC5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0</c:formatCode>
                <c:ptCount val="9"/>
                <c:pt idx="0">
                  <c:v>285.8642253433074</c:v>
                </c:pt>
                <c:pt idx="2">
                  <c:v>154.55047151218741</c:v>
                </c:pt>
                <c:pt idx="5">
                  <c:v>1.2706571242680547</c:v>
                </c:pt>
                <c:pt idx="6">
                  <c:v>1.729268292682927</c:v>
                </c:pt>
                <c:pt idx="7">
                  <c:v>121.20600744284954</c:v>
                </c:pt>
                <c:pt idx="8">
                  <c:v>62.792705156452151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47-4EF4-8657-56BB06E9CC5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0</c:formatCode>
                <c:ptCount val="9"/>
                <c:pt idx="0">
                  <c:v>30987.715206675213</c:v>
                </c:pt>
                <c:pt idx="1">
                  <c:v>8639.7804451618395</c:v>
                </c:pt>
                <c:pt idx="2">
                  <c:v>8888.7424367372987</c:v>
                </c:pt>
                <c:pt idx="3">
                  <c:v>602.51939874807931</c:v>
                </c:pt>
                <c:pt idx="4">
                  <c:v>32608.12575376311</c:v>
                </c:pt>
                <c:pt idx="5">
                  <c:v>6972.9745784006609</c:v>
                </c:pt>
                <c:pt idx="6">
                  <c:v>11920.006942972404</c:v>
                </c:pt>
                <c:pt idx="7">
                  <c:v>19833.314508292257</c:v>
                </c:pt>
                <c:pt idx="8">
                  <c:v>58804.825314459114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47-4EF4-8657-56BB06E9C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4735759"/>
        <c:axId val="264733359"/>
      </c:barChart>
      <c:catAx>
        <c:axId val="26473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33359"/>
        <c:crosses val="autoZero"/>
        <c:auto val="1"/>
        <c:lblAlgn val="ctr"/>
        <c:lblOffset val="100"/>
        <c:noMultiLvlLbl val="0"/>
      </c:catAx>
      <c:valAx>
        <c:axId val="26473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3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[CrowdfundingBook.xlsx]Sheet2!PivotTable8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0</c:formatCode>
                <c:ptCount val="24"/>
                <c:pt idx="0">
                  <c:v>34.959979476654695</c:v>
                </c:pt>
                <c:pt idx="2">
                  <c:v>282.09319180596208</c:v>
                </c:pt>
                <c:pt idx="3">
                  <c:v>21.2550761051635</c:v>
                </c:pt>
                <c:pt idx="5">
                  <c:v>38.844444444444441</c:v>
                </c:pt>
                <c:pt idx="6">
                  <c:v>201.63356831117181</c:v>
                </c:pt>
                <c:pt idx="7">
                  <c:v>90.562717770034851</c:v>
                </c:pt>
                <c:pt idx="8">
                  <c:v>18.853658536585368</c:v>
                </c:pt>
                <c:pt idx="11">
                  <c:v>32.896103896103895</c:v>
                </c:pt>
                <c:pt idx="12">
                  <c:v>245.08818796819486</c:v>
                </c:pt>
                <c:pt idx="13">
                  <c:v>1052.4242102246612</c:v>
                </c:pt>
                <c:pt idx="15">
                  <c:v>275.56994881015055</c:v>
                </c:pt>
                <c:pt idx="17">
                  <c:v>23.995287958115181</c:v>
                </c:pt>
                <c:pt idx="18">
                  <c:v>142.13444223805055</c:v>
                </c:pt>
                <c:pt idx="20">
                  <c:v>27.176538240368025</c:v>
                </c:pt>
                <c:pt idx="22">
                  <c:v>128.95238095238096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C-4B1B-B2D2-AB5C9DF6C206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0</c:formatCode>
                <c:ptCount val="24"/>
                <c:pt idx="0">
                  <c:v>440.513627539938</c:v>
                </c:pt>
                <c:pt idx="2">
                  <c:v>1116.4845595475949</c:v>
                </c:pt>
                <c:pt idx="3">
                  <c:v>676.07424205481641</c:v>
                </c:pt>
                <c:pt idx="4">
                  <c:v>301.43856666571662</c:v>
                </c:pt>
                <c:pt idx="5">
                  <c:v>382.76420185384836</c:v>
                </c:pt>
                <c:pt idx="6">
                  <c:v>992.59020905482112</c:v>
                </c:pt>
                <c:pt idx="7">
                  <c:v>973.62020864441138</c:v>
                </c:pt>
                <c:pt idx="8">
                  <c:v>174.7907574661474</c:v>
                </c:pt>
                <c:pt idx="9">
                  <c:v>137.26719576719577</c:v>
                </c:pt>
                <c:pt idx="10">
                  <c:v>415.55808231414227</c:v>
                </c:pt>
                <c:pt idx="11">
                  <c:v>242.96510814911696</c:v>
                </c:pt>
                <c:pt idx="12">
                  <c:v>515.49954205072947</c:v>
                </c:pt>
                <c:pt idx="13">
                  <c:v>6542.2042269278954</c:v>
                </c:pt>
                <c:pt idx="14">
                  <c:v>160.27696063379653</c:v>
                </c:pt>
                <c:pt idx="15">
                  <c:v>1435.8946420234433</c:v>
                </c:pt>
                <c:pt idx="16">
                  <c:v>357.97570800552842</c:v>
                </c:pt>
                <c:pt idx="17">
                  <c:v>349.57626333958234</c:v>
                </c:pt>
                <c:pt idx="18">
                  <c:v>158.73702865761689</c:v>
                </c:pt>
                <c:pt idx="19">
                  <c:v>227.97405247065447</c:v>
                </c:pt>
                <c:pt idx="20">
                  <c:v>760.88240246627061</c:v>
                </c:pt>
                <c:pt idx="21">
                  <c:v>892.46212496510327</c:v>
                </c:pt>
                <c:pt idx="22">
                  <c:v>684.82436907530928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C-4B1B-B2D2-AB5C9DF6C206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0</c:formatCode>
                <c:ptCount val="24"/>
                <c:pt idx="0">
                  <c:v>150.23948988566403</c:v>
                </c:pt>
                <c:pt idx="2">
                  <c:v>21.188688946015425</c:v>
                </c:pt>
                <c:pt idx="3">
                  <c:v>56.186046511627907</c:v>
                </c:pt>
                <c:pt idx="10">
                  <c:v>36.132726089785294</c:v>
                </c:pt>
                <c:pt idx="11">
                  <c:v>1.729268292682927</c:v>
                </c:pt>
                <c:pt idx="12">
                  <c:v>1.2706571242680547</c:v>
                </c:pt>
                <c:pt idx="13">
                  <c:v>62.792705156452151</c:v>
                </c:pt>
                <c:pt idx="17">
                  <c:v>58.25</c:v>
                </c:pt>
                <c:pt idx="20">
                  <c:v>118.41774542240212</c:v>
                </c:pt>
                <c:pt idx="21">
                  <c:v>58.973684210526315</c:v>
                </c:pt>
                <c:pt idx="22">
                  <c:v>62.232323232323225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DC-4B1B-B2D2-AB5C9DF6C206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0</c:formatCode>
                <c:ptCount val="24"/>
                <c:pt idx="0">
                  <c:v>7011.4650223695817</c:v>
                </c:pt>
                <c:pt idx="1">
                  <c:v>602.51939874807931</c:v>
                </c:pt>
                <c:pt idx="2">
                  <c:v>10213.214361314169</c:v>
                </c:pt>
                <c:pt idx="3">
                  <c:v>6893.6529502925887</c:v>
                </c:pt>
                <c:pt idx="4">
                  <c:v>3795.4948133488574</c:v>
                </c:pt>
                <c:pt idx="5">
                  <c:v>3058.717140556073</c:v>
                </c:pt>
                <c:pt idx="6">
                  <c:v>8639.7804451618395</c:v>
                </c:pt>
                <c:pt idx="7">
                  <c:v>6557.1044465961477</c:v>
                </c:pt>
                <c:pt idx="8">
                  <c:v>4672.0697665079979</c:v>
                </c:pt>
                <c:pt idx="9">
                  <c:v>1280.6170023843156</c:v>
                </c:pt>
                <c:pt idx="10">
                  <c:v>723.24548697784587</c:v>
                </c:pt>
                <c:pt idx="11">
                  <c:v>4757.1193680783545</c:v>
                </c:pt>
                <c:pt idx="12">
                  <c:v>6972.9745784006609</c:v>
                </c:pt>
                <c:pt idx="13">
                  <c:v>58804.825314459114</c:v>
                </c:pt>
                <c:pt idx="14">
                  <c:v>705.23181627648842</c:v>
                </c:pt>
                <c:pt idx="15">
                  <c:v>15679.074703103432</c:v>
                </c:pt>
                <c:pt idx="16">
                  <c:v>1248.7168855209593</c:v>
                </c:pt>
                <c:pt idx="17">
                  <c:v>3011.4869009122767</c:v>
                </c:pt>
                <c:pt idx="18">
                  <c:v>2609.179086265654</c:v>
                </c:pt>
                <c:pt idx="19">
                  <c:v>3398.938618061492</c:v>
                </c:pt>
                <c:pt idx="20">
                  <c:v>8165.496949759452</c:v>
                </c:pt>
                <c:pt idx="21">
                  <c:v>7914.8050156060226</c:v>
                </c:pt>
                <c:pt idx="22">
                  <c:v>11918.509492686228</c:v>
                </c:pt>
                <c:pt idx="23">
                  <c:v>623.76502182235765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DC-4B1B-B2D2-AB5C9DF6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0221311"/>
        <c:axId val="339504991"/>
      </c:barChart>
      <c:catAx>
        <c:axId val="39022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04991"/>
        <c:crosses val="autoZero"/>
        <c:auto val="1"/>
        <c:lblAlgn val="ctr"/>
        <c:lblOffset val="100"/>
        <c:noMultiLvlLbl val="0"/>
      </c:catAx>
      <c:valAx>
        <c:axId val="3395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2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0</c:formatCode>
                <c:ptCount val="12"/>
                <c:pt idx="0">
                  <c:v>258.20545868635827</c:v>
                </c:pt>
                <c:pt idx="1">
                  <c:v>237.25118750590303</c:v>
                </c:pt>
                <c:pt idx="2">
                  <c:v>155.870293738649</c:v>
                </c:pt>
                <c:pt idx="3">
                  <c:v>4.392394822006473</c:v>
                </c:pt>
                <c:pt idx="4">
                  <c:v>182.82326480862989</c:v>
                </c:pt>
                <c:pt idx="5">
                  <c:v>83.824274117600694</c:v>
                </c:pt>
                <c:pt idx="6">
                  <c:v>215.35952343587309</c:v>
                </c:pt>
                <c:pt idx="7">
                  <c:v>499.16593817285559</c:v>
                </c:pt>
                <c:pt idx="8">
                  <c:v>270.63456744469511</c:v>
                </c:pt>
                <c:pt idx="9">
                  <c:v>369.25568448196771</c:v>
                </c:pt>
                <c:pt idx="10">
                  <c:v>84.339889979185244</c:v>
                </c:pt>
                <c:pt idx="11">
                  <c:v>255.31725954431803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8A-474F-AFC7-DFAB010CF85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0</c:formatCode>
                <c:ptCount val="12"/>
                <c:pt idx="0">
                  <c:v>1637.2737826359778</c:v>
                </c:pt>
                <c:pt idx="1">
                  <c:v>1426.0358233462521</c:v>
                </c:pt>
                <c:pt idx="2">
                  <c:v>1940.6077303319853</c:v>
                </c:pt>
                <c:pt idx="3">
                  <c:v>1363.4986882415674</c:v>
                </c:pt>
                <c:pt idx="4">
                  <c:v>1556.9051720201737</c:v>
                </c:pt>
                <c:pt idx="5">
                  <c:v>1412.0860407291029</c:v>
                </c:pt>
                <c:pt idx="6">
                  <c:v>1420.6754038796375</c:v>
                </c:pt>
                <c:pt idx="7">
                  <c:v>1652.2548184959815</c:v>
                </c:pt>
                <c:pt idx="8">
                  <c:v>1148.4038699870403</c:v>
                </c:pt>
                <c:pt idx="9">
                  <c:v>1180.6111423347743</c:v>
                </c:pt>
                <c:pt idx="10">
                  <c:v>1398.3801873927771</c:v>
                </c:pt>
                <c:pt idx="11">
                  <c:v>1803.6414202784131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8A-474F-AFC7-DFAB010CF85B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0</c:formatCode>
                <c:ptCount val="12"/>
                <c:pt idx="0">
                  <c:v>58.973684210526315</c:v>
                </c:pt>
                <c:pt idx="3">
                  <c:v>36.132726089785294</c:v>
                </c:pt>
                <c:pt idx="4">
                  <c:v>22.917957238698353</c:v>
                </c:pt>
                <c:pt idx="5">
                  <c:v>58.25</c:v>
                </c:pt>
                <c:pt idx="6">
                  <c:v>56.186046511627907</c:v>
                </c:pt>
                <c:pt idx="7">
                  <c:v>19.932788374205266</c:v>
                </c:pt>
                <c:pt idx="9">
                  <c:v>88.166666666666671</c:v>
                </c:pt>
                <c:pt idx="10">
                  <c:v>200.45389693750565</c:v>
                </c:pt>
                <c:pt idx="11">
                  <c:v>86.399568842732009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8A-474F-AFC7-DFAB010CF85B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0</c:formatCode>
                <c:ptCount val="12"/>
                <c:pt idx="0">
                  <c:v>18242.63593653787</c:v>
                </c:pt>
                <c:pt idx="1">
                  <c:v>13500.338879402683</c:v>
                </c:pt>
                <c:pt idx="2">
                  <c:v>16776.563881171744</c:v>
                </c:pt>
                <c:pt idx="3">
                  <c:v>14380.830780774108</c:v>
                </c:pt>
                <c:pt idx="4">
                  <c:v>13067.706738214047</c:v>
                </c:pt>
                <c:pt idx="5">
                  <c:v>17621.651075103746</c:v>
                </c:pt>
                <c:pt idx="6">
                  <c:v>20118.227052509894</c:v>
                </c:pt>
                <c:pt idx="7">
                  <c:v>14702.808766966366</c:v>
                </c:pt>
                <c:pt idx="8">
                  <c:v>10480.799216078185</c:v>
                </c:pt>
                <c:pt idx="9">
                  <c:v>14937.152110597746</c:v>
                </c:pt>
                <c:pt idx="10">
                  <c:v>13529.106603517677</c:v>
                </c:pt>
                <c:pt idx="11">
                  <c:v>11900.183544335901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8A-474F-AFC7-DFAB010CF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631423"/>
        <c:axId val="342628543"/>
      </c:lineChart>
      <c:catAx>
        <c:axId val="34263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8543"/>
        <c:crosses val="autoZero"/>
        <c:auto val="1"/>
        <c:lblAlgn val="ctr"/>
        <c:lblOffset val="100"/>
        <c:noMultiLvlLbl val="0"/>
      </c:catAx>
      <c:valAx>
        <c:axId val="3426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3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</a:t>
            </a:r>
            <a:r>
              <a:rPr lang="en-AU" baseline="0"/>
              <a:t> based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1'!$B$1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1-4495-8753-D673FDEF96B4}"/>
            </c:ext>
          </c:extLst>
        </c:ser>
        <c:ser>
          <c:idx val="1"/>
          <c:order val="1"/>
          <c:tx>
            <c:strRef>
              <c:f>'Bonus 1'!$C$1</c:f>
              <c:strCache>
                <c:ptCount val="1"/>
                <c:pt idx="0">
                  <c:v>number failed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E1-4495-8753-D673FDEF96B4}"/>
            </c:ext>
          </c:extLst>
        </c:ser>
        <c:ser>
          <c:idx val="2"/>
          <c:order val="2"/>
          <c:tx>
            <c:strRef>
              <c:f>'Bonus 1'!$D$1</c:f>
              <c:strCache>
                <c:ptCount val="1"/>
                <c:pt idx="0">
                  <c:v>number cancelled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1'!$D$2:$D$13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E1-4495-8753-D673FDEF96B4}"/>
            </c:ext>
          </c:extLst>
        </c:ser>
        <c:ser>
          <c:idx val="3"/>
          <c:order val="3"/>
          <c:tx>
            <c:strRef>
              <c:f>'Bonus 1'!$E$1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1'!$E$2:$E$13</c:f>
              <c:numCache>
                <c:formatCode>General</c:formatCode>
                <c:ptCount val="12"/>
                <c:pt idx="0">
                  <c:v>51</c:v>
                </c:pt>
                <c:pt idx="1">
                  <c:v>229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E1-4495-8753-D673FDEF96B4}"/>
            </c:ext>
          </c:extLst>
        </c:ser>
        <c:ser>
          <c:idx val="4"/>
          <c:order val="4"/>
          <c:tx>
            <c:strRef>
              <c:f>'Bonus 1'!$F$1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0.83406113537117899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</c:v>
                </c:pt>
                <c:pt idx="7">
                  <c:v>0.7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0.41155234657039713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E1-4495-8753-D673FDEF96B4}"/>
            </c:ext>
          </c:extLst>
        </c:ser>
        <c:ser>
          <c:idx val="5"/>
          <c:order val="5"/>
          <c:tx>
            <c:strRef>
              <c:f>'Bonus 1'!$G$1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0.16593886462882096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0.3</c:v>
                </c:pt>
                <c:pt idx="7">
                  <c:v>0.3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0.58844765342960292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E1-4495-8753-D673FDEF96B4}"/>
            </c:ext>
          </c:extLst>
        </c:ser>
        <c:ser>
          <c:idx val="6"/>
          <c:order val="6"/>
          <c:tx>
            <c:strRef>
              <c:f>'Bonus 1'!$H$1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0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E1-4495-8753-D673FDEF9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821088"/>
        <c:axId val="1375797088"/>
      </c:lineChart>
      <c:catAx>
        <c:axId val="137582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97088"/>
        <c:crosses val="autoZero"/>
        <c:auto val="1"/>
        <c:lblAlgn val="ctr"/>
        <c:lblOffset val="100"/>
        <c:noMultiLvlLbl val="0"/>
      </c:catAx>
      <c:valAx>
        <c:axId val="13757970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82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165354330708664E-2"/>
          <c:y val="0.75404928550597838"/>
          <c:w val="0.82092651044789422"/>
          <c:h val="0.183474712719733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190500</xdr:rowOff>
    </xdr:from>
    <xdr:to>
      <xdr:col>13</xdr:col>
      <xdr:colOff>371475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10BB7-FE41-51BB-F6EF-68A5713C5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3</xdr:row>
      <xdr:rowOff>66674</xdr:rowOff>
    </xdr:from>
    <xdr:to>
      <xdr:col>13</xdr:col>
      <xdr:colOff>552450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B0F8FE-7759-8AA8-188F-67FBC24C9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2</xdr:row>
      <xdr:rowOff>171450</xdr:rowOff>
    </xdr:from>
    <xdr:to>
      <xdr:col>13</xdr:col>
      <xdr:colOff>242887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A1E6A-D7E1-D635-4311-B556565D0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</xdr:colOff>
      <xdr:row>13</xdr:row>
      <xdr:rowOff>104775</xdr:rowOff>
    </xdr:from>
    <xdr:to>
      <xdr:col>3</xdr:col>
      <xdr:colOff>752476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212CB-1CFF-8349-7361-451C67DC8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9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A6B56D-2713-478B-773D-ED0F9FBF49E0}"/>
            </a:ext>
          </a:extLst>
        </xdr:cNvPr>
        <xdr:cNvSpPr txBox="1"/>
      </xdr:nvSpPr>
      <xdr:spPr>
        <a:xfrm>
          <a:off x="55435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8</xdr:col>
      <xdr:colOff>314325</xdr:colOff>
      <xdr:row>4</xdr:row>
      <xdr:rowOff>133348</xdr:rowOff>
    </xdr:from>
    <xdr:ext cx="3895725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6495E1-7723-E0D6-92CE-B15F34D0BECB}"/>
            </a:ext>
          </a:extLst>
        </xdr:cNvPr>
        <xdr:cNvSpPr txBox="1"/>
      </xdr:nvSpPr>
      <xdr:spPr>
        <a:xfrm>
          <a:off x="7639050" y="933448"/>
          <a:ext cx="38957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 b="1"/>
            <a:t>The data shows more variation with successful outcomes due to the larger variance and standard deviations, which shows more dispersion. </a:t>
          </a:r>
        </a:p>
      </xdr:txBody>
    </xdr:sp>
    <xdr:clientData/>
  </xdr:oneCellAnchor>
  <xdr:oneCellAnchor>
    <xdr:from>
      <xdr:col>8</xdr:col>
      <xdr:colOff>342900</xdr:colOff>
      <xdr:row>1</xdr:row>
      <xdr:rowOff>104776</xdr:rowOff>
    </xdr:from>
    <xdr:ext cx="3810000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D4A5555-41EC-5F01-ED31-33F75A1761A1}"/>
            </a:ext>
          </a:extLst>
        </xdr:cNvPr>
        <xdr:cNvSpPr txBox="1"/>
      </xdr:nvSpPr>
      <xdr:spPr>
        <a:xfrm>
          <a:off x="7667625" y="304801"/>
          <a:ext cx="3810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 b="1"/>
            <a:t>the data</a:t>
          </a:r>
          <a:r>
            <a:rPr lang="en-AU" sz="1100" b="1" baseline="0"/>
            <a:t> is better represented with a mean value to due to the large sample size. The median value however would show the data is skewed, and determine any outliers, </a:t>
          </a:r>
          <a:endParaRPr lang="en-AU" sz="11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spe\Downloads\Copy%20of%20Copy%20of%20Copy%20of%20CrowdfundingBook.xlsx" TargetMode="External"/><Relationship Id="rId1" Type="http://schemas.openxmlformats.org/officeDocument/2006/relationships/externalLinkPath" Target="file:///C:\Users\jaspe\Downloads\Copy%20of%20Copy%20of%20Copy%20of%20Crowdfunding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owdfunding"/>
      <sheetName val="Sheet1"/>
      <sheetName val="Sheet2"/>
      <sheetName val="Sheet3"/>
      <sheetName val="Sheet84"/>
    </sheetNames>
    <sheetDataSet>
      <sheetData sheetId="0">
        <row r="1">
          <cell r="D1" t="str">
            <v>goal</v>
          </cell>
          <cell r="G1" t="str">
            <v>outcome</v>
          </cell>
        </row>
        <row r="2">
          <cell r="D2">
            <v>100</v>
          </cell>
          <cell r="G2" t="str">
            <v>failed</v>
          </cell>
        </row>
        <row r="3">
          <cell r="D3">
            <v>1400</v>
          </cell>
          <cell r="G3" t="str">
            <v>successful</v>
          </cell>
        </row>
        <row r="4">
          <cell r="D4">
            <v>108400</v>
          </cell>
          <cell r="G4" t="str">
            <v>successful</v>
          </cell>
        </row>
        <row r="5">
          <cell r="D5">
            <v>4200</v>
          </cell>
          <cell r="G5" t="str">
            <v>failed</v>
          </cell>
        </row>
        <row r="6">
          <cell r="D6">
            <v>7600</v>
          </cell>
          <cell r="G6" t="str">
            <v>failed</v>
          </cell>
        </row>
        <row r="7">
          <cell r="D7">
            <v>7600</v>
          </cell>
          <cell r="G7" t="str">
            <v>successful</v>
          </cell>
        </row>
        <row r="8">
          <cell r="D8">
            <v>5200</v>
          </cell>
          <cell r="G8" t="str">
            <v>failed</v>
          </cell>
        </row>
        <row r="9">
          <cell r="D9">
            <v>4500</v>
          </cell>
          <cell r="G9" t="str">
            <v>successful</v>
          </cell>
        </row>
        <row r="10">
          <cell r="D10">
            <v>110100</v>
          </cell>
          <cell r="G10" t="str">
            <v>live</v>
          </cell>
        </row>
        <row r="11">
          <cell r="D11">
            <v>6200</v>
          </cell>
          <cell r="G11" t="str">
            <v>failed</v>
          </cell>
        </row>
        <row r="12">
          <cell r="D12">
            <v>5200</v>
          </cell>
          <cell r="G12" t="str">
            <v>successful</v>
          </cell>
        </row>
        <row r="13">
          <cell r="D13">
            <v>6300</v>
          </cell>
          <cell r="G13" t="str">
            <v>failed</v>
          </cell>
        </row>
        <row r="14">
          <cell r="D14">
            <v>6300</v>
          </cell>
          <cell r="G14" t="str">
            <v>failed</v>
          </cell>
        </row>
        <row r="15">
          <cell r="D15">
            <v>4200</v>
          </cell>
          <cell r="G15" t="str">
            <v>successful</v>
          </cell>
        </row>
        <row r="16">
          <cell r="D16">
            <v>28200</v>
          </cell>
          <cell r="G16" t="str">
            <v>failed</v>
          </cell>
        </row>
        <row r="17">
          <cell r="D17">
            <v>81200</v>
          </cell>
          <cell r="G17" t="str">
            <v>failed</v>
          </cell>
        </row>
        <row r="18">
          <cell r="D18">
            <v>1700</v>
          </cell>
          <cell r="G18" t="str">
            <v>successful</v>
          </cell>
        </row>
        <row r="19">
          <cell r="D19">
            <v>84600</v>
          </cell>
          <cell r="G19" t="str">
            <v>successful</v>
          </cell>
        </row>
        <row r="20">
          <cell r="D20">
            <v>9100</v>
          </cell>
          <cell r="G20" t="str">
            <v>canceled</v>
          </cell>
        </row>
        <row r="21">
          <cell r="D21">
            <v>62500</v>
          </cell>
          <cell r="G21" t="str">
            <v>failed</v>
          </cell>
        </row>
        <row r="22">
          <cell r="D22">
            <v>131800</v>
          </cell>
          <cell r="G22" t="str">
            <v>successful</v>
          </cell>
        </row>
        <row r="23">
          <cell r="D23">
            <v>94000</v>
          </cell>
          <cell r="G23" t="str">
            <v>failed</v>
          </cell>
        </row>
        <row r="24">
          <cell r="D24">
            <v>59100</v>
          </cell>
          <cell r="G24" t="str">
            <v>successful</v>
          </cell>
        </row>
        <row r="25">
          <cell r="D25">
            <v>4500</v>
          </cell>
          <cell r="G25" t="str">
            <v>successful</v>
          </cell>
        </row>
        <row r="26">
          <cell r="D26">
            <v>92400</v>
          </cell>
          <cell r="G26" t="str">
            <v>successful</v>
          </cell>
        </row>
        <row r="27">
          <cell r="D27">
            <v>5500</v>
          </cell>
          <cell r="G27" t="str">
            <v>successful</v>
          </cell>
        </row>
        <row r="28">
          <cell r="D28">
            <v>107500</v>
          </cell>
          <cell r="G28" t="str">
            <v>canceled</v>
          </cell>
        </row>
        <row r="29">
          <cell r="D29">
            <v>2000</v>
          </cell>
          <cell r="G29" t="str">
            <v>failed</v>
          </cell>
        </row>
        <row r="30">
          <cell r="D30">
            <v>130800</v>
          </cell>
          <cell r="G30" t="str">
            <v>successful</v>
          </cell>
        </row>
        <row r="31">
          <cell r="D31">
            <v>45900</v>
          </cell>
          <cell r="G31" t="str">
            <v>successful</v>
          </cell>
        </row>
        <row r="32">
          <cell r="D32">
            <v>9000</v>
          </cell>
          <cell r="G32" t="str">
            <v>successful</v>
          </cell>
        </row>
        <row r="33">
          <cell r="D33">
            <v>3500</v>
          </cell>
          <cell r="G33" t="str">
            <v>successful</v>
          </cell>
        </row>
        <row r="34">
          <cell r="D34">
            <v>101000</v>
          </cell>
          <cell r="G34" t="str">
            <v>failed</v>
          </cell>
        </row>
        <row r="35">
          <cell r="D35">
            <v>50200</v>
          </cell>
          <cell r="G35" t="str">
            <v>successful</v>
          </cell>
        </row>
        <row r="36">
          <cell r="D36">
            <v>9300</v>
          </cell>
          <cell r="G36" t="str">
            <v>successful</v>
          </cell>
        </row>
        <row r="37">
          <cell r="D37">
            <v>125500</v>
          </cell>
          <cell r="G37" t="str">
            <v>successful</v>
          </cell>
        </row>
        <row r="38">
          <cell r="D38">
            <v>700</v>
          </cell>
          <cell r="G38" t="str">
            <v>successful</v>
          </cell>
        </row>
        <row r="39">
          <cell r="D39">
            <v>8100</v>
          </cell>
          <cell r="G39" t="str">
            <v>successful</v>
          </cell>
        </row>
        <row r="40">
          <cell r="D40">
            <v>3100</v>
          </cell>
          <cell r="G40" t="str">
            <v>successful</v>
          </cell>
        </row>
        <row r="41">
          <cell r="D41">
            <v>9900</v>
          </cell>
          <cell r="G41" t="str">
            <v>failed</v>
          </cell>
        </row>
        <row r="42">
          <cell r="D42">
            <v>8800</v>
          </cell>
          <cell r="G42" t="str">
            <v>successful</v>
          </cell>
        </row>
        <row r="43">
          <cell r="D43">
            <v>5600</v>
          </cell>
          <cell r="G43" t="str">
            <v>successful</v>
          </cell>
        </row>
        <row r="44">
          <cell r="D44">
            <v>1800</v>
          </cell>
          <cell r="G44" t="str">
            <v>successful</v>
          </cell>
        </row>
        <row r="45">
          <cell r="D45">
            <v>90200</v>
          </cell>
          <cell r="G45" t="str">
            <v>successful</v>
          </cell>
        </row>
        <row r="46">
          <cell r="D46">
            <v>1600</v>
          </cell>
          <cell r="G46" t="str">
            <v>successful</v>
          </cell>
        </row>
        <row r="47">
          <cell r="D47">
            <v>9500</v>
          </cell>
          <cell r="G47" t="str">
            <v>failed</v>
          </cell>
        </row>
        <row r="48">
          <cell r="D48">
            <v>3700</v>
          </cell>
          <cell r="G48" t="str">
            <v>successful</v>
          </cell>
        </row>
        <row r="49">
          <cell r="D49">
            <v>1500</v>
          </cell>
          <cell r="G49" t="str">
            <v>successful</v>
          </cell>
        </row>
        <row r="50">
          <cell r="D50">
            <v>33300</v>
          </cell>
          <cell r="G50" t="str">
            <v>successful</v>
          </cell>
        </row>
        <row r="51">
          <cell r="D51">
            <v>7200</v>
          </cell>
          <cell r="G51" t="str">
            <v>successful</v>
          </cell>
        </row>
        <row r="52">
          <cell r="D52">
            <v>100</v>
          </cell>
          <cell r="G52" t="str">
            <v>failed</v>
          </cell>
        </row>
        <row r="53">
          <cell r="D53">
            <v>158100</v>
          </cell>
          <cell r="G53" t="str">
            <v>failed</v>
          </cell>
        </row>
        <row r="54">
          <cell r="D54">
            <v>7200</v>
          </cell>
          <cell r="G54" t="str">
            <v>failed</v>
          </cell>
        </row>
        <row r="55">
          <cell r="D55">
            <v>8800</v>
          </cell>
          <cell r="G55" t="str">
            <v>successful</v>
          </cell>
        </row>
        <row r="56">
          <cell r="D56">
            <v>6000</v>
          </cell>
          <cell r="G56" t="str">
            <v>failed</v>
          </cell>
        </row>
        <row r="57">
          <cell r="D57">
            <v>6600</v>
          </cell>
          <cell r="G57" t="str">
            <v>successful</v>
          </cell>
        </row>
        <row r="58">
          <cell r="D58">
            <v>8000</v>
          </cell>
          <cell r="G58" t="str">
            <v>successful</v>
          </cell>
        </row>
        <row r="59">
          <cell r="D59">
            <v>2900</v>
          </cell>
          <cell r="G59" t="str">
            <v>successful</v>
          </cell>
        </row>
        <row r="60">
          <cell r="D60">
            <v>2700</v>
          </cell>
          <cell r="G60" t="str">
            <v>successful</v>
          </cell>
        </row>
        <row r="61">
          <cell r="D61">
            <v>1400</v>
          </cell>
          <cell r="G61" t="str">
            <v>successful</v>
          </cell>
        </row>
        <row r="62">
          <cell r="D62">
            <v>94200</v>
          </cell>
          <cell r="G62" t="str">
            <v>successful</v>
          </cell>
        </row>
        <row r="63">
          <cell r="D63">
            <v>199200</v>
          </cell>
          <cell r="G63" t="str">
            <v>failed</v>
          </cell>
        </row>
        <row r="64">
          <cell r="D64">
            <v>2000</v>
          </cell>
          <cell r="G64" t="str">
            <v>successful</v>
          </cell>
        </row>
        <row r="65">
          <cell r="D65">
            <v>4700</v>
          </cell>
          <cell r="G65" t="str">
            <v>failed</v>
          </cell>
        </row>
        <row r="66">
          <cell r="D66">
            <v>2800</v>
          </cell>
          <cell r="G66" t="str">
            <v>failed</v>
          </cell>
        </row>
        <row r="67">
          <cell r="D67">
            <v>6100</v>
          </cell>
          <cell r="G67" t="str">
            <v>successful</v>
          </cell>
        </row>
        <row r="68">
          <cell r="D68">
            <v>2900</v>
          </cell>
          <cell r="G68" t="str">
            <v>failed</v>
          </cell>
        </row>
        <row r="69">
          <cell r="D69">
            <v>72600</v>
          </cell>
          <cell r="G69" t="str">
            <v>successful</v>
          </cell>
        </row>
        <row r="70">
          <cell r="D70">
            <v>5700</v>
          </cell>
          <cell r="G70" t="str">
            <v>successful</v>
          </cell>
        </row>
        <row r="71">
          <cell r="D71">
            <v>7900</v>
          </cell>
          <cell r="G71" t="str">
            <v>canceled</v>
          </cell>
        </row>
        <row r="72">
          <cell r="D72">
            <v>128000</v>
          </cell>
          <cell r="G72" t="str">
            <v>successful</v>
          </cell>
        </row>
        <row r="73">
          <cell r="D73">
            <v>6000</v>
          </cell>
          <cell r="G73" t="str">
            <v>successful</v>
          </cell>
        </row>
        <row r="74">
          <cell r="D74">
            <v>600</v>
          </cell>
          <cell r="G74" t="str">
            <v>successful</v>
          </cell>
        </row>
        <row r="75">
          <cell r="D75">
            <v>1400</v>
          </cell>
          <cell r="G75" t="str">
            <v>successful</v>
          </cell>
        </row>
        <row r="76">
          <cell r="D76">
            <v>3900</v>
          </cell>
          <cell r="G76" t="str">
            <v>successful</v>
          </cell>
        </row>
        <row r="77">
          <cell r="D77">
            <v>9700</v>
          </cell>
          <cell r="G77" t="str">
            <v>successful</v>
          </cell>
        </row>
        <row r="78">
          <cell r="D78">
            <v>122900</v>
          </cell>
          <cell r="G78" t="str">
            <v>failed</v>
          </cell>
        </row>
        <row r="79">
          <cell r="D79">
            <v>9500</v>
          </cell>
          <cell r="G79" t="str">
            <v>failed</v>
          </cell>
        </row>
        <row r="80">
          <cell r="D80">
            <v>4500</v>
          </cell>
          <cell r="G80" t="str">
            <v>successful</v>
          </cell>
        </row>
        <row r="81">
          <cell r="D81">
            <v>57800</v>
          </cell>
          <cell r="G81" t="str">
            <v>failed</v>
          </cell>
        </row>
        <row r="82">
          <cell r="D82">
            <v>1100</v>
          </cell>
          <cell r="G82" t="str">
            <v>successful</v>
          </cell>
        </row>
        <row r="83">
          <cell r="D83">
            <v>16800</v>
          </cell>
          <cell r="G83" t="str">
            <v>successful</v>
          </cell>
        </row>
        <row r="84">
          <cell r="D84">
            <v>1000</v>
          </cell>
          <cell r="G84" t="str">
            <v>successful</v>
          </cell>
        </row>
        <row r="85">
          <cell r="D85">
            <v>106400</v>
          </cell>
          <cell r="G85" t="str">
            <v>failed</v>
          </cell>
        </row>
        <row r="86">
          <cell r="D86">
            <v>31400</v>
          </cell>
          <cell r="G86" t="str">
            <v>successful</v>
          </cell>
        </row>
        <row r="87">
          <cell r="D87">
            <v>4900</v>
          </cell>
          <cell r="G87" t="str">
            <v>successful</v>
          </cell>
        </row>
        <row r="88">
          <cell r="D88">
            <v>7400</v>
          </cell>
          <cell r="G88" t="str">
            <v>successful</v>
          </cell>
        </row>
        <row r="89">
          <cell r="D89">
            <v>198500</v>
          </cell>
          <cell r="G89" t="str">
            <v>failed</v>
          </cell>
        </row>
        <row r="90">
          <cell r="D90">
            <v>4800</v>
          </cell>
          <cell r="G90" t="str">
            <v>successful</v>
          </cell>
        </row>
        <row r="91">
          <cell r="D91">
            <v>3400</v>
          </cell>
          <cell r="G91" t="str">
            <v>successful</v>
          </cell>
        </row>
        <row r="92">
          <cell r="D92">
            <v>7800</v>
          </cell>
          <cell r="G92" t="str">
            <v>failed</v>
          </cell>
        </row>
        <row r="93">
          <cell r="D93">
            <v>154300</v>
          </cell>
          <cell r="G93" t="str">
            <v>failed</v>
          </cell>
        </row>
        <row r="94">
          <cell r="D94">
            <v>20000</v>
          </cell>
          <cell r="G94" t="str">
            <v>successful</v>
          </cell>
        </row>
        <row r="95">
          <cell r="D95">
            <v>108800</v>
          </cell>
          <cell r="G95" t="str">
            <v>canceled</v>
          </cell>
        </row>
        <row r="96">
          <cell r="D96">
            <v>2900</v>
          </cell>
          <cell r="G96" t="str">
            <v>successful</v>
          </cell>
        </row>
        <row r="97">
          <cell r="D97">
            <v>900</v>
          </cell>
          <cell r="G97" t="str">
            <v>successful</v>
          </cell>
        </row>
        <row r="98">
          <cell r="D98">
            <v>69700</v>
          </cell>
          <cell r="G98" t="str">
            <v>successful</v>
          </cell>
        </row>
        <row r="99">
          <cell r="D99">
            <v>1300</v>
          </cell>
          <cell r="G99" t="str">
            <v>successful</v>
          </cell>
        </row>
        <row r="100">
          <cell r="D100">
            <v>97800</v>
          </cell>
          <cell r="G100" t="str">
            <v>failed</v>
          </cell>
        </row>
        <row r="101">
          <cell r="D101">
            <v>7600</v>
          </cell>
          <cell r="G101" t="str">
            <v>successful</v>
          </cell>
        </row>
        <row r="102">
          <cell r="D102">
            <v>100</v>
          </cell>
          <cell r="G102" t="str">
            <v>failed</v>
          </cell>
        </row>
        <row r="103">
          <cell r="D103">
            <v>900</v>
          </cell>
          <cell r="G103" t="str">
            <v>successful</v>
          </cell>
        </row>
        <row r="104">
          <cell r="D104">
            <v>3700</v>
          </cell>
          <cell r="G104" t="str">
            <v>successful</v>
          </cell>
        </row>
        <row r="105">
          <cell r="D105">
            <v>10000</v>
          </cell>
          <cell r="G105" t="str">
            <v>failed</v>
          </cell>
        </row>
        <row r="106">
          <cell r="D106">
            <v>119200</v>
          </cell>
          <cell r="G106" t="str">
            <v>successful</v>
          </cell>
        </row>
        <row r="107">
          <cell r="D107">
            <v>6800</v>
          </cell>
          <cell r="G107" t="str">
            <v>successful</v>
          </cell>
        </row>
        <row r="108">
          <cell r="D108">
            <v>3900</v>
          </cell>
          <cell r="G108" t="str">
            <v>successful</v>
          </cell>
        </row>
        <row r="109">
          <cell r="D109">
            <v>3500</v>
          </cell>
          <cell r="G109" t="str">
            <v>successful</v>
          </cell>
        </row>
        <row r="110">
          <cell r="D110">
            <v>1500</v>
          </cell>
          <cell r="G110" t="str">
            <v>successful</v>
          </cell>
        </row>
        <row r="111">
          <cell r="D111">
            <v>5200</v>
          </cell>
          <cell r="G111" t="str">
            <v>failed</v>
          </cell>
        </row>
        <row r="112">
          <cell r="D112">
            <v>142400</v>
          </cell>
          <cell r="G112" t="str">
            <v>failed</v>
          </cell>
        </row>
        <row r="113">
          <cell r="D113">
            <v>61400</v>
          </cell>
          <cell r="G113" t="str">
            <v>successful</v>
          </cell>
        </row>
        <row r="114">
          <cell r="D114">
            <v>4700</v>
          </cell>
          <cell r="G114" t="str">
            <v>successful</v>
          </cell>
        </row>
        <row r="115">
          <cell r="D115">
            <v>3300</v>
          </cell>
          <cell r="G115" t="str">
            <v>successful</v>
          </cell>
        </row>
        <row r="116">
          <cell r="D116">
            <v>1900</v>
          </cell>
          <cell r="G116" t="str">
            <v>successful</v>
          </cell>
        </row>
        <row r="117">
          <cell r="D117">
            <v>166700</v>
          </cell>
          <cell r="G117" t="str">
            <v>failed</v>
          </cell>
        </row>
        <row r="118">
          <cell r="D118">
            <v>7200</v>
          </cell>
          <cell r="G118" t="str">
            <v>failed</v>
          </cell>
        </row>
        <row r="119">
          <cell r="D119">
            <v>4900</v>
          </cell>
          <cell r="G119" t="str">
            <v>successful</v>
          </cell>
        </row>
        <row r="120">
          <cell r="D120">
            <v>5400</v>
          </cell>
          <cell r="G120" t="str">
            <v>successful</v>
          </cell>
        </row>
        <row r="121">
          <cell r="D121">
            <v>5000</v>
          </cell>
          <cell r="G121" t="str">
            <v>successful</v>
          </cell>
        </row>
        <row r="122">
          <cell r="D122">
            <v>75100</v>
          </cell>
          <cell r="G122" t="str">
            <v>successful</v>
          </cell>
        </row>
        <row r="123">
          <cell r="D123">
            <v>45300</v>
          </cell>
          <cell r="G123" t="str">
            <v>successful</v>
          </cell>
        </row>
        <row r="124">
          <cell r="D124">
            <v>136800</v>
          </cell>
          <cell r="G124" t="str">
            <v>failed</v>
          </cell>
        </row>
        <row r="125">
          <cell r="D125">
            <v>177700</v>
          </cell>
          <cell r="G125" t="str">
            <v>failed</v>
          </cell>
        </row>
        <row r="126">
          <cell r="D126">
            <v>2600</v>
          </cell>
          <cell r="G126" t="str">
            <v>successful</v>
          </cell>
        </row>
        <row r="127">
          <cell r="D127">
            <v>5300</v>
          </cell>
          <cell r="G127" t="str">
            <v>successful</v>
          </cell>
        </row>
        <row r="128">
          <cell r="D128">
            <v>180200</v>
          </cell>
          <cell r="G128" t="str">
            <v>failed</v>
          </cell>
        </row>
        <row r="129">
          <cell r="D129">
            <v>103200</v>
          </cell>
          <cell r="G129" t="str">
            <v>failed</v>
          </cell>
        </row>
        <row r="130">
          <cell r="D130">
            <v>70600</v>
          </cell>
          <cell r="G130" t="str">
            <v>canceled</v>
          </cell>
        </row>
        <row r="131">
          <cell r="D131">
            <v>148500</v>
          </cell>
          <cell r="G131" t="str">
            <v>canceled</v>
          </cell>
        </row>
        <row r="132">
          <cell r="D132">
            <v>9600</v>
          </cell>
          <cell r="G132" t="str">
            <v>successful</v>
          </cell>
        </row>
        <row r="133">
          <cell r="D133">
            <v>164700</v>
          </cell>
          <cell r="G133" t="str">
            <v>successful</v>
          </cell>
        </row>
        <row r="134">
          <cell r="D134">
            <v>3300</v>
          </cell>
          <cell r="G134" t="str">
            <v>successful</v>
          </cell>
        </row>
        <row r="135">
          <cell r="D135">
            <v>4500</v>
          </cell>
          <cell r="G135" t="str">
            <v>successful</v>
          </cell>
        </row>
        <row r="136">
          <cell r="D136">
            <v>99500</v>
          </cell>
          <cell r="G136" t="str">
            <v>failed</v>
          </cell>
        </row>
        <row r="137">
          <cell r="D137">
            <v>7700</v>
          </cell>
          <cell r="G137" t="str">
            <v>failed</v>
          </cell>
        </row>
        <row r="138">
          <cell r="D138">
            <v>82800</v>
          </cell>
          <cell r="G138" t="str">
            <v>canceled</v>
          </cell>
        </row>
        <row r="139">
          <cell r="D139">
            <v>1800</v>
          </cell>
          <cell r="G139" t="str">
            <v>successful</v>
          </cell>
        </row>
        <row r="140">
          <cell r="D140">
            <v>9600</v>
          </cell>
          <cell r="G140" t="str">
            <v>failed</v>
          </cell>
        </row>
        <row r="141">
          <cell r="D141">
            <v>92100</v>
          </cell>
          <cell r="G141" t="str">
            <v>failed</v>
          </cell>
        </row>
        <row r="142">
          <cell r="D142">
            <v>5500</v>
          </cell>
          <cell r="G142" t="str">
            <v>successful</v>
          </cell>
        </row>
        <row r="143">
          <cell r="D143">
            <v>64300</v>
          </cell>
          <cell r="G143" t="str">
            <v>successful</v>
          </cell>
        </row>
        <row r="144">
          <cell r="D144">
            <v>5000</v>
          </cell>
          <cell r="G144" t="str">
            <v>successful</v>
          </cell>
        </row>
        <row r="145">
          <cell r="D145">
            <v>5400</v>
          </cell>
          <cell r="G145" t="str">
            <v>successful</v>
          </cell>
        </row>
        <row r="146">
          <cell r="D146">
            <v>9000</v>
          </cell>
          <cell r="G146" t="str">
            <v>successful</v>
          </cell>
        </row>
        <row r="147">
          <cell r="D147">
            <v>25000</v>
          </cell>
          <cell r="G147" t="str">
            <v>successful</v>
          </cell>
        </row>
        <row r="148">
          <cell r="D148">
            <v>8800</v>
          </cell>
          <cell r="G148" t="str">
            <v>canceled</v>
          </cell>
        </row>
        <row r="149">
          <cell r="D149">
            <v>8300</v>
          </cell>
          <cell r="G149" t="str">
            <v>successful</v>
          </cell>
        </row>
        <row r="150">
          <cell r="D150">
            <v>9300</v>
          </cell>
          <cell r="G150" t="str">
            <v>successful</v>
          </cell>
        </row>
        <row r="151">
          <cell r="D151">
            <v>6200</v>
          </cell>
          <cell r="G151" t="str">
            <v>successful</v>
          </cell>
        </row>
        <row r="152">
          <cell r="D152">
            <v>100</v>
          </cell>
          <cell r="G152" t="str">
            <v>failed</v>
          </cell>
        </row>
        <row r="153">
          <cell r="D153">
            <v>137200</v>
          </cell>
          <cell r="G153" t="str">
            <v>failed</v>
          </cell>
        </row>
        <row r="154">
          <cell r="D154">
            <v>41500</v>
          </cell>
          <cell r="G154" t="str">
            <v>successful</v>
          </cell>
        </row>
        <row r="155">
          <cell r="D155">
            <v>189400</v>
          </cell>
          <cell r="G155" t="str">
            <v>failed</v>
          </cell>
        </row>
        <row r="156">
          <cell r="D156">
            <v>171300</v>
          </cell>
          <cell r="G156" t="str">
            <v>failed</v>
          </cell>
        </row>
        <row r="157">
          <cell r="D157">
            <v>139500</v>
          </cell>
          <cell r="G157" t="str">
            <v>failed</v>
          </cell>
        </row>
        <row r="158">
          <cell r="D158">
            <v>36400</v>
          </cell>
          <cell r="G158" t="str">
            <v>canceled</v>
          </cell>
        </row>
        <row r="159">
          <cell r="D159">
            <v>4200</v>
          </cell>
          <cell r="G159" t="str">
            <v>failed</v>
          </cell>
        </row>
        <row r="160">
          <cell r="D160">
            <v>2100</v>
          </cell>
          <cell r="G160" t="str">
            <v>successful</v>
          </cell>
        </row>
        <row r="161">
          <cell r="D161">
            <v>191200</v>
          </cell>
          <cell r="G161" t="str">
            <v>successful</v>
          </cell>
        </row>
        <row r="162">
          <cell r="D162">
            <v>8000</v>
          </cell>
          <cell r="G162" t="str">
            <v>successful</v>
          </cell>
        </row>
        <row r="163">
          <cell r="D163">
            <v>5500</v>
          </cell>
          <cell r="G163" t="str">
            <v>failed</v>
          </cell>
        </row>
        <row r="164">
          <cell r="D164">
            <v>6100</v>
          </cell>
          <cell r="G164" t="str">
            <v>successful</v>
          </cell>
        </row>
        <row r="165">
          <cell r="D165">
            <v>3500</v>
          </cell>
          <cell r="G165" t="str">
            <v>successful</v>
          </cell>
        </row>
        <row r="166">
          <cell r="D166">
            <v>150500</v>
          </cell>
          <cell r="G166" t="str">
            <v>successful</v>
          </cell>
        </row>
        <row r="167">
          <cell r="D167">
            <v>90400</v>
          </cell>
          <cell r="G167" t="str">
            <v>successful</v>
          </cell>
        </row>
        <row r="168">
          <cell r="D168">
            <v>9800</v>
          </cell>
          <cell r="G168" t="str">
            <v>successful</v>
          </cell>
        </row>
        <row r="169">
          <cell r="D169">
            <v>2600</v>
          </cell>
          <cell r="G169" t="str">
            <v>successful</v>
          </cell>
        </row>
        <row r="170">
          <cell r="D170">
            <v>128100</v>
          </cell>
          <cell r="G170" t="str">
            <v>failed</v>
          </cell>
        </row>
        <row r="171">
          <cell r="D171">
            <v>23300</v>
          </cell>
          <cell r="G171" t="str">
            <v>successful</v>
          </cell>
        </row>
        <row r="172">
          <cell r="D172">
            <v>188100</v>
          </cell>
          <cell r="G172" t="str">
            <v>failed</v>
          </cell>
        </row>
        <row r="173">
          <cell r="D173">
            <v>4900</v>
          </cell>
          <cell r="G173" t="str">
            <v>failed</v>
          </cell>
        </row>
        <row r="174">
          <cell r="D174">
            <v>800</v>
          </cell>
          <cell r="G174" t="str">
            <v>failed</v>
          </cell>
        </row>
        <row r="175">
          <cell r="D175">
            <v>96700</v>
          </cell>
          <cell r="G175" t="str">
            <v>successful</v>
          </cell>
        </row>
        <row r="176">
          <cell r="D176">
            <v>600</v>
          </cell>
          <cell r="G176" t="str">
            <v>successful</v>
          </cell>
        </row>
        <row r="177">
          <cell r="D177">
            <v>181200</v>
          </cell>
          <cell r="G177" t="str">
            <v>failed</v>
          </cell>
        </row>
        <row r="178">
          <cell r="D178">
            <v>115000</v>
          </cell>
          <cell r="G178" t="str">
            <v>failed</v>
          </cell>
        </row>
        <row r="179">
          <cell r="D179">
            <v>38800</v>
          </cell>
          <cell r="G179" t="str">
            <v>successful</v>
          </cell>
        </row>
        <row r="180">
          <cell r="D180">
            <v>7200</v>
          </cell>
          <cell r="G180" t="str">
            <v>failed</v>
          </cell>
        </row>
        <row r="181">
          <cell r="D181">
            <v>44500</v>
          </cell>
          <cell r="G181" t="str">
            <v>successful</v>
          </cell>
        </row>
        <row r="182">
          <cell r="D182">
            <v>56000</v>
          </cell>
          <cell r="G182" t="str">
            <v>successful</v>
          </cell>
        </row>
        <row r="183">
          <cell r="D183">
            <v>8600</v>
          </cell>
          <cell r="G183" t="str">
            <v>failed</v>
          </cell>
        </row>
        <row r="184">
          <cell r="D184">
            <v>27100</v>
          </cell>
          <cell r="G184" t="str">
            <v>successful</v>
          </cell>
        </row>
        <row r="185">
          <cell r="D185">
            <v>5100</v>
          </cell>
          <cell r="G185" t="str">
            <v>failed</v>
          </cell>
        </row>
        <row r="186">
          <cell r="D186">
            <v>3600</v>
          </cell>
          <cell r="G186" t="str">
            <v>successful</v>
          </cell>
        </row>
        <row r="187">
          <cell r="D187">
            <v>1000</v>
          </cell>
          <cell r="G187" t="str">
            <v>failed</v>
          </cell>
        </row>
        <row r="188">
          <cell r="D188">
            <v>88800</v>
          </cell>
          <cell r="G188" t="str">
            <v>failed</v>
          </cell>
        </row>
        <row r="189">
          <cell r="D189">
            <v>60200</v>
          </cell>
          <cell r="G189" t="str">
            <v>successful</v>
          </cell>
        </row>
        <row r="190">
          <cell r="D190">
            <v>8200</v>
          </cell>
          <cell r="G190" t="str">
            <v>failed</v>
          </cell>
        </row>
        <row r="191">
          <cell r="D191">
            <v>191300</v>
          </cell>
          <cell r="G191" t="str">
            <v>canceled</v>
          </cell>
        </row>
        <row r="192">
          <cell r="D192">
            <v>3700</v>
          </cell>
          <cell r="G192" t="str">
            <v>failed</v>
          </cell>
        </row>
        <row r="193">
          <cell r="D193">
            <v>8400</v>
          </cell>
          <cell r="G193" t="str">
            <v>failed</v>
          </cell>
        </row>
        <row r="194">
          <cell r="D194">
            <v>42600</v>
          </cell>
          <cell r="G194" t="str">
            <v>failed</v>
          </cell>
        </row>
        <row r="195">
          <cell r="D195">
            <v>6600</v>
          </cell>
          <cell r="G195" t="str">
            <v>failed</v>
          </cell>
        </row>
        <row r="196">
          <cell r="D196">
            <v>7100</v>
          </cell>
          <cell r="G196" t="str">
            <v>successful</v>
          </cell>
        </row>
        <row r="197">
          <cell r="D197">
            <v>15800</v>
          </cell>
          <cell r="G197" t="str">
            <v>successful</v>
          </cell>
        </row>
        <row r="198">
          <cell r="D198">
            <v>8200</v>
          </cell>
          <cell r="G198" t="str">
            <v>failed</v>
          </cell>
        </row>
        <row r="199">
          <cell r="D199">
            <v>54700</v>
          </cell>
          <cell r="G199" t="str">
            <v>successful</v>
          </cell>
        </row>
        <row r="200">
          <cell r="D200">
            <v>63200</v>
          </cell>
          <cell r="G200" t="str">
            <v>failed</v>
          </cell>
        </row>
        <row r="201">
          <cell r="D201">
            <v>1800</v>
          </cell>
          <cell r="G201" t="str">
            <v>failed</v>
          </cell>
        </row>
        <row r="202">
          <cell r="D202">
            <v>100</v>
          </cell>
          <cell r="G202" t="str">
            <v>failed</v>
          </cell>
        </row>
        <row r="203">
          <cell r="D203">
            <v>2100</v>
          </cell>
          <cell r="G203" t="str">
            <v>successful</v>
          </cell>
        </row>
        <row r="204">
          <cell r="D204">
            <v>8300</v>
          </cell>
          <cell r="G204" t="str">
            <v>canceled</v>
          </cell>
        </row>
        <row r="205">
          <cell r="D205">
            <v>143900</v>
          </cell>
          <cell r="G205" t="str">
            <v>successful</v>
          </cell>
        </row>
        <row r="206">
          <cell r="D206">
            <v>75000</v>
          </cell>
          <cell r="G206" t="str">
            <v>failed</v>
          </cell>
        </row>
        <row r="207">
          <cell r="D207">
            <v>1300</v>
          </cell>
          <cell r="G207" t="str">
            <v>successful</v>
          </cell>
        </row>
        <row r="208">
          <cell r="D208">
            <v>9000</v>
          </cell>
          <cell r="G208" t="str">
            <v>canceled</v>
          </cell>
        </row>
        <row r="209">
          <cell r="D209">
            <v>1000</v>
          </cell>
          <cell r="G209" t="str">
            <v>successful</v>
          </cell>
        </row>
        <row r="210">
          <cell r="D210">
            <v>196900</v>
          </cell>
          <cell r="G210" t="str">
            <v>successful</v>
          </cell>
        </row>
        <row r="211">
          <cell r="D211">
            <v>194500</v>
          </cell>
          <cell r="G211" t="str">
            <v>live</v>
          </cell>
        </row>
        <row r="212">
          <cell r="D212">
            <v>9400</v>
          </cell>
          <cell r="G212" t="str">
            <v>failed</v>
          </cell>
        </row>
        <row r="213">
          <cell r="D213">
            <v>104400</v>
          </cell>
          <cell r="G213" t="str">
            <v>failed</v>
          </cell>
        </row>
        <row r="214">
          <cell r="D214">
            <v>8100</v>
          </cell>
          <cell r="G214" t="str">
            <v>successful</v>
          </cell>
        </row>
        <row r="215">
          <cell r="D215">
            <v>87900</v>
          </cell>
          <cell r="G215" t="str">
            <v>successful</v>
          </cell>
        </row>
        <row r="216">
          <cell r="D216">
            <v>1400</v>
          </cell>
          <cell r="G216" t="str">
            <v>successful</v>
          </cell>
        </row>
        <row r="217">
          <cell r="D217">
            <v>156800</v>
          </cell>
          <cell r="G217" t="str">
            <v>failed</v>
          </cell>
        </row>
        <row r="218">
          <cell r="D218">
            <v>121700</v>
          </cell>
          <cell r="G218" t="str">
            <v>successful</v>
          </cell>
        </row>
        <row r="219">
          <cell r="D219">
            <v>129400</v>
          </cell>
          <cell r="G219" t="str">
            <v>failed</v>
          </cell>
        </row>
        <row r="220">
          <cell r="D220">
            <v>5700</v>
          </cell>
          <cell r="G220" t="str">
            <v>successful</v>
          </cell>
        </row>
        <row r="221">
          <cell r="D221">
            <v>41700</v>
          </cell>
          <cell r="G221" t="str">
            <v>successful</v>
          </cell>
        </row>
        <row r="222">
          <cell r="D222">
            <v>7900</v>
          </cell>
          <cell r="G222" t="str">
            <v>failed</v>
          </cell>
        </row>
        <row r="223">
          <cell r="D223">
            <v>121500</v>
          </cell>
          <cell r="G223" t="str">
            <v>failed</v>
          </cell>
        </row>
        <row r="224">
          <cell r="D224">
            <v>4800</v>
          </cell>
          <cell r="G224" t="str">
            <v>successful</v>
          </cell>
        </row>
        <row r="225">
          <cell r="D225">
            <v>87300</v>
          </cell>
          <cell r="G225" t="str">
            <v>failed</v>
          </cell>
        </row>
        <row r="226">
          <cell r="D226">
            <v>46300</v>
          </cell>
          <cell r="G226" t="str">
            <v>successful</v>
          </cell>
        </row>
        <row r="227">
          <cell r="D227">
            <v>67800</v>
          </cell>
          <cell r="G227" t="str">
            <v>successful</v>
          </cell>
        </row>
        <row r="228">
          <cell r="D228">
            <v>3000</v>
          </cell>
          <cell r="G228" t="str">
            <v>successful</v>
          </cell>
        </row>
        <row r="229">
          <cell r="D229">
            <v>60900</v>
          </cell>
          <cell r="G229" t="str">
            <v>successful</v>
          </cell>
        </row>
        <row r="230">
          <cell r="D230">
            <v>137900</v>
          </cell>
          <cell r="G230" t="str">
            <v>successful</v>
          </cell>
        </row>
        <row r="231">
          <cell r="D231">
            <v>85600</v>
          </cell>
          <cell r="G231" t="str">
            <v>successful</v>
          </cell>
        </row>
        <row r="232">
          <cell r="D232">
            <v>2400</v>
          </cell>
          <cell r="G232" t="str">
            <v>successful</v>
          </cell>
        </row>
        <row r="233">
          <cell r="D233">
            <v>7200</v>
          </cell>
          <cell r="G233" t="str">
            <v>canceled</v>
          </cell>
        </row>
        <row r="234">
          <cell r="D234">
            <v>3400</v>
          </cell>
          <cell r="G234" t="str">
            <v>successful</v>
          </cell>
        </row>
        <row r="235">
          <cell r="D235">
            <v>3800</v>
          </cell>
          <cell r="G235" t="str">
            <v>successful</v>
          </cell>
        </row>
        <row r="236">
          <cell r="D236">
            <v>7500</v>
          </cell>
          <cell r="G236" t="str">
            <v>successful</v>
          </cell>
        </row>
        <row r="237">
          <cell r="D237">
            <v>8600</v>
          </cell>
          <cell r="G237" t="str">
            <v>failed</v>
          </cell>
        </row>
        <row r="238">
          <cell r="D238">
            <v>39500</v>
          </cell>
          <cell r="G238" t="str">
            <v>failed</v>
          </cell>
        </row>
        <row r="239">
          <cell r="D239">
            <v>9300</v>
          </cell>
          <cell r="G239" t="str">
            <v>successful</v>
          </cell>
        </row>
        <row r="240">
          <cell r="D240">
            <v>2400</v>
          </cell>
          <cell r="G240" t="str">
            <v>successful</v>
          </cell>
        </row>
        <row r="241">
          <cell r="D241">
            <v>3200</v>
          </cell>
          <cell r="G241" t="str">
            <v>failed</v>
          </cell>
        </row>
        <row r="242">
          <cell r="D242">
            <v>29400</v>
          </cell>
          <cell r="G242" t="str">
            <v>successful</v>
          </cell>
        </row>
        <row r="243">
          <cell r="D243">
            <v>168500</v>
          </cell>
          <cell r="G243" t="str">
            <v>successful</v>
          </cell>
        </row>
        <row r="244">
          <cell r="D244">
            <v>8400</v>
          </cell>
          <cell r="G244" t="str">
            <v>successful</v>
          </cell>
        </row>
        <row r="245">
          <cell r="D245">
            <v>2300</v>
          </cell>
          <cell r="G245" t="str">
            <v>successful</v>
          </cell>
        </row>
        <row r="246">
          <cell r="D246">
            <v>700</v>
          </cell>
          <cell r="G246" t="str">
            <v>successful</v>
          </cell>
        </row>
        <row r="247">
          <cell r="D247">
            <v>2900</v>
          </cell>
          <cell r="G247" t="str">
            <v>successful</v>
          </cell>
        </row>
        <row r="248">
          <cell r="D248">
            <v>4500</v>
          </cell>
          <cell r="G248" t="str">
            <v>successful</v>
          </cell>
        </row>
        <row r="249">
          <cell r="D249">
            <v>19800</v>
          </cell>
          <cell r="G249" t="str">
            <v>successful</v>
          </cell>
        </row>
        <row r="250">
          <cell r="D250">
            <v>6200</v>
          </cell>
          <cell r="G250" t="str">
            <v>successful</v>
          </cell>
        </row>
        <row r="251">
          <cell r="D251">
            <v>61500</v>
          </cell>
          <cell r="G251" t="str">
            <v>successful</v>
          </cell>
        </row>
        <row r="252">
          <cell r="D252">
            <v>100</v>
          </cell>
          <cell r="G252" t="str">
            <v>failed</v>
          </cell>
        </row>
        <row r="253">
          <cell r="D253">
            <v>7100</v>
          </cell>
          <cell r="G253" t="str">
            <v>failed</v>
          </cell>
        </row>
        <row r="254">
          <cell r="D254">
            <v>1000</v>
          </cell>
          <cell r="G254" t="str">
            <v>successful</v>
          </cell>
        </row>
        <row r="255">
          <cell r="D255">
            <v>121500</v>
          </cell>
          <cell r="G255" t="str">
            <v>failed</v>
          </cell>
        </row>
        <row r="256">
          <cell r="D256">
            <v>4600</v>
          </cell>
          <cell r="G256" t="str">
            <v>successful</v>
          </cell>
        </row>
        <row r="257">
          <cell r="D257">
            <v>80500</v>
          </cell>
          <cell r="G257" t="str">
            <v>successful</v>
          </cell>
        </row>
        <row r="258">
          <cell r="D258">
            <v>4100</v>
          </cell>
          <cell r="G258" t="str">
            <v>failed</v>
          </cell>
        </row>
        <row r="259">
          <cell r="D259">
            <v>5700</v>
          </cell>
          <cell r="G259" t="str">
            <v>successful</v>
          </cell>
        </row>
        <row r="260">
          <cell r="D260">
            <v>5000</v>
          </cell>
          <cell r="G260" t="str">
            <v>successful</v>
          </cell>
        </row>
        <row r="261">
          <cell r="D261">
            <v>1800</v>
          </cell>
          <cell r="G261" t="str">
            <v>successful</v>
          </cell>
        </row>
        <row r="262">
          <cell r="D262">
            <v>6300</v>
          </cell>
          <cell r="G262" t="str">
            <v>successful</v>
          </cell>
        </row>
        <row r="263">
          <cell r="D263">
            <v>84300</v>
          </cell>
          <cell r="G263" t="str">
            <v>failed</v>
          </cell>
        </row>
        <row r="264">
          <cell r="D264">
            <v>1700</v>
          </cell>
          <cell r="G264" t="str">
            <v>successful</v>
          </cell>
        </row>
        <row r="265">
          <cell r="D265">
            <v>2900</v>
          </cell>
          <cell r="G265" t="str">
            <v>successful</v>
          </cell>
        </row>
        <row r="266">
          <cell r="D266">
            <v>45600</v>
          </cell>
          <cell r="G266" t="str">
            <v>successful</v>
          </cell>
        </row>
        <row r="267">
          <cell r="D267">
            <v>4900</v>
          </cell>
          <cell r="G267" t="str">
            <v>successful</v>
          </cell>
        </row>
        <row r="268">
          <cell r="D268">
            <v>111900</v>
          </cell>
          <cell r="G268" t="str">
            <v>failed</v>
          </cell>
        </row>
        <row r="269">
          <cell r="D269">
            <v>61600</v>
          </cell>
          <cell r="G269" t="str">
            <v>successful</v>
          </cell>
        </row>
        <row r="270">
          <cell r="D270">
            <v>1500</v>
          </cell>
          <cell r="G270" t="str">
            <v>successful</v>
          </cell>
        </row>
        <row r="271">
          <cell r="D271">
            <v>3500</v>
          </cell>
          <cell r="G271" t="str">
            <v>successful</v>
          </cell>
        </row>
        <row r="272">
          <cell r="D272">
            <v>173900</v>
          </cell>
          <cell r="G272" t="str">
            <v>canceled</v>
          </cell>
        </row>
        <row r="273">
          <cell r="D273">
            <v>153700</v>
          </cell>
          <cell r="G273" t="str">
            <v>live</v>
          </cell>
        </row>
        <row r="274">
          <cell r="D274">
            <v>51100</v>
          </cell>
          <cell r="G274" t="str">
            <v>successful</v>
          </cell>
        </row>
        <row r="275">
          <cell r="D275">
            <v>7800</v>
          </cell>
          <cell r="G275" t="str">
            <v>successful</v>
          </cell>
        </row>
        <row r="276">
          <cell r="D276">
            <v>2400</v>
          </cell>
          <cell r="G276" t="str">
            <v>failed</v>
          </cell>
        </row>
        <row r="277">
          <cell r="D277">
            <v>3900</v>
          </cell>
          <cell r="G277" t="str">
            <v>successful</v>
          </cell>
        </row>
        <row r="278">
          <cell r="D278">
            <v>5500</v>
          </cell>
          <cell r="G278" t="str">
            <v>failed</v>
          </cell>
        </row>
        <row r="279">
          <cell r="D279">
            <v>700</v>
          </cell>
          <cell r="G279" t="str">
            <v>successful</v>
          </cell>
        </row>
        <row r="280">
          <cell r="D280">
            <v>2700</v>
          </cell>
          <cell r="G280" t="str">
            <v>successful</v>
          </cell>
        </row>
        <row r="281">
          <cell r="D281">
            <v>8000</v>
          </cell>
          <cell r="G281" t="str">
            <v>successful</v>
          </cell>
        </row>
        <row r="282">
          <cell r="D282">
            <v>2500</v>
          </cell>
          <cell r="G282" t="str">
            <v>successful</v>
          </cell>
        </row>
        <row r="283">
          <cell r="D283">
            <v>164500</v>
          </cell>
          <cell r="G283" t="str">
            <v>failed</v>
          </cell>
        </row>
        <row r="284">
          <cell r="D284">
            <v>8400</v>
          </cell>
          <cell r="G284" t="str">
            <v>successful</v>
          </cell>
        </row>
        <row r="285">
          <cell r="D285">
            <v>8100</v>
          </cell>
          <cell r="G285" t="str">
            <v>failed</v>
          </cell>
        </row>
        <row r="286">
          <cell r="D286">
            <v>9800</v>
          </cell>
          <cell r="G286" t="str">
            <v>failed</v>
          </cell>
        </row>
        <row r="287">
          <cell r="D287">
            <v>900</v>
          </cell>
          <cell r="G287" t="str">
            <v>successful</v>
          </cell>
        </row>
        <row r="288">
          <cell r="D288">
            <v>112100</v>
          </cell>
          <cell r="G288" t="str">
            <v>canceled</v>
          </cell>
        </row>
        <row r="289">
          <cell r="D289">
            <v>6300</v>
          </cell>
          <cell r="G289" t="str">
            <v>successful</v>
          </cell>
        </row>
        <row r="290">
          <cell r="D290">
            <v>5600</v>
          </cell>
          <cell r="G290" t="str">
            <v>failed</v>
          </cell>
        </row>
        <row r="291">
          <cell r="D291">
            <v>800</v>
          </cell>
          <cell r="G291" t="str">
            <v>successful</v>
          </cell>
        </row>
        <row r="292">
          <cell r="D292">
            <v>168600</v>
          </cell>
          <cell r="G292" t="str">
            <v>failed</v>
          </cell>
        </row>
        <row r="293">
          <cell r="D293">
            <v>1800</v>
          </cell>
          <cell r="G293" t="str">
            <v>successful</v>
          </cell>
        </row>
        <row r="294">
          <cell r="D294">
            <v>7300</v>
          </cell>
          <cell r="G294" t="str">
            <v>failed</v>
          </cell>
        </row>
        <row r="295">
          <cell r="D295">
            <v>6500</v>
          </cell>
          <cell r="G295" t="str">
            <v>canceled</v>
          </cell>
        </row>
        <row r="296">
          <cell r="D296">
            <v>600</v>
          </cell>
          <cell r="G296" t="str">
            <v>successful</v>
          </cell>
        </row>
        <row r="297">
          <cell r="D297">
            <v>192900</v>
          </cell>
          <cell r="G297" t="str">
            <v>failed</v>
          </cell>
        </row>
        <row r="298">
          <cell r="D298">
            <v>6100</v>
          </cell>
          <cell r="G298" t="str">
            <v>failed</v>
          </cell>
        </row>
        <row r="299">
          <cell r="D299">
            <v>7200</v>
          </cell>
          <cell r="G299" t="str">
            <v>failed</v>
          </cell>
        </row>
        <row r="300">
          <cell r="D300">
            <v>3500</v>
          </cell>
          <cell r="G300" t="str">
            <v>successful</v>
          </cell>
        </row>
        <row r="301">
          <cell r="D301">
            <v>3800</v>
          </cell>
          <cell r="G301" t="str">
            <v>failed</v>
          </cell>
        </row>
        <row r="302">
          <cell r="D302">
            <v>100</v>
          </cell>
          <cell r="G302" t="str">
            <v>failed</v>
          </cell>
        </row>
        <row r="303">
          <cell r="D303">
            <v>900</v>
          </cell>
          <cell r="G303" t="str">
            <v>successful</v>
          </cell>
        </row>
        <row r="304">
          <cell r="D304">
            <v>76100</v>
          </cell>
          <cell r="G304" t="str">
            <v>failed</v>
          </cell>
        </row>
        <row r="305">
          <cell r="D305">
            <v>3400</v>
          </cell>
          <cell r="G305" t="str">
            <v>failed</v>
          </cell>
        </row>
        <row r="306">
          <cell r="D306">
            <v>2100</v>
          </cell>
          <cell r="G306" t="str">
            <v>successful</v>
          </cell>
        </row>
        <row r="307">
          <cell r="D307">
            <v>2800</v>
          </cell>
          <cell r="G307" t="str">
            <v>successful</v>
          </cell>
        </row>
        <row r="308">
          <cell r="D308">
            <v>6500</v>
          </cell>
          <cell r="G308" t="str">
            <v>failed</v>
          </cell>
        </row>
        <row r="309">
          <cell r="D309">
            <v>32900</v>
          </cell>
          <cell r="G309" t="str">
            <v>successful</v>
          </cell>
        </row>
        <row r="310">
          <cell r="D310">
            <v>118200</v>
          </cell>
          <cell r="G310" t="str">
            <v>failed</v>
          </cell>
        </row>
        <row r="311">
          <cell r="D311">
            <v>4100</v>
          </cell>
          <cell r="G311" t="str">
            <v>canceled</v>
          </cell>
        </row>
        <row r="312">
          <cell r="D312">
            <v>7800</v>
          </cell>
          <cell r="G312" t="str">
            <v>failed</v>
          </cell>
        </row>
        <row r="313">
          <cell r="D313">
            <v>6300</v>
          </cell>
          <cell r="G313" t="str">
            <v>successful</v>
          </cell>
        </row>
        <row r="314">
          <cell r="D314">
            <v>59100</v>
          </cell>
          <cell r="G314" t="str">
            <v>successful</v>
          </cell>
        </row>
        <row r="315">
          <cell r="D315">
            <v>2200</v>
          </cell>
          <cell r="G315" t="str">
            <v>successful</v>
          </cell>
        </row>
        <row r="316">
          <cell r="D316">
            <v>1400</v>
          </cell>
          <cell r="G316" t="str">
            <v>successful</v>
          </cell>
        </row>
        <row r="317">
          <cell r="D317">
            <v>9500</v>
          </cell>
          <cell r="G317" t="str">
            <v>failed</v>
          </cell>
        </row>
        <row r="318">
          <cell r="D318">
            <v>9600</v>
          </cell>
          <cell r="G318" t="str">
            <v>failed</v>
          </cell>
        </row>
        <row r="319">
          <cell r="D319">
            <v>6600</v>
          </cell>
          <cell r="G319" t="str">
            <v>failed</v>
          </cell>
        </row>
        <row r="320">
          <cell r="D320">
            <v>5700</v>
          </cell>
          <cell r="G320" t="str">
            <v>failed</v>
          </cell>
        </row>
        <row r="321">
          <cell r="D321">
            <v>8400</v>
          </cell>
          <cell r="G321" t="str">
            <v>canceled</v>
          </cell>
        </row>
        <row r="322">
          <cell r="D322">
            <v>84400</v>
          </cell>
          <cell r="G322" t="str">
            <v>failed</v>
          </cell>
        </row>
        <row r="323">
          <cell r="D323">
            <v>170400</v>
          </cell>
          <cell r="G323" t="str">
            <v>failed</v>
          </cell>
        </row>
        <row r="324">
          <cell r="D324">
            <v>117900</v>
          </cell>
          <cell r="G324" t="str">
            <v>successful</v>
          </cell>
        </row>
        <row r="325">
          <cell r="D325">
            <v>8900</v>
          </cell>
          <cell r="G325" t="str">
            <v>failed</v>
          </cell>
        </row>
        <row r="326">
          <cell r="D326">
            <v>7100</v>
          </cell>
          <cell r="G326" t="str">
            <v>successful</v>
          </cell>
        </row>
        <row r="327">
          <cell r="D327">
            <v>6500</v>
          </cell>
          <cell r="G327" t="str">
            <v>failed</v>
          </cell>
        </row>
        <row r="328">
          <cell r="D328">
            <v>7200</v>
          </cell>
          <cell r="G328" t="str">
            <v>failed</v>
          </cell>
        </row>
        <row r="329">
          <cell r="D329">
            <v>2600</v>
          </cell>
          <cell r="G329" t="str">
            <v>failed</v>
          </cell>
        </row>
        <row r="330">
          <cell r="D330">
            <v>98700</v>
          </cell>
          <cell r="G330" t="str">
            <v>successful</v>
          </cell>
        </row>
        <row r="331">
          <cell r="D331">
            <v>93800</v>
          </cell>
          <cell r="G331" t="str">
            <v>live</v>
          </cell>
        </row>
        <row r="332">
          <cell r="D332">
            <v>33700</v>
          </cell>
          <cell r="G332" t="str">
            <v>successful</v>
          </cell>
        </row>
        <row r="333">
          <cell r="D333">
            <v>3300</v>
          </cell>
          <cell r="G333" t="str">
            <v>successful</v>
          </cell>
        </row>
        <row r="334">
          <cell r="D334">
            <v>20700</v>
          </cell>
          <cell r="G334" t="str">
            <v>successful</v>
          </cell>
        </row>
        <row r="335">
          <cell r="D335">
            <v>9600</v>
          </cell>
          <cell r="G335" t="str">
            <v>successful</v>
          </cell>
        </row>
        <row r="336">
          <cell r="D336">
            <v>66200</v>
          </cell>
          <cell r="G336" t="str">
            <v>successful</v>
          </cell>
        </row>
        <row r="337">
          <cell r="D337">
            <v>173800</v>
          </cell>
          <cell r="G337" t="str">
            <v>successful</v>
          </cell>
        </row>
        <row r="338">
          <cell r="D338">
            <v>70700</v>
          </cell>
          <cell r="G338" t="str">
            <v>failed</v>
          </cell>
        </row>
        <row r="339">
          <cell r="D339">
            <v>94500</v>
          </cell>
          <cell r="G339" t="str">
            <v>successful</v>
          </cell>
        </row>
        <row r="340">
          <cell r="D340">
            <v>69800</v>
          </cell>
          <cell r="G340" t="str">
            <v>successful</v>
          </cell>
        </row>
        <row r="341">
          <cell r="D341">
            <v>136300</v>
          </cell>
          <cell r="G341" t="str">
            <v>canceled</v>
          </cell>
        </row>
        <row r="342">
          <cell r="D342">
            <v>37100</v>
          </cell>
          <cell r="G342" t="str">
            <v>failed</v>
          </cell>
        </row>
        <row r="343">
          <cell r="D343">
            <v>114300</v>
          </cell>
          <cell r="G343" t="str">
            <v>failed</v>
          </cell>
        </row>
        <row r="344">
          <cell r="D344">
            <v>47900</v>
          </cell>
          <cell r="G344" t="str">
            <v>failed</v>
          </cell>
        </row>
        <row r="345">
          <cell r="D345">
            <v>9000</v>
          </cell>
          <cell r="G345" t="str">
            <v>failed</v>
          </cell>
        </row>
        <row r="346">
          <cell r="D346">
            <v>197600</v>
          </cell>
          <cell r="G346" t="str">
            <v>failed</v>
          </cell>
        </row>
        <row r="347">
          <cell r="D347">
            <v>157600</v>
          </cell>
          <cell r="G347" t="str">
            <v>failed</v>
          </cell>
        </row>
        <row r="348">
          <cell r="D348">
            <v>8000</v>
          </cell>
          <cell r="G348" t="str">
            <v>failed</v>
          </cell>
        </row>
        <row r="349">
          <cell r="D349">
            <v>900</v>
          </cell>
          <cell r="G349" t="str">
            <v>successful</v>
          </cell>
        </row>
        <row r="350">
          <cell r="D350">
            <v>199000</v>
          </cell>
          <cell r="G350" t="str">
            <v>failed</v>
          </cell>
        </row>
        <row r="351">
          <cell r="D351">
            <v>180800</v>
          </cell>
          <cell r="G351" t="str">
            <v>failed</v>
          </cell>
        </row>
        <row r="352">
          <cell r="D352">
            <v>100</v>
          </cell>
          <cell r="G352" t="str">
            <v>failed</v>
          </cell>
        </row>
        <row r="353">
          <cell r="D353">
            <v>74100</v>
          </cell>
          <cell r="G353" t="str">
            <v>successful</v>
          </cell>
        </row>
        <row r="354">
          <cell r="D354">
            <v>2800</v>
          </cell>
          <cell r="G354" t="str">
            <v>failed</v>
          </cell>
        </row>
        <row r="355">
          <cell r="D355">
            <v>33600</v>
          </cell>
          <cell r="G355" t="str">
            <v>successful</v>
          </cell>
        </row>
        <row r="356">
          <cell r="D356">
            <v>6100</v>
          </cell>
          <cell r="G356" t="str">
            <v>successful</v>
          </cell>
        </row>
        <row r="357">
          <cell r="D357">
            <v>3800</v>
          </cell>
          <cell r="G357" t="str">
            <v>live</v>
          </cell>
        </row>
        <row r="358">
          <cell r="D358">
            <v>9300</v>
          </cell>
          <cell r="G358" t="str">
            <v>failed</v>
          </cell>
        </row>
        <row r="359">
          <cell r="D359">
            <v>2300</v>
          </cell>
          <cell r="G359" t="str">
            <v>successful</v>
          </cell>
        </row>
        <row r="360">
          <cell r="D360">
            <v>9700</v>
          </cell>
          <cell r="G360" t="str">
            <v>failed</v>
          </cell>
        </row>
        <row r="361">
          <cell r="D361">
            <v>4000</v>
          </cell>
          <cell r="G361" t="str">
            <v>successful</v>
          </cell>
        </row>
        <row r="362">
          <cell r="D362">
            <v>59700</v>
          </cell>
          <cell r="G362" t="str">
            <v>successful</v>
          </cell>
        </row>
        <row r="363">
          <cell r="D363">
            <v>5500</v>
          </cell>
          <cell r="G363" t="str">
            <v>successful</v>
          </cell>
        </row>
        <row r="364">
          <cell r="D364">
            <v>3700</v>
          </cell>
          <cell r="G364" t="str">
            <v>successful</v>
          </cell>
        </row>
        <row r="365">
          <cell r="D365">
            <v>5200</v>
          </cell>
          <cell r="G365" t="str">
            <v>successful</v>
          </cell>
        </row>
        <row r="366">
          <cell r="D366">
            <v>900</v>
          </cell>
          <cell r="G366" t="str">
            <v>successful</v>
          </cell>
        </row>
        <row r="367">
          <cell r="D367">
            <v>1600</v>
          </cell>
          <cell r="G367" t="str">
            <v>successful</v>
          </cell>
        </row>
        <row r="368">
          <cell r="D368">
            <v>1800</v>
          </cell>
          <cell r="G368" t="str">
            <v>successful</v>
          </cell>
        </row>
        <row r="369">
          <cell r="D369">
            <v>9900</v>
          </cell>
          <cell r="G369" t="str">
            <v>failed</v>
          </cell>
        </row>
        <row r="370">
          <cell r="D370">
            <v>5200</v>
          </cell>
          <cell r="G370" t="str">
            <v>successful</v>
          </cell>
        </row>
        <row r="371">
          <cell r="D371">
            <v>5400</v>
          </cell>
          <cell r="G371" t="str">
            <v>successful</v>
          </cell>
        </row>
        <row r="372">
          <cell r="D372">
            <v>112300</v>
          </cell>
          <cell r="G372" t="str">
            <v>successful</v>
          </cell>
        </row>
        <row r="373">
          <cell r="D373">
            <v>189200</v>
          </cell>
          <cell r="G373" t="str">
            <v>failed</v>
          </cell>
        </row>
        <row r="374">
          <cell r="D374">
            <v>900</v>
          </cell>
          <cell r="G374" t="str">
            <v>successful</v>
          </cell>
        </row>
        <row r="375">
          <cell r="D375">
            <v>22500</v>
          </cell>
          <cell r="G375" t="str">
            <v>successful</v>
          </cell>
        </row>
        <row r="376">
          <cell r="D376">
            <v>167400</v>
          </cell>
          <cell r="G376" t="str">
            <v>failed</v>
          </cell>
        </row>
        <row r="377">
          <cell r="D377">
            <v>2700</v>
          </cell>
          <cell r="G377" t="str">
            <v>failed</v>
          </cell>
        </row>
        <row r="378">
          <cell r="D378">
            <v>3400</v>
          </cell>
          <cell r="G378" t="str">
            <v>successful</v>
          </cell>
        </row>
        <row r="379">
          <cell r="D379">
            <v>49700</v>
          </cell>
          <cell r="G379" t="str">
            <v>failed</v>
          </cell>
        </row>
        <row r="380">
          <cell r="D380">
            <v>178200</v>
          </cell>
          <cell r="G380" t="str">
            <v>failed</v>
          </cell>
        </row>
        <row r="381">
          <cell r="D381">
            <v>7200</v>
          </cell>
          <cell r="G381" t="str">
            <v>failed</v>
          </cell>
        </row>
        <row r="382">
          <cell r="D382">
            <v>2500</v>
          </cell>
          <cell r="G382" t="str">
            <v>successful</v>
          </cell>
        </row>
        <row r="383">
          <cell r="D383">
            <v>5300</v>
          </cell>
          <cell r="G383" t="str">
            <v>successful</v>
          </cell>
        </row>
        <row r="384">
          <cell r="D384">
            <v>9100</v>
          </cell>
          <cell r="G384" t="str">
            <v>failed</v>
          </cell>
        </row>
        <row r="385">
          <cell r="D385">
            <v>6300</v>
          </cell>
          <cell r="G385" t="str">
            <v>successful</v>
          </cell>
        </row>
        <row r="386">
          <cell r="D386">
            <v>114400</v>
          </cell>
          <cell r="G386" t="str">
            <v>successful</v>
          </cell>
        </row>
        <row r="387">
          <cell r="D387">
            <v>38900</v>
          </cell>
          <cell r="G387" t="str">
            <v>successful</v>
          </cell>
        </row>
        <row r="388">
          <cell r="D388">
            <v>135500</v>
          </cell>
          <cell r="G388" t="str">
            <v>failed</v>
          </cell>
        </row>
        <row r="389">
          <cell r="D389">
            <v>109000</v>
          </cell>
          <cell r="G389" t="str">
            <v>failed</v>
          </cell>
        </row>
        <row r="390">
          <cell r="D390">
            <v>114800</v>
          </cell>
          <cell r="G390" t="str">
            <v>canceled</v>
          </cell>
        </row>
        <row r="391">
          <cell r="D391">
            <v>83000</v>
          </cell>
          <cell r="G391" t="str">
            <v>successful</v>
          </cell>
        </row>
        <row r="392">
          <cell r="D392">
            <v>2400</v>
          </cell>
          <cell r="G392" t="str">
            <v>successful</v>
          </cell>
        </row>
        <row r="393">
          <cell r="D393">
            <v>60400</v>
          </cell>
          <cell r="G393" t="str">
            <v>failed</v>
          </cell>
        </row>
        <row r="394">
          <cell r="D394">
            <v>102900</v>
          </cell>
          <cell r="G394" t="str">
            <v>failed</v>
          </cell>
        </row>
        <row r="395">
          <cell r="D395">
            <v>62800</v>
          </cell>
          <cell r="G395" t="str">
            <v>successful</v>
          </cell>
        </row>
        <row r="396">
          <cell r="D396">
            <v>800</v>
          </cell>
          <cell r="G396" t="str">
            <v>successful</v>
          </cell>
        </row>
        <row r="397">
          <cell r="D397">
            <v>7100</v>
          </cell>
          <cell r="G397" t="str">
            <v>successful</v>
          </cell>
        </row>
        <row r="398">
          <cell r="D398">
            <v>46100</v>
          </cell>
          <cell r="G398" t="str">
            <v>successful</v>
          </cell>
        </row>
        <row r="399">
          <cell r="D399">
            <v>8100</v>
          </cell>
          <cell r="G399" t="str">
            <v>successful</v>
          </cell>
        </row>
        <row r="400">
          <cell r="D400">
            <v>1700</v>
          </cell>
          <cell r="G400" t="str">
            <v>successful</v>
          </cell>
        </row>
        <row r="401">
          <cell r="D401">
            <v>97300</v>
          </cell>
          <cell r="G401" t="str">
            <v>failed</v>
          </cell>
        </row>
        <row r="402">
          <cell r="D402">
            <v>100</v>
          </cell>
          <cell r="G402" t="str">
            <v>failed</v>
          </cell>
        </row>
        <row r="403">
          <cell r="D403">
            <v>900</v>
          </cell>
          <cell r="G403" t="str">
            <v>successful</v>
          </cell>
        </row>
        <row r="404">
          <cell r="D404">
            <v>7300</v>
          </cell>
          <cell r="G404" t="str">
            <v>failed</v>
          </cell>
        </row>
        <row r="405">
          <cell r="D405">
            <v>195800</v>
          </cell>
          <cell r="G405" t="str">
            <v>failed</v>
          </cell>
        </row>
        <row r="406">
          <cell r="D406">
            <v>48900</v>
          </cell>
          <cell r="G406" t="str">
            <v>successful</v>
          </cell>
        </row>
        <row r="407">
          <cell r="D407">
            <v>29600</v>
          </cell>
          <cell r="G407" t="str">
            <v>failed</v>
          </cell>
        </row>
        <row r="408">
          <cell r="D408">
            <v>39300</v>
          </cell>
          <cell r="G408" t="str">
            <v>successful</v>
          </cell>
        </row>
        <row r="409">
          <cell r="D409">
            <v>3400</v>
          </cell>
          <cell r="G409" t="str">
            <v>successful</v>
          </cell>
        </row>
        <row r="410">
          <cell r="D410">
            <v>9200</v>
          </cell>
          <cell r="G410" t="str">
            <v>successful</v>
          </cell>
        </row>
        <row r="411">
          <cell r="D411">
            <v>135600</v>
          </cell>
          <cell r="G411" t="str">
            <v>failed</v>
          </cell>
        </row>
        <row r="412">
          <cell r="D412">
            <v>153700</v>
          </cell>
          <cell r="G412" t="str">
            <v>live</v>
          </cell>
        </row>
        <row r="413">
          <cell r="D413">
            <v>7800</v>
          </cell>
          <cell r="G413" t="str">
            <v>successful</v>
          </cell>
        </row>
        <row r="414">
          <cell r="D414">
            <v>2100</v>
          </cell>
          <cell r="G414" t="str">
            <v>successful</v>
          </cell>
        </row>
        <row r="415">
          <cell r="D415">
            <v>189500</v>
          </cell>
          <cell r="G415" t="str">
            <v>live</v>
          </cell>
        </row>
        <row r="416">
          <cell r="D416">
            <v>188200</v>
          </cell>
          <cell r="G416" t="str">
            <v>failed</v>
          </cell>
        </row>
        <row r="417">
          <cell r="D417">
            <v>113500</v>
          </cell>
          <cell r="G417" t="str">
            <v>failed</v>
          </cell>
        </row>
        <row r="418">
          <cell r="D418">
            <v>134600</v>
          </cell>
          <cell r="G418" t="str">
            <v>failed</v>
          </cell>
        </row>
        <row r="419">
          <cell r="D419">
            <v>1700</v>
          </cell>
          <cell r="G419" t="str">
            <v>failed</v>
          </cell>
        </row>
        <row r="420">
          <cell r="D420">
            <v>163700</v>
          </cell>
          <cell r="G420" t="str">
            <v>failed</v>
          </cell>
        </row>
        <row r="421">
          <cell r="D421">
            <v>113800</v>
          </cell>
          <cell r="G421" t="str">
            <v>successful</v>
          </cell>
        </row>
        <row r="422">
          <cell r="D422">
            <v>5000</v>
          </cell>
          <cell r="G422" t="str">
            <v>successful</v>
          </cell>
        </row>
        <row r="423">
          <cell r="D423">
            <v>9400</v>
          </cell>
          <cell r="G423" t="str">
            <v>failed</v>
          </cell>
        </row>
        <row r="424">
          <cell r="D424">
            <v>8700</v>
          </cell>
          <cell r="G424" t="str">
            <v>successful</v>
          </cell>
        </row>
        <row r="425">
          <cell r="D425">
            <v>147800</v>
          </cell>
          <cell r="G425" t="str">
            <v>failed</v>
          </cell>
        </row>
        <row r="426">
          <cell r="D426">
            <v>5100</v>
          </cell>
          <cell r="G426" t="str">
            <v>failed</v>
          </cell>
        </row>
        <row r="427">
          <cell r="D427">
            <v>2700</v>
          </cell>
          <cell r="G427" t="str">
            <v>successful</v>
          </cell>
        </row>
        <row r="428">
          <cell r="D428">
            <v>1800</v>
          </cell>
          <cell r="G428" t="str">
            <v>successful</v>
          </cell>
        </row>
        <row r="429">
          <cell r="D429">
            <v>174500</v>
          </cell>
          <cell r="G429" t="str">
            <v>successful</v>
          </cell>
        </row>
        <row r="430">
          <cell r="D430">
            <v>101400</v>
          </cell>
          <cell r="G430" t="str">
            <v>failed</v>
          </cell>
        </row>
        <row r="431">
          <cell r="D431">
            <v>191000</v>
          </cell>
          <cell r="G431" t="str">
            <v>canceled</v>
          </cell>
        </row>
        <row r="432">
          <cell r="D432">
            <v>8100</v>
          </cell>
          <cell r="G432" t="str">
            <v>failed</v>
          </cell>
        </row>
        <row r="433">
          <cell r="D433">
            <v>5100</v>
          </cell>
          <cell r="G433" t="str">
            <v>successful</v>
          </cell>
        </row>
        <row r="434">
          <cell r="D434">
            <v>7700</v>
          </cell>
          <cell r="G434" t="str">
            <v>failed</v>
          </cell>
        </row>
        <row r="435">
          <cell r="D435">
            <v>121400</v>
          </cell>
          <cell r="G435" t="str">
            <v>failed</v>
          </cell>
        </row>
        <row r="436">
          <cell r="D436">
            <v>5400</v>
          </cell>
          <cell r="G436" t="str">
            <v>canceled</v>
          </cell>
        </row>
        <row r="437">
          <cell r="D437">
            <v>152400</v>
          </cell>
          <cell r="G437" t="str">
            <v>successful</v>
          </cell>
        </row>
        <row r="438">
          <cell r="D438">
            <v>1300</v>
          </cell>
          <cell r="G438" t="str">
            <v>successful</v>
          </cell>
        </row>
        <row r="439">
          <cell r="D439">
            <v>8100</v>
          </cell>
          <cell r="G439" t="str">
            <v>successful</v>
          </cell>
        </row>
        <row r="440">
          <cell r="D440">
            <v>8300</v>
          </cell>
          <cell r="G440" t="str">
            <v>successful</v>
          </cell>
        </row>
        <row r="441">
          <cell r="D441">
            <v>28400</v>
          </cell>
          <cell r="G441" t="str">
            <v>successful</v>
          </cell>
        </row>
        <row r="442">
          <cell r="D442">
            <v>102500</v>
          </cell>
          <cell r="G442" t="str">
            <v>successful</v>
          </cell>
        </row>
        <row r="443">
          <cell r="D443">
            <v>7000</v>
          </cell>
          <cell r="G443" t="str">
            <v>failed</v>
          </cell>
        </row>
        <row r="444">
          <cell r="D444">
            <v>5400</v>
          </cell>
          <cell r="G444" t="str">
            <v>successful</v>
          </cell>
        </row>
        <row r="445">
          <cell r="D445">
            <v>9300</v>
          </cell>
          <cell r="G445" t="str">
            <v>canceled</v>
          </cell>
        </row>
        <row r="446">
          <cell r="D446">
            <v>6200</v>
          </cell>
          <cell r="G446" t="str">
            <v>successful</v>
          </cell>
        </row>
        <row r="447">
          <cell r="D447">
            <v>2100</v>
          </cell>
          <cell r="G447" t="str">
            <v>successful</v>
          </cell>
        </row>
        <row r="448">
          <cell r="D448">
            <v>6800</v>
          </cell>
          <cell r="G448" t="str">
            <v>failed</v>
          </cell>
        </row>
        <row r="449">
          <cell r="D449">
            <v>155200</v>
          </cell>
          <cell r="G449" t="str">
            <v>canceled</v>
          </cell>
        </row>
        <row r="450">
          <cell r="D450">
            <v>89900</v>
          </cell>
          <cell r="G450" t="str">
            <v>failed</v>
          </cell>
        </row>
        <row r="451">
          <cell r="D451">
            <v>900</v>
          </cell>
          <cell r="G451" t="str">
            <v>successful</v>
          </cell>
        </row>
        <row r="452">
          <cell r="D452">
            <v>100</v>
          </cell>
          <cell r="G452" t="str">
            <v>failed</v>
          </cell>
        </row>
        <row r="453">
          <cell r="D453">
            <v>148400</v>
          </cell>
          <cell r="G453" t="str">
            <v>successful</v>
          </cell>
        </row>
        <row r="454">
          <cell r="D454">
            <v>4800</v>
          </cell>
          <cell r="G454" t="str">
            <v>failed</v>
          </cell>
        </row>
        <row r="455">
          <cell r="D455">
            <v>182400</v>
          </cell>
          <cell r="G455" t="str">
            <v>failed</v>
          </cell>
        </row>
        <row r="456">
          <cell r="D456">
            <v>4000</v>
          </cell>
          <cell r="G456" t="str">
            <v>failed</v>
          </cell>
        </row>
        <row r="457">
          <cell r="D457">
            <v>116500</v>
          </cell>
          <cell r="G457" t="str">
            <v>successful</v>
          </cell>
        </row>
        <row r="458">
          <cell r="D458">
            <v>146400</v>
          </cell>
          <cell r="G458" t="str">
            <v>successful</v>
          </cell>
        </row>
        <row r="459">
          <cell r="D459">
            <v>5000</v>
          </cell>
          <cell r="G459" t="str">
            <v>failed</v>
          </cell>
        </row>
        <row r="460">
          <cell r="D460">
            <v>33800</v>
          </cell>
          <cell r="G460" t="str">
            <v>successful</v>
          </cell>
        </row>
        <row r="461">
          <cell r="D461">
            <v>6300</v>
          </cell>
          <cell r="G461" t="str">
            <v>failed</v>
          </cell>
        </row>
        <row r="462">
          <cell r="D462">
            <v>2400</v>
          </cell>
          <cell r="G462" t="str">
            <v>successful</v>
          </cell>
        </row>
        <row r="463">
          <cell r="D463">
            <v>98800</v>
          </cell>
          <cell r="G463" t="str">
            <v>successful</v>
          </cell>
        </row>
        <row r="464">
          <cell r="D464">
            <v>188800</v>
          </cell>
          <cell r="G464" t="str">
            <v>failed</v>
          </cell>
        </row>
        <row r="465">
          <cell r="D465">
            <v>134300</v>
          </cell>
          <cell r="G465" t="str">
            <v>successful</v>
          </cell>
        </row>
        <row r="466">
          <cell r="D466">
            <v>71200</v>
          </cell>
          <cell r="G466" t="str">
            <v>successful</v>
          </cell>
        </row>
        <row r="467">
          <cell r="D467">
            <v>4700</v>
          </cell>
          <cell r="G467" t="str">
            <v>successful</v>
          </cell>
        </row>
        <row r="468">
          <cell r="D468">
            <v>1200</v>
          </cell>
          <cell r="G468" t="str">
            <v>successful</v>
          </cell>
        </row>
        <row r="469">
          <cell r="D469">
            <v>1400</v>
          </cell>
          <cell r="G469" t="str">
            <v>successful</v>
          </cell>
        </row>
        <row r="470">
          <cell r="D470">
            <v>4000</v>
          </cell>
          <cell r="G470" t="str">
            <v>failed</v>
          </cell>
        </row>
        <row r="471">
          <cell r="D471">
            <v>5600</v>
          </cell>
          <cell r="G471" t="str">
            <v>successful</v>
          </cell>
        </row>
        <row r="472">
          <cell r="D472">
            <v>3600</v>
          </cell>
          <cell r="G472" t="str">
            <v>successful</v>
          </cell>
        </row>
        <row r="473">
          <cell r="D473">
            <v>3100</v>
          </cell>
          <cell r="G473" t="str">
            <v>successful</v>
          </cell>
        </row>
        <row r="474">
          <cell r="D474">
            <v>153800</v>
          </cell>
          <cell r="G474" t="str">
            <v>failed</v>
          </cell>
        </row>
        <row r="475">
          <cell r="D475">
            <v>5000</v>
          </cell>
          <cell r="G475" t="str">
            <v>successful</v>
          </cell>
        </row>
        <row r="476">
          <cell r="D476">
            <v>4000</v>
          </cell>
          <cell r="G476" t="str">
            <v>successful</v>
          </cell>
        </row>
        <row r="477">
          <cell r="D477">
            <v>7400</v>
          </cell>
          <cell r="G477" t="str">
            <v>successful</v>
          </cell>
        </row>
        <row r="478">
          <cell r="D478">
            <v>191500</v>
          </cell>
          <cell r="G478" t="str">
            <v>failed</v>
          </cell>
        </row>
        <row r="479">
          <cell r="D479">
            <v>8500</v>
          </cell>
          <cell r="G479" t="str">
            <v>failed</v>
          </cell>
        </row>
        <row r="480">
          <cell r="D480">
            <v>68800</v>
          </cell>
          <cell r="G480" t="str">
            <v>successful</v>
          </cell>
        </row>
        <row r="481">
          <cell r="D481">
            <v>2400</v>
          </cell>
          <cell r="G481" t="str">
            <v>successful</v>
          </cell>
        </row>
        <row r="482">
          <cell r="D482">
            <v>8600</v>
          </cell>
          <cell r="G482" t="str">
            <v>successful</v>
          </cell>
        </row>
        <row r="483">
          <cell r="D483">
            <v>196600</v>
          </cell>
          <cell r="G483" t="str">
            <v>failed</v>
          </cell>
        </row>
        <row r="484">
          <cell r="D484">
            <v>4200</v>
          </cell>
          <cell r="G484" t="str">
            <v>failed</v>
          </cell>
        </row>
        <row r="485">
          <cell r="D485">
            <v>91400</v>
          </cell>
          <cell r="G485" t="str">
            <v>failed</v>
          </cell>
        </row>
        <row r="486">
          <cell r="D486">
            <v>29600</v>
          </cell>
          <cell r="G486" t="str">
            <v>successful</v>
          </cell>
        </row>
        <row r="487">
          <cell r="D487">
            <v>90600</v>
          </cell>
          <cell r="G487" t="str">
            <v>failed</v>
          </cell>
        </row>
        <row r="488">
          <cell r="D488">
            <v>5200</v>
          </cell>
          <cell r="G488" t="str">
            <v>failed</v>
          </cell>
        </row>
        <row r="489">
          <cell r="D489">
            <v>110300</v>
          </cell>
          <cell r="G489" t="str">
            <v>successful</v>
          </cell>
        </row>
        <row r="490">
          <cell r="D490">
            <v>5300</v>
          </cell>
          <cell r="G490" t="str">
            <v>successful</v>
          </cell>
        </row>
        <row r="491">
          <cell r="D491">
            <v>9200</v>
          </cell>
          <cell r="G491" t="str">
            <v>successful</v>
          </cell>
        </row>
        <row r="492">
          <cell r="D492">
            <v>2400</v>
          </cell>
          <cell r="G492" t="str">
            <v>successful</v>
          </cell>
        </row>
        <row r="493">
          <cell r="D493">
            <v>56800</v>
          </cell>
          <cell r="G493" t="str">
            <v>successful</v>
          </cell>
        </row>
        <row r="494">
          <cell r="D494">
            <v>191000</v>
          </cell>
          <cell r="G494" t="str">
            <v>canceled</v>
          </cell>
        </row>
        <row r="495">
          <cell r="D495">
            <v>900</v>
          </cell>
          <cell r="G495" t="str">
            <v>successful</v>
          </cell>
        </row>
        <row r="496">
          <cell r="D496">
            <v>2500</v>
          </cell>
          <cell r="G496" t="str">
            <v>successful</v>
          </cell>
        </row>
        <row r="497">
          <cell r="D497">
            <v>3200</v>
          </cell>
          <cell r="G497" t="str">
            <v>successful</v>
          </cell>
        </row>
        <row r="498">
          <cell r="D498">
            <v>183800</v>
          </cell>
          <cell r="G498" t="str">
            <v>failed</v>
          </cell>
        </row>
        <row r="499">
          <cell r="D499">
            <v>9800</v>
          </cell>
          <cell r="G499" t="str">
            <v>failed</v>
          </cell>
        </row>
        <row r="500">
          <cell r="D500">
            <v>193400</v>
          </cell>
          <cell r="G500" t="str">
            <v>failed</v>
          </cell>
        </row>
        <row r="501">
          <cell r="D501">
            <v>163800</v>
          </cell>
          <cell r="G501" t="str">
            <v>failed</v>
          </cell>
        </row>
        <row r="502">
          <cell r="D502">
            <v>100</v>
          </cell>
          <cell r="G502" t="str">
            <v>failed</v>
          </cell>
        </row>
        <row r="503">
          <cell r="D503">
            <v>153600</v>
          </cell>
          <cell r="G503" t="str">
            <v>failed</v>
          </cell>
        </row>
        <row r="504">
          <cell r="D504">
            <v>1300</v>
          </cell>
          <cell r="G504" t="str">
            <v>successful</v>
          </cell>
        </row>
        <row r="505">
          <cell r="D505">
            <v>25500</v>
          </cell>
          <cell r="G505" t="str">
            <v>successful</v>
          </cell>
        </row>
        <row r="506">
          <cell r="D506">
            <v>7500</v>
          </cell>
          <cell r="G506" t="str">
            <v>failed</v>
          </cell>
        </row>
        <row r="507">
          <cell r="D507">
            <v>89900</v>
          </cell>
          <cell r="G507" t="str">
            <v>failed</v>
          </cell>
        </row>
        <row r="508">
          <cell r="D508">
            <v>18000</v>
          </cell>
          <cell r="G508" t="str">
            <v>successful</v>
          </cell>
        </row>
        <row r="509">
          <cell r="D509">
            <v>2100</v>
          </cell>
          <cell r="G509" t="str">
            <v>failed</v>
          </cell>
        </row>
        <row r="510">
          <cell r="D510">
            <v>172700</v>
          </cell>
          <cell r="G510" t="str">
            <v>successful</v>
          </cell>
        </row>
        <row r="511">
          <cell r="D511">
            <v>168500</v>
          </cell>
          <cell r="G511" t="str">
            <v>failed</v>
          </cell>
        </row>
        <row r="512">
          <cell r="D512">
            <v>7800</v>
          </cell>
          <cell r="G512" t="str">
            <v>successful</v>
          </cell>
        </row>
        <row r="513">
          <cell r="D513">
            <v>147800</v>
          </cell>
          <cell r="G513" t="str">
            <v>failed</v>
          </cell>
        </row>
        <row r="514">
          <cell r="D514">
            <v>9100</v>
          </cell>
          <cell r="G514" t="str">
            <v>successful</v>
          </cell>
        </row>
        <row r="515">
          <cell r="D515">
            <v>8300</v>
          </cell>
          <cell r="G515" t="str">
            <v>canceled</v>
          </cell>
        </row>
        <row r="516">
          <cell r="D516">
            <v>138700</v>
          </cell>
          <cell r="G516" t="str">
            <v>canceled</v>
          </cell>
        </row>
        <row r="517">
          <cell r="D517">
            <v>8600</v>
          </cell>
          <cell r="G517" t="str">
            <v>failed</v>
          </cell>
        </row>
        <row r="518">
          <cell r="D518">
            <v>125400</v>
          </cell>
          <cell r="G518" t="str">
            <v>failed</v>
          </cell>
        </row>
        <row r="519">
          <cell r="D519">
            <v>5900</v>
          </cell>
          <cell r="G519" t="str">
            <v>successful</v>
          </cell>
        </row>
        <row r="520">
          <cell r="D520">
            <v>8800</v>
          </cell>
          <cell r="G520" t="str">
            <v>failed</v>
          </cell>
        </row>
        <row r="521">
          <cell r="D521">
            <v>177700</v>
          </cell>
          <cell r="G521" t="str">
            <v>successful</v>
          </cell>
        </row>
        <row r="522">
          <cell r="D522">
            <v>800</v>
          </cell>
          <cell r="G522" t="str">
            <v>successful</v>
          </cell>
        </row>
        <row r="523">
          <cell r="D523">
            <v>7600</v>
          </cell>
          <cell r="G523" t="str">
            <v>successful</v>
          </cell>
        </row>
        <row r="524">
          <cell r="D524">
            <v>50500</v>
          </cell>
          <cell r="G524" t="str">
            <v>failed</v>
          </cell>
        </row>
        <row r="525">
          <cell r="D525">
            <v>900</v>
          </cell>
          <cell r="G525" t="str">
            <v>successful</v>
          </cell>
        </row>
        <row r="526">
          <cell r="D526">
            <v>96700</v>
          </cell>
          <cell r="G526" t="str">
            <v>failed</v>
          </cell>
        </row>
        <row r="527">
          <cell r="D527">
            <v>2100</v>
          </cell>
          <cell r="G527" t="str">
            <v>failed</v>
          </cell>
        </row>
        <row r="528">
          <cell r="D528">
            <v>8300</v>
          </cell>
          <cell r="G528" t="str">
            <v>successful</v>
          </cell>
        </row>
        <row r="529">
          <cell r="D529">
            <v>189200</v>
          </cell>
          <cell r="G529" t="str">
            <v>failed</v>
          </cell>
        </row>
        <row r="530">
          <cell r="D530">
            <v>9000</v>
          </cell>
          <cell r="G530" t="str">
            <v>failed</v>
          </cell>
        </row>
        <row r="531">
          <cell r="D531">
            <v>5100</v>
          </cell>
          <cell r="G531" t="str">
            <v>failed</v>
          </cell>
        </row>
        <row r="532">
          <cell r="D532">
            <v>105000</v>
          </cell>
          <cell r="G532" t="str">
            <v>failed</v>
          </cell>
        </row>
        <row r="533">
          <cell r="D533">
            <v>186700</v>
          </cell>
          <cell r="G533" t="str">
            <v>live</v>
          </cell>
        </row>
        <row r="534">
          <cell r="D534">
            <v>1600</v>
          </cell>
          <cell r="G534" t="str">
            <v>successful</v>
          </cell>
        </row>
        <row r="535">
          <cell r="D535">
            <v>115600</v>
          </cell>
          <cell r="G535" t="str">
            <v>successful</v>
          </cell>
        </row>
        <row r="536">
          <cell r="D536">
            <v>89100</v>
          </cell>
          <cell r="G536" t="str">
            <v>failed</v>
          </cell>
        </row>
        <row r="537">
          <cell r="D537">
            <v>2600</v>
          </cell>
          <cell r="G537" t="str">
            <v>successful</v>
          </cell>
        </row>
        <row r="538">
          <cell r="D538">
            <v>9800</v>
          </cell>
          <cell r="G538" t="str">
            <v>successful</v>
          </cell>
        </row>
        <row r="539">
          <cell r="D539">
            <v>84400</v>
          </cell>
          <cell r="G539" t="str">
            <v>successful</v>
          </cell>
        </row>
        <row r="540">
          <cell r="D540">
            <v>151300</v>
          </cell>
          <cell r="G540" t="str">
            <v>failed</v>
          </cell>
        </row>
        <row r="541">
          <cell r="D541">
            <v>9800</v>
          </cell>
          <cell r="G541" t="str">
            <v>failed</v>
          </cell>
        </row>
        <row r="542">
          <cell r="D542">
            <v>5300</v>
          </cell>
          <cell r="G542" t="str">
            <v>successful</v>
          </cell>
        </row>
        <row r="543">
          <cell r="D543">
            <v>178000</v>
          </cell>
          <cell r="G543" t="str">
            <v>failed</v>
          </cell>
        </row>
        <row r="544">
          <cell r="D544">
            <v>77000</v>
          </cell>
          <cell r="G544" t="str">
            <v>failed</v>
          </cell>
        </row>
        <row r="545">
          <cell r="D545">
            <v>84900</v>
          </cell>
          <cell r="G545" t="str">
            <v>failed</v>
          </cell>
        </row>
        <row r="546">
          <cell r="D546">
            <v>2800</v>
          </cell>
          <cell r="G546" t="str">
            <v>successful</v>
          </cell>
        </row>
        <row r="547">
          <cell r="D547">
            <v>184800</v>
          </cell>
          <cell r="G547" t="str">
            <v>failed</v>
          </cell>
        </row>
        <row r="548">
          <cell r="D548">
            <v>4200</v>
          </cell>
          <cell r="G548" t="str">
            <v>successful</v>
          </cell>
        </row>
        <row r="549">
          <cell r="D549">
            <v>1300</v>
          </cell>
          <cell r="G549" t="str">
            <v>successful</v>
          </cell>
        </row>
        <row r="550">
          <cell r="D550">
            <v>66100</v>
          </cell>
          <cell r="G550" t="str">
            <v>successful</v>
          </cell>
        </row>
        <row r="551">
          <cell r="D551">
            <v>29500</v>
          </cell>
          <cell r="G551" t="str">
            <v>successful</v>
          </cell>
        </row>
        <row r="552">
          <cell r="D552">
            <v>100</v>
          </cell>
          <cell r="G552" t="str">
            <v>canceled</v>
          </cell>
        </row>
        <row r="553">
          <cell r="D553">
            <v>180100</v>
          </cell>
          <cell r="G553" t="str">
            <v>failed</v>
          </cell>
        </row>
        <row r="554">
          <cell r="D554">
            <v>9000</v>
          </cell>
          <cell r="G554" t="str">
            <v>failed</v>
          </cell>
        </row>
        <row r="555">
          <cell r="D555">
            <v>170600</v>
          </cell>
          <cell r="G555" t="str">
            <v>failed</v>
          </cell>
        </row>
        <row r="556">
          <cell r="D556">
            <v>9500</v>
          </cell>
          <cell r="G556" t="str">
            <v>successful</v>
          </cell>
        </row>
        <row r="557">
          <cell r="D557">
            <v>6300</v>
          </cell>
          <cell r="G557" t="str">
            <v>successful</v>
          </cell>
        </row>
        <row r="558">
          <cell r="D558">
            <v>5200</v>
          </cell>
          <cell r="G558" t="str">
            <v>successful</v>
          </cell>
        </row>
        <row r="559">
          <cell r="D559">
            <v>6000</v>
          </cell>
          <cell r="G559" t="str">
            <v>successful</v>
          </cell>
        </row>
        <row r="560">
          <cell r="D560">
            <v>5800</v>
          </cell>
          <cell r="G560" t="str">
            <v>successful</v>
          </cell>
        </row>
        <row r="561">
          <cell r="D561">
            <v>105300</v>
          </cell>
          <cell r="G561" t="str">
            <v>successful</v>
          </cell>
        </row>
        <row r="562">
          <cell r="D562">
            <v>20000</v>
          </cell>
          <cell r="G562" t="str">
            <v>successful</v>
          </cell>
        </row>
        <row r="563">
          <cell r="D563">
            <v>3000</v>
          </cell>
          <cell r="G563" t="str">
            <v>successful</v>
          </cell>
        </row>
        <row r="564">
          <cell r="D564">
            <v>9900</v>
          </cell>
          <cell r="G564" t="str">
            <v>failed</v>
          </cell>
        </row>
        <row r="565">
          <cell r="D565">
            <v>3700</v>
          </cell>
          <cell r="G565" t="str">
            <v>successful</v>
          </cell>
        </row>
        <row r="566">
          <cell r="D566">
            <v>168700</v>
          </cell>
          <cell r="G566" t="str">
            <v>failed</v>
          </cell>
        </row>
        <row r="567">
          <cell r="D567">
            <v>94900</v>
          </cell>
          <cell r="G567" t="str">
            <v>successful</v>
          </cell>
        </row>
        <row r="568">
          <cell r="D568">
            <v>9300</v>
          </cell>
          <cell r="G568" t="str">
            <v>failed</v>
          </cell>
        </row>
        <row r="569">
          <cell r="D569">
            <v>6800</v>
          </cell>
          <cell r="G569" t="str">
            <v>successful</v>
          </cell>
        </row>
        <row r="570">
          <cell r="D570">
            <v>72400</v>
          </cell>
          <cell r="G570" t="str">
            <v>successful</v>
          </cell>
        </row>
        <row r="571">
          <cell r="D571">
            <v>20100</v>
          </cell>
          <cell r="G571" t="str">
            <v>successful</v>
          </cell>
        </row>
        <row r="572">
          <cell r="D572">
            <v>31200</v>
          </cell>
          <cell r="G572" t="str">
            <v>successful</v>
          </cell>
        </row>
        <row r="573">
          <cell r="D573">
            <v>3500</v>
          </cell>
          <cell r="G573" t="str">
            <v>failed</v>
          </cell>
        </row>
        <row r="574">
          <cell r="D574">
            <v>9000</v>
          </cell>
          <cell r="G574" t="str">
            <v>canceled</v>
          </cell>
        </row>
        <row r="575">
          <cell r="D575">
            <v>6700</v>
          </cell>
          <cell r="G575" t="str">
            <v>successful</v>
          </cell>
        </row>
        <row r="576">
          <cell r="D576">
            <v>2700</v>
          </cell>
          <cell r="G576" t="str">
            <v>successful</v>
          </cell>
        </row>
        <row r="577">
          <cell r="D577">
            <v>83300</v>
          </cell>
          <cell r="G577" t="str">
            <v>failed</v>
          </cell>
        </row>
        <row r="578">
          <cell r="D578">
            <v>9700</v>
          </cell>
          <cell r="G578" t="str">
            <v>failed</v>
          </cell>
        </row>
        <row r="579">
          <cell r="D579">
            <v>8200</v>
          </cell>
          <cell r="G579" t="str">
            <v>canceled</v>
          </cell>
        </row>
        <row r="580">
          <cell r="D580">
            <v>96500</v>
          </cell>
          <cell r="G580" t="str">
            <v>failed</v>
          </cell>
        </row>
        <row r="581">
          <cell r="D581">
            <v>6200</v>
          </cell>
          <cell r="G581" t="str">
            <v>successful</v>
          </cell>
        </row>
        <row r="582">
          <cell r="D582">
            <v>43800</v>
          </cell>
          <cell r="G582" t="str">
            <v>successful</v>
          </cell>
        </row>
        <row r="583">
          <cell r="D583">
            <v>6000</v>
          </cell>
          <cell r="G583" t="str">
            <v>failed</v>
          </cell>
        </row>
        <row r="584">
          <cell r="D584">
            <v>8700</v>
          </cell>
          <cell r="G584" t="str">
            <v>failed</v>
          </cell>
        </row>
        <row r="585">
          <cell r="D585">
            <v>18900</v>
          </cell>
          <cell r="G585" t="str">
            <v>successful</v>
          </cell>
        </row>
        <row r="586">
          <cell r="D586">
            <v>86400</v>
          </cell>
          <cell r="G586" t="str">
            <v>successful</v>
          </cell>
        </row>
        <row r="587">
          <cell r="D587">
            <v>8900</v>
          </cell>
          <cell r="G587" t="str">
            <v>successful</v>
          </cell>
        </row>
        <row r="588">
          <cell r="D588">
            <v>700</v>
          </cell>
          <cell r="G588" t="str">
            <v>successful</v>
          </cell>
        </row>
        <row r="589">
          <cell r="D589">
            <v>9400</v>
          </cell>
          <cell r="G589" t="str">
            <v>failed</v>
          </cell>
        </row>
        <row r="590">
          <cell r="D590">
            <v>157600</v>
          </cell>
          <cell r="G590" t="str">
            <v>failed</v>
          </cell>
        </row>
        <row r="591">
          <cell r="D591">
            <v>7900</v>
          </cell>
          <cell r="G591" t="str">
            <v>failed</v>
          </cell>
        </row>
        <row r="592">
          <cell r="D592">
            <v>7100</v>
          </cell>
          <cell r="G592" t="str">
            <v>failed</v>
          </cell>
        </row>
        <row r="593">
          <cell r="D593">
            <v>600</v>
          </cell>
          <cell r="G593" t="str">
            <v>successful</v>
          </cell>
        </row>
        <row r="594">
          <cell r="D594">
            <v>156800</v>
          </cell>
          <cell r="G594" t="str">
            <v>failed</v>
          </cell>
        </row>
        <row r="595">
          <cell r="D595">
            <v>121600</v>
          </cell>
          <cell r="G595" t="str">
            <v>successful</v>
          </cell>
        </row>
        <row r="596">
          <cell r="D596">
            <v>157300</v>
          </cell>
          <cell r="G596" t="str">
            <v>failed</v>
          </cell>
        </row>
        <row r="597">
          <cell r="D597">
            <v>70300</v>
          </cell>
          <cell r="G597" t="str">
            <v>successful</v>
          </cell>
        </row>
        <row r="598">
          <cell r="D598">
            <v>7900</v>
          </cell>
          <cell r="G598" t="str">
            <v>failed</v>
          </cell>
        </row>
        <row r="599">
          <cell r="D599">
            <v>73800</v>
          </cell>
          <cell r="G599" t="str">
            <v>successful</v>
          </cell>
        </row>
        <row r="600">
          <cell r="D600">
            <v>108500</v>
          </cell>
          <cell r="G600" t="str">
            <v>successful</v>
          </cell>
        </row>
        <row r="601">
          <cell r="D601">
            <v>140300</v>
          </cell>
          <cell r="G601" t="str">
            <v>failed</v>
          </cell>
        </row>
        <row r="602">
          <cell r="D602">
            <v>100</v>
          </cell>
          <cell r="G602" t="str">
            <v>failed</v>
          </cell>
        </row>
        <row r="603">
          <cell r="D603">
            <v>6300</v>
          </cell>
          <cell r="G603" t="str">
            <v>successful</v>
          </cell>
        </row>
        <row r="604">
          <cell r="D604">
            <v>71100</v>
          </cell>
          <cell r="G604" t="str">
            <v>successful</v>
          </cell>
        </row>
        <row r="605">
          <cell r="D605">
            <v>5300</v>
          </cell>
          <cell r="G605" t="str">
            <v>successful</v>
          </cell>
        </row>
        <row r="606">
          <cell r="D606">
            <v>88700</v>
          </cell>
          <cell r="G606" t="str">
            <v>successful</v>
          </cell>
        </row>
        <row r="607">
          <cell r="D607">
            <v>3300</v>
          </cell>
          <cell r="G607" t="str">
            <v>successful</v>
          </cell>
        </row>
        <row r="608">
          <cell r="D608">
            <v>3400</v>
          </cell>
          <cell r="G608" t="str">
            <v>successful</v>
          </cell>
        </row>
        <row r="609">
          <cell r="D609">
            <v>137600</v>
          </cell>
          <cell r="G609" t="str">
            <v>successful</v>
          </cell>
        </row>
        <row r="610">
          <cell r="D610">
            <v>3900</v>
          </cell>
          <cell r="G610" t="str">
            <v>successful</v>
          </cell>
        </row>
        <row r="611">
          <cell r="D611">
            <v>10000</v>
          </cell>
          <cell r="G611" t="str">
            <v>successful</v>
          </cell>
        </row>
        <row r="612">
          <cell r="D612">
            <v>42800</v>
          </cell>
          <cell r="G612" t="str">
            <v>successful</v>
          </cell>
        </row>
        <row r="613">
          <cell r="D613">
            <v>8200</v>
          </cell>
          <cell r="G613" t="str">
            <v>canceled</v>
          </cell>
        </row>
        <row r="614">
          <cell r="D614">
            <v>6200</v>
          </cell>
          <cell r="G614" t="str">
            <v>successful</v>
          </cell>
        </row>
        <row r="615">
          <cell r="D615">
            <v>1100</v>
          </cell>
          <cell r="G615" t="str">
            <v>successful</v>
          </cell>
        </row>
        <row r="616">
          <cell r="D616">
            <v>26500</v>
          </cell>
          <cell r="G616" t="str">
            <v>successful</v>
          </cell>
        </row>
        <row r="617">
          <cell r="D617">
            <v>8500</v>
          </cell>
          <cell r="G617" t="str">
            <v>successful</v>
          </cell>
        </row>
        <row r="618">
          <cell r="D618">
            <v>6400</v>
          </cell>
          <cell r="G618" t="str">
            <v>successful</v>
          </cell>
        </row>
        <row r="619">
          <cell r="D619">
            <v>1400</v>
          </cell>
          <cell r="G619" t="str">
            <v>successful</v>
          </cell>
        </row>
        <row r="620">
          <cell r="D620">
            <v>198600</v>
          </cell>
          <cell r="G620" t="str">
            <v>failed</v>
          </cell>
        </row>
        <row r="621">
          <cell r="D621">
            <v>195900</v>
          </cell>
          <cell r="G621" t="str">
            <v>failed</v>
          </cell>
        </row>
        <row r="622">
          <cell r="D622">
            <v>4300</v>
          </cell>
          <cell r="G622" t="str">
            <v>successful</v>
          </cell>
        </row>
        <row r="623">
          <cell r="D623">
            <v>25600</v>
          </cell>
          <cell r="G623" t="str">
            <v>successful</v>
          </cell>
        </row>
        <row r="624">
          <cell r="D624">
            <v>189000</v>
          </cell>
          <cell r="G624" t="str">
            <v>failed</v>
          </cell>
        </row>
        <row r="625">
          <cell r="D625">
            <v>94300</v>
          </cell>
          <cell r="G625" t="str">
            <v>successful</v>
          </cell>
        </row>
        <row r="626">
          <cell r="D626">
            <v>5100</v>
          </cell>
          <cell r="G626" t="str">
            <v>successful</v>
          </cell>
        </row>
        <row r="627">
          <cell r="D627">
            <v>7500</v>
          </cell>
          <cell r="G627" t="str">
            <v>failed</v>
          </cell>
        </row>
        <row r="628">
          <cell r="D628">
            <v>6400</v>
          </cell>
          <cell r="G628" t="str">
            <v>successful</v>
          </cell>
        </row>
        <row r="629">
          <cell r="D629">
            <v>1600</v>
          </cell>
          <cell r="G629" t="str">
            <v>successful</v>
          </cell>
        </row>
        <row r="630">
          <cell r="D630">
            <v>1900</v>
          </cell>
          <cell r="G630" t="str">
            <v>successful</v>
          </cell>
        </row>
        <row r="631">
          <cell r="D631">
            <v>85900</v>
          </cell>
          <cell r="G631" t="str">
            <v>failed</v>
          </cell>
        </row>
        <row r="632">
          <cell r="D632">
            <v>9500</v>
          </cell>
          <cell r="G632" t="str">
            <v>canceled</v>
          </cell>
        </row>
        <row r="633">
          <cell r="D633">
            <v>59200</v>
          </cell>
          <cell r="G633" t="str">
            <v>successful</v>
          </cell>
        </row>
        <row r="634">
          <cell r="D634">
            <v>72100</v>
          </cell>
          <cell r="G634" t="str">
            <v>live</v>
          </cell>
        </row>
        <row r="635">
          <cell r="D635">
            <v>6700</v>
          </cell>
          <cell r="G635" t="str">
            <v>failed</v>
          </cell>
        </row>
        <row r="636">
          <cell r="D636">
            <v>118200</v>
          </cell>
          <cell r="G636" t="str">
            <v>canceled</v>
          </cell>
        </row>
        <row r="637">
          <cell r="D637">
            <v>139000</v>
          </cell>
          <cell r="G637" t="str">
            <v>successful</v>
          </cell>
        </row>
        <row r="638">
          <cell r="D638">
            <v>197700</v>
          </cell>
          <cell r="G638" t="str">
            <v>failed</v>
          </cell>
        </row>
        <row r="639">
          <cell r="D639">
            <v>8500</v>
          </cell>
          <cell r="G639" t="str">
            <v>failed</v>
          </cell>
        </row>
        <row r="640">
          <cell r="D640">
            <v>81600</v>
          </cell>
          <cell r="G640" t="str">
            <v>failed</v>
          </cell>
        </row>
        <row r="641">
          <cell r="D641">
            <v>8600</v>
          </cell>
          <cell r="G641" t="str">
            <v>live</v>
          </cell>
        </row>
        <row r="642">
          <cell r="D642">
            <v>119800</v>
          </cell>
          <cell r="G642" t="str">
            <v>failed</v>
          </cell>
        </row>
        <row r="643">
          <cell r="D643">
            <v>9400</v>
          </cell>
          <cell r="G643" t="str">
            <v>successful</v>
          </cell>
        </row>
        <row r="644">
          <cell r="D644">
            <v>9200</v>
          </cell>
          <cell r="G644" t="str">
            <v>successful</v>
          </cell>
        </row>
        <row r="645">
          <cell r="D645">
            <v>14900</v>
          </cell>
          <cell r="G645" t="str">
            <v>successful</v>
          </cell>
        </row>
        <row r="646">
          <cell r="D646">
            <v>169400</v>
          </cell>
          <cell r="G646" t="str">
            <v>failed</v>
          </cell>
        </row>
        <row r="647">
          <cell r="D647">
            <v>192100</v>
          </cell>
          <cell r="G647" t="str">
            <v>failed</v>
          </cell>
        </row>
        <row r="648">
          <cell r="D648">
            <v>98700</v>
          </cell>
          <cell r="G648" t="str">
            <v>failed</v>
          </cell>
        </row>
        <row r="649">
          <cell r="D649">
            <v>4500</v>
          </cell>
          <cell r="G649" t="str">
            <v>failed</v>
          </cell>
        </row>
        <row r="650">
          <cell r="D650">
            <v>98600</v>
          </cell>
          <cell r="G650" t="str">
            <v>canceled</v>
          </cell>
        </row>
        <row r="651">
          <cell r="D651">
            <v>121700</v>
          </cell>
          <cell r="G651" t="str">
            <v>failed</v>
          </cell>
        </row>
        <row r="652">
          <cell r="D652">
            <v>100</v>
          </cell>
          <cell r="G652" t="str">
            <v>failed</v>
          </cell>
        </row>
        <row r="653">
          <cell r="D653">
            <v>196700</v>
          </cell>
          <cell r="G653" t="str">
            <v>failed</v>
          </cell>
        </row>
        <row r="654">
          <cell r="D654">
            <v>10000</v>
          </cell>
          <cell r="G654" t="str">
            <v>successful</v>
          </cell>
        </row>
        <row r="655">
          <cell r="D655">
            <v>600</v>
          </cell>
          <cell r="G655" t="str">
            <v>successful</v>
          </cell>
        </row>
        <row r="656">
          <cell r="D656">
            <v>35000</v>
          </cell>
          <cell r="G656" t="str">
            <v>successful</v>
          </cell>
        </row>
        <row r="657">
          <cell r="D657">
            <v>6900</v>
          </cell>
          <cell r="G657" t="str">
            <v>successful</v>
          </cell>
        </row>
        <row r="658">
          <cell r="D658">
            <v>118400</v>
          </cell>
          <cell r="G658" t="str">
            <v>failed</v>
          </cell>
        </row>
        <row r="659">
          <cell r="D659">
            <v>10000</v>
          </cell>
          <cell r="G659" t="str">
            <v>failed</v>
          </cell>
        </row>
        <row r="660">
          <cell r="D660">
            <v>52600</v>
          </cell>
          <cell r="G660" t="str">
            <v>canceled</v>
          </cell>
        </row>
        <row r="661">
          <cell r="D661">
            <v>120700</v>
          </cell>
          <cell r="G661" t="str">
            <v>failed</v>
          </cell>
        </row>
        <row r="662">
          <cell r="D662">
            <v>9100</v>
          </cell>
          <cell r="G662" t="str">
            <v>failed</v>
          </cell>
        </row>
        <row r="663">
          <cell r="D663">
            <v>106800</v>
          </cell>
          <cell r="G663" t="str">
            <v>failed</v>
          </cell>
        </row>
        <row r="664">
          <cell r="D664">
            <v>9100</v>
          </cell>
          <cell r="G664" t="str">
            <v>failed</v>
          </cell>
        </row>
        <row r="665">
          <cell r="D665">
            <v>10000</v>
          </cell>
          <cell r="G665" t="str">
            <v>failed</v>
          </cell>
        </row>
        <row r="666">
          <cell r="D666">
            <v>79400</v>
          </cell>
          <cell r="G666" t="str">
            <v>failed</v>
          </cell>
        </row>
        <row r="667">
          <cell r="D667">
            <v>5100</v>
          </cell>
          <cell r="G667" t="str">
            <v>successful</v>
          </cell>
        </row>
        <row r="668">
          <cell r="D668">
            <v>3100</v>
          </cell>
          <cell r="G668" t="str">
            <v>canceled</v>
          </cell>
        </row>
        <row r="669">
          <cell r="D669">
            <v>6900</v>
          </cell>
          <cell r="G669" t="str">
            <v>successful</v>
          </cell>
        </row>
        <row r="670">
          <cell r="D670">
            <v>27500</v>
          </cell>
          <cell r="G670" t="str">
            <v>failed</v>
          </cell>
        </row>
        <row r="671">
          <cell r="D671">
            <v>48800</v>
          </cell>
          <cell r="G671" t="str">
            <v>successful</v>
          </cell>
        </row>
        <row r="672">
          <cell r="D672">
            <v>16200</v>
          </cell>
          <cell r="G672" t="str">
            <v>successful</v>
          </cell>
        </row>
        <row r="673">
          <cell r="D673">
            <v>97600</v>
          </cell>
          <cell r="G673" t="str">
            <v>successful</v>
          </cell>
        </row>
        <row r="674">
          <cell r="D674">
            <v>197900</v>
          </cell>
          <cell r="G674" t="str">
            <v>failed</v>
          </cell>
        </row>
        <row r="675">
          <cell r="D675">
            <v>5600</v>
          </cell>
          <cell r="G675" t="str">
            <v>failed</v>
          </cell>
        </row>
        <row r="676">
          <cell r="D676">
            <v>170700</v>
          </cell>
          <cell r="G676" t="str">
            <v>canceled</v>
          </cell>
        </row>
        <row r="677">
          <cell r="D677">
            <v>9700</v>
          </cell>
          <cell r="G677" t="str">
            <v>successful</v>
          </cell>
        </row>
        <row r="678">
          <cell r="D678">
            <v>62300</v>
          </cell>
          <cell r="G678" t="str">
            <v>successful</v>
          </cell>
        </row>
        <row r="679">
          <cell r="D679">
            <v>5300</v>
          </cell>
          <cell r="G679" t="str">
            <v>failed</v>
          </cell>
        </row>
        <row r="680">
          <cell r="D680">
            <v>99500</v>
          </cell>
          <cell r="G680" t="str">
            <v>canceled</v>
          </cell>
        </row>
        <row r="681">
          <cell r="D681">
            <v>1400</v>
          </cell>
          <cell r="G681" t="str">
            <v>successful</v>
          </cell>
        </row>
        <row r="682">
          <cell r="D682">
            <v>145600</v>
          </cell>
          <cell r="G682" t="str">
            <v>failed</v>
          </cell>
        </row>
        <row r="683">
          <cell r="D683">
            <v>184100</v>
          </cell>
          <cell r="G683" t="str">
            <v>failed</v>
          </cell>
        </row>
        <row r="684">
          <cell r="D684">
            <v>5400</v>
          </cell>
          <cell r="G684" t="str">
            <v>successful</v>
          </cell>
        </row>
        <row r="685">
          <cell r="D685">
            <v>2300</v>
          </cell>
          <cell r="G685" t="str">
            <v>successful</v>
          </cell>
        </row>
        <row r="686">
          <cell r="D686">
            <v>1400</v>
          </cell>
          <cell r="G686" t="str">
            <v>successful</v>
          </cell>
        </row>
        <row r="687">
          <cell r="D687">
            <v>140000</v>
          </cell>
          <cell r="G687" t="str">
            <v>failed</v>
          </cell>
        </row>
        <row r="688">
          <cell r="D688">
            <v>7500</v>
          </cell>
          <cell r="G688" t="str">
            <v>successful</v>
          </cell>
        </row>
        <row r="689">
          <cell r="D689">
            <v>1500</v>
          </cell>
          <cell r="G689" t="str">
            <v>successful</v>
          </cell>
        </row>
        <row r="690">
          <cell r="D690">
            <v>2900</v>
          </cell>
          <cell r="G690" t="str">
            <v>successful</v>
          </cell>
        </row>
        <row r="691">
          <cell r="D691">
            <v>7300</v>
          </cell>
          <cell r="G691" t="str">
            <v>successful</v>
          </cell>
        </row>
        <row r="692">
          <cell r="D692">
            <v>3600</v>
          </cell>
          <cell r="G692" t="str">
            <v>successful</v>
          </cell>
        </row>
        <row r="693">
          <cell r="D693">
            <v>5000</v>
          </cell>
          <cell r="G693" t="str">
            <v>successful</v>
          </cell>
        </row>
        <row r="694">
          <cell r="D694">
            <v>6000</v>
          </cell>
          <cell r="G694" t="str">
            <v>failed</v>
          </cell>
        </row>
        <row r="695">
          <cell r="D695">
            <v>180400</v>
          </cell>
          <cell r="G695" t="str">
            <v>failed</v>
          </cell>
        </row>
        <row r="696">
          <cell r="D696">
            <v>9100</v>
          </cell>
          <cell r="G696" t="str">
            <v>failed</v>
          </cell>
        </row>
        <row r="697">
          <cell r="D697">
            <v>9200</v>
          </cell>
          <cell r="G697" t="str">
            <v>successful</v>
          </cell>
        </row>
        <row r="698">
          <cell r="D698">
            <v>164100</v>
          </cell>
          <cell r="G698" t="str">
            <v>failed</v>
          </cell>
        </row>
        <row r="699">
          <cell r="D699">
            <v>128900</v>
          </cell>
          <cell r="G699" t="str">
            <v>successful</v>
          </cell>
        </row>
        <row r="700">
          <cell r="D700">
            <v>42100</v>
          </cell>
          <cell r="G700" t="str">
            <v>successful</v>
          </cell>
        </row>
        <row r="701">
          <cell r="D701">
            <v>7400</v>
          </cell>
          <cell r="G701" t="str">
            <v>failed</v>
          </cell>
        </row>
        <row r="702">
          <cell r="D702">
            <v>100</v>
          </cell>
          <cell r="G702" t="str">
            <v>failed</v>
          </cell>
        </row>
        <row r="703">
          <cell r="D703">
            <v>52000</v>
          </cell>
          <cell r="G703" t="str">
            <v>successful</v>
          </cell>
        </row>
        <row r="704">
          <cell r="D704">
            <v>8700</v>
          </cell>
          <cell r="G704" t="str">
            <v>failed</v>
          </cell>
        </row>
        <row r="705">
          <cell r="D705">
            <v>63400</v>
          </cell>
          <cell r="G705" t="str">
            <v>successful</v>
          </cell>
        </row>
        <row r="706">
          <cell r="D706">
            <v>8700</v>
          </cell>
          <cell r="G706" t="str">
            <v>successful</v>
          </cell>
        </row>
        <row r="707">
          <cell r="D707">
            <v>169700</v>
          </cell>
          <cell r="G707" t="str">
            <v>failed</v>
          </cell>
        </row>
        <row r="708">
          <cell r="D708">
            <v>108400</v>
          </cell>
          <cell r="G708" t="str">
            <v>successful</v>
          </cell>
        </row>
        <row r="709">
          <cell r="D709">
            <v>7300</v>
          </cell>
          <cell r="G709" t="str">
            <v>successful</v>
          </cell>
        </row>
        <row r="710">
          <cell r="D710">
            <v>1700</v>
          </cell>
          <cell r="G710" t="str">
            <v>successful</v>
          </cell>
        </row>
        <row r="711">
          <cell r="D711">
            <v>9800</v>
          </cell>
          <cell r="G711" t="str">
            <v>successful</v>
          </cell>
        </row>
        <row r="712">
          <cell r="D712">
            <v>4300</v>
          </cell>
          <cell r="G712" t="str">
            <v>successful</v>
          </cell>
        </row>
        <row r="713">
          <cell r="D713">
            <v>6200</v>
          </cell>
          <cell r="G713" t="str">
            <v>failed</v>
          </cell>
        </row>
        <row r="714">
          <cell r="D714">
            <v>800</v>
          </cell>
          <cell r="G714" t="str">
            <v>successful</v>
          </cell>
        </row>
        <row r="715">
          <cell r="D715">
            <v>6900</v>
          </cell>
          <cell r="G715" t="str">
            <v>successful</v>
          </cell>
        </row>
        <row r="716">
          <cell r="D716">
            <v>38500</v>
          </cell>
          <cell r="G716" t="str">
            <v>successful</v>
          </cell>
        </row>
        <row r="717">
          <cell r="D717">
            <v>118000</v>
          </cell>
          <cell r="G717" t="str">
            <v>failed</v>
          </cell>
        </row>
        <row r="718">
          <cell r="D718">
            <v>2000</v>
          </cell>
          <cell r="G718" t="str">
            <v>successful</v>
          </cell>
        </row>
        <row r="719">
          <cell r="D719">
            <v>5600</v>
          </cell>
          <cell r="G719" t="str">
            <v>successful</v>
          </cell>
        </row>
        <row r="720">
          <cell r="D720">
            <v>8300</v>
          </cell>
          <cell r="G720" t="str">
            <v>successful</v>
          </cell>
        </row>
        <row r="721">
          <cell r="D721">
            <v>6900</v>
          </cell>
          <cell r="G721" t="str">
            <v>successful</v>
          </cell>
        </row>
        <row r="722">
          <cell r="D722">
            <v>8700</v>
          </cell>
          <cell r="G722" t="str">
            <v>canceled</v>
          </cell>
        </row>
        <row r="723">
          <cell r="D723">
            <v>123600</v>
          </cell>
          <cell r="G723" t="str">
            <v>canceled</v>
          </cell>
        </row>
        <row r="724">
          <cell r="D724">
            <v>48500</v>
          </cell>
          <cell r="G724" t="str">
            <v>successful</v>
          </cell>
        </row>
        <row r="725">
          <cell r="D725">
            <v>4900</v>
          </cell>
          <cell r="G725" t="str">
            <v>successful</v>
          </cell>
        </row>
        <row r="726">
          <cell r="D726">
            <v>8400</v>
          </cell>
          <cell r="G726" t="str">
            <v>successful</v>
          </cell>
        </row>
        <row r="727">
          <cell r="D727">
            <v>193200</v>
          </cell>
          <cell r="G727" t="str">
            <v>failed</v>
          </cell>
        </row>
        <row r="728">
          <cell r="D728">
            <v>54300</v>
          </cell>
          <cell r="G728" t="str">
            <v>canceled</v>
          </cell>
        </row>
        <row r="729">
          <cell r="D729">
            <v>8900</v>
          </cell>
          <cell r="G729" t="str">
            <v>successful</v>
          </cell>
        </row>
        <row r="730">
          <cell r="D730">
            <v>4200</v>
          </cell>
          <cell r="G730" t="str">
            <v>failed</v>
          </cell>
        </row>
        <row r="731">
          <cell r="D731">
            <v>5600</v>
          </cell>
          <cell r="G731" t="str">
            <v>successful</v>
          </cell>
        </row>
        <row r="732">
          <cell r="D732">
            <v>28800</v>
          </cell>
          <cell r="G732" t="str">
            <v>successful</v>
          </cell>
        </row>
        <row r="733">
          <cell r="D733">
            <v>8000</v>
          </cell>
          <cell r="G733" t="str">
            <v>canceled</v>
          </cell>
        </row>
        <row r="734">
          <cell r="D734">
            <v>117000</v>
          </cell>
          <cell r="G734" t="str">
            <v>failed</v>
          </cell>
        </row>
        <row r="735">
          <cell r="D735">
            <v>15800</v>
          </cell>
          <cell r="G735" t="str">
            <v>successful</v>
          </cell>
        </row>
        <row r="736">
          <cell r="D736">
            <v>4200</v>
          </cell>
          <cell r="G736" t="str">
            <v>successful</v>
          </cell>
        </row>
        <row r="737">
          <cell r="D737">
            <v>37100</v>
          </cell>
          <cell r="G737" t="str">
            <v>successful</v>
          </cell>
        </row>
        <row r="738">
          <cell r="D738">
            <v>7700</v>
          </cell>
          <cell r="G738" t="str">
            <v>canceled</v>
          </cell>
        </row>
        <row r="739">
          <cell r="D739">
            <v>3700</v>
          </cell>
          <cell r="G739" t="str">
            <v>successful</v>
          </cell>
        </row>
        <row r="740">
          <cell r="D740">
            <v>74700</v>
          </cell>
          <cell r="G740" t="str">
            <v>failed</v>
          </cell>
        </row>
        <row r="741">
          <cell r="D741">
            <v>10000</v>
          </cell>
          <cell r="G741" t="str">
            <v>failed</v>
          </cell>
        </row>
        <row r="742">
          <cell r="D742">
            <v>5300</v>
          </cell>
          <cell r="G742" t="str">
            <v>failed</v>
          </cell>
        </row>
        <row r="743">
          <cell r="D743">
            <v>1200</v>
          </cell>
          <cell r="G743" t="str">
            <v>successful</v>
          </cell>
        </row>
        <row r="744">
          <cell r="D744">
            <v>1200</v>
          </cell>
          <cell r="G744" t="str">
            <v>successful</v>
          </cell>
        </row>
        <row r="745">
          <cell r="D745">
            <v>3900</v>
          </cell>
          <cell r="G745" t="str">
            <v>failed</v>
          </cell>
        </row>
        <row r="746">
          <cell r="D746">
            <v>2000</v>
          </cell>
          <cell r="G746" t="str">
            <v>successful</v>
          </cell>
        </row>
        <row r="747">
          <cell r="D747">
            <v>6900</v>
          </cell>
          <cell r="G747" t="str">
            <v>failed</v>
          </cell>
        </row>
        <row r="748">
          <cell r="D748">
            <v>55800</v>
          </cell>
          <cell r="G748" t="str">
            <v>successful</v>
          </cell>
        </row>
        <row r="749">
          <cell r="D749">
            <v>4900</v>
          </cell>
          <cell r="G749" t="str">
            <v>successful</v>
          </cell>
        </row>
        <row r="750">
          <cell r="D750">
            <v>194900</v>
          </cell>
          <cell r="G750" t="str">
            <v>canceled</v>
          </cell>
        </row>
        <row r="751">
          <cell r="D751">
            <v>8600</v>
          </cell>
          <cell r="G751" t="str">
            <v>successful</v>
          </cell>
        </row>
        <row r="752">
          <cell r="D752">
            <v>100</v>
          </cell>
          <cell r="G752" t="str">
            <v>failed</v>
          </cell>
        </row>
        <row r="753">
          <cell r="D753">
            <v>3600</v>
          </cell>
          <cell r="G753" t="str">
            <v>successful</v>
          </cell>
        </row>
        <row r="754">
          <cell r="D754">
            <v>5800</v>
          </cell>
          <cell r="G754" t="str">
            <v>canceled</v>
          </cell>
        </row>
        <row r="755">
          <cell r="D755">
            <v>4700</v>
          </cell>
          <cell r="G755" t="str">
            <v>successful</v>
          </cell>
        </row>
        <row r="756">
          <cell r="D756">
            <v>70400</v>
          </cell>
          <cell r="G756" t="str">
            <v>successful</v>
          </cell>
        </row>
        <row r="757">
          <cell r="D757">
            <v>4500</v>
          </cell>
          <cell r="G757" t="str">
            <v>successful</v>
          </cell>
        </row>
        <row r="758">
          <cell r="D758">
            <v>1300</v>
          </cell>
          <cell r="G758" t="str">
            <v>successful</v>
          </cell>
        </row>
        <row r="759">
          <cell r="D759">
            <v>1400</v>
          </cell>
          <cell r="G759" t="str">
            <v>successful</v>
          </cell>
        </row>
        <row r="760">
          <cell r="D760">
            <v>29600</v>
          </cell>
          <cell r="G760" t="str">
            <v>successful</v>
          </cell>
        </row>
        <row r="761">
          <cell r="D761">
            <v>167500</v>
          </cell>
          <cell r="G761" t="str">
            <v>failed</v>
          </cell>
        </row>
        <row r="762">
          <cell r="D762">
            <v>48300</v>
          </cell>
          <cell r="G762" t="str">
            <v>failed</v>
          </cell>
        </row>
        <row r="763">
          <cell r="D763">
            <v>2200</v>
          </cell>
          <cell r="G763" t="str">
            <v>successful</v>
          </cell>
        </row>
        <row r="764">
          <cell r="D764">
            <v>3500</v>
          </cell>
          <cell r="G764" t="str">
            <v>successful</v>
          </cell>
        </row>
        <row r="765">
          <cell r="D765">
            <v>5600</v>
          </cell>
          <cell r="G765" t="str">
            <v>successful</v>
          </cell>
        </row>
        <row r="766">
          <cell r="D766">
            <v>1100</v>
          </cell>
          <cell r="G766" t="str">
            <v>successful</v>
          </cell>
        </row>
        <row r="767">
          <cell r="D767">
            <v>3900</v>
          </cell>
          <cell r="G767" t="str">
            <v>successful</v>
          </cell>
        </row>
        <row r="768">
          <cell r="D768">
            <v>43800</v>
          </cell>
          <cell r="G768" t="str">
            <v>failed</v>
          </cell>
        </row>
        <row r="769">
          <cell r="D769">
            <v>97200</v>
          </cell>
          <cell r="G769" t="str">
            <v>failed</v>
          </cell>
        </row>
        <row r="770">
          <cell r="D770">
            <v>4800</v>
          </cell>
          <cell r="G770" t="str">
            <v>successful</v>
          </cell>
        </row>
        <row r="771">
          <cell r="D771">
            <v>125600</v>
          </cell>
          <cell r="G771" t="str">
            <v>failed</v>
          </cell>
        </row>
        <row r="772">
          <cell r="D772">
            <v>4300</v>
          </cell>
          <cell r="G772" t="str">
            <v>successful</v>
          </cell>
        </row>
        <row r="773">
          <cell r="D773">
            <v>5600</v>
          </cell>
          <cell r="G773" t="str">
            <v>canceled</v>
          </cell>
        </row>
        <row r="774">
          <cell r="D774">
            <v>149600</v>
          </cell>
          <cell r="G774" t="str">
            <v>successful</v>
          </cell>
        </row>
        <row r="775">
          <cell r="D775">
            <v>53100</v>
          </cell>
          <cell r="G775" t="str">
            <v>successful</v>
          </cell>
        </row>
        <row r="776">
          <cell r="D776">
            <v>5000</v>
          </cell>
          <cell r="G776" t="str">
            <v>successful</v>
          </cell>
        </row>
        <row r="777">
          <cell r="D777">
            <v>9400</v>
          </cell>
          <cell r="G777" t="str">
            <v>failed</v>
          </cell>
        </row>
        <row r="778">
          <cell r="D778">
            <v>110800</v>
          </cell>
          <cell r="G778" t="str">
            <v>failed</v>
          </cell>
        </row>
        <row r="779">
          <cell r="D779">
            <v>93800</v>
          </cell>
          <cell r="G779" t="str">
            <v>failed</v>
          </cell>
        </row>
        <row r="780">
          <cell r="D780">
            <v>1300</v>
          </cell>
          <cell r="G780" t="str">
            <v>successful</v>
          </cell>
        </row>
        <row r="781">
          <cell r="D781">
            <v>108700</v>
          </cell>
          <cell r="G781" t="str">
            <v>failed</v>
          </cell>
        </row>
        <row r="782">
          <cell r="D782">
            <v>5100</v>
          </cell>
          <cell r="G782" t="str">
            <v>successful</v>
          </cell>
        </row>
        <row r="783">
          <cell r="D783">
            <v>8700</v>
          </cell>
          <cell r="G783" t="str">
            <v>canceled</v>
          </cell>
        </row>
        <row r="784">
          <cell r="D784">
            <v>5100</v>
          </cell>
          <cell r="G784" t="str">
            <v>successful</v>
          </cell>
        </row>
        <row r="785">
          <cell r="D785">
            <v>7400</v>
          </cell>
          <cell r="G785" t="str">
            <v>successful</v>
          </cell>
        </row>
        <row r="786">
          <cell r="D786">
            <v>88900</v>
          </cell>
          <cell r="G786" t="str">
            <v>successful</v>
          </cell>
        </row>
        <row r="787">
          <cell r="D787">
            <v>6700</v>
          </cell>
          <cell r="G787" t="str">
            <v>successful</v>
          </cell>
        </row>
        <row r="788">
          <cell r="D788">
            <v>1500</v>
          </cell>
          <cell r="G788" t="str">
            <v>successful</v>
          </cell>
        </row>
        <row r="789">
          <cell r="D789">
            <v>61200</v>
          </cell>
          <cell r="G789" t="str">
            <v>failed</v>
          </cell>
        </row>
        <row r="790">
          <cell r="D790">
            <v>3600</v>
          </cell>
          <cell r="G790" t="str">
            <v>live</v>
          </cell>
        </row>
        <row r="791">
          <cell r="D791">
            <v>9000</v>
          </cell>
          <cell r="G791" t="str">
            <v>failed</v>
          </cell>
        </row>
        <row r="792">
          <cell r="D792">
            <v>185900</v>
          </cell>
          <cell r="G792" t="str">
            <v>canceled</v>
          </cell>
        </row>
        <row r="793">
          <cell r="D793">
            <v>2100</v>
          </cell>
          <cell r="G793" t="str">
            <v>failed</v>
          </cell>
        </row>
        <row r="794">
          <cell r="D794">
            <v>2000</v>
          </cell>
          <cell r="G794" t="str">
            <v>failed</v>
          </cell>
        </row>
        <row r="795">
          <cell r="D795">
            <v>1100</v>
          </cell>
          <cell r="G795" t="str">
            <v>successful</v>
          </cell>
        </row>
        <row r="796">
          <cell r="D796">
            <v>6600</v>
          </cell>
          <cell r="G796" t="str">
            <v>successful</v>
          </cell>
        </row>
        <row r="797">
          <cell r="D797">
            <v>7100</v>
          </cell>
          <cell r="G797" t="str">
            <v>failed</v>
          </cell>
        </row>
        <row r="798">
          <cell r="D798">
            <v>7800</v>
          </cell>
          <cell r="G798" t="str">
            <v>failed</v>
          </cell>
        </row>
        <row r="799">
          <cell r="D799">
            <v>7600</v>
          </cell>
          <cell r="G799" t="str">
            <v>successful</v>
          </cell>
        </row>
        <row r="800">
          <cell r="D800">
            <v>3400</v>
          </cell>
          <cell r="G800" t="str">
            <v>successful</v>
          </cell>
        </row>
        <row r="801">
          <cell r="D801">
            <v>84500</v>
          </cell>
          <cell r="G801" t="str">
            <v>failed</v>
          </cell>
        </row>
        <row r="802">
          <cell r="D802">
            <v>100</v>
          </cell>
          <cell r="G802" t="str">
            <v>failed</v>
          </cell>
        </row>
        <row r="803">
          <cell r="D803">
            <v>2300</v>
          </cell>
          <cell r="G803" t="str">
            <v>successful</v>
          </cell>
        </row>
        <row r="804">
          <cell r="D804">
            <v>6200</v>
          </cell>
          <cell r="G804" t="str">
            <v>successful</v>
          </cell>
        </row>
        <row r="805">
          <cell r="D805">
            <v>6100</v>
          </cell>
          <cell r="G805" t="str">
            <v>successful</v>
          </cell>
        </row>
        <row r="806">
          <cell r="D806">
            <v>2600</v>
          </cell>
          <cell r="G806" t="str">
            <v>successful</v>
          </cell>
        </row>
        <row r="807">
          <cell r="D807">
            <v>9700</v>
          </cell>
          <cell r="G807" t="str">
            <v>failed</v>
          </cell>
        </row>
        <row r="808">
          <cell r="D808">
            <v>700</v>
          </cell>
          <cell r="G808" t="str">
            <v>successful</v>
          </cell>
        </row>
        <row r="809">
          <cell r="D809">
            <v>700</v>
          </cell>
          <cell r="G809" t="str">
            <v>successful</v>
          </cell>
        </row>
        <row r="810">
          <cell r="D810">
            <v>5200</v>
          </cell>
          <cell r="G810" t="str">
            <v>failed</v>
          </cell>
        </row>
        <row r="811">
          <cell r="D811">
            <v>140800</v>
          </cell>
          <cell r="G811" t="str">
            <v>failed</v>
          </cell>
        </row>
        <row r="812">
          <cell r="D812">
            <v>6400</v>
          </cell>
          <cell r="G812" t="str">
            <v>successful</v>
          </cell>
        </row>
        <row r="813">
          <cell r="D813">
            <v>92500</v>
          </cell>
          <cell r="G813" t="str">
            <v>failed</v>
          </cell>
        </row>
        <row r="814">
          <cell r="D814">
            <v>59700</v>
          </cell>
          <cell r="G814" t="str">
            <v>successful</v>
          </cell>
        </row>
        <row r="815">
          <cell r="D815">
            <v>3200</v>
          </cell>
          <cell r="G815" t="str">
            <v>successful</v>
          </cell>
        </row>
        <row r="816">
          <cell r="D816">
            <v>3200</v>
          </cell>
          <cell r="G816" t="str">
            <v>failed</v>
          </cell>
        </row>
        <row r="817">
          <cell r="D817">
            <v>9000</v>
          </cell>
          <cell r="G817" t="str">
            <v>successful</v>
          </cell>
        </row>
        <row r="818">
          <cell r="D818">
            <v>2300</v>
          </cell>
          <cell r="G818" t="str">
            <v>successful</v>
          </cell>
        </row>
        <row r="819">
          <cell r="D819">
            <v>51300</v>
          </cell>
          <cell r="G819" t="str">
            <v>successful</v>
          </cell>
        </row>
        <row r="820">
          <cell r="D820">
            <v>700</v>
          </cell>
          <cell r="G820" t="str">
            <v>successful</v>
          </cell>
        </row>
        <row r="821">
          <cell r="D821">
            <v>8900</v>
          </cell>
          <cell r="G821" t="str">
            <v>failed</v>
          </cell>
        </row>
        <row r="822">
          <cell r="D822">
            <v>1500</v>
          </cell>
          <cell r="G822" t="str">
            <v>successful</v>
          </cell>
        </row>
        <row r="823">
          <cell r="D823">
            <v>4900</v>
          </cell>
          <cell r="G823" t="str">
            <v>successful</v>
          </cell>
        </row>
        <row r="824">
          <cell r="D824">
            <v>54000</v>
          </cell>
          <cell r="G824" t="str">
            <v>successful</v>
          </cell>
        </row>
        <row r="825">
          <cell r="D825">
            <v>4100</v>
          </cell>
          <cell r="G825" t="str">
            <v>successful</v>
          </cell>
        </row>
        <row r="826">
          <cell r="D826">
            <v>85000</v>
          </cell>
          <cell r="G826" t="str">
            <v>successful</v>
          </cell>
        </row>
        <row r="827">
          <cell r="D827">
            <v>3600</v>
          </cell>
          <cell r="G827" t="str">
            <v>successful</v>
          </cell>
        </row>
        <row r="828">
          <cell r="D828">
            <v>2800</v>
          </cell>
          <cell r="G828" t="str">
            <v>successful</v>
          </cell>
        </row>
        <row r="829">
          <cell r="D829">
            <v>2300</v>
          </cell>
          <cell r="G829" t="str">
            <v>successful</v>
          </cell>
        </row>
        <row r="830">
          <cell r="D830">
            <v>7100</v>
          </cell>
          <cell r="G830" t="str">
            <v>failed</v>
          </cell>
        </row>
        <row r="831">
          <cell r="D831">
            <v>9600</v>
          </cell>
          <cell r="G831" t="str">
            <v>failed</v>
          </cell>
        </row>
        <row r="832">
          <cell r="D832">
            <v>121600</v>
          </cell>
          <cell r="G832" t="str">
            <v>failed</v>
          </cell>
        </row>
        <row r="833">
          <cell r="D833">
            <v>97100</v>
          </cell>
          <cell r="G833" t="str">
            <v>successful</v>
          </cell>
        </row>
        <row r="834">
          <cell r="D834">
            <v>43200</v>
          </cell>
          <cell r="G834" t="str">
            <v>successful</v>
          </cell>
        </row>
        <row r="835">
          <cell r="D835">
            <v>6800</v>
          </cell>
          <cell r="G835" t="str">
            <v>successful</v>
          </cell>
        </row>
        <row r="836">
          <cell r="D836">
            <v>7300</v>
          </cell>
          <cell r="G836" t="str">
            <v>successful</v>
          </cell>
        </row>
        <row r="837">
          <cell r="D837">
            <v>86200</v>
          </cell>
          <cell r="G837" t="str">
            <v>failed</v>
          </cell>
        </row>
        <row r="838">
          <cell r="D838">
            <v>8100</v>
          </cell>
          <cell r="G838" t="str">
            <v>failed</v>
          </cell>
        </row>
        <row r="839">
          <cell r="D839">
            <v>17700</v>
          </cell>
          <cell r="G839" t="str">
            <v>successful</v>
          </cell>
        </row>
        <row r="840">
          <cell r="D840">
            <v>6400</v>
          </cell>
          <cell r="G840" t="str">
            <v>successful</v>
          </cell>
        </row>
        <row r="841">
          <cell r="D841">
            <v>7700</v>
          </cell>
          <cell r="G841" t="str">
            <v>successful</v>
          </cell>
        </row>
        <row r="842">
          <cell r="D842">
            <v>116300</v>
          </cell>
          <cell r="G842" t="str">
            <v>successful</v>
          </cell>
        </row>
        <row r="843">
          <cell r="D843">
            <v>9100</v>
          </cell>
          <cell r="G843" t="str">
            <v>successful</v>
          </cell>
        </row>
        <row r="844">
          <cell r="D844">
            <v>1500</v>
          </cell>
          <cell r="G844" t="str">
            <v>successful</v>
          </cell>
        </row>
        <row r="845">
          <cell r="D845">
            <v>8800</v>
          </cell>
          <cell r="G845" t="str">
            <v>failed</v>
          </cell>
        </row>
        <row r="846">
          <cell r="D846">
            <v>8800</v>
          </cell>
          <cell r="G846" t="str">
            <v>canceled</v>
          </cell>
        </row>
        <row r="847">
          <cell r="D847">
            <v>69900</v>
          </cell>
          <cell r="G847" t="str">
            <v>successful</v>
          </cell>
        </row>
        <row r="848">
          <cell r="D848">
            <v>1000</v>
          </cell>
          <cell r="G848" t="str">
            <v>successful</v>
          </cell>
        </row>
        <row r="849">
          <cell r="D849">
            <v>4700</v>
          </cell>
          <cell r="G849" t="str">
            <v>successful</v>
          </cell>
        </row>
        <row r="850">
          <cell r="D850">
            <v>3200</v>
          </cell>
          <cell r="G850" t="str">
            <v>successful</v>
          </cell>
        </row>
        <row r="851">
          <cell r="D851">
            <v>6700</v>
          </cell>
          <cell r="G851" t="str">
            <v>successful</v>
          </cell>
        </row>
        <row r="852">
          <cell r="D852">
            <v>100</v>
          </cell>
          <cell r="G852" t="str">
            <v>failed</v>
          </cell>
        </row>
        <row r="853">
          <cell r="D853">
            <v>6000</v>
          </cell>
          <cell r="G853" t="str">
            <v>successful</v>
          </cell>
        </row>
        <row r="854">
          <cell r="D854">
            <v>4900</v>
          </cell>
          <cell r="G854" t="str">
            <v>failed</v>
          </cell>
        </row>
        <row r="855">
          <cell r="D855">
            <v>17100</v>
          </cell>
          <cell r="G855" t="str">
            <v>successful</v>
          </cell>
        </row>
        <row r="856">
          <cell r="D856">
            <v>171000</v>
          </cell>
          <cell r="G856" t="str">
            <v>successful</v>
          </cell>
        </row>
        <row r="857">
          <cell r="D857">
            <v>23400</v>
          </cell>
          <cell r="G857" t="str">
            <v>successful</v>
          </cell>
        </row>
        <row r="858">
          <cell r="D858">
            <v>2400</v>
          </cell>
          <cell r="G858" t="str">
            <v>successful</v>
          </cell>
        </row>
        <row r="859">
          <cell r="D859">
            <v>5300</v>
          </cell>
          <cell r="G859" t="str">
            <v>successful</v>
          </cell>
        </row>
        <row r="860">
          <cell r="D860">
            <v>4000</v>
          </cell>
          <cell r="G860" t="str">
            <v>failed</v>
          </cell>
        </row>
        <row r="861">
          <cell r="D861">
            <v>7300</v>
          </cell>
          <cell r="G861" t="str">
            <v>failed</v>
          </cell>
        </row>
        <row r="862">
          <cell r="D862">
            <v>2000</v>
          </cell>
          <cell r="G862" t="str">
            <v>successful</v>
          </cell>
        </row>
        <row r="863">
          <cell r="D863">
            <v>8800</v>
          </cell>
          <cell r="G863" t="str">
            <v>successful</v>
          </cell>
        </row>
        <row r="864">
          <cell r="D864">
            <v>3500</v>
          </cell>
          <cell r="G864" t="str">
            <v>successful</v>
          </cell>
        </row>
        <row r="865">
          <cell r="D865">
            <v>1400</v>
          </cell>
          <cell r="G865" t="str">
            <v>successful</v>
          </cell>
        </row>
        <row r="866">
          <cell r="D866">
            <v>4200</v>
          </cell>
          <cell r="G866" t="str">
            <v>successful</v>
          </cell>
        </row>
        <row r="867">
          <cell r="D867">
            <v>81000</v>
          </cell>
          <cell r="G867" t="str">
            <v>successful</v>
          </cell>
        </row>
        <row r="868">
          <cell r="D868">
            <v>182800</v>
          </cell>
          <cell r="G868" t="str">
            <v>canceled</v>
          </cell>
        </row>
        <row r="869">
          <cell r="D869">
            <v>4800</v>
          </cell>
          <cell r="G869" t="str">
            <v>successful</v>
          </cell>
        </row>
        <row r="870">
          <cell r="D870">
            <v>7000</v>
          </cell>
          <cell r="G870" t="str">
            <v>successful</v>
          </cell>
        </row>
        <row r="871">
          <cell r="D871">
            <v>161900</v>
          </cell>
          <cell r="G871" t="str">
            <v>failed</v>
          </cell>
        </row>
        <row r="872">
          <cell r="D872">
            <v>7700</v>
          </cell>
          <cell r="G872" t="str">
            <v>failed</v>
          </cell>
        </row>
        <row r="873">
          <cell r="D873">
            <v>71500</v>
          </cell>
          <cell r="G873" t="str">
            <v>successful</v>
          </cell>
        </row>
        <row r="874">
          <cell r="D874">
            <v>4700</v>
          </cell>
          <cell r="G874" t="str">
            <v>successful</v>
          </cell>
        </row>
        <row r="875">
          <cell r="D875">
            <v>42100</v>
          </cell>
          <cell r="G875" t="str">
            <v>successful</v>
          </cell>
        </row>
        <row r="876">
          <cell r="D876">
            <v>40200</v>
          </cell>
          <cell r="G876" t="str">
            <v>successful</v>
          </cell>
        </row>
        <row r="877">
          <cell r="D877">
            <v>7900</v>
          </cell>
          <cell r="G877" t="str">
            <v>failed</v>
          </cell>
        </row>
        <row r="878">
          <cell r="D878">
            <v>8300</v>
          </cell>
          <cell r="G878" t="str">
            <v>failed</v>
          </cell>
        </row>
        <row r="879">
          <cell r="D879">
            <v>163600</v>
          </cell>
          <cell r="G879" t="str">
            <v>failed</v>
          </cell>
        </row>
        <row r="880">
          <cell r="D880">
            <v>2700</v>
          </cell>
          <cell r="G880" t="str">
            <v>failed</v>
          </cell>
        </row>
        <row r="881">
          <cell r="D881">
            <v>1000</v>
          </cell>
          <cell r="G881" t="str">
            <v>successful</v>
          </cell>
        </row>
        <row r="882">
          <cell r="D882">
            <v>84500</v>
          </cell>
          <cell r="G882" t="str">
            <v>successful</v>
          </cell>
        </row>
        <row r="883">
          <cell r="D883">
            <v>81300</v>
          </cell>
          <cell r="G883" t="str">
            <v>failed</v>
          </cell>
        </row>
        <row r="884">
          <cell r="D884">
            <v>800</v>
          </cell>
          <cell r="G884" t="str">
            <v>successful</v>
          </cell>
        </row>
        <row r="885">
          <cell r="D885">
            <v>3400</v>
          </cell>
          <cell r="G885" t="str">
            <v>successful</v>
          </cell>
        </row>
        <row r="886">
          <cell r="D886">
            <v>170800</v>
          </cell>
          <cell r="G886" t="str">
            <v>failed</v>
          </cell>
        </row>
        <row r="887">
          <cell r="D887">
            <v>1800</v>
          </cell>
          <cell r="G887" t="str">
            <v>successful</v>
          </cell>
        </row>
        <row r="888">
          <cell r="D888">
            <v>150600</v>
          </cell>
          <cell r="G888" t="str">
            <v>failed</v>
          </cell>
        </row>
        <row r="889">
          <cell r="D889">
            <v>7800</v>
          </cell>
          <cell r="G889" t="str">
            <v>failed</v>
          </cell>
        </row>
        <row r="890">
          <cell r="D890">
            <v>5800</v>
          </cell>
          <cell r="G890" t="str">
            <v>successful</v>
          </cell>
        </row>
        <row r="891">
          <cell r="D891">
            <v>5600</v>
          </cell>
          <cell r="G891" t="str">
            <v>successful</v>
          </cell>
        </row>
        <row r="892">
          <cell r="D892">
            <v>134400</v>
          </cell>
          <cell r="G892" t="str">
            <v>successful</v>
          </cell>
        </row>
        <row r="893">
          <cell r="D893">
            <v>3000</v>
          </cell>
          <cell r="G893" t="str">
            <v>successful</v>
          </cell>
        </row>
        <row r="894">
          <cell r="D894">
            <v>6000</v>
          </cell>
          <cell r="G894" t="str">
            <v>successful</v>
          </cell>
        </row>
        <row r="895">
          <cell r="D895">
            <v>8400</v>
          </cell>
          <cell r="G895" t="str">
            <v>successful</v>
          </cell>
        </row>
        <row r="896">
          <cell r="D896">
            <v>1700</v>
          </cell>
          <cell r="G896" t="str">
            <v>successful</v>
          </cell>
        </row>
        <row r="897">
          <cell r="D897">
            <v>159800</v>
          </cell>
          <cell r="G897" t="str">
            <v>failed</v>
          </cell>
        </row>
        <row r="898">
          <cell r="D898">
            <v>19800</v>
          </cell>
          <cell r="G898" t="str">
            <v>successful</v>
          </cell>
        </row>
        <row r="899">
          <cell r="D899">
            <v>8800</v>
          </cell>
          <cell r="G899" t="str">
            <v>failed</v>
          </cell>
        </row>
        <row r="900">
          <cell r="D900">
            <v>179100</v>
          </cell>
          <cell r="G900" t="str">
            <v>failed</v>
          </cell>
        </row>
        <row r="901">
          <cell r="D901">
            <v>3100</v>
          </cell>
          <cell r="G901" t="str">
            <v>successful</v>
          </cell>
        </row>
        <row r="902">
          <cell r="D902">
            <v>100</v>
          </cell>
          <cell r="G902" t="str">
            <v>failed</v>
          </cell>
        </row>
        <row r="903">
          <cell r="D903">
            <v>5600</v>
          </cell>
          <cell r="G903" t="str">
            <v>successful</v>
          </cell>
        </row>
        <row r="904">
          <cell r="D904">
            <v>1400</v>
          </cell>
          <cell r="G904" t="str">
            <v>successful</v>
          </cell>
        </row>
        <row r="905">
          <cell r="D905">
            <v>41000</v>
          </cell>
          <cell r="G905" t="str">
            <v>live</v>
          </cell>
        </row>
        <row r="906">
          <cell r="D906">
            <v>6500</v>
          </cell>
          <cell r="G906" t="str">
            <v>failed</v>
          </cell>
        </row>
        <row r="907">
          <cell r="D907">
            <v>7900</v>
          </cell>
          <cell r="G907" t="str">
            <v>successful</v>
          </cell>
        </row>
        <row r="908">
          <cell r="D908">
            <v>5500</v>
          </cell>
          <cell r="G908" t="str">
            <v>successful</v>
          </cell>
        </row>
        <row r="909">
          <cell r="D909">
            <v>9100</v>
          </cell>
          <cell r="G909" t="str">
            <v>failed</v>
          </cell>
        </row>
        <row r="910">
          <cell r="D910">
            <v>38200</v>
          </cell>
          <cell r="G910" t="str">
            <v>successful</v>
          </cell>
        </row>
        <row r="911">
          <cell r="D911">
            <v>1800</v>
          </cell>
          <cell r="G911" t="str">
            <v>successful</v>
          </cell>
        </row>
        <row r="912">
          <cell r="D912">
            <v>154500</v>
          </cell>
          <cell r="G912" t="str">
            <v>canceled</v>
          </cell>
        </row>
        <row r="913">
          <cell r="D913">
            <v>5800</v>
          </cell>
          <cell r="G913" t="str">
            <v>successful</v>
          </cell>
        </row>
        <row r="914">
          <cell r="D914">
            <v>1800</v>
          </cell>
          <cell r="G914" t="str">
            <v>successful</v>
          </cell>
        </row>
        <row r="915">
          <cell r="D915">
            <v>70200</v>
          </cell>
          <cell r="G915" t="str">
            <v>failed</v>
          </cell>
        </row>
        <row r="916">
          <cell r="D916">
            <v>6400</v>
          </cell>
          <cell r="G916" t="str">
            <v>failed</v>
          </cell>
        </row>
        <row r="917">
          <cell r="D917">
            <v>125900</v>
          </cell>
          <cell r="G917" t="str">
            <v>successful</v>
          </cell>
        </row>
        <row r="918">
          <cell r="D918">
            <v>3700</v>
          </cell>
          <cell r="G918" t="str">
            <v>failed</v>
          </cell>
        </row>
        <row r="919">
          <cell r="D919">
            <v>3600</v>
          </cell>
          <cell r="G919" t="str">
            <v>live</v>
          </cell>
        </row>
        <row r="920">
          <cell r="D920">
            <v>3800</v>
          </cell>
          <cell r="G920" t="str">
            <v>successful</v>
          </cell>
        </row>
        <row r="921">
          <cell r="D921">
            <v>35600</v>
          </cell>
          <cell r="G921" t="str">
            <v>failed</v>
          </cell>
        </row>
        <row r="922">
          <cell r="D922">
            <v>5300</v>
          </cell>
          <cell r="G922" t="str">
            <v>successful</v>
          </cell>
        </row>
        <row r="923">
          <cell r="D923">
            <v>160400</v>
          </cell>
          <cell r="G923" t="str">
            <v>failed</v>
          </cell>
        </row>
        <row r="924">
          <cell r="D924">
            <v>51400</v>
          </cell>
          <cell r="G924" t="str">
            <v>successful</v>
          </cell>
        </row>
        <row r="925">
          <cell r="D925">
            <v>1700</v>
          </cell>
          <cell r="G925" t="str">
            <v>successful</v>
          </cell>
        </row>
        <row r="926">
          <cell r="D926">
            <v>39400</v>
          </cell>
          <cell r="G926" t="str">
            <v>successful</v>
          </cell>
        </row>
        <row r="927">
          <cell r="D927">
            <v>3000</v>
          </cell>
          <cell r="G927" t="str">
            <v>successful</v>
          </cell>
        </row>
        <row r="928">
          <cell r="D928">
            <v>8700</v>
          </cell>
          <cell r="G928" t="str">
            <v>failed</v>
          </cell>
        </row>
        <row r="929">
          <cell r="D929">
            <v>7200</v>
          </cell>
          <cell r="G929" t="str">
            <v>failed</v>
          </cell>
        </row>
        <row r="930">
          <cell r="D930">
            <v>167400</v>
          </cell>
          <cell r="G930" t="str">
            <v>successful</v>
          </cell>
        </row>
        <row r="931">
          <cell r="D931">
            <v>5500</v>
          </cell>
          <cell r="G931" t="str">
            <v>successful</v>
          </cell>
        </row>
        <row r="932">
          <cell r="D932">
            <v>3500</v>
          </cell>
          <cell r="G932" t="str">
            <v>successful</v>
          </cell>
        </row>
        <row r="933">
          <cell r="D933">
            <v>7900</v>
          </cell>
          <cell r="G933" t="str">
            <v>failed</v>
          </cell>
        </row>
        <row r="934">
          <cell r="D934">
            <v>2300</v>
          </cell>
          <cell r="G934" t="str">
            <v>successful</v>
          </cell>
        </row>
        <row r="935">
          <cell r="D935">
            <v>73000</v>
          </cell>
          <cell r="G935" t="str">
            <v>successful</v>
          </cell>
        </row>
        <row r="936">
          <cell r="D936">
            <v>6200</v>
          </cell>
          <cell r="G936" t="str">
            <v>successful</v>
          </cell>
        </row>
        <row r="937">
          <cell r="D937">
            <v>6100</v>
          </cell>
          <cell r="G937" t="str">
            <v>successful</v>
          </cell>
        </row>
        <row r="938">
          <cell r="D938">
            <v>103200</v>
          </cell>
          <cell r="G938" t="str">
            <v>failed</v>
          </cell>
        </row>
        <row r="939">
          <cell r="D939">
            <v>171000</v>
          </cell>
          <cell r="G939" t="str">
            <v>canceled</v>
          </cell>
        </row>
        <row r="940">
          <cell r="D940">
            <v>9200</v>
          </cell>
          <cell r="G940" t="str">
            <v>successful</v>
          </cell>
        </row>
        <row r="941">
          <cell r="D941">
            <v>7800</v>
          </cell>
          <cell r="G941" t="str">
            <v>failed</v>
          </cell>
        </row>
        <row r="942">
          <cell r="D942">
            <v>9900</v>
          </cell>
          <cell r="G942" t="str">
            <v>live</v>
          </cell>
        </row>
        <row r="943">
          <cell r="D943">
            <v>43000</v>
          </cell>
          <cell r="G943" t="str">
            <v>failed</v>
          </cell>
        </row>
        <row r="944">
          <cell r="D944">
            <v>9600</v>
          </cell>
          <cell r="G944" t="str">
            <v>failed</v>
          </cell>
        </row>
        <row r="945">
          <cell r="D945">
            <v>7500</v>
          </cell>
          <cell r="G945" t="str">
            <v>successful</v>
          </cell>
        </row>
        <row r="946">
          <cell r="D946">
            <v>10000</v>
          </cell>
          <cell r="G946" t="str">
            <v>failed</v>
          </cell>
        </row>
        <row r="947">
          <cell r="D947">
            <v>172000</v>
          </cell>
          <cell r="G947" t="str">
            <v>failed</v>
          </cell>
        </row>
        <row r="948">
          <cell r="D948">
            <v>153700</v>
          </cell>
          <cell r="G948" t="str">
            <v>failed</v>
          </cell>
        </row>
        <row r="949">
          <cell r="D949">
            <v>3600</v>
          </cell>
          <cell r="G949" t="str">
            <v>failed</v>
          </cell>
        </row>
        <row r="950">
          <cell r="D950">
            <v>9400</v>
          </cell>
          <cell r="G950" t="str">
            <v>canceled</v>
          </cell>
        </row>
        <row r="951">
          <cell r="D951">
            <v>5900</v>
          </cell>
          <cell r="G951" t="str">
            <v>successful</v>
          </cell>
        </row>
        <row r="952">
          <cell r="D952">
            <v>100</v>
          </cell>
          <cell r="G952" t="str">
            <v>failed</v>
          </cell>
        </row>
        <row r="953">
          <cell r="D953">
            <v>14500</v>
          </cell>
          <cell r="G953" t="str">
            <v>successful</v>
          </cell>
        </row>
        <row r="954">
          <cell r="D954">
            <v>145500</v>
          </cell>
          <cell r="G954" t="str">
            <v>canceled</v>
          </cell>
        </row>
        <row r="955">
          <cell r="D955">
            <v>3300</v>
          </cell>
          <cell r="G955" t="str">
            <v>failed</v>
          </cell>
        </row>
        <row r="956">
          <cell r="D956">
            <v>42600</v>
          </cell>
          <cell r="G956" t="str">
            <v>successful</v>
          </cell>
        </row>
        <row r="957">
          <cell r="D957">
            <v>700</v>
          </cell>
          <cell r="G957" t="str">
            <v>successful</v>
          </cell>
        </row>
        <row r="958">
          <cell r="D958">
            <v>187600</v>
          </cell>
          <cell r="G958" t="str">
            <v>failed</v>
          </cell>
        </row>
        <row r="959">
          <cell r="D959">
            <v>9800</v>
          </cell>
          <cell r="G959" t="str">
            <v>successful</v>
          </cell>
        </row>
        <row r="960">
          <cell r="D960">
            <v>1100</v>
          </cell>
          <cell r="G960" t="str">
            <v>successful</v>
          </cell>
        </row>
        <row r="961">
          <cell r="D961">
            <v>145000</v>
          </cell>
          <cell r="G961" t="str">
            <v>failed</v>
          </cell>
        </row>
        <row r="962">
          <cell r="D962">
            <v>5500</v>
          </cell>
          <cell r="G962" t="str">
            <v>failed</v>
          </cell>
        </row>
        <row r="963">
          <cell r="D963">
            <v>5700</v>
          </cell>
          <cell r="G963" t="str">
            <v>successful</v>
          </cell>
        </row>
        <row r="964">
          <cell r="D964">
            <v>3600</v>
          </cell>
          <cell r="G964" t="str">
            <v>successful</v>
          </cell>
        </row>
        <row r="965">
          <cell r="D965">
            <v>5900</v>
          </cell>
          <cell r="G965" t="str">
            <v>failed</v>
          </cell>
        </row>
        <row r="966">
          <cell r="D966">
            <v>3700</v>
          </cell>
          <cell r="G966" t="str">
            <v>successful</v>
          </cell>
        </row>
        <row r="967">
          <cell r="D967">
            <v>2200</v>
          </cell>
          <cell r="G967" t="str">
            <v>successful</v>
          </cell>
        </row>
        <row r="968">
          <cell r="D968">
            <v>1700</v>
          </cell>
          <cell r="G968" t="str">
            <v>successful</v>
          </cell>
        </row>
        <row r="969">
          <cell r="D969">
            <v>88400</v>
          </cell>
          <cell r="G969" t="str">
            <v>successful</v>
          </cell>
        </row>
        <row r="970">
          <cell r="D970">
            <v>2400</v>
          </cell>
          <cell r="G970" t="str">
            <v>successful</v>
          </cell>
        </row>
        <row r="971">
          <cell r="D971">
            <v>7900</v>
          </cell>
          <cell r="G971" t="str">
            <v>successful</v>
          </cell>
        </row>
        <row r="972">
          <cell r="D972">
            <v>94900</v>
          </cell>
          <cell r="G972" t="str">
            <v>failed</v>
          </cell>
        </row>
        <row r="973">
          <cell r="D973">
            <v>5100</v>
          </cell>
          <cell r="G973" t="str">
            <v>failed</v>
          </cell>
        </row>
        <row r="974">
          <cell r="D974">
            <v>42700</v>
          </cell>
          <cell r="G974" t="str">
            <v>successful</v>
          </cell>
        </row>
        <row r="975">
          <cell r="D975">
            <v>121100</v>
          </cell>
          <cell r="G975" t="str">
            <v>failed</v>
          </cell>
        </row>
        <row r="976">
          <cell r="D976">
            <v>800</v>
          </cell>
          <cell r="G976" t="str">
            <v>successful</v>
          </cell>
        </row>
        <row r="977">
          <cell r="D977">
            <v>5400</v>
          </cell>
          <cell r="G977" t="str">
            <v>successful</v>
          </cell>
        </row>
        <row r="978">
          <cell r="D978">
            <v>4000</v>
          </cell>
          <cell r="G978" t="str">
            <v>successful</v>
          </cell>
        </row>
        <row r="979">
          <cell r="D979">
            <v>7000</v>
          </cell>
          <cell r="G979" t="str">
            <v>failed</v>
          </cell>
        </row>
        <row r="980">
          <cell r="D980">
            <v>1000</v>
          </cell>
          <cell r="G980" t="str">
            <v>successful</v>
          </cell>
        </row>
        <row r="981">
          <cell r="D981">
            <v>60200</v>
          </cell>
          <cell r="G981" t="str">
            <v>successful</v>
          </cell>
        </row>
        <row r="982">
          <cell r="D982">
            <v>195200</v>
          </cell>
          <cell r="G982" t="str">
            <v>failed</v>
          </cell>
        </row>
        <row r="983">
          <cell r="D983">
            <v>6700</v>
          </cell>
          <cell r="G983" t="str">
            <v>successful</v>
          </cell>
        </row>
        <row r="984">
          <cell r="D984">
            <v>7200</v>
          </cell>
          <cell r="G984" t="str">
            <v>failed</v>
          </cell>
        </row>
        <row r="985">
          <cell r="D985">
            <v>129100</v>
          </cell>
          <cell r="G985" t="str">
            <v>successful</v>
          </cell>
        </row>
        <row r="986">
          <cell r="D986">
            <v>6500</v>
          </cell>
          <cell r="G986" t="str">
            <v>successful</v>
          </cell>
        </row>
        <row r="987">
          <cell r="D987">
            <v>170600</v>
          </cell>
          <cell r="G987" t="str">
            <v>failed</v>
          </cell>
        </row>
        <row r="988">
          <cell r="D988">
            <v>7800</v>
          </cell>
          <cell r="G988" t="str">
            <v>failed</v>
          </cell>
        </row>
        <row r="989">
          <cell r="D989">
            <v>6200</v>
          </cell>
          <cell r="G989" t="str">
            <v>successful</v>
          </cell>
        </row>
        <row r="990">
          <cell r="D990">
            <v>9400</v>
          </cell>
          <cell r="G990" t="str">
            <v>failed</v>
          </cell>
        </row>
        <row r="991">
          <cell r="D991">
            <v>2400</v>
          </cell>
          <cell r="G991" t="str">
            <v>successful</v>
          </cell>
        </row>
        <row r="992">
          <cell r="D992">
            <v>7800</v>
          </cell>
          <cell r="G992" t="str">
            <v>failed</v>
          </cell>
        </row>
        <row r="993">
          <cell r="D993">
            <v>9800</v>
          </cell>
          <cell r="G993" t="str">
            <v>successful</v>
          </cell>
        </row>
        <row r="994">
          <cell r="D994">
            <v>3100</v>
          </cell>
          <cell r="G994" t="str">
            <v>successful</v>
          </cell>
        </row>
        <row r="995">
          <cell r="D995">
            <v>9800</v>
          </cell>
          <cell r="G995" t="str">
            <v>canceled</v>
          </cell>
        </row>
        <row r="996">
          <cell r="D996">
            <v>141100</v>
          </cell>
          <cell r="G996" t="str">
            <v>failed</v>
          </cell>
        </row>
        <row r="997">
          <cell r="D997">
            <v>97300</v>
          </cell>
          <cell r="G997" t="str">
            <v>successful</v>
          </cell>
        </row>
        <row r="998">
          <cell r="D998">
            <v>6600</v>
          </cell>
          <cell r="G998" t="str">
            <v>failed</v>
          </cell>
        </row>
        <row r="999">
          <cell r="D999">
            <v>7600</v>
          </cell>
          <cell r="G999" t="str">
            <v>canceled</v>
          </cell>
        </row>
        <row r="1000">
          <cell r="D1000">
            <v>66600</v>
          </cell>
          <cell r="G1000" t="str">
            <v>failed</v>
          </cell>
        </row>
        <row r="1001">
          <cell r="D1001">
            <v>111100</v>
          </cell>
          <cell r="G1001" t="str">
            <v>canceled</v>
          </cell>
        </row>
      </sheetData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preet Pooni" refreshedDate="45367.733998263888" createdVersion="8" refreshedVersion="8" minRefreshableVersion="3" recordCount="1000" xr:uid="{8327F182-D489-419E-9B5D-3512D014E8B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preet Pooni" refreshedDate="45368.457268055558" createdVersion="8" refreshedVersion="8" minRefreshableVersion="3" recordCount="1000" xr:uid="{0FC4F867-B340-4FC6-811E-2A043D8970ED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preet Pooni" refreshedDate="45368.504579745371" createdVersion="8" refreshedVersion="8" minRefreshableVersion="3" recordCount="1000" xr:uid="{74649936-1F3F-4BD1-83C8-1A962EA893A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1"/>
    </cacheField>
    <cacheField name="data ended conversion" numFmtId="14">
      <sharedItems containsSemiMixedTypes="0" containsNonDate="0" containsDate="1" containsString="0" minDate="2010-01-09T00:00:00" maxDate="2020-02-11T00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/>
    </cacheField>
    <cacheField name="Months (data created conversion)" numFmtId="0" databaseField="0">
      <fieldGroup base="13">
        <rangePr groupBy="months" startDate="2010-01-09T00:00:00" endDate="2020-01-28T00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1/2020"/>
        </groupItems>
      </fieldGroup>
    </cacheField>
    <cacheField name="Years (data created conversion)" numFmtId="0" databaseField="0">
      <fieldGroup base="13">
        <rangePr groupBy="years" startDate="2010-01-09T00:00:00" endDate="2020-01-28T00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8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0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0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0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0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0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0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0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0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0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0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0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0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0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0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0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0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0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0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0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0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0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0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0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0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0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0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0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0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0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0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0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0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0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0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0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0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0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0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0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0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0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0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0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0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0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0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0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0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0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0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0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0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0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0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0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0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0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0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0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0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0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0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0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0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0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0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0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0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0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0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0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0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0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0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0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0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0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0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0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0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0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0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0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0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0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0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0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0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0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0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0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0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0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0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0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0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0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0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0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0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0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0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0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0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0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0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0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0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0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0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0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0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0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0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0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0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0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0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0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0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0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0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0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0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0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0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0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0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0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0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0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0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0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0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0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0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0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0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0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0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0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0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0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0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0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0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0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0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0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0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0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0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0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0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0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0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0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0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0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0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0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0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0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0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0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0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0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0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0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0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0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0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0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0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0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0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0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0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0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0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0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0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0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0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0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0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0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0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0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0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0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0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0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0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0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0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0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0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0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0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0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0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0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0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0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0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0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0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0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0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0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0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0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0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0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0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0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0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0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0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0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0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0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0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0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0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0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0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0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0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0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0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0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0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0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0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0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0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0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0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0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0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0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0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0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0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0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0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0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0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0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0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0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0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0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0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0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0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0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0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0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0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0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0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0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0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0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0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0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0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0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0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0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0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0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0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0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0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0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0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0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0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0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0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0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0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0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0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0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0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0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0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0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0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0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0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0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0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0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0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0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0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0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0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0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0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0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0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0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0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0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0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0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0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0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0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0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0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0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0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0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0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0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0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0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0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0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0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0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0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0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0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0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0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0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0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0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0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0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0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0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0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0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0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0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0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0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0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0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0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0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0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0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0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0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0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0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0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0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0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0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0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0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0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0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0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0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0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0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0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0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0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0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0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0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0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0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0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0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0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0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0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0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0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0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0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0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0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0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0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0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0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0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0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0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0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0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0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0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0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0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0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0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0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0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0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0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0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0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0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0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0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0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0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0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0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0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0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0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0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0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0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0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0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0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0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0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0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0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0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0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0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0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0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0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0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0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0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0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0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0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0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0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0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0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0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0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0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0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0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0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0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0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0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0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0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0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0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0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0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0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0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0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0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0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0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0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0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0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0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0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0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0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0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0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0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0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0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0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0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0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0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0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0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0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0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0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0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0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0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0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0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0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0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0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0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0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0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0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0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0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0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0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0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0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0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0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0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0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0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0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0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0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0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0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0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0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0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0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0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0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0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0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0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0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0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0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0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0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0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0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0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0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0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0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0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0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0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0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0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0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0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0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0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0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0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0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0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0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0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0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0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0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0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0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0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0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0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0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0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0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0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0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0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0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0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0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0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0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0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0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0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0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0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0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0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0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0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0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0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0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0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0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0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0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0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0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0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0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0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0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0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0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0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0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0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0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0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0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0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0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0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0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0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0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0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0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0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0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0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0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0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0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0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0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0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0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0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0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0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0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0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0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0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0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0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0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0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0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0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0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0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0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0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0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0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0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0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0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0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0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0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0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0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0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0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0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0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0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0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0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0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0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0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0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0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0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0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0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0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0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0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0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0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0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0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0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0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0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0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0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0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0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0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0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0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0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0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0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0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0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0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0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0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0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0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0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0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0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0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0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0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0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0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0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0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0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0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0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0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0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0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0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0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0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0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0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0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0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0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0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0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0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0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0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0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0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0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0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0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0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0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0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0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0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0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0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0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0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0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0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0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0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0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0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0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0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0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0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0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0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0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0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0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0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0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0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0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0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0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0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0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0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0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0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0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0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0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0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0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0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0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0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0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0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0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0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0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0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0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0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0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0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0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0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0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0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0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0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0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0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0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0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0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0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0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0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0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0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0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0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0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0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0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0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0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0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0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0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0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0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0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0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0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0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0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0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0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0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0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0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0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0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0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0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0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0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0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0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0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0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0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0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0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0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0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0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0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0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0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0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0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0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0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0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0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0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0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0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0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0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0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0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0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0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0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0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0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0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0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0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0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0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0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0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0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0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0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0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0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0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0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0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0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0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0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0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0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0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0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0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0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0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0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0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0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0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0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0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0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0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0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0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0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0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0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0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0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0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0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0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0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0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0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0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0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0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0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0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0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0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0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0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0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0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0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0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0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0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0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0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0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0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0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0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0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0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0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0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0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0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0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0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0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0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0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0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0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0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0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0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0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0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0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0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0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0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0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0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0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0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0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0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0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0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0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0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0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0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0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0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0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0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0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0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0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0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0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0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0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0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0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0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0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0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0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0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0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0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0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0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0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0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0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0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0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0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0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0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0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0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0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0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0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0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0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0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0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0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0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0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0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0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0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0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0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0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0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0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0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7C600-0BB6-4339-9218-9CA01B6FFD4D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dataField="1"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baseField="0" baseItem="0"/>
  </dataFields>
  <formats count="15">
    <format dxfId="40">
      <pivotArea collapsedLevelsAreSubtotals="1" fieldPosition="0">
        <references count="1">
          <reference field="16" count="0"/>
        </references>
      </pivotArea>
    </format>
    <format dxfId="39">
      <pivotArea collapsedLevelsAreSubtotals="1" fieldPosition="0">
        <references count="1">
          <reference field="16" count="0"/>
        </references>
      </pivotArea>
    </format>
    <format dxfId="38">
      <pivotArea collapsedLevelsAreSubtotals="1" fieldPosition="0">
        <references count="1">
          <reference field="16" count="0"/>
        </references>
      </pivotArea>
    </format>
    <format dxfId="37">
      <pivotArea collapsedLevelsAreSubtotals="1" fieldPosition="0">
        <references count="1">
          <reference field="16" count="0"/>
        </references>
      </pivotArea>
    </format>
    <format dxfId="36">
      <pivotArea collapsedLevelsAreSubtotals="1" fieldPosition="0">
        <references count="1">
          <reference field="16" count="0"/>
        </references>
      </pivotArea>
    </format>
    <format dxfId="35">
      <pivotArea collapsedLevelsAreSubtotals="1" fieldPosition="0">
        <references count="1">
          <reference field="16" count="0"/>
        </references>
      </pivotArea>
    </format>
    <format dxfId="34">
      <pivotArea collapsedLevelsAreSubtotals="1" fieldPosition="0">
        <references count="1">
          <reference field="16" count="0"/>
        </references>
      </pivotArea>
    </format>
    <format dxfId="33">
      <pivotArea collapsedLevelsAreSubtotals="1" fieldPosition="0">
        <references count="1">
          <reference field="16" count="0"/>
        </references>
      </pivotArea>
    </format>
    <format dxfId="32">
      <pivotArea collapsedLevelsAreSubtotals="1" fieldPosition="0">
        <references count="1">
          <reference field="16" count="0"/>
        </references>
      </pivotArea>
    </format>
    <format dxfId="31">
      <pivotArea collapsedLevelsAreSubtotals="1" fieldPosition="0">
        <references count="1">
          <reference field="16" count="0"/>
        </references>
      </pivotArea>
    </format>
    <format dxfId="30">
      <pivotArea collapsedLevelsAreSubtotals="1" fieldPosition="0">
        <references count="1">
          <reference field="16" count="0"/>
        </references>
      </pivotArea>
    </format>
    <format dxfId="29">
      <pivotArea collapsedLevelsAreSubtotals="1" fieldPosition="0">
        <references count="1">
          <reference field="16" count="0"/>
        </references>
      </pivotArea>
    </format>
    <format dxfId="28">
      <pivotArea collapsedLevelsAreSubtotals="1" fieldPosition="0">
        <references count="1">
          <reference field="16" count="0"/>
        </references>
      </pivotArea>
    </format>
    <format dxfId="27">
      <pivotArea collapsedLevelsAreSubtotals="1" fieldPosition="0">
        <references count="1">
          <reference field="16" count="0"/>
        </references>
      </pivotArea>
    </format>
    <format dxfId="26">
      <pivotArea grandRow="1"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2ED94-4637-4756-9115-BB959068F4EF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dataField="1"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name="parent country"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5" baseField="0" baseItem="0" numFmtId="1"/>
  </dataFields>
  <formats count="1">
    <format dxfId="25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61282-E12B-401F-BF3D-3E657BB9A792}" name="PivotTable1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dataField="1"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baseField="0" baseItem="0" numFmtId="1"/>
  </dataFields>
  <formats count="1">
    <format dxfId="24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98" zoomScaleNormal="98" workbookViewId="0">
      <selection activeCell="N6" sqref="N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" bestFit="1" customWidth="1"/>
    <col min="9" max="9" width="16.125" bestFit="1" customWidth="1"/>
    <col min="12" max="13" width="11.125" bestFit="1" customWidth="1"/>
    <col min="14" max="14" width="23.375" bestFit="1" customWidth="1"/>
    <col min="15" max="15" width="23.5" bestFit="1" customWidth="1"/>
    <col min="18" max="18" width="29" bestFit="1" customWidth="1"/>
    <col min="19" max="19" width="15.5" bestFit="1" customWidth="1"/>
    <col min="20" max="20" width="17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2074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SUM(E2/D2*100)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INT(((L2/60)/60)/24)+DATE(1970,1,1)</f>
        <v>42336</v>
      </c>
      <c r="O2" s="9">
        <f>INT(((M2/60)/60)/24)+DATE(1970,1,1)</f>
        <v>42353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SUM(E3/D3*100)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0">INT(((L3/60)/60)/24)+DATE(1970,1,1)</f>
        <v>41870</v>
      </c>
      <c r="O3" s="9">
        <f t="shared" ref="O3:O66" si="1">INT(((M3/60)/60)/24)+DATE(1970,1,1)</f>
        <v>41872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SUM(E4/D4*100)</f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</v>
      </c>
      <c r="O4" s="9">
        <f t="shared" si="1"/>
        <v>41597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</v>
      </c>
      <c r="O5" s="9">
        <f t="shared" si="1"/>
        <v>43728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</v>
      </c>
      <c r="O6" s="9">
        <f t="shared" si="1"/>
        <v>43489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</v>
      </c>
      <c r="O7" s="9">
        <f t="shared" si="1"/>
        <v>41160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</v>
      </c>
      <c r="O8" s="9">
        <f t="shared" si="1"/>
        <v>42992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</v>
      </c>
      <c r="O9" s="9">
        <f t="shared" si="1"/>
        <v>42231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</v>
      </c>
      <c r="O10" s="9">
        <f t="shared" si="1"/>
        <v>40401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</v>
      </c>
      <c r="O11" s="9">
        <f t="shared" si="1"/>
        <v>41585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</v>
      </c>
      <c r="O12" s="9">
        <f t="shared" si="1"/>
        <v>40452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</v>
      </c>
      <c r="O13" s="9">
        <f t="shared" si="1"/>
        <v>40448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</v>
      </c>
      <c r="O14" s="9">
        <f t="shared" si="1"/>
        <v>43768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</v>
      </c>
      <c r="O15" s="9">
        <f t="shared" si="1"/>
        <v>42544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</v>
      </c>
      <c r="O16" s="9">
        <f t="shared" si="1"/>
        <v>41001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</v>
      </c>
      <c r="O17" s="9">
        <f t="shared" si="1"/>
        <v>43813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</v>
      </c>
      <c r="O18" s="9">
        <f t="shared" si="1"/>
        <v>41683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</v>
      </c>
      <c r="O19" s="9">
        <f t="shared" si="1"/>
        <v>40556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</v>
      </c>
      <c r="O20" s="9">
        <f t="shared" si="1"/>
        <v>43359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</v>
      </c>
      <c r="O21" s="9">
        <f t="shared" si="1"/>
        <v>43549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</v>
      </c>
      <c r="O22" s="9">
        <f t="shared" si="1"/>
        <v>41848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</v>
      </c>
      <c r="O23" s="9">
        <f t="shared" si="1"/>
        <v>40804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</v>
      </c>
      <c r="O24" s="9">
        <f t="shared" si="1"/>
        <v>43208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</v>
      </c>
      <c r="O25" s="9">
        <f t="shared" si="1"/>
        <v>43563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</v>
      </c>
      <c r="O26" s="9">
        <f t="shared" si="1"/>
        <v>41813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</v>
      </c>
      <c r="O27" s="9">
        <f t="shared" si="1"/>
        <v>40701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</v>
      </c>
      <c r="O28" s="9">
        <f t="shared" si="1"/>
        <v>43339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</v>
      </c>
      <c r="O29" s="9">
        <f t="shared" si="1"/>
        <v>42288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</v>
      </c>
      <c r="O30" s="9">
        <f t="shared" si="1"/>
        <v>40241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</v>
      </c>
      <c r="O31" s="9">
        <f t="shared" si="1"/>
        <v>43341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</v>
      </c>
      <c r="O32" s="9">
        <f t="shared" si="1"/>
        <v>43614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</v>
      </c>
      <c r="O33" s="9">
        <f t="shared" si="1"/>
        <v>42402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</v>
      </c>
      <c r="O34" s="9">
        <f t="shared" si="1"/>
        <v>43137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</v>
      </c>
      <c r="O35" s="9">
        <f t="shared" si="1"/>
        <v>41954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</v>
      </c>
      <c r="O36" s="9">
        <f t="shared" si="1"/>
        <v>42822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</v>
      </c>
      <c r="O37" s="9">
        <f t="shared" si="1"/>
        <v>43526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</v>
      </c>
      <c r="O38" s="9">
        <f t="shared" si="1"/>
        <v>40625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</v>
      </c>
      <c r="O39" s="9">
        <f t="shared" si="1"/>
        <v>43777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</v>
      </c>
      <c r="O40" s="9">
        <f t="shared" si="1"/>
        <v>40474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</v>
      </c>
      <c r="O41" s="9">
        <f t="shared" si="1"/>
        <v>41344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</v>
      </c>
      <c r="O42" s="9">
        <f t="shared" si="1"/>
        <v>40353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</v>
      </c>
      <c r="O43" s="9">
        <f t="shared" si="1"/>
        <v>41182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</v>
      </c>
      <c r="O44" s="9">
        <f t="shared" si="1"/>
        <v>40737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</v>
      </c>
      <c r="O45" s="9">
        <f t="shared" si="1"/>
        <v>41860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</v>
      </c>
      <c r="O46" s="9">
        <f t="shared" si="1"/>
        <v>43542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</v>
      </c>
      <c r="O47" s="9">
        <f t="shared" si="1"/>
        <v>42691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</v>
      </c>
      <c r="O48" s="9">
        <f t="shared" si="1"/>
        <v>40390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</v>
      </c>
      <c r="O49" s="9">
        <f t="shared" si="1"/>
        <v>41757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</v>
      </c>
      <c r="O50" s="9">
        <f t="shared" si="1"/>
        <v>42192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</v>
      </c>
      <c r="O51" s="9">
        <f t="shared" si="1"/>
        <v>43803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</v>
      </c>
      <c r="O52" s="9">
        <f t="shared" si="1"/>
        <v>41515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</v>
      </c>
      <c r="O53" s="9">
        <f t="shared" si="1"/>
        <v>41011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</v>
      </c>
      <c r="O54" s="9">
        <f t="shared" si="1"/>
        <v>40440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</v>
      </c>
      <c r="O55" s="9">
        <f t="shared" si="1"/>
        <v>41818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</v>
      </c>
      <c r="O56" s="9">
        <f t="shared" si="1"/>
        <v>43176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</v>
      </c>
      <c r="O57" s="9">
        <f t="shared" si="1"/>
        <v>43316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</v>
      </c>
      <c r="O58" s="9">
        <f t="shared" si="1"/>
        <v>42021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</v>
      </c>
      <c r="O59" s="9">
        <f t="shared" si="1"/>
        <v>42991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</v>
      </c>
      <c r="O60" s="9">
        <f t="shared" si="1"/>
        <v>42281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</v>
      </c>
      <c r="O61" s="9">
        <f t="shared" si="1"/>
        <v>42913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</v>
      </c>
      <c r="O62" s="9">
        <f t="shared" si="1"/>
        <v>41110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</v>
      </c>
      <c r="O63" s="9">
        <f t="shared" si="1"/>
        <v>40635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</v>
      </c>
      <c r="O64" s="9">
        <f t="shared" si="1"/>
        <v>42161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</v>
      </c>
      <c r="O65" s="9">
        <f t="shared" si="1"/>
        <v>42859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0"/>
        <v>43283</v>
      </c>
      <c r="O66" s="9">
        <f t="shared" si="1"/>
        <v>43298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4">INT(((L67/60)/60)/24)+DATE(1970,1,1)</f>
        <v>40570</v>
      </c>
      <c r="O67" s="9">
        <f t="shared" ref="O67:O130" si="5">INT(((M67/60)/60)/24)+DATE(1970,1,1)</f>
        <v>40577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SUM(E68/D68*100)</f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</v>
      </c>
      <c r="O68" s="9">
        <f t="shared" si="5"/>
        <v>42107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</v>
      </c>
      <c r="O69" s="9">
        <f t="shared" si="5"/>
        <v>40208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</v>
      </c>
      <c r="O70" s="9">
        <f t="shared" si="5"/>
        <v>42990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</v>
      </c>
      <c r="O71" s="9">
        <f t="shared" si="5"/>
        <v>40565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</v>
      </c>
      <c r="O72" s="9">
        <f t="shared" si="5"/>
        <v>40533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</v>
      </c>
      <c r="O73" s="9">
        <f t="shared" si="5"/>
        <v>43803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</v>
      </c>
      <c r="O74" s="9">
        <f t="shared" si="5"/>
        <v>42222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</v>
      </c>
      <c r="O75" s="9">
        <f t="shared" si="5"/>
        <v>42704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</v>
      </c>
      <c r="O76" s="9">
        <f t="shared" si="5"/>
        <v>42457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</v>
      </c>
      <c r="O77" s="9">
        <f t="shared" si="5"/>
        <v>43304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</v>
      </c>
      <c r="O78" s="9">
        <f t="shared" si="5"/>
        <v>42076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</v>
      </c>
      <c r="O79" s="9">
        <f t="shared" si="5"/>
        <v>40462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</v>
      </c>
      <c r="O80" s="9">
        <f t="shared" si="5"/>
        <v>43207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</v>
      </c>
      <c r="O81" s="9">
        <f t="shared" si="5"/>
        <v>43272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</v>
      </c>
      <c r="O82" s="9">
        <f t="shared" si="5"/>
        <v>43006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</v>
      </c>
      <c r="O83" s="9">
        <f t="shared" si="5"/>
        <v>43087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</v>
      </c>
      <c r="O84" s="9">
        <f t="shared" si="5"/>
        <v>43489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</v>
      </c>
      <c r="O85" s="9">
        <f t="shared" si="5"/>
        <v>42601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</v>
      </c>
      <c r="O86" s="9">
        <f t="shared" si="5"/>
        <v>41128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</v>
      </c>
      <c r="O87" s="9">
        <f t="shared" si="5"/>
        <v>40805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</v>
      </c>
      <c r="O88" s="9">
        <f t="shared" si="5"/>
        <v>42141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</v>
      </c>
      <c r="O89" s="9">
        <f t="shared" si="5"/>
        <v>40621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</v>
      </c>
      <c r="O90" s="9">
        <f t="shared" si="5"/>
        <v>42132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</v>
      </c>
      <c r="O91" s="9">
        <f t="shared" si="5"/>
        <v>40285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</v>
      </c>
      <c r="O92" s="9">
        <f t="shared" si="5"/>
        <v>42425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</v>
      </c>
      <c r="O93" s="9">
        <f t="shared" si="5"/>
        <v>42616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</v>
      </c>
      <c r="O94" s="9">
        <f t="shared" si="5"/>
        <v>40353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</v>
      </c>
      <c r="O95" s="9">
        <f t="shared" si="5"/>
        <v>41206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</v>
      </c>
      <c r="O96" s="9">
        <f t="shared" si="5"/>
        <v>43573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</v>
      </c>
      <c r="O97" s="9">
        <f t="shared" si="5"/>
        <v>43759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</v>
      </c>
      <c r="O98" s="9">
        <f t="shared" si="5"/>
        <v>40625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</v>
      </c>
      <c r="O99" s="9">
        <f t="shared" si="5"/>
        <v>42234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</v>
      </c>
      <c r="O100" s="9">
        <f t="shared" si="5"/>
        <v>42216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</v>
      </c>
      <c r="O101" s="9">
        <f t="shared" si="5"/>
        <v>41997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</v>
      </c>
      <c r="O102" s="9">
        <f t="shared" si="5"/>
        <v>40853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</v>
      </c>
      <c r="O103" s="9">
        <f t="shared" si="5"/>
        <v>42063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</v>
      </c>
      <c r="O104" s="9">
        <f t="shared" si="5"/>
        <v>43241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</v>
      </c>
      <c r="O105" s="9">
        <f t="shared" si="5"/>
        <v>40484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</v>
      </c>
      <c r="O106" s="9">
        <f t="shared" si="5"/>
        <v>42879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</v>
      </c>
      <c r="O107" s="9">
        <f t="shared" si="5"/>
        <v>41384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</v>
      </c>
      <c r="O108" s="9">
        <f t="shared" si="5"/>
        <v>43721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</v>
      </c>
      <c r="O109" s="9">
        <f t="shared" si="5"/>
        <v>43230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</v>
      </c>
      <c r="O110" s="9">
        <f t="shared" si="5"/>
        <v>41042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</v>
      </c>
      <c r="O111" s="9">
        <f t="shared" si="5"/>
        <v>41653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</v>
      </c>
      <c r="O112" s="9">
        <f t="shared" si="5"/>
        <v>43373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</v>
      </c>
      <c r="O113" s="9">
        <f t="shared" si="5"/>
        <v>41180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</v>
      </c>
      <c r="O114" s="9">
        <f t="shared" si="5"/>
        <v>41890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</v>
      </c>
      <c r="O115" s="9">
        <f t="shared" si="5"/>
        <v>42997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</v>
      </c>
      <c r="O116" s="9">
        <f t="shared" si="5"/>
        <v>43565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</v>
      </c>
      <c r="O117" s="9">
        <f t="shared" si="5"/>
        <v>43091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</v>
      </c>
      <c r="O118" s="9">
        <f t="shared" si="5"/>
        <v>42266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</v>
      </c>
      <c r="O119" s="9">
        <f t="shared" si="5"/>
        <v>40814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</v>
      </c>
      <c r="O120" s="9">
        <f t="shared" si="5"/>
        <v>41671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</v>
      </c>
      <c r="O121" s="9">
        <f t="shared" si="5"/>
        <v>41823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</v>
      </c>
      <c r="O122" s="9">
        <f t="shared" si="5"/>
        <v>42115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</v>
      </c>
      <c r="O123" s="9">
        <f t="shared" si="5"/>
        <v>41930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</v>
      </c>
      <c r="O124" s="9">
        <f t="shared" si="5"/>
        <v>41997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</v>
      </c>
      <c r="O125" s="9">
        <f t="shared" si="5"/>
        <v>42335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</v>
      </c>
      <c r="O126" s="9">
        <f t="shared" si="5"/>
        <v>43651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</v>
      </c>
      <c r="O127" s="9">
        <f t="shared" si="5"/>
        <v>43366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</v>
      </c>
      <c r="O128" s="9">
        <f t="shared" si="5"/>
        <v>42624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</v>
      </c>
      <c r="O129" s="9">
        <f t="shared" si="5"/>
        <v>40313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4"/>
        <v>40417</v>
      </c>
      <c r="O130" s="9">
        <f t="shared" si="5"/>
        <v>40430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8">INT(((L131/60)/60)/24)+DATE(1970,1,1)</f>
        <v>42038</v>
      </c>
      <c r="O131" s="9">
        <f t="shared" ref="O131:O194" si="9">INT(((M131/60)/60)/24)+DATE(1970,1,1)</f>
        <v>42063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SUM(E132/D132*100)</f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8"/>
        <v>40842</v>
      </c>
      <c r="O132" s="9">
        <f t="shared" si="9"/>
        <v>40858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8"/>
        <v>41607</v>
      </c>
      <c r="O133" s="9">
        <f t="shared" si="9"/>
        <v>41620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8"/>
        <v>43112</v>
      </c>
      <c r="O134" s="9">
        <f t="shared" si="9"/>
        <v>43128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8"/>
        <v>40767</v>
      </c>
      <c r="O135" s="9">
        <f t="shared" si="9"/>
        <v>40789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8"/>
        <v>40713</v>
      </c>
      <c r="O136" s="9">
        <f t="shared" si="9"/>
        <v>40762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8"/>
        <v>41340</v>
      </c>
      <c r="O137" s="9">
        <f t="shared" si="9"/>
        <v>41345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8"/>
        <v>41797</v>
      </c>
      <c r="O138" s="9">
        <f t="shared" si="9"/>
        <v>41809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8"/>
        <v>40457</v>
      </c>
      <c r="O139" s="9">
        <f t="shared" si="9"/>
        <v>40463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8"/>
        <v>41180</v>
      </c>
      <c r="O140" s="9">
        <f t="shared" si="9"/>
        <v>41186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8"/>
        <v>42115</v>
      </c>
      <c r="O141" s="9">
        <f t="shared" si="9"/>
        <v>42131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8"/>
        <v>43156</v>
      </c>
      <c r="O142" s="9">
        <f t="shared" si="9"/>
        <v>43161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8"/>
        <v>42167</v>
      </c>
      <c r="O143" s="9">
        <f t="shared" si="9"/>
        <v>42173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8"/>
        <v>41005</v>
      </c>
      <c r="O144" s="9">
        <f t="shared" si="9"/>
        <v>41046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8"/>
        <v>40357</v>
      </c>
      <c r="O145" s="9">
        <f t="shared" si="9"/>
        <v>40377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8"/>
        <v>43633</v>
      </c>
      <c r="O146" s="9">
        <f t="shared" si="9"/>
        <v>43641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8"/>
        <v>41889</v>
      </c>
      <c r="O147" s="9">
        <f t="shared" si="9"/>
        <v>41894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8"/>
        <v>40855</v>
      </c>
      <c r="O148" s="9">
        <f t="shared" si="9"/>
        <v>40875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8"/>
        <v>42534</v>
      </c>
      <c r="O149" s="9">
        <f t="shared" si="9"/>
        <v>42540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8"/>
        <v>42941</v>
      </c>
      <c r="O150" s="9">
        <f t="shared" si="9"/>
        <v>42950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8"/>
        <v>41275</v>
      </c>
      <c r="O151" s="9">
        <f t="shared" si="9"/>
        <v>41327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8"/>
        <v>43450</v>
      </c>
      <c r="O152" s="9">
        <f t="shared" si="9"/>
        <v>43451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8"/>
        <v>41799</v>
      </c>
      <c r="O153" s="9">
        <f t="shared" si="9"/>
        <v>41850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8"/>
        <v>42783</v>
      </c>
      <c r="O154" s="9">
        <f t="shared" si="9"/>
        <v>42790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8"/>
        <v>41201</v>
      </c>
      <c r="O155" s="9">
        <f t="shared" si="9"/>
        <v>41207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8"/>
        <v>42502</v>
      </c>
      <c r="O156" s="9">
        <f t="shared" si="9"/>
        <v>42525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8"/>
        <v>40262</v>
      </c>
      <c r="O157" s="9">
        <f t="shared" si="9"/>
        <v>40277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8"/>
        <v>43743</v>
      </c>
      <c r="O158" s="9">
        <f t="shared" si="9"/>
        <v>43767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8"/>
        <v>41638</v>
      </c>
      <c r="O159" s="9">
        <f t="shared" si="9"/>
        <v>41650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8"/>
        <v>42346</v>
      </c>
      <c r="O160" s="9">
        <f t="shared" si="9"/>
        <v>42347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8"/>
        <v>43551</v>
      </c>
      <c r="O161" s="9">
        <f t="shared" si="9"/>
        <v>43569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8"/>
        <v>43582</v>
      </c>
      <c r="O162" s="9">
        <f t="shared" si="9"/>
        <v>43598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8"/>
        <v>42270</v>
      </c>
      <c r="O163" s="9">
        <f t="shared" si="9"/>
        <v>42276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8"/>
        <v>43442</v>
      </c>
      <c r="O164" s="9">
        <f t="shared" si="9"/>
        <v>43472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8"/>
        <v>43028</v>
      </c>
      <c r="O165" s="9">
        <f t="shared" si="9"/>
        <v>43077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8"/>
        <v>43016</v>
      </c>
      <c r="O166" s="9">
        <f t="shared" si="9"/>
        <v>43017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8"/>
        <v>42948</v>
      </c>
      <c r="O167" s="9">
        <f t="shared" si="9"/>
        <v>42980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8"/>
        <v>40534</v>
      </c>
      <c r="O168" s="9">
        <f t="shared" si="9"/>
        <v>40538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8"/>
        <v>41435</v>
      </c>
      <c r="O169" s="9">
        <f t="shared" si="9"/>
        <v>41445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8"/>
        <v>43518</v>
      </c>
      <c r="O170" s="9">
        <f t="shared" si="9"/>
        <v>43541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8"/>
        <v>41077</v>
      </c>
      <c r="O171" s="9">
        <f t="shared" si="9"/>
        <v>41105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8"/>
        <v>42950</v>
      </c>
      <c r="O172" s="9">
        <f t="shared" si="9"/>
        <v>42957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8"/>
        <v>41718</v>
      </c>
      <c r="O173" s="9">
        <f t="shared" si="9"/>
        <v>41740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8"/>
        <v>41839</v>
      </c>
      <c r="O174" s="9">
        <f t="shared" si="9"/>
        <v>41854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8"/>
        <v>41412</v>
      </c>
      <c r="O175" s="9">
        <f t="shared" si="9"/>
        <v>41418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8"/>
        <v>42282</v>
      </c>
      <c r="O176" s="9">
        <f t="shared" si="9"/>
        <v>42283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8"/>
        <v>42613</v>
      </c>
      <c r="O177" s="9">
        <f t="shared" si="9"/>
        <v>42632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8"/>
        <v>42616</v>
      </c>
      <c r="O178" s="9">
        <f t="shared" si="9"/>
        <v>42625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8"/>
        <v>40497</v>
      </c>
      <c r="O179" s="9">
        <f t="shared" si="9"/>
        <v>40522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8"/>
        <v>42999</v>
      </c>
      <c r="O180" s="9">
        <f t="shared" si="9"/>
        <v>43008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8"/>
        <v>41350</v>
      </c>
      <c r="O181" s="9">
        <f t="shared" si="9"/>
        <v>41351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8"/>
        <v>40259</v>
      </c>
      <c r="O182" s="9">
        <f t="shared" si="9"/>
        <v>40264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8"/>
        <v>43012</v>
      </c>
      <c r="O183" s="9">
        <f t="shared" si="9"/>
        <v>43030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8"/>
        <v>43631</v>
      </c>
      <c r="O184" s="9">
        <f t="shared" si="9"/>
        <v>43647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8"/>
        <v>40430</v>
      </c>
      <c r="O185" s="9">
        <f t="shared" si="9"/>
        <v>40443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8"/>
        <v>43588</v>
      </c>
      <c r="O186" s="9">
        <f t="shared" si="9"/>
        <v>43589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8"/>
        <v>43233</v>
      </c>
      <c r="O187" s="9">
        <f t="shared" si="9"/>
        <v>43244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8"/>
        <v>41782</v>
      </c>
      <c r="O188" s="9">
        <f t="shared" si="9"/>
        <v>41797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8"/>
        <v>41328</v>
      </c>
      <c r="O189" s="9">
        <f t="shared" si="9"/>
        <v>41356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8"/>
        <v>41975</v>
      </c>
      <c r="O190" s="9">
        <f t="shared" si="9"/>
        <v>41976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8"/>
        <v>42433</v>
      </c>
      <c r="O191" s="9">
        <f t="shared" si="9"/>
        <v>42433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8"/>
        <v>41429</v>
      </c>
      <c r="O192" s="9">
        <f t="shared" si="9"/>
        <v>41430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8"/>
        <v>43536</v>
      </c>
      <c r="O193" s="9">
        <f t="shared" si="9"/>
        <v>43539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8"/>
        <v>41817</v>
      </c>
      <c r="O194" s="9">
        <f t="shared" si="9"/>
        <v>41821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2">INT(((L195/60)/60)/24)+DATE(1970,1,1)</f>
        <v>43198</v>
      </c>
      <c r="O195" s="9">
        <f t="shared" ref="O195:O258" si="13">INT(((M195/60)/60)/24)+DATE(1970,1,1)</f>
        <v>43202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SUM(E196/D196*100)</f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</v>
      </c>
      <c r="O196" s="9">
        <f t="shared" si="13"/>
        <v>42277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</v>
      </c>
      <c r="O197" s="9">
        <f t="shared" si="13"/>
        <v>43317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</v>
      </c>
      <c r="O198" s="9">
        <f t="shared" si="13"/>
        <v>42635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</v>
      </c>
      <c r="O199" s="9">
        <f t="shared" si="13"/>
        <v>42923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</v>
      </c>
      <c r="O200" s="9">
        <f t="shared" si="13"/>
        <v>40425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</v>
      </c>
      <c r="O201" s="9">
        <f t="shared" si="13"/>
        <v>42196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</v>
      </c>
      <c r="O202" s="9">
        <f t="shared" si="13"/>
        <v>40273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</v>
      </c>
      <c r="O203" s="9">
        <f t="shared" si="13"/>
        <v>41863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</v>
      </c>
      <c r="O204" s="9">
        <f t="shared" si="13"/>
        <v>40822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</v>
      </c>
      <c r="O205" s="9">
        <f t="shared" si="13"/>
        <v>42754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</v>
      </c>
      <c r="O206" s="9">
        <f t="shared" si="13"/>
        <v>40646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</v>
      </c>
      <c r="O207" s="9">
        <f t="shared" si="13"/>
        <v>43402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</v>
      </c>
      <c r="O208" s="9">
        <f t="shared" si="13"/>
        <v>40245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</v>
      </c>
      <c r="O209" s="9">
        <f t="shared" si="13"/>
        <v>43360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</v>
      </c>
      <c r="O210" s="9">
        <f t="shared" si="13"/>
        <v>43072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</v>
      </c>
      <c r="O211" s="9">
        <f t="shared" si="13"/>
        <v>42503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</v>
      </c>
      <c r="O212" s="9">
        <f t="shared" si="13"/>
        <v>42824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</v>
      </c>
      <c r="O213" s="9">
        <f t="shared" si="13"/>
        <v>41537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</v>
      </c>
      <c r="O214" s="9">
        <f t="shared" si="13"/>
        <v>43860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</v>
      </c>
      <c r="O215" s="9">
        <f t="shared" si="13"/>
        <v>40496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</v>
      </c>
      <c r="O216" s="9">
        <f t="shared" si="13"/>
        <v>40415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</v>
      </c>
      <c r="O217" s="9">
        <f t="shared" si="13"/>
        <v>43511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</v>
      </c>
      <c r="O218" s="9">
        <f t="shared" si="13"/>
        <v>40871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</v>
      </c>
      <c r="O219" s="9">
        <f t="shared" si="13"/>
        <v>43592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</v>
      </c>
      <c r="O220" s="9">
        <f t="shared" si="13"/>
        <v>40892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</v>
      </c>
      <c r="O221" s="9">
        <f t="shared" si="13"/>
        <v>41149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</v>
      </c>
      <c r="O222" s="9">
        <f t="shared" si="13"/>
        <v>40743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</v>
      </c>
      <c r="O223" s="9">
        <f t="shared" si="13"/>
        <v>41083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</v>
      </c>
      <c r="O224" s="9">
        <f t="shared" si="13"/>
        <v>41915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</v>
      </c>
      <c r="O225" s="9">
        <f t="shared" si="13"/>
        <v>42459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</v>
      </c>
      <c r="O226" s="9">
        <f t="shared" si="13"/>
        <v>41951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</v>
      </c>
      <c r="O227" s="9">
        <f t="shared" si="13"/>
        <v>41762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</v>
      </c>
      <c r="O228" s="9">
        <f t="shared" si="13"/>
        <v>40313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</v>
      </c>
      <c r="O229" s="9">
        <f t="shared" si="13"/>
        <v>42145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</v>
      </c>
      <c r="O230" s="9">
        <f t="shared" si="13"/>
        <v>42638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</v>
      </c>
      <c r="O231" s="9">
        <f t="shared" si="13"/>
        <v>42935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</v>
      </c>
      <c r="O232" s="9">
        <f t="shared" si="13"/>
        <v>43805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</v>
      </c>
      <c r="O233" s="9">
        <f t="shared" si="13"/>
        <v>41473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</v>
      </c>
      <c r="O234" s="9">
        <f t="shared" si="13"/>
        <v>42577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</v>
      </c>
      <c r="O235" s="9">
        <f t="shared" si="13"/>
        <v>40722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</v>
      </c>
      <c r="O236" s="9">
        <f t="shared" si="13"/>
        <v>42976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</v>
      </c>
      <c r="O237" s="9">
        <f t="shared" si="13"/>
        <v>42784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</v>
      </c>
      <c r="O238" s="9">
        <f t="shared" si="13"/>
        <v>43648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</v>
      </c>
      <c r="O239" s="9">
        <f t="shared" si="13"/>
        <v>41756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</v>
      </c>
      <c r="O240" s="9">
        <f t="shared" si="13"/>
        <v>43108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</v>
      </c>
      <c r="O241" s="9">
        <f t="shared" si="13"/>
        <v>42249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</v>
      </c>
      <c r="O242" s="9">
        <f t="shared" si="13"/>
        <v>40397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</v>
      </c>
      <c r="O243" s="9">
        <f t="shared" si="13"/>
        <v>41752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</v>
      </c>
      <c r="O244" s="9">
        <f t="shared" si="13"/>
        <v>42875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</v>
      </c>
      <c r="O245" s="9">
        <f t="shared" si="13"/>
        <v>43166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</v>
      </c>
      <c r="O246" s="9">
        <f t="shared" si="13"/>
        <v>41886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</v>
      </c>
      <c r="O247" s="9">
        <f t="shared" si="13"/>
        <v>41737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</v>
      </c>
      <c r="O248" s="9">
        <f t="shared" si="13"/>
        <v>41495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</v>
      </c>
      <c r="O249" s="9">
        <f t="shared" si="13"/>
        <v>42741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</v>
      </c>
      <c r="O250" s="9">
        <f t="shared" si="13"/>
        <v>42009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</v>
      </c>
      <c r="O251" s="9">
        <f t="shared" si="13"/>
        <v>42013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</v>
      </c>
      <c r="O252" s="9">
        <f t="shared" si="13"/>
        <v>40238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</v>
      </c>
      <c r="O253" s="9">
        <f t="shared" si="13"/>
        <v>41254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</v>
      </c>
      <c r="O254" s="9">
        <f t="shared" si="13"/>
        <v>41577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</v>
      </c>
      <c r="O255" s="9">
        <f t="shared" si="13"/>
        <v>40653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</v>
      </c>
      <c r="O256" s="9">
        <f t="shared" si="13"/>
        <v>42789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</v>
      </c>
      <c r="O257" s="9">
        <f t="shared" si="13"/>
        <v>40595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2"/>
        <v>42393</v>
      </c>
      <c r="O258" s="9">
        <f t="shared" si="13"/>
        <v>42430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6">INT(((L259/60)/60)/24)+DATE(1970,1,1)</f>
        <v>41338</v>
      </c>
      <c r="O259" s="9">
        <f t="shared" ref="O259:O322" si="17">INT(((M259/60)/60)/24)+DATE(1970,1,1)</f>
        <v>41352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SUM(E260/D260*100)</f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6"/>
        <v>42712</v>
      </c>
      <c r="O260" s="9">
        <f t="shared" si="17"/>
        <v>42732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6"/>
        <v>41251</v>
      </c>
      <c r="O261" s="9">
        <f t="shared" si="17"/>
        <v>41270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6"/>
        <v>41180</v>
      </c>
      <c r="O262" s="9">
        <f t="shared" si="17"/>
        <v>41192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6"/>
        <v>40415</v>
      </c>
      <c r="O263" s="9">
        <f t="shared" si="17"/>
        <v>40419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6"/>
        <v>40638</v>
      </c>
      <c r="O264" s="9">
        <f t="shared" si="17"/>
        <v>40664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6"/>
        <v>40187</v>
      </c>
      <c r="O265" s="9">
        <f t="shared" si="17"/>
        <v>40187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6"/>
        <v>41317</v>
      </c>
      <c r="O266" s="9">
        <f t="shared" si="17"/>
        <v>41333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6"/>
        <v>42372</v>
      </c>
      <c r="O267" s="9">
        <f t="shared" si="17"/>
        <v>42416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6"/>
        <v>41950</v>
      </c>
      <c r="O268" s="9">
        <f t="shared" si="17"/>
        <v>41983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6"/>
        <v>41206</v>
      </c>
      <c r="O269" s="9">
        <f t="shared" si="17"/>
        <v>41222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6"/>
        <v>41186</v>
      </c>
      <c r="O270" s="9">
        <f t="shared" si="17"/>
        <v>41232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6"/>
        <v>43496</v>
      </c>
      <c r="O271" s="9">
        <f t="shared" si="17"/>
        <v>43517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6"/>
        <v>40514</v>
      </c>
      <c r="O272" s="9">
        <f t="shared" si="17"/>
        <v>40516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6"/>
        <v>42345</v>
      </c>
      <c r="O273" s="9">
        <f t="shared" si="17"/>
        <v>42376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6"/>
        <v>43656</v>
      </c>
      <c r="O274" s="9">
        <f t="shared" si="17"/>
        <v>43681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6"/>
        <v>42995</v>
      </c>
      <c r="O275" s="9">
        <f t="shared" si="17"/>
        <v>42998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6"/>
        <v>43045</v>
      </c>
      <c r="O276" s="9">
        <f t="shared" si="17"/>
        <v>43050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6"/>
        <v>43561</v>
      </c>
      <c r="O277" s="9">
        <f t="shared" si="17"/>
        <v>43569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6"/>
        <v>41018</v>
      </c>
      <c r="O278" s="9">
        <f t="shared" si="17"/>
        <v>41023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6"/>
        <v>40378</v>
      </c>
      <c r="O279" s="9">
        <f t="shared" si="17"/>
        <v>40380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6"/>
        <v>41239</v>
      </c>
      <c r="O280" s="9">
        <f t="shared" si="17"/>
        <v>41264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6"/>
        <v>43346</v>
      </c>
      <c r="O281" s="9">
        <f t="shared" si="17"/>
        <v>43349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6"/>
        <v>43060</v>
      </c>
      <c r="O282" s="9">
        <f t="shared" si="17"/>
        <v>43066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6"/>
        <v>40979</v>
      </c>
      <c r="O283" s="9">
        <f t="shared" si="17"/>
        <v>41000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6"/>
        <v>42701</v>
      </c>
      <c r="O284" s="9">
        <f t="shared" si="17"/>
        <v>42707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6"/>
        <v>42520</v>
      </c>
      <c r="O285" s="9">
        <f t="shared" si="17"/>
        <v>42525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6"/>
        <v>41030</v>
      </c>
      <c r="O286" s="9">
        <f t="shared" si="17"/>
        <v>41035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6"/>
        <v>42623</v>
      </c>
      <c r="O287" s="9">
        <f t="shared" si="17"/>
        <v>42661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6"/>
        <v>42697</v>
      </c>
      <c r="O288" s="9">
        <f t="shared" si="17"/>
        <v>42704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6"/>
        <v>42122</v>
      </c>
      <c r="O289" s="9">
        <f t="shared" si="17"/>
        <v>42122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6"/>
        <v>40982</v>
      </c>
      <c r="O290" s="9">
        <f t="shared" si="17"/>
        <v>40983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6"/>
        <v>42219</v>
      </c>
      <c r="O291" s="9">
        <f t="shared" si="17"/>
        <v>42222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6"/>
        <v>41404</v>
      </c>
      <c r="O292" s="9">
        <f t="shared" si="17"/>
        <v>41436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6"/>
        <v>40831</v>
      </c>
      <c r="O293" s="9">
        <f t="shared" si="17"/>
        <v>40835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6"/>
        <v>40984</v>
      </c>
      <c r="O294" s="9">
        <f t="shared" si="17"/>
        <v>41002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6"/>
        <v>40456</v>
      </c>
      <c r="O295" s="9">
        <f t="shared" si="17"/>
        <v>40465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6"/>
        <v>43399</v>
      </c>
      <c r="O296" s="9">
        <f t="shared" si="17"/>
        <v>43411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6"/>
        <v>41562</v>
      </c>
      <c r="O297" s="9">
        <f t="shared" si="17"/>
        <v>41587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6"/>
        <v>43493</v>
      </c>
      <c r="O298" s="9">
        <f t="shared" si="17"/>
        <v>43515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6"/>
        <v>41653</v>
      </c>
      <c r="O299" s="9">
        <f t="shared" si="17"/>
        <v>41662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6"/>
        <v>42426</v>
      </c>
      <c r="O300" s="9">
        <f t="shared" si="17"/>
        <v>42444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6"/>
        <v>42432</v>
      </c>
      <c r="O301" s="9">
        <f t="shared" si="17"/>
        <v>42488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6"/>
        <v>42977</v>
      </c>
      <c r="O302" s="9">
        <f t="shared" si="17"/>
        <v>42978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6"/>
        <v>42061</v>
      </c>
      <c r="O303" s="9">
        <f t="shared" si="17"/>
        <v>42078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6"/>
        <v>43345</v>
      </c>
      <c r="O304" s="9">
        <f t="shared" si="17"/>
        <v>43359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6"/>
        <v>42376</v>
      </c>
      <c r="O305" s="9">
        <f t="shared" si="17"/>
        <v>42381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6"/>
        <v>42589</v>
      </c>
      <c r="O306" s="9">
        <f t="shared" si="17"/>
        <v>42630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6"/>
        <v>42448</v>
      </c>
      <c r="O307" s="9">
        <f t="shared" si="17"/>
        <v>42489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6"/>
        <v>42930</v>
      </c>
      <c r="O308" s="9">
        <f t="shared" si="17"/>
        <v>42933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6"/>
        <v>41066</v>
      </c>
      <c r="O309" s="9">
        <f t="shared" si="17"/>
        <v>41086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6"/>
        <v>40651</v>
      </c>
      <c r="O310" s="9">
        <f t="shared" si="17"/>
        <v>40652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6"/>
        <v>40807</v>
      </c>
      <c r="O311" s="9">
        <f t="shared" si="17"/>
        <v>40827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6"/>
        <v>40277</v>
      </c>
      <c r="O312" s="9">
        <f t="shared" si="17"/>
        <v>40293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6"/>
        <v>40590</v>
      </c>
      <c r="O313" s="9">
        <f t="shared" si="17"/>
        <v>40602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6"/>
        <v>41572</v>
      </c>
      <c r="O314" s="9">
        <f t="shared" si="17"/>
        <v>41579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6"/>
        <v>40966</v>
      </c>
      <c r="O315" s="9">
        <f t="shared" si="17"/>
        <v>40968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6"/>
        <v>43536</v>
      </c>
      <c r="O316" s="9">
        <f t="shared" si="17"/>
        <v>43541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6"/>
        <v>41783</v>
      </c>
      <c r="O317" s="9">
        <f t="shared" si="17"/>
        <v>41812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6"/>
        <v>43788</v>
      </c>
      <c r="O318" s="9">
        <f t="shared" si="17"/>
        <v>43789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6"/>
        <v>42869</v>
      </c>
      <c r="O319" s="9">
        <f t="shared" si="17"/>
        <v>42882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6"/>
        <v>41684</v>
      </c>
      <c r="O320" s="9">
        <f t="shared" si="17"/>
        <v>41686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6"/>
        <v>40402</v>
      </c>
      <c r="O321" s="9">
        <f t="shared" si="17"/>
        <v>40426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6"/>
        <v>40673</v>
      </c>
      <c r="O322" s="9">
        <f t="shared" si="17"/>
        <v>40682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0">INT(((L323/60)/60)/24)+DATE(1970,1,1)</f>
        <v>40634</v>
      </c>
      <c r="O323" s="9">
        <f t="shared" ref="O323:O386" si="21">INT(((M323/60)/60)/24)+DATE(1970,1,1)</f>
        <v>40642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SUM(E324/D324*100)</f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0"/>
        <v>40507</v>
      </c>
      <c r="O324" s="9">
        <f t="shared" si="21"/>
        <v>40520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0"/>
        <v>41725</v>
      </c>
      <c r="O325" s="9">
        <f t="shared" si="21"/>
        <v>41727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0"/>
        <v>42176</v>
      </c>
      <c r="O326" s="9">
        <f t="shared" si="21"/>
        <v>42188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0"/>
        <v>43267</v>
      </c>
      <c r="O327" s="9">
        <f t="shared" si="21"/>
        <v>43290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0"/>
        <v>42364</v>
      </c>
      <c r="O328" s="9">
        <f t="shared" si="21"/>
        <v>42370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0"/>
        <v>43705</v>
      </c>
      <c r="O329" s="9">
        <f t="shared" si="21"/>
        <v>43709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0"/>
        <v>43434</v>
      </c>
      <c r="O330" s="9">
        <f t="shared" si="21"/>
        <v>43445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0"/>
        <v>42716</v>
      </c>
      <c r="O331" s="9">
        <f t="shared" si="21"/>
        <v>42727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0"/>
        <v>43077</v>
      </c>
      <c r="O332" s="9">
        <f t="shared" si="21"/>
        <v>43078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0"/>
        <v>40896</v>
      </c>
      <c r="O333" s="9">
        <f t="shared" si="21"/>
        <v>40897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0"/>
        <v>41361</v>
      </c>
      <c r="O334" s="9">
        <f t="shared" si="21"/>
        <v>41362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0"/>
        <v>43424</v>
      </c>
      <c r="O335" s="9">
        <f t="shared" si="21"/>
        <v>43452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0"/>
        <v>43110</v>
      </c>
      <c r="O336" s="9">
        <f t="shared" si="21"/>
        <v>43117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0"/>
        <v>43784</v>
      </c>
      <c r="O337" s="9">
        <f t="shared" si="21"/>
        <v>43797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0"/>
        <v>40527</v>
      </c>
      <c r="O338" s="9">
        <f t="shared" si="21"/>
        <v>40528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0"/>
        <v>43780</v>
      </c>
      <c r="O339" s="9">
        <f t="shared" si="21"/>
        <v>43781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0"/>
        <v>40821</v>
      </c>
      <c r="O340" s="9">
        <f t="shared" si="21"/>
        <v>40851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0"/>
        <v>42949</v>
      </c>
      <c r="O341" s="9">
        <f t="shared" si="21"/>
        <v>42963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0"/>
        <v>40889</v>
      </c>
      <c r="O342" s="9">
        <f t="shared" si="21"/>
        <v>40890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0"/>
        <v>42244</v>
      </c>
      <c r="O343" s="9">
        <f t="shared" si="21"/>
        <v>42251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0"/>
        <v>41475</v>
      </c>
      <c r="O344" s="9">
        <f t="shared" si="21"/>
        <v>41487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0"/>
        <v>41597</v>
      </c>
      <c r="O345" s="9">
        <f t="shared" si="21"/>
        <v>41650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0"/>
        <v>43122</v>
      </c>
      <c r="O346" s="9">
        <f t="shared" si="21"/>
        <v>43162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0"/>
        <v>42194</v>
      </c>
      <c r="O347" s="9">
        <f t="shared" si="21"/>
        <v>42195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0"/>
        <v>42971</v>
      </c>
      <c r="O348" s="9">
        <f t="shared" si="21"/>
        <v>43026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0"/>
        <v>42046</v>
      </c>
      <c r="O349" s="9">
        <f t="shared" si="21"/>
        <v>42070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0"/>
        <v>42782</v>
      </c>
      <c r="O350" s="9">
        <f t="shared" si="21"/>
        <v>42795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0"/>
        <v>42930</v>
      </c>
      <c r="O351" s="9">
        <f t="shared" si="21"/>
        <v>42960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0"/>
        <v>42144</v>
      </c>
      <c r="O352" s="9">
        <f t="shared" si="21"/>
        <v>42162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0"/>
        <v>42240</v>
      </c>
      <c r="O353" s="9">
        <f t="shared" si="21"/>
        <v>42254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0"/>
        <v>42315</v>
      </c>
      <c r="O354" s="9">
        <f t="shared" si="21"/>
        <v>42323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0"/>
        <v>43651</v>
      </c>
      <c r="O355" s="9">
        <f t="shared" si="21"/>
        <v>43652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0"/>
        <v>41520</v>
      </c>
      <c r="O356" s="9">
        <f t="shared" si="21"/>
        <v>41527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0"/>
        <v>42757</v>
      </c>
      <c r="O357" s="9">
        <f t="shared" si="21"/>
        <v>42797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0"/>
        <v>40922</v>
      </c>
      <c r="O358" s="9">
        <f t="shared" si="21"/>
        <v>40931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0"/>
        <v>42250</v>
      </c>
      <c r="O359" s="9">
        <f t="shared" si="21"/>
        <v>42275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0"/>
        <v>43322</v>
      </c>
      <c r="O360" s="9">
        <f t="shared" si="21"/>
        <v>43325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0"/>
        <v>40782</v>
      </c>
      <c r="O361" s="9">
        <f t="shared" si="21"/>
        <v>40789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0"/>
        <v>40544</v>
      </c>
      <c r="O362" s="9">
        <f t="shared" si="21"/>
        <v>40558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0"/>
        <v>43015</v>
      </c>
      <c r="O363" s="9">
        <f t="shared" si="21"/>
        <v>43039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0"/>
        <v>40570</v>
      </c>
      <c r="O364" s="9">
        <f t="shared" si="21"/>
        <v>40608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0"/>
        <v>40904</v>
      </c>
      <c r="O365" s="9">
        <f t="shared" si="21"/>
        <v>40905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0"/>
        <v>43164</v>
      </c>
      <c r="O366" s="9">
        <f t="shared" si="21"/>
        <v>43194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0"/>
        <v>42733</v>
      </c>
      <c r="O367" s="9">
        <f t="shared" si="21"/>
        <v>42760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0"/>
        <v>40546</v>
      </c>
      <c r="O368" s="9">
        <f t="shared" si="21"/>
        <v>40547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0"/>
        <v>41930</v>
      </c>
      <c r="O369" s="9">
        <f t="shared" si="21"/>
        <v>41954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0"/>
        <v>40464</v>
      </c>
      <c r="O370" s="9">
        <f t="shared" si="21"/>
        <v>40487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0"/>
        <v>41308</v>
      </c>
      <c r="O371" s="9">
        <f t="shared" si="21"/>
        <v>41347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0"/>
        <v>43570</v>
      </c>
      <c r="O372" s="9">
        <f t="shared" si="21"/>
        <v>43576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0"/>
        <v>42043</v>
      </c>
      <c r="O373" s="9">
        <f t="shared" si="21"/>
        <v>42094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0"/>
        <v>42012</v>
      </c>
      <c r="O374" s="9">
        <f t="shared" si="21"/>
        <v>42032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0"/>
        <v>42964</v>
      </c>
      <c r="O375" s="9">
        <f t="shared" si="21"/>
        <v>42972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0"/>
        <v>43476</v>
      </c>
      <c r="O376" s="9">
        <f t="shared" si="21"/>
        <v>43481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0"/>
        <v>42293</v>
      </c>
      <c r="O377" s="9">
        <f t="shared" si="21"/>
        <v>42350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0"/>
        <v>41826</v>
      </c>
      <c r="O378" s="9">
        <f t="shared" si="21"/>
        <v>41832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0"/>
        <v>43760</v>
      </c>
      <c r="O379" s="9">
        <f t="shared" si="21"/>
        <v>43774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0"/>
        <v>43241</v>
      </c>
      <c r="O380" s="9">
        <f t="shared" si="21"/>
        <v>43279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0"/>
        <v>40843</v>
      </c>
      <c r="O381" s="9">
        <f t="shared" si="21"/>
        <v>40857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0"/>
        <v>41448</v>
      </c>
      <c r="O382" s="9">
        <f t="shared" si="21"/>
        <v>41453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0"/>
        <v>42163</v>
      </c>
      <c r="O383" s="9">
        <f t="shared" si="21"/>
        <v>42209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0"/>
        <v>43024</v>
      </c>
      <c r="O384" s="9">
        <f t="shared" si="21"/>
        <v>43043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0"/>
        <v>43509</v>
      </c>
      <c r="O385" s="9">
        <f t="shared" si="21"/>
        <v>43515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0"/>
        <v>42776</v>
      </c>
      <c r="O386" s="9">
        <f t="shared" si="21"/>
        <v>42803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4">INT(((L387/60)/60)/24)+DATE(1970,1,1)</f>
        <v>43553</v>
      </c>
      <c r="O387" s="9">
        <f t="shared" ref="O387:O450" si="25">INT(((M387/60)/60)/24)+DATE(1970,1,1)</f>
        <v>43585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SUM(E388/D388*100)</f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4"/>
        <v>40355</v>
      </c>
      <c r="O388" s="9">
        <f t="shared" si="25"/>
        <v>40367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4"/>
        <v>41072</v>
      </c>
      <c r="O389" s="9">
        <f t="shared" si="25"/>
        <v>41077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4"/>
        <v>40912</v>
      </c>
      <c r="O390" s="9">
        <f t="shared" si="25"/>
        <v>40914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4"/>
        <v>40479</v>
      </c>
      <c r="O391" s="9">
        <f t="shared" si="25"/>
        <v>40506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4"/>
        <v>41530</v>
      </c>
      <c r="O392" s="9">
        <f t="shared" si="25"/>
        <v>41545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4"/>
        <v>41653</v>
      </c>
      <c r="O393" s="9">
        <f t="shared" si="25"/>
        <v>41655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4"/>
        <v>40549</v>
      </c>
      <c r="O394" s="9">
        <f t="shared" si="25"/>
        <v>40551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4"/>
        <v>42933</v>
      </c>
      <c r="O395" s="9">
        <f t="shared" si="25"/>
        <v>42934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4"/>
        <v>41484</v>
      </c>
      <c r="O396" s="9">
        <f t="shared" si="25"/>
        <v>41494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4"/>
        <v>40885</v>
      </c>
      <c r="O397" s="9">
        <f t="shared" si="25"/>
        <v>40886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4"/>
        <v>43378</v>
      </c>
      <c r="O398" s="9">
        <f t="shared" si="25"/>
        <v>43386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4"/>
        <v>41417</v>
      </c>
      <c r="O399" s="9">
        <f t="shared" si="25"/>
        <v>41423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4"/>
        <v>43228</v>
      </c>
      <c r="O400" s="9">
        <f t="shared" si="25"/>
        <v>43230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4"/>
        <v>40576</v>
      </c>
      <c r="O401" s="9">
        <f t="shared" si="25"/>
        <v>40583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4"/>
        <v>41502</v>
      </c>
      <c r="O402" s="9">
        <f t="shared" si="25"/>
        <v>41524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4"/>
        <v>43765</v>
      </c>
      <c r="O403" s="9">
        <f t="shared" si="25"/>
        <v>43765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4"/>
        <v>40914</v>
      </c>
      <c r="O404" s="9">
        <f t="shared" si="25"/>
        <v>40961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4"/>
        <v>40310</v>
      </c>
      <c r="O405" s="9">
        <f t="shared" si="25"/>
        <v>40346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4"/>
        <v>43053</v>
      </c>
      <c r="O406" s="9">
        <f t="shared" si="25"/>
        <v>43056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4"/>
        <v>43255</v>
      </c>
      <c r="O407" s="9">
        <f t="shared" si="25"/>
        <v>43305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4"/>
        <v>41304</v>
      </c>
      <c r="O408" s="9">
        <f t="shared" si="25"/>
        <v>41316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4"/>
        <v>43751</v>
      </c>
      <c r="O409" s="9">
        <f t="shared" si="25"/>
        <v>43758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4"/>
        <v>42541</v>
      </c>
      <c r="O410" s="9">
        <f t="shared" si="25"/>
        <v>42561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4"/>
        <v>42843</v>
      </c>
      <c r="O411" s="9">
        <f t="shared" si="25"/>
        <v>42847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4"/>
        <v>42122</v>
      </c>
      <c r="O412" s="9">
        <f t="shared" si="25"/>
        <v>42122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4"/>
        <v>42884</v>
      </c>
      <c r="O413" s="9">
        <f t="shared" si="25"/>
        <v>42886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4"/>
        <v>41642</v>
      </c>
      <c r="O414" s="9">
        <f t="shared" si="25"/>
        <v>41652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4"/>
        <v>43431</v>
      </c>
      <c r="O415" s="9">
        <f t="shared" si="25"/>
        <v>43458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4"/>
        <v>40288</v>
      </c>
      <c r="O416" s="9">
        <f t="shared" si="25"/>
        <v>40296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4"/>
        <v>40921</v>
      </c>
      <c r="O417" s="9">
        <f t="shared" si="25"/>
        <v>40938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4"/>
        <v>40560</v>
      </c>
      <c r="O418" s="9">
        <f t="shared" si="25"/>
        <v>40569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4"/>
        <v>43407</v>
      </c>
      <c r="O419" s="9">
        <f t="shared" si="25"/>
        <v>43431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4"/>
        <v>41035</v>
      </c>
      <c r="O420" s="9">
        <f t="shared" si="25"/>
        <v>41036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4"/>
        <v>40899</v>
      </c>
      <c r="O421" s="9">
        <f t="shared" si="25"/>
        <v>40905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4"/>
        <v>42911</v>
      </c>
      <c r="O422" s="9">
        <f t="shared" si="25"/>
        <v>42925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4"/>
        <v>42915</v>
      </c>
      <c r="O423" s="9">
        <f t="shared" si="25"/>
        <v>42945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4"/>
        <v>40285</v>
      </c>
      <c r="O424" s="9">
        <f t="shared" si="25"/>
        <v>40305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4"/>
        <v>40808</v>
      </c>
      <c r="O425" s="9">
        <f t="shared" si="25"/>
        <v>40810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4"/>
        <v>43208</v>
      </c>
      <c r="O426" s="9">
        <f t="shared" si="25"/>
        <v>43214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4"/>
        <v>42213</v>
      </c>
      <c r="O427" s="9">
        <f t="shared" si="25"/>
        <v>42219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4"/>
        <v>41332</v>
      </c>
      <c r="O428" s="9">
        <f t="shared" si="25"/>
        <v>41339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4"/>
        <v>41895</v>
      </c>
      <c r="O429" s="9">
        <f t="shared" si="25"/>
        <v>41927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4"/>
        <v>40585</v>
      </c>
      <c r="O430" s="9">
        <f t="shared" si="25"/>
        <v>40592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4"/>
        <v>41680</v>
      </c>
      <c r="O431" s="9">
        <f t="shared" si="25"/>
        <v>41708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4"/>
        <v>43737</v>
      </c>
      <c r="O432" s="9">
        <f t="shared" si="25"/>
        <v>43771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4"/>
        <v>43273</v>
      </c>
      <c r="O433" s="9">
        <f t="shared" si="25"/>
        <v>43290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4"/>
        <v>41761</v>
      </c>
      <c r="O434" s="9">
        <f t="shared" si="25"/>
        <v>41781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4"/>
        <v>41603</v>
      </c>
      <c r="O435" s="9">
        <f t="shared" si="25"/>
        <v>41619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4"/>
        <v>42705</v>
      </c>
      <c r="O436" s="9">
        <f t="shared" si="25"/>
        <v>42719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4"/>
        <v>41988</v>
      </c>
      <c r="O437" s="9">
        <f t="shared" si="25"/>
        <v>42000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4"/>
        <v>43575</v>
      </c>
      <c r="O438" s="9">
        <f t="shared" si="25"/>
        <v>43576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4"/>
        <v>42260</v>
      </c>
      <c r="O439" s="9">
        <f t="shared" si="25"/>
        <v>42263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4"/>
        <v>41337</v>
      </c>
      <c r="O440" s="9">
        <f t="shared" si="25"/>
        <v>41367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4"/>
        <v>42680</v>
      </c>
      <c r="O441" s="9">
        <f t="shared" si="25"/>
        <v>42687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4"/>
        <v>42916</v>
      </c>
      <c r="O442" s="9">
        <f t="shared" si="25"/>
        <v>42926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4"/>
        <v>41025</v>
      </c>
      <c r="O443" s="9">
        <f t="shared" si="25"/>
        <v>41053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4"/>
        <v>42980</v>
      </c>
      <c r="O444" s="9">
        <f t="shared" si="25"/>
        <v>42996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4"/>
        <v>40451</v>
      </c>
      <c r="O445" s="9">
        <f t="shared" si="25"/>
        <v>40470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4"/>
        <v>40748</v>
      </c>
      <c r="O446" s="9">
        <f t="shared" si="25"/>
        <v>40750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4"/>
        <v>40515</v>
      </c>
      <c r="O447" s="9">
        <f t="shared" si="25"/>
        <v>40536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4"/>
        <v>41261</v>
      </c>
      <c r="O448" s="9">
        <f t="shared" si="25"/>
        <v>41263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4"/>
        <v>43088</v>
      </c>
      <c r="O449" s="9">
        <f t="shared" si="25"/>
        <v>43104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4"/>
        <v>41378</v>
      </c>
      <c r="O450" s="9">
        <f t="shared" si="25"/>
        <v>41380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8">INT(((L451/60)/60)/24)+DATE(1970,1,1)</f>
        <v>43530</v>
      </c>
      <c r="O451" s="9">
        <f t="shared" ref="O451:O514" si="29">INT(((M451/60)/60)/24)+DATE(1970,1,1)</f>
        <v>43547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SUM(E452/D452*100)</f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8"/>
        <v>43394</v>
      </c>
      <c r="O452" s="9">
        <f t="shared" si="29"/>
        <v>43417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8"/>
        <v>42935</v>
      </c>
      <c r="O453" s="9">
        <f t="shared" si="29"/>
        <v>42966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8"/>
        <v>40365</v>
      </c>
      <c r="O454" s="9">
        <f t="shared" si="29"/>
        <v>40366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8"/>
        <v>42705</v>
      </c>
      <c r="O455" s="9">
        <f t="shared" si="29"/>
        <v>42746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8"/>
        <v>41568</v>
      </c>
      <c r="O456" s="9">
        <f t="shared" si="29"/>
        <v>41604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8"/>
        <v>40809</v>
      </c>
      <c r="O457" s="9">
        <f t="shared" si="29"/>
        <v>40832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8"/>
        <v>43141</v>
      </c>
      <c r="O458" s="9">
        <f t="shared" si="29"/>
        <v>43141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8"/>
        <v>42657</v>
      </c>
      <c r="O459" s="9">
        <f t="shared" si="29"/>
        <v>42659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8"/>
        <v>40265</v>
      </c>
      <c r="O460" s="9">
        <f t="shared" si="29"/>
        <v>40309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8"/>
        <v>42001</v>
      </c>
      <c r="O461" s="9">
        <f t="shared" si="29"/>
        <v>42026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8"/>
        <v>40399</v>
      </c>
      <c r="O462" s="9">
        <f t="shared" si="29"/>
        <v>40402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8"/>
        <v>41757</v>
      </c>
      <c r="O463" s="9">
        <f t="shared" si="29"/>
        <v>41777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8"/>
        <v>41304</v>
      </c>
      <c r="O464" s="9">
        <f t="shared" si="29"/>
        <v>41342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8"/>
        <v>41639</v>
      </c>
      <c r="O465" s="9">
        <f t="shared" si="29"/>
        <v>41643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8"/>
        <v>43142</v>
      </c>
      <c r="O466" s="9">
        <f t="shared" si="29"/>
        <v>43156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8"/>
        <v>43127</v>
      </c>
      <c r="O467" s="9">
        <f t="shared" si="29"/>
        <v>43136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8"/>
        <v>41409</v>
      </c>
      <c r="O468" s="9">
        <f t="shared" si="29"/>
        <v>41432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8"/>
        <v>42331</v>
      </c>
      <c r="O469" s="9">
        <f t="shared" si="29"/>
        <v>42338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8"/>
        <v>43569</v>
      </c>
      <c r="O470" s="9">
        <f t="shared" si="29"/>
        <v>43585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8"/>
        <v>42142</v>
      </c>
      <c r="O471" s="9">
        <f t="shared" si="29"/>
        <v>42144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8"/>
        <v>42716</v>
      </c>
      <c r="O472" s="9">
        <f t="shared" si="29"/>
        <v>42723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8"/>
        <v>41031</v>
      </c>
      <c r="O473" s="9">
        <f t="shared" si="29"/>
        <v>41031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8"/>
        <v>43535</v>
      </c>
      <c r="O474" s="9">
        <f t="shared" si="29"/>
        <v>43589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8"/>
        <v>43277</v>
      </c>
      <c r="O475" s="9">
        <f t="shared" si="29"/>
        <v>43278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8"/>
        <v>41989</v>
      </c>
      <c r="O476" s="9">
        <f t="shared" si="29"/>
        <v>41990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8"/>
        <v>41450</v>
      </c>
      <c r="O477" s="9">
        <f t="shared" si="29"/>
        <v>41454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8"/>
        <v>43322</v>
      </c>
      <c r="O478" s="9">
        <f t="shared" si="29"/>
        <v>43328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8"/>
        <v>40720</v>
      </c>
      <c r="O479" s="9">
        <f t="shared" si="29"/>
        <v>40747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8"/>
        <v>42072</v>
      </c>
      <c r="O480" s="9">
        <f t="shared" si="29"/>
        <v>42084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8"/>
        <v>42945</v>
      </c>
      <c r="O481" s="9">
        <f t="shared" si="29"/>
        <v>42947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8"/>
        <v>40248</v>
      </c>
      <c r="O482" s="9">
        <f t="shared" si="29"/>
        <v>40257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8"/>
        <v>41913</v>
      </c>
      <c r="O483" s="9">
        <f t="shared" si="29"/>
        <v>41955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8"/>
        <v>40963</v>
      </c>
      <c r="O484" s="9">
        <f t="shared" si="29"/>
        <v>40974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8"/>
        <v>43811</v>
      </c>
      <c r="O485" s="9">
        <f t="shared" si="29"/>
        <v>43818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8"/>
        <v>41855</v>
      </c>
      <c r="O486" s="9">
        <f t="shared" si="29"/>
        <v>41904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8"/>
        <v>43626</v>
      </c>
      <c r="O487" s="9">
        <f t="shared" si="29"/>
        <v>43667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8"/>
        <v>43168</v>
      </c>
      <c r="O488" s="9">
        <f t="shared" si="29"/>
        <v>43183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8"/>
        <v>42845</v>
      </c>
      <c r="O489" s="9">
        <f t="shared" si="29"/>
        <v>42878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8"/>
        <v>42403</v>
      </c>
      <c r="O490" s="9">
        <f t="shared" si="29"/>
        <v>42420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8"/>
        <v>40406</v>
      </c>
      <c r="O491" s="9">
        <f t="shared" si="29"/>
        <v>40411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8"/>
        <v>43786</v>
      </c>
      <c r="O492" s="9">
        <f t="shared" si="29"/>
        <v>43793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8"/>
        <v>41456</v>
      </c>
      <c r="O493" s="9">
        <f t="shared" si="29"/>
        <v>41482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8"/>
        <v>40336</v>
      </c>
      <c r="O494" s="9">
        <f t="shared" si="29"/>
        <v>40371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8"/>
        <v>43645</v>
      </c>
      <c r="O495" s="9">
        <f t="shared" si="29"/>
        <v>43658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8"/>
        <v>40990</v>
      </c>
      <c r="O496" s="9">
        <f t="shared" si="29"/>
        <v>40991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8"/>
        <v>41800</v>
      </c>
      <c r="O497" s="9">
        <f t="shared" si="29"/>
        <v>41804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8"/>
        <v>42876</v>
      </c>
      <c r="O498" s="9">
        <f t="shared" si="29"/>
        <v>42893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8"/>
        <v>42724</v>
      </c>
      <c r="O499" s="9">
        <f t="shared" si="29"/>
        <v>42724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8"/>
        <v>42005</v>
      </c>
      <c r="O500" s="9">
        <f t="shared" si="29"/>
        <v>42007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8"/>
        <v>42444</v>
      </c>
      <c r="O501" s="9">
        <f t="shared" si="29"/>
        <v>42449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8"/>
        <v>41395</v>
      </c>
      <c r="O502" s="9">
        <f t="shared" si="29"/>
        <v>41423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8"/>
        <v>41345</v>
      </c>
      <c r="O503" s="9">
        <f t="shared" si="29"/>
        <v>41347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8"/>
        <v>41117</v>
      </c>
      <c r="O504" s="9">
        <f t="shared" si="29"/>
        <v>41146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8"/>
        <v>42186</v>
      </c>
      <c r="O505" s="9">
        <f t="shared" si="29"/>
        <v>42206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8"/>
        <v>42142</v>
      </c>
      <c r="O506" s="9">
        <f t="shared" si="29"/>
        <v>42143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8"/>
        <v>41341</v>
      </c>
      <c r="O507" s="9">
        <f t="shared" si="29"/>
        <v>41383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8"/>
        <v>43062</v>
      </c>
      <c r="O508" s="9">
        <f t="shared" si="29"/>
        <v>43079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8"/>
        <v>41373</v>
      </c>
      <c r="O509" s="9">
        <f t="shared" si="29"/>
        <v>41422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8"/>
        <v>43310</v>
      </c>
      <c r="O510" s="9">
        <f t="shared" si="29"/>
        <v>43331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8"/>
        <v>41034</v>
      </c>
      <c r="O511" s="9">
        <f t="shared" si="29"/>
        <v>41044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8"/>
        <v>43251</v>
      </c>
      <c r="O512" s="9">
        <f t="shared" si="29"/>
        <v>43275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8"/>
        <v>43671</v>
      </c>
      <c r="O513" s="9">
        <f t="shared" si="29"/>
        <v>43681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8"/>
        <v>41825</v>
      </c>
      <c r="O514" s="9">
        <f t="shared" si="29"/>
        <v>41826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2">INT(((L515/60)/60)/24)+DATE(1970,1,1)</f>
        <v>40430</v>
      </c>
      <c r="O515" s="9">
        <f t="shared" ref="O515:O578" si="33">INT(((M515/60)/60)/24)+DATE(1970,1,1)</f>
        <v>40432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SUM(E516/D516*100)</f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2"/>
        <v>41614</v>
      </c>
      <c r="O516" s="9">
        <f t="shared" si="33"/>
        <v>41619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2"/>
        <v>40900</v>
      </c>
      <c r="O517" s="9">
        <f t="shared" si="33"/>
        <v>40902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2"/>
        <v>40396</v>
      </c>
      <c r="O518" s="9">
        <f t="shared" si="33"/>
        <v>40434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2"/>
        <v>42860</v>
      </c>
      <c r="O519" s="9">
        <f t="shared" si="33"/>
        <v>42865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2"/>
        <v>43154</v>
      </c>
      <c r="O520" s="9">
        <f t="shared" si="33"/>
        <v>43156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2"/>
        <v>42012</v>
      </c>
      <c r="O521" s="9">
        <f t="shared" si="33"/>
        <v>42026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2"/>
        <v>43574</v>
      </c>
      <c r="O522" s="9">
        <f t="shared" si="33"/>
        <v>43577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2"/>
        <v>42605</v>
      </c>
      <c r="O523" s="9">
        <f t="shared" si="33"/>
        <v>42611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2"/>
        <v>41093</v>
      </c>
      <c r="O524" s="9">
        <f t="shared" si="33"/>
        <v>41105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2"/>
        <v>40241</v>
      </c>
      <c r="O525" s="9">
        <f t="shared" si="33"/>
        <v>40246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2"/>
        <v>40294</v>
      </c>
      <c r="O526" s="9">
        <f t="shared" si="33"/>
        <v>40307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2"/>
        <v>40505</v>
      </c>
      <c r="O527" s="9">
        <f t="shared" si="33"/>
        <v>40509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2"/>
        <v>42364</v>
      </c>
      <c r="O528" s="9">
        <f t="shared" si="33"/>
        <v>42401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2"/>
        <v>42405</v>
      </c>
      <c r="O529" s="9">
        <f t="shared" si="33"/>
        <v>42441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2"/>
        <v>41601</v>
      </c>
      <c r="O530" s="9">
        <f t="shared" si="33"/>
        <v>41646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2"/>
        <v>41769</v>
      </c>
      <c r="O531" s="9">
        <f t="shared" si="33"/>
        <v>41797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2"/>
        <v>40421</v>
      </c>
      <c r="O532" s="9">
        <f t="shared" si="33"/>
        <v>40435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2"/>
        <v>41589</v>
      </c>
      <c r="O533" s="9">
        <f t="shared" si="33"/>
        <v>41645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2"/>
        <v>43125</v>
      </c>
      <c r="O534" s="9">
        <f t="shared" si="33"/>
        <v>43126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2"/>
        <v>41479</v>
      </c>
      <c r="O535" s="9">
        <f t="shared" si="33"/>
        <v>41515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2"/>
        <v>43329</v>
      </c>
      <c r="O536" s="9">
        <f t="shared" si="33"/>
        <v>43330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2"/>
        <v>43259</v>
      </c>
      <c r="O537" s="9">
        <f t="shared" si="33"/>
        <v>43261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2"/>
        <v>40414</v>
      </c>
      <c r="O538" s="9">
        <f t="shared" si="33"/>
        <v>40440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2"/>
        <v>43342</v>
      </c>
      <c r="O539" s="9">
        <f t="shared" si="33"/>
        <v>43365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2"/>
        <v>41539</v>
      </c>
      <c r="O540" s="9">
        <f t="shared" si="33"/>
        <v>41555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2"/>
        <v>43647</v>
      </c>
      <c r="O541" s="9">
        <f t="shared" si="33"/>
        <v>43653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2"/>
        <v>43225</v>
      </c>
      <c r="O542" s="9">
        <f t="shared" si="33"/>
        <v>43247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2"/>
        <v>42165</v>
      </c>
      <c r="O543" s="9">
        <f t="shared" si="33"/>
        <v>42191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2"/>
        <v>42391</v>
      </c>
      <c r="O544" s="9">
        <f t="shared" si="33"/>
        <v>42421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2"/>
        <v>41528</v>
      </c>
      <c r="O545" s="9">
        <f t="shared" si="33"/>
        <v>41543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2"/>
        <v>42377</v>
      </c>
      <c r="O546" s="9">
        <f t="shared" si="33"/>
        <v>42390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2"/>
        <v>43824</v>
      </c>
      <c r="O547" s="9">
        <f t="shared" si="33"/>
        <v>43844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2"/>
        <v>43360</v>
      </c>
      <c r="O548" s="9">
        <f t="shared" si="33"/>
        <v>43363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2"/>
        <v>42029</v>
      </c>
      <c r="O549" s="9">
        <f t="shared" si="33"/>
        <v>42041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2"/>
        <v>42461</v>
      </c>
      <c r="O550" s="9">
        <f t="shared" si="33"/>
        <v>42474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2"/>
        <v>41422</v>
      </c>
      <c r="O551" s="9">
        <f t="shared" si="33"/>
        <v>41431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2"/>
        <v>40968</v>
      </c>
      <c r="O552" s="9">
        <f t="shared" si="33"/>
        <v>40989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2"/>
        <v>41993</v>
      </c>
      <c r="O553" s="9">
        <f t="shared" si="33"/>
        <v>42033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2"/>
        <v>42700</v>
      </c>
      <c r="O554" s="9">
        <f t="shared" si="33"/>
        <v>42702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2"/>
        <v>40545</v>
      </c>
      <c r="O555" s="9">
        <f t="shared" si="33"/>
        <v>40546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2"/>
        <v>42723</v>
      </c>
      <c r="O556" s="9">
        <f t="shared" si="33"/>
        <v>42729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2"/>
        <v>41731</v>
      </c>
      <c r="O557" s="9">
        <f t="shared" si="33"/>
        <v>41762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2"/>
        <v>40792</v>
      </c>
      <c r="O558" s="9">
        <f t="shared" si="33"/>
        <v>40799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2"/>
        <v>42279</v>
      </c>
      <c r="O559" s="9">
        <f t="shared" si="33"/>
        <v>42282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2"/>
        <v>42424</v>
      </c>
      <c r="O560" s="9">
        <f t="shared" si="33"/>
        <v>42467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2"/>
        <v>42584</v>
      </c>
      <c r="O561" s="9">
        <f t="shared" si="33"/>
        <v>42591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2"/>
        <v>40865</v>
      </c>
      <c r="O562" s="9">
        <f t="shared" si="33"/>
        <v>40905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2"/>
        <v>40833</v>
      </c>
      <c r="O563" s="9">
        <f t="shared" si="33"/>
        <v>40835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2"/>
        <v>43536</v>
      </c>
      <c r="O564" s="9">
        <f t="shared" si="33"/>
        <v>43538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2"/>
        <v>43417</v>
      </c>
      <c r="O565" s="9">
        <f t="shared" si="33"/>
        <v>43437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2"/>
        <v>42078</v>
      </c>
      <c r="O566" s="9">
        <f t="shared" si="33"/>
        <v>42086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2"/>
        <v>40862</v>
      </c>
      <c r="O567" s="9">
        <f t="shared" si="33"/>
        <v>40882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2"/>
        <v>42424</v>
      </c>
      <c r="O568" s="9">
        <f t="shared" si="33"/>
        <v>42447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2"/>
        <v>41830</v>
      </c>
      <c r="O569" s="9">
        <f t="shared" si="33"/>
        <v>41832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2"/>
        <v>40374</v>
      </c>
      <c r="O570" s="9">
        <f t="shared" si="33"/>
        <v>40419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2"/>
        <v>40554</v>
      </c>
      <c r="O571" s="9">
        <f t="shared" si="33"/>
        <v>40566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2"/>
        <v>41993</v>
      </c>
      <c r="O572" s="9">
        <f t="shared" si="33"/>
        <v>41999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2"/>
        <v>42174</v>
      </c>
      <c r="O573" s="9">
        <f t="shared" si="33"/>
        <v>42221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2"/>
        <v>42275</v>
      </c>
      <c r="O574" s="9">
        <f t="shared" si="33"/>
        <v>42291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2"/>
        <v>41761</v>
      </c>
      <c r="O575" s="9">
        <f t="shared" si="33"/>
        <v>41763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2"/>
        <v>43806</v>
      </c>
      <c r="O576" s="9">
        <f t="shared" si="33"/>
        <v>43816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2"/>
        <v>41779</v>
      </c>
      <c r="O577" s="9">
        <f t="shared" si="33"/>
        <v>41782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2"/>
        <v>43040</v>
      </c>
      <c r="O578" s="9">
        <f t="shared" si="33"/>
        <v>43057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6">INT(((L579/60)/60)/24)+DATE(1970,1,1)</f>
        <v>40613</v>
      </c>
      <c r="O579" s="9">
        <f t="shared" ref="O579:O642" si="37">INT(((M579/60)/60)/24)+DATE(1970,1,1)</f>
        <v>40639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SUM(E580/D580*100)</f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6"/>
        <v>40878</v>
      </c>
      <c r="O580" s="9">
        <f t="shared" si="37"/>
        <v>40881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6"/>
        <v>40762</v>
      </c>
      <c r="O581" s="9">
        <f t="shared" si="37"/>
        <v>40774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6"/>
        <v>41696</v>
      </c>
      <c r="O582" s="9">
        <f t="shared" si="37"/>
        <v>41704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6"/>
        <v>40662</v>
      </c>
      <c r="O583" s="9">
        <f t="shared" si="37"/>
        <v>40677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6"/>
        <v>42165</v>
      </c>
      <c r="O584" s="9">
        <f t="shared" si="37"/>
        <v>42170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6"/>
        <v>40959</v>
      </c>
      <c r="O585" s="9">
        <f t="shared" si="37"/>
        <v>40976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6"/>
        <v>41024</v>
      </c>
      <c r="O586" s="9">
        <f t="shared" si="37"/>
        <v>41038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6"/>
        <v>40255</v>
      </c>
      <c r="O587" s="9">
        <f t="shared" si="37"/>
        <v>40265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6"/>
        <v>40499</v>
      </c>
      <c r="O588" s="9">
        <f t="shared" si="37"/>
        <v>40518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6"/>
        <v>43484</v>
      </c>
      <c r="O589" s="9">
        <f t="shared" si="37"/>
        <v>43536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6"/>
        <v>40262</v>
      </c>
      <c r="O590" s="9">
        <f t="shared" si="37"/>
        <v>40293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6"/>
        <v>42190</v>
      </c>
      <c r="O591" s="9">
        <f t="shared" si="37"/>
        <v>42197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6"/>
        <v>41994</v>
      </c>
      <c r="O592" s="9">
        <f t="shared" si="37"/>
        <v>42005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6"/>
        <v>40373</v>
      </c>
      <c r="O593" s="9">
        <f t="shared" si="37"/>
        <v>40383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6"/>
        <v>41789</v>
      </c>
      <c r="O594" s="9">
        <f t="shared" si="37"/>
        <v>41798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6"/>
        <v>41724</v>
      </c>
      <c r="O595" s="9">
        <f t="shared" si="37"/>
        <v>41737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6"/>
        <v>42548</v>
      </c>
      <c r="O596" s="9">
        <f t="shared" si="37"/>
        <v>42551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6"/>
        <v>40253</v>
      </c>
      <c r="O597" s="9">
        <f t="shared" si="37"/>
        <v>40274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6"/>
        <v>42434</v>
      </c>
      <c r="O598" s="9">
        <f t="shared" si="37"/>
        <v>42441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6"/>
        <v>43786</v>
      </c>
      <c r="O599" s="9">
        <f t="shared" si="37"/>
        <v>43804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6"/>
        <v>40344</v>
      </c>
      <c r="O600" s="9">
        <f t="shared" si="37"/>
        <v>40373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6"/>
        <v>42047</v>
      </c>
      <c r="O601" s="9">
        <f t="shared" si="37"/>
        <v>42055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6"/>
        <v>41485</v>
      </c>
      <c r="O602" s="9">
        <f t="shared" si="37"/>
        <v>41497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6"/>
        <v>41789</v>
      </c>
      <c r="O603" s="9">
        <f t="shared" si="37"/>
        <v>41806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6"/>
        <v>42160</v>
      </c>
      <c r="O604" s="9">
        <f t="shared" si="37"/>
        <v>42171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6"/>
        <v>43573</v>
      </c>
      <c r="O605" s="9">
        <f t="shared" si="37"/>
        <v>43600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6"/>
        <v>40565</v>
      </c>
      <c r="O606" s="9">
        <f t="shared" si="37"/>
        <v>40586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6"/>
        <v>42280</v>
      </c>
      <c r="O607" s="9">
        <f t="shared" si="37"/>
        <v>42321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6"/>
        <v>42436</v>
      </c>
      <c r="O608" s="9">
        <f t="shared" si="37"/>
        <v>42447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6"/>
        <v>41721</v>
      </c>
      <c r="O609" s="9">
        <f t="shared" si="37"/>
        <v>41723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6"/>
        <v>43530</v>
      </c>
      <c r="O610" s="9">
        <f t="shared" si="37"/>
        <v>43534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6"/>
        <v>43481</v>
      </c>
      <c r="O611" s="9">
        <f t="shared" si="37"/>
        <v>43498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6"/>
        <v>41259</v>
      </c>
      <c r="O612" s="9">
        <f t="shared" si="37"/>
        <v>41273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6"/>
        <v>41480</v>
      </c>
      <c r="O613" s="9">
        <f t="shared" si="37"/>
        <v>41492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6"/>
        <v>40474</v>
      </c>
      <c r="O614" s="9">
        <f t="shared" si="37"/>
        <v>40497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6"/>
        <v>42973</v>
      </c>
      <c r="O615" s="9">
        <f t="shared" si="37"/>
        <v>42982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6"/>
        <v>42746</v>
      </c>
      <c r="O616" s="9">
        <f t="shared" si="37"/>
        <v>42764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6"/>
        <v>42489</v>
      </c>
      <c r="O617" s="9">
        <f t="shared" si="37"/>
        <v>42499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6"/>
        <v>41537</v>
      </c>
      <c r="O618" s="9">
        <f t="shared" si="37"/>
        <v>41538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6"/>
        <v>41794</v>
      </c>
      <c r="O619" s="9">
        <f t="shared" si="37"/>
        <v>41804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6"/>
        <v>41396</v>
      </c>
      <c r="O620" s="9">
        <f t="shared" si="37"/>
        <v>41417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6"/>
        <v>40669</v>
      </c>
      <c r="O621" s="9">
        <f t="shared" si="37"/>
        <v>40670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6"/>
        <v>42559</v>
      </c>
      <c r="O622" s="9">
        <f t="shared" si="37"/>
        <v>42563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6"/>
        <v>42626</v>
      </c>
      <c r="O623" s="9">
        <f t="shared" si="37"/>
        <v>42631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6"/>
        <v>43205</v>
      </c>
      <c r="O624" s="9">
        <f t="shared" si="37"/>
        <v>43231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6"/>
        <v>42201</v>
      </c>
      <c r="O625" s="9">
        <f t="shared" si="37"/>
        <v>42206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6"/>
        <v>42029</v>
      </c>
      <c r="O626" s="9">
        <f t="shared" si="37"/>
        <v>42035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6"/>
        <v>43857</v>
      </c>
      <c r="O627" s="9">
        <f t="shared" si="37"/>
        <v>43871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6"/>
        <v>40449</v>
      </c>
      <c r="O628" s="9">
        <f t="shared" si="37"/>
        <v>40458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6"/>
        <v>40345</v>
      </c>
      <c r="O629" s="9">
        <f t="shared" si="37"/>
        <v>40369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6"/>
        <v>40455</v>
      </c>
      <c r="O630" s="9">
        <f t="shared" si="37"/>
        <v>40458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6"/>
        <v>42557</v>
      </c>
      <c r="O631" s="9">
        <f t="shared" si="37"/>
        <v>42559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6"/>
        <v>43586</v>
      </c>
      <c r="O632" s="9">
        <f t="shared" si="37"/>
        <v>43597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6"/>
        <v>43550</v>
      </c>
      <c r="O633" s="9">
        <f t="shared" si="37"/>
        <v>43554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6"/>
        <v>41945</v>
      </c>
      <c r="O634" s="9">
        <f t="shared" si="37"/>
        <v>41963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6"/>
        <v>42315</v>
      </c>
      <c r="O635" s="9">
        <f t="shared" si="37"/>
        <v>42319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6"/>
        <v>42819</v>
      </c>
      <c r="O636" s="9">
        <f t="shared" si="37"/>
        <v>42833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6"/>
        <v>41314</v>
      </c>
      <c r="O637" s="9">
        <f t="shared" si="37"/>
        <v>41346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6"/>
        <v>40926</v>
      </c>
      <c r="O638" s="9">
        <f t="shared" si="37"/>
        <v>40971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6"/>
        <v>42688</v>
      </c>
      <c r="O639" s="9">
        <f t="shared" si="37"/>
        <v>42696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6"/>
        <v>40386</v>
      </c>
      <c r="O640" s="9">
        <f t="shared" si="37"/>
        <v>40398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6"/>
        <v>43309</v>
      </c>
      <c r="O641" s="9">
        <f t="shared" si="37"/>
        <v>43309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6"/>
        <v>42387</v>
      </c>
      <c r="O642" s="9">
        <f t="shared" si="37"/>
        <v>42390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0">INT(((L643/60)/60)/24)+DATE(1970,1,1)</f>
        <v>42786</v>
      </c>
      <c r="O643" s="9">
        <f t="shared" ref="O643:O706" si="41">INT(((M643/60)/60)/24)+DATE(1970,1,1)</f>
        <v>42814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SUM(E644/D644*100)</f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0"/>
        <v>43451</v>
      </c>
      <c r="O644" s="9">
        <f t="shared" si="41"/>
        <v>43460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0"/>
        <v>42795</v>
      </c>
      <c r="O645" s="9">
        <f t="shared" si="41"/>
        <v>42813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0"/>
        <v>43452</v>
      </c>
      <c r="O646" s="9">
        <f t="shared" si="41"/>
        <v>43468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0"/>
        <v>43369</v>
      </c>
      <c r="O647" s="9">
        <f t="shared" si="41"/>
        <v>43390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0"/>
        <v>41346</v>
      </c>
      <c r="O648" s="9">
        <f t="shared" si="41"/>
        <v>41357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0"/>
        <v>43199</v>
      </c>
      <c r="O649" s="9">
        <f t="shared" si="41"/>
        <v>43223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0"/>
        <v>42922</v>
      </c>
      <c r="O650" s="9">
        <f t="shared" si="41"/>
        <v>42940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0"/>
        <v>40471</v>
      </c>
      <c r="O651" s="9">
        <f t="shared" si="41"/>
        <v>40482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0"/>
        <v>41828</v>
      </c>
      <c r="O652" s="9">
        <f t="shared" si="41"/>
        <v>41855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0"/>
        <v>41692</v>
      </c>
      <c r="O653" s="9">
        <f t="shared" si="41"/>
        <v>41707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0"/>
        <v>42587</v>
      </c>
      <c r="O654" s="9">
        <f t="shared" si="41"/>
        <v>42630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0"/>
        <v>42468</v>
      </c>
      <c r="O655" s="9">
        <f t="shared" si="41"/>
        <v>42470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0"/>
        <v>42240</v>
      </c>
      <c r="O656" s="9">
        <f t="shared" si="41"/>
        <v>42245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0"/>
        <v>42796</v>
      </c>
      <c r="O657" s="9">
        <f t="shared" si="41"/>
        <v>42809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0"/>
        <v>43097</v>
      </c>
      <c r="O658" s="9">
        <f t="shared" si="41"/>
        <v>43102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0"/>
        <v>43096</v>
      </c>
      <c r="O659" s="9">
        <f t="shared" si="41"/>
        <v>43112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0"/>
        <v>42246</v>
      </c>
      <c r="O660" s="9">
        <f t="shared" si="41"/>
        <v>42269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0"/>
        <v>40570</v>
      </c>
      <c r="O661" s="9">
        <f t="shared" si="41"/>
        <v>40571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0"/>
        <v>42237</v>
      </c>
      <c r="O662" s="9">
        <f t="shared" si="41"/>
        <v>42246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0"/>
        <v>40996</v>
      </c>
      <c r="O663" s="9">
        <f t="shared" si="41"/>
        <v>41026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0"/>
        <v>43443</v>
      </c>
      <c r="O664" s="9">
        <f t="shared" si="41"/>
        <v>43447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0"/>
        <v>40458</v>
      </c>
      <c r="O665" s="9">
        <f t="shared" si="41"/>
        <v>40481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0"/>
        <v>40959</v>
      </c>
      <c r="O666" s="9">
        <f t="shared" si="41"/>
        <v>40969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0"/>
        <v>40733</v>
      </c>
      <c r="O667" s="9">
        <f t="shared" si="41"/>
        <v>40747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0"/>
        <v>41516</v>
      </c>
      <c r="O668" s="9">
        <f t="shared" si="41"/>
        <v>41522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0"/>
        <v>41892</v>
      </c>
      <c r="O669" s="9">
        <f t="shared" si="41"/>
        <v>41901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0"/>
        <v>41122</v>
      </c>
      <c r="O670" s="9">
        <f t="shared" si="41"/>
        <v>41134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0"/>
        <v>42912</v>
      </c>
      <c r="O671" s="9">
        <f t="shared" si="41"/>
        <v>42921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0"/>
        <v>42425</v>
      </c>
      <c r="O672" s="9">
        <f t="shared" si="41"/>
        <v>42437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0"/>
        <v>40390</v>
      </c>
      <c r="O673" s="9">
        <f t="shared" si="41"/>
        <v>40394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0"/>
        <v>43180</v>
      </c>
      <c r="O674" s="9">
        <f t="shared" si="41"/>
        <v>43190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0"/>
        <v>42475</v>
      </c>
      <c r="O675" s="9">
        <f t="shared" si="41"/>
        <v>42496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0"/>
        <v>40774</v>
      </c>
      <c r="O676" s="9">
        <f t="shared" si="41"/>
        <v>40821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0"/>
        <v>43719</v>
      </c>
      <c r="O677" s="9">
        <f t="shared" si="41"/>
        <v>43726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0"/>
        <v>41178</v>
      </c>
      <c r="O678" s="9">
        <f t="shared" si="41"/>
        <v>41187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0"/>
        <v>42561</v>
      </c>
      <c r="O679" s="9">
        <f t="shared" si="41"/>
        <v>42611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0"/>
        <v>43484</v>
      </c>
      <c r="O680" s="9">
        <f t="shared" si="41"/>
        <v>43486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0"/>
        <v>43756</v>
      </c>
      <c r="O681" s="9">
        <f t="shared" si="41"/>
        <v>43761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0"/>
        <v>43813</v>
      </c>
      <c r="O682" s="9">
        <f t="shared" si="41"/>
        <v>43815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0"/>
        <v>40898</v>
      </c>
      <c r="O683" s="9">
        <f t="shared" si="41"/>
        <v>40904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0"/>
        <v>41619</v>
      </c>
      <c r="O684" s="9">
        <f t="shared" si="41"/>
        <v>41628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0"/>
        <v>43359</v>
      </c>
      <c r="O685" s="9">
        <f t="shared" si="41"/>
        <v>43361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0"/>
        <v>40358</v>
      </c>
      <c r="O686" s="9">
        <f t="shared" si="41"/>
        <v>40378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0"/>
        <v>42239</v>
      </c>
      <c r="O687" s="9">
        <f t="shared" si="41"/>
        <v>42263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0"/>
        <v>43186</v>
      </c>
      <c r="O688" s="9">
        <f t="shared" si="41"/>
        <v>43197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0"/>
        <v>42806</v>
      </c>
      <c r="O689" s="9">
        <f t="shared" si="41"/>
        <v>42809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0"/>
        <v>43475</v>
      </c>
      <c r="O690" s="9">
        <f t="shared" si="41"/>
        <v>43491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0"/>
        <v>41576</v>
      </c>
      <c r="O691" s="9">
        <f t="shared" si="41"/>
        <v>41588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0"/>
        <v>40874</v>
      </c>
      <c r="O692" s="9">
        <f t="shared" si="41"/>
        <v>40880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0"/>
        <v>41185</v>
      </c>
      <c r="O693" s="9">
        <f t="shared" si="41"/>
        <v>41202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0"/>
        <v>43655</v>
      </c>
      <c r="O694" s="9">
        <f t="shared" si="41"/>
        <v>43673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0"/>
        <v>43025</v>
      </c>
      <c r="O695" s="9">
        <f t="shared" si="41"/>
        <v>43042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0"/>
        <v>43066</v>
      </c>
      <c r="O696" s="9">
        <f t="shared" si="41"/>
        <v>43103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0"/>
        <v>42322</v>
      </c>
      <c r="O697" s="9">
        <f t="shared" si="41"/>
        <v>42338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0"/>
        <v>42114</v>
      </c>
      <c r="O698" s="9">
        <f t="shared" si="41"/>
        <v>42115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0"/>
        <v>43190</v>
      </c>
      <c r="O699" s="9">
        <f t="shared" si="41"/>
        <v>43192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0"/>
        <v>40871</v>
      </c>
      <c r="O700" s="9">
        <f t="shared" si="41"/>
        <v>40885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0"/>
        <v>43641</v>
      </c>
      <c r="O701" s="9">
        <f t="shared" si="41"/>
        <v>43642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0"/>
        <v>40203</v>
      </c>
      <c r="O702" s="9">
        <f t="shared" si="41"/>
        <v>40218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0"/>
        <v>40629</v>
      </c>
      <c r="O703" s="9">
        <f t="shared" si="41"/>
        <v>40636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0"/>
        <v>41477</v>
      </c>
      <c r="O704" s="9">
        <f t="shared" si="41"/>
        <v>41482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0"/>
        <v>41020</v>
      </c>
      <c r="O705" s="9">
        <f t="shared" si="41"/>
        <v>41037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0"/>
        <v>42555</v>
      </c>
      <c r="O706" s="9">
        <f t="shared" si="41"/>
        <v>42570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4">INT(((L707/60)/60)/24)+DATE(1970,1,1)</f>
        <v>41619</v>
      </c>
      <c r="O707" s="9">
        <f t="shared" ref="O707:O770" si="45">INT(((M707/60)/60)/24)+DATE(1970,1,1)</f>
        <v>41623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SUM(E708/D708*100)</f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4"/>
        <v>43471</v>
      </c>
      <c r="O708" s="9">
        <f t="shared" si="45"/>
        <v>43479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4"/>
        <v>43442</v>
      </c>
      <c r="O709" s="9">
        <f t="shared" si="45"/>
        <v>43478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4"/>
        <v>42877</v>
      </c>
      <c r="O710" s="9">
        <f t="shared" si="45"/>
        <v>42887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4"/>
        <v>41018</v>
      </c>
      <c r="O711" s="9">
        <f t="shared" si="45"/>
        <v>41025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4"/>
        <v>43295</v>
      </c>
      <c r="O712" s="9">
        <f t="shared" si="45"/>
        <v>43302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4"/>
        <v>42393</v>
      </c>
      <c r="O713" s="9">
        <f t="shared" si="45"/>
        <v>42395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4"/>
        <v>42559</v>
      </c>
      <c r="O714" s="9">
        <f t="shared" si="45"/>
        <v>42600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4"/>
        <v>42604</v>
      </c>
      <c r="O715" s="9">
        <f t="shared" si="45"/>
        <v>42616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4"/>
        <v>41870</v>
      </c>
      <c r="O716" s="9">
        <f t="shared" si="45"/>
        <v>41871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4"/>
        <v>40397</v>
      </c>
      <c r="O717" s="9">
        <f t="shared" si="45"/>
        <v>40402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4"/>
        <v>41465</v>
      </c>
      <c r="O718" s="9">
        <f t="shared" si="45"/>
        <v>41493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4"/>
        <v>40777</v>
      </c>
      <c r="O719" s="9">
        <f t="shared" si="45"/>
        <v>40798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4"/>
        <v>41442</v>
      </c>
      <c r="O720" s="9">
        <f t="shared" si="45"/>
        <v>41468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4"/>
        <v>41058</v>
      </c>
      <c r="O721" s="9">
        <f t="shared" si="45"/>
        <v>41069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4"/>
        <v>43152</v>
      </c>
      <c r="O722" s="9">
        <f t="shared" si="45"/>
        <v>43166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4"/>
        <v>43194</v>
      </c>
      <c r="O723" s="9">
        <f t="shared" si="45"/>
        <v>43200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4"/>
        <v>43045</v>
      </c>
      <c r="O724" s="9">
        <f t="shared" si="45"/>
        <v>43072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4"/>
        <v>42431</v>
      </c>
      <c r="O725" s="9">
        <f t="shared" si="45"/>
        <v>42452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4"/>
        <v>41934</v>
      </c>
      <c r="O726" s="9">
        <f t="shared" si="45"/>
        <v>41936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4"/>
        <v>41958</v>
      </c>
      <c r="O727" s="9">
        <f t="shared" si="45"/>
        <v>41960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4"/>
        <v>40476</v>
      </c>
      <c r="O728" s="9">
        <f t="shared" si="45"/>
        <v>40482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4"/>
        <v>43485</v>
      </c>
      <c r="O729" s="9">
        <f t="shared" si="45"/>
        <v>43543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4"/>
        <v>42515</v>
      </c>
      <c r="O730" s="9">
        <f t="shared" si="45"/>
        <v>42526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4"/>
        <v>41309</v>
      </c>
      <c r="O731" s="9">
        <f t="shared" si="45"/>
        <v>41311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4"/>
        <v>42147</v>
      </c>
      <c r="O732" s="9">
        <f t="shared" si="45"/>
        <v>42153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4"/>
        <v>42939</v>
      </c>
      <c r="O733" s="9">
        <f t="shared" si="45"/>
        <v>42940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4"/>
        <v>42816</v>
      </c>
      <c r="O734" s="9">
        <f t="shared" si="45"/>
        <v>42839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4"/>
        <v>41844</v>
      </c>
      <c r="O735" s="9">
        <f t="shared" si="45"/>
        <v>41857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4"/>
        <v>42763</v>
      </c>
      <c r="O736" s="9">
        <f t="shared" si="45"/>
        <v>42775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4"/>
        <v>42459</v>
      </c>
      <c r="O737" s="9">
        <f t="shared" si="45"/>
        <v>42466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4"/>
        <v>42055</v>
      </c>
      <c r="O738" s="9">
        <f t="shared" si="45"/>
        <v>42059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4"/>
        <v>42685</v>
      </c>
      <c r="O739" s="9">
        <f t="shared" si="45"/>
        <v>42697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4"/>
        <v>41959</v>
      </c>
      <c r="O740" s="9">
        <f t="shared" si="45"/>
        <v>41981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4"/>
        <v>41089</v>
      </c>
      <c r="O741" s="9">
        <f t="shared" si="45"/>
        <v>41090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4"/>
        <v>42769</v>
      </c>
      <c r="O742" s="9">
        <f t="shared" si="45"/>
        <v>42772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4"/>
        <v>40321</v>
      </c>
      <c r="O743" s="9">
        <f t="shared" si="45"/>
        <v>40322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4"/>
        <v>40197</v>
      </c>
      <c r="O744" s="9">
        <f t="shared" si="45"/>
        <v>40239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4"/>
        <v>42298</v>
      </c>
      <c r="O745" s="9">
        <f t="shared" si="45"/>
        <v>42304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4"/>
        <v>43322</v>
      </c>
      <c r="O746" s="9">
        <f t="shared" si="45"/>
        <v>43324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4"/>
        <v>40328</v>
      </c>
      <c r="O747" s="9">
        <f t="shared" si="45"/>
        <v>40355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4"/>
        <v>40825</v>
      </c>
      <c r="O748" s="9">
        <f t="shared" si="45"/>
        <v>40830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4"/>
        <v>40423</v>
      </c>
      <c r="O749" s="9">
        <f t="shared" si="45"/>
        <v>40434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4"/>
        <v>40238</v>
      </c>
      <c r="O750" s="9">
        <f t="shared" si="45"/>
        <v>40263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4"/>
        <v>41920</v>
      </c>
      <c r="O751" s="9">
        <f t="shared" si="45"/>
        <v>41932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4"/>
        <v>40360</v>
      </c>
      <c r="O752" s="9">
        <f t="shared" si="45"/>
        <v>40385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4"/>
        <v>42446</v>
      </c>
      <c r="O753" s="9">
        <f t="shared" si="45"/>
        <v>42461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4"/>
        <v>40395</v>
      </c>
      <c r="O754" s="9">
        <f t="shared" si="45"/>
        <v>40413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4"/>
        <v>40321</v>
      </c>
      <c r="O755" s="9">
        <f t="shared" si="45"/>
        <v>40336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4"/>
        <v>41210</v>
      </c>
      <c r="O756" s="9">
        <f t="shared" si="45"/>
        <v>41263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4"/>
        <v>43096</v>
      </c>
      <c r="O757" s="9">
        <f t="shared" si="45"/>
        <v>43108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4"/>
        <v>42024</v>
      </c>
      <c r="O758" s="9">
        <f t="shared" si="45"/>
        <v>42030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4"/>
        <v>40675</v>
      </c>
      <c r="O759" s="9">
        <f t="shared" si="45"/>
        <v>40679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4"/>
        <v>41936</v>
      </c>
      <c r="O760" s="9">
        <f t="shared" si="45"/>
        <v>41945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4"/>
        <v>43136</v>
      </c>
      <c r="O761" s="9">
        <f t="shared" si="45"/>
        <v>43166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4"/>
        <v>43678</v>
      </c>
      <c r="O762" s="9">
        <f t="shared" si="45"/>
        <v>43707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4"/>
        <v>42938</v>
      </c>
      <c r="O763" s="9">
        <f t="shared" si="45"/>
        <v>42943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4"/>
        <v>41241</v>
      </c>
      <c r="O764" s="9">
        <f t="shared" si="45"/>
        <v>41252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4"/>
        <v>41037</v>
      </c>
      <c r="O765" s="9">
        <f t="shared" si="45"/>
        <v>41072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4"/>
        <v>40676</v>
      </c>
      <c r="O766" s="9">
        <f t="shared" si="45"/>
        <v>40684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4"/>
        <v>42840</v>
      </c>
      <c r="O767" s="9">
        <f t="shared" si="45"/>
        <v>42865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4"/>
        <v>43362</v>
      </c>
      <c r="O768" s="9">
        <f t="shared" si="45"/>
        <v>43363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4"/>
        <v>42283</v>
      </c>
      <c r="O769" s="9">
        <f t="shared" si="45"/>
        <v>42328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4"/>
        <v>41619</v>
      </c>
      <c r="O770" s="9">
        <f t="shared" si="45"/>
        <v>41634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8">INT(((L771/60)/60)/24)+DATE(1970,1,1)</f>
        <v>41501</v>
      </c>
      <c r="O771" s="9">
        <f t="shared" ref="O771:O834" si="49">INT(((M771/60)/60)/24)+DATE(1970,1,1)</f>
        <v>41527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SUM(E772/D772*100)</f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8"/>
        <v>41743</v>
      </c>
      <c r="O772" s="9">
        <f t="shared" si="49"/>
        <v>41750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8"/>
        <v>43491</v>
      </c>
      <c r="O773" s="9">
        <f t="shared" si="49"/>
        <v>43518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8"/>
        <v>43505</v>
      </c>
      <c r="O774" s="9">
        <f t="shared" si="49"/>
        <v>43509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8"/>
        <v>42838</v>
      </c>
      <c r="O775" s="9">
        <f t="shared" si="49"/>
        <v>42848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8"/>
        <v>42513</v>
      </c>
      <c r="O776" s="9">
        <f t="shared" si="49"/>
        <v>42554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8"/>
        <v>41949</v>
      </c>
      <c r="O777" s="9">
        <f t="shared" si="49"/>
        <v>41959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8"/>
        <v>43650</v>
      </c>
      <c r="O778" s="9">
        <f t="shared" si="49"/>
        <v>43668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8"/>
        <v>40809</v>
      </c>
      <c r="O779" s="9">
        <f t="shared" si="49"/>
        <v>40838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8"/>
        <v>40768</v>
      </c>
      <c r="O780" s="9">
        <f t="shared" si="49"/>
        <v>40773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8"/>
        <v>42230</v>
      </c>
      <c r="O781" s="9">
        <f t="shared" si="49"/>
        <v>42239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8"/>
        <v>42573</v>
      </c>
      <c r="O782" s="9">
        <f t="shared" si="49"/>
        <v>42592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8"/>
        <v>40482</v>
      </c>
      <c r="O783" s="9">
        <f t="shared" si="49"/>
        <v>40533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8"/>
        <v>40603</v>
      </c>
      <c r="O784" s="9">
        <f t="shared" si="49"/>
        <v>40631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8"/>
        <v>41625</v>
      </c>
      <c r="O785" s="9">
        <f t="shared" si="49"/>
        <v>41632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8"/>
        <v>42435</v>
      </c>
      <c r="O786" s="9">
        <f t="shared" si="49"/>
        <v>42446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8"/>
        <v>43582</v>
      </c>
      <c r="O787" s="9">
        <f t="shared" si="49"/>
        <v>43616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8"/>
        <v>43186</v>
      </c>
      <c r="O788" s="9">
        <f t="shared" si="49"/>
        <v>43193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8"/>
        <v>40684</v>
      </c>
      <c r="O789" s="9">
        <f t="shared" si="49"/>
        <v>40693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8"/>
        <v>41202</v>
      </c>
      <c r="O790" s="9">
        <f t="shared" si="49"/>
        <v>41223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8"/>
        <v>41786</v>
      </c>
      <c r="O791" s="9">
        <f t="shared" si="49"/>
        <v>41823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8"/>
        <v>40223</v>
      </c>
      <c r="O792" s="9">
        <f t="shared" si="49"/>
        <v>40229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8"/>
        <v>42715</v>
      </c>
      <c r="O793" s="9">
        <f t="shared" si="49"/>
        <v>42731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8"/>
        <v>41451</v>
      </c>
      <c r="O794" s="9">
        <f t="shared" si="49"/>
        <v>41479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8"/>
        <v>41450</v>
      </c>
      <c r="O795" s="9">
        <f t="shared" si="49"/>
        <v>41454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8"/>
        <v>43091</v>
      </c>
      <c r="O796" s="9">
        <f t="shared" si="49"/>
        <v>43103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8"/>
        <v>42675</v>
      </c>
      <c r="O797" s="9">
        <f t="shared" si="49"/>
        <v>42678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8"/>
        <v>41859</v>
      </c>
      <c r="O798" s="9">
        <f t="shared" si="49"/>
        <v>41866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8"/>
        <v>43464</v>
      </c>
      <c r="O799" s="9">
        <f t="shared" si="49"/>
        <v>43487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8"/>
        <v>41060</v>
      </c>
      <c r="O800" s="9">
        <f t="shared" si="49"/>
        <v>41088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8"/>
        <v>42399</v>
      </c>
      <c r="O801" s="9">
        <f t="shared" si="49"/>
        <v>42403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8"/>
        <v>42167</v>
      </c>
      <c r="O802" s="9">
        <f t="shared" si="49"/>
        <v>42171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8"/>
        <v>43830</v>
      </c>
      <c r="O803" s="9">
        <f t="shared" si="49"/>
        <v>43852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8"/>
        <v>43650</v>
      </c>
      <c r="O804" s="9">
        <f t="shared" si="49"/>
        <v>43652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8"/>
        <v>43492</v>
      </c>
      <c r="O805" s="9">
        <f t="shared" si="49"/>
        <v>43526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8"/>
        <v>43102</v>
      </c>
      <c r="O806" s="9">
        <f t="shared" si="49"/>
        <v>43122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8"/>
        <v>41958</v>
      </c>
      <c r="O807" s="9">
        <f t="shared" si="49"/>
        <v>42009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8"/>
        <v>40973</v>
      </c>
      <c r="O808" s="9">
        <f t="shared" si="49"/>
        <v>40997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8"/>
        <v>43753</v>
      </c>
      <c r="O809" s="9">
        <f t="shared" si="49"/>
        <v>43797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8"/>
        <v>42507</v>
      </c>
      <c r="O810" s="9">
        <f t="shared" si="49"/>
        <v>42524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8"/>
        <v>41135</v>
      </c>
      <c r="O811" s="9">
        <f t="shared" si="49"/>
        <v>41136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8"/>
        <v>43067</v>
      </c>
      <c r="O812" s="9">
        <f t="shared" si="49"/>
        <v>43077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8"/>
        <v>42378</v>
      </c>
      <c r="O813" s="9">
        <f t="shared" si="49"/>
        <v>42380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8"/>
        <v>43206</v>
      </c>
      <c r="O814" s="9">
        <f t="shared" si="49"/>
        <v>43211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8"/>
        <v>41148</v>
      </c>
      <c r="O815" s="9">
        <f t="shared" si="49"/>
        <v>41158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8"/>
        <v>42517</v>
      </c>
      <c r="O816" s="9">
        <f t="shared" si="49"/>
        <v>42519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8"/>
        <v>43068</v>
      </c>
      <c r="O817" s="9">
        <f t="shared" si="49"/>
        <v>43094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8"/>
        <v>41680</v>
      </c>
      <c r="O818" s="9">
        <f t="shared" si="49"/>
        <v>41682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8"/>
        <v>43589</v>
      </c>
      <c r="O819" s="9">
        <f t="shared" si="49"/>
        <v>43617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8"/>
        <v>43486</v>
      </c>
      <c r="O820" s="9">
        <f t="shared" si="49"/>
        <v>43499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8"/>
        <v>41237</v>
      </c>
      <c r="O821" s="9">
        <f t="shared" si="49"/>
        <v>41252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8"/>
        <v>43310</v>
      </c>
      <c r="O822" s="9">
        <f t="shared" si="49"/>
        <v>43323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8"/>
        <v>42794</v>
      </c>
      <c r="O823" s="9">
        <f t="shared" si="49"/>
        <v>42807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8"/>
        <v>41698</v>
      </c>
      <c r="O824" s="9">
        <f t="shared" si="49"/>
        <v>41715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8"/>
        <v>41892</v>
      </c>
      <c r="O825" s="9">
        <f t="shared" si="49"/>
        <v>41917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8"/>
        <v>40348</v>
      </c>
      <c r="O826" s="9">
        <f t="shared" si="49"/>
        <v>40380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8"/>
        <v>42941</v>
      </c>
      <c r="O827" s="9">
        <f t="shared" si="49"/>
        <v>42953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8"/>
        <v>40525</v>
      </c>
      <c r="O828" s="9">
        <f t="shared" si="49"/>
        <v>40553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8"/>
        <v>40666</v>
      </c>
      <c r="O829" s="9">
        <f t="shared" si="49"/>
        <v>40678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8"/>
        <v>43340</v>
      </c>
      <c r="O830" s="9">
        <f t="shared" si="49"/>
        <v>43365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8"/>
        <v>42164</v>
      </c>
      <c r="O831" s="9">
        <f t="shared" si="49"/>
        <v>42179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8"/>
        <v>43103</v>
      </c>
      <c r="O832" s="9">
        <f t="shared" si="49"/>
        <v>43162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8"/>
        <v>40994</v>
      </c>
      <c r="O833" s="9">
        <f t="shared" si="49"/>
        <v>41028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8"/>
        <v>42299</v>
      </c>
      <c r="O834" s="9">
        <f t="shared" si="49"/>
        <v>42333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2">INT(((L835/60)/60)/24)+DATE(1970,1,1)</f>
        <v>40588</v>
      </c>
      <c r="O835" s="9">
        <f t="shared" ref="O835:O898" si="53">INT(((M835/60)/60)/24)+DATE(1970,1,1)</f>
        <v>40599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SUM(E836/D836*100)</f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2"/>
        <v>41448</v>
      </c>
      <c r="O836" s="9">
        <f t="shared" si="53"/>
        <v>41454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2"/>
        <v>42063</v>
      </c>
      <c r="O837" s="9">
        <f t="shared" si="53"/>
        <v>42069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2"/>
        <v>40214</v>
      </c>
      <c r="O838" s="9">
        <f t="shared" si="53"/>
        <v>40225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2"/>
        <v>40629</v>
      </c>
      <c r="O839" s="9">
        <f t="shared" si="53"/>
        <v>40683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2"/>
        <v>43370</v>
      </c>
      <c r="O840" s="9">
        <f t="shared" si="53"/>
        <v>43379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2"/>
        <v>41715</v>
      </c>
      <c r="O841" s="9">
        <f t="shared" si="53"/>
        <v>41760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2"/>
        <v>41836</v>
      </c>
      <c r="O842" s="9">
        <f t="shared" si="53"/>
        <v>41838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2"/>
        <v>42419</v>
      </c>
      <c r="O843" s="9">
        <f t="shared" si="53"/>
        <v>42435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2"/>
        <v>43266</v>
      </c>
      <c r="O844" s="9">
        <f t="shared" si="53"/>
        <v>43269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2"/>
        <v>43338</v>
      </c>
      <c r="O845" s="9">
        <f t="shared" si="53"/>
        <v>43344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2"/>
        <v>40930</v>
      </c>
      <c r="O846" s="9">
        <f t="shared" si="53"/>
        <v>40933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2"/>
        <v>43235</v>
      </c>
      <c r="O847" s="9">
        <f t="shared" si="53"/>
        <v>43272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2"/>
        <v>43302</v>
      </c>
      <c r="O848" s="9">
        <f t="shared" si="53"/>
        <v>43338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2"/>
        <v>43107</v>
      </c>
      <c r="O849" s="9">
        <f t="shared" si="53"/>
        <v>43110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2"/>
        <v>40341</v>
      </c>
      <c r="O850" s="9">
        <f t="shared" si="53"/>
        <v>40350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2"/>
        <v>40948</v>
      </c>
      <c r="O851" s="9">
        <f t="shared" si="53"/>
        <v>40951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2"/>
        <v>40866</v>
      </c>
      <c r="O852" s="9">
        <f t="shared" si="53"/>
        <v>40881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2"/>
        <v>41031</v>
      </c>
      <c r="O853" s="9">
        <f t="shared" si="53"/>
        <v>41064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2"/>
        <v>40740</v>
      </c>
      <c r="O854" s="9">
        <f t="shared" si="53"/>
        <v>40750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2"/>
        <v>40714</v>
      </c>
      <c r="O855" s="9">
        <f t="shared" si="53"/>
        <v>40719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2"/>
        <v>43787</v>
      </c>
      <c r="O856" s="9">
        <f t="shared" si="53"/>
        <v>43814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2"/>
        <v>40712</v>
      </c>
      <c r="O857" s="9">
        <f t="shared" si="53"/>
        <v>40743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2"/>
        <v>41023</v>
      </c>
      <c r="O858" s="9">
        <f t="shared" si="53"/>
        <v>41040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2"/>
        <v>40944</v>
      </c>
      <c r="O859" s="9">
        <f t="shared" si="53"/>
        <v>40967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2"/>
        <v>43211</v>
      </c>
      <c r="O860" s="9">
        <f t="shared" si="53"/>
        <v>43218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2"/>
        <v>41334</v>
      </c>
      <c r="O861" s="9">
        <f t="shared" si="53"/>
        <v>41352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2"/>
        <v>43515</v>
      </c>
      <c r="O862" s="9">
        <f t="shared" si="53"/>
        <v>43525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2"/>
        <v>40258</v>
      </c>
      <c r="O863" s="9">
        <f t="shared" si="53"/>
        <v>40266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2"/>
        <v>40756</v>
      </c>
      <c r="O864" s="9">
        <f t="shared" si="53"/>
        <v>40760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2"/>
        <v>42172</v>
      </c>
      <c r="O865" s="9">
        <f t="shared" si="53"/>
        <v>42195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2"/>
        <v>42601</v>
      </c>
      <c r="O866" s="9">
        <f t="shared" si="53"/>
        <v>42606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2"/>
        <v>41897</v>
      </c>
      <c r="O867" s="9">
        <f t="shared" si="53"/>
        <v>41906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2"/>
        <v>40671</v>
      </c>
      <c r="O868" s="9">
        <f t="shared" si="53"/>
        <v>40672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2"/>
        <v>43382</v>
      </c>
      <c r="O869" s="9">
        <f t="shared" si="53"/>
        <v>43388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2"/>
        <v>41559</v>
      </c>
      <c r="O870" s="9">
        <f t="shared" si="53"/>
        <v>41570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2"/>
        <v>40350</v>
      </c>
      <c r="O871" s="9">
        <f t="shared" si="53"/>
        <v>40364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2"/>
        <v>42240</v>
      </c>
      <c r="O872" s="9">
        <f t="shared" si="53"/>
        <v>42265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2"/>
        <v>43040</v>
      </c>
      <c r="O873" s="9">
        <f t="shared" si="53"/>
        <v>43058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2"/>
        <v>43346</v>
      </c>
      <c r="O874" s="9">
        <f t="shared" si="53"/>
        <v>43351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2"/>
        <v>41647</v>
      </c>
      <c r="O875" s="9">
        <f t="shared" si="53"/>
        <v>41652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2"/>
        <v>40291</v>
      </c>
      <c r="O876" s="9">
        <f t="shared" si="53"/>
        <v>40329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2"/>
        <v>40556</v>
      </c>
      <c r="O877" s="9">
        <f t="shared" si="53"/>
        <v>40557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2"/>
        <v>43624</v>
      </c>
      <c r="O878" s="9">
        <f t="shared" si="53"/>
        <v>43648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2"/>
        <v>42577</v>
      </c>
      <c r="O879" s="9">
        <f t="shared" si="53"/>
        <v>42578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2"/>
        <v>43845</v>
      </c>
      <c r="O880" s="9">
        <f t="shared" si="53"/>
        <v>43869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2"/>
        <v>42788</v>
      </c>
      <c r="O881" s="9">
        <f t="shared" si="53"/>
        <v>42797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2"/>
        <v>43667</v>
      </c>
      <c r="O882" s="9">
        <f t="shared" si="53"/>
        <v>43669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2"/>
        <v>42194</v>
      </c>
      <c r="O883" s="9">
        <f t="shared" si="53"/>
        <v>42223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2"/>
        <v>42025</v>
      </c>
      <c r="O884" s="9">
        <f t="shared" si="53"/>
        <v>42029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2"/>
        <v>40323</v>
      </c>
      <c r="O885" s="9">
        <f t="shared" si="53"/>
        <v>40359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2"/>
        <v>41763</v>
      </c>
      <c r="O886" s="9">
        <f t="shared" si="53"/>
        <v>41765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2"/>
        <v>40335</v>
      </c>
      <c r="O887" s="9">
        <f t="shared" si="53"/>
        <v>40373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2"/>
        <v>40416</v>
      </c>
      <c r="O888" s="9">
        <f t="shared" si="53"/>
        <v>40434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2"/>
        <v>42202</v>
      </c>
      <c r="O889" s="9">
        <f t="shared" si="53"/>
        <v>42249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2"/>
        <v>42836</v>
      </c>
      <c r="O890" s="9">
        <f t="shared" si="53"/>
        <v>42855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2"/>
        <v>41710</v>
      </c>
      <c r="O891" s="9">
        <f t="shared" si="53"/>
        <v>41717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2"/>
        <v>43640</v>
      </c>
      <c r="O892" s="9">
        <f t="shared" si="53"/>
        <v>43641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2"/>
        <v>40880</v>
      </c>
      <c r="O893" s="9">
        <f t="shared" si="53"/>
        <v>40924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2"/>
        <v>40319</v>
      </c>
      <c r="O894" s="9">
        <f t="shared" si="53"/>
        <v>40360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2"/>
        <v>42170</v>
      </c>
      <c r="O895" s="9">
        <f t="shared" si="53"/>
        <v>42174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2"/>
        <v>41466</v>
      </c>
      <c r="O896" s="9">
        <f t="shared" si="53"/>
        <v>41496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2"/>
        <v>43134</v>
      </c>
      <c r="O897" s="9">
        <f t="shared" si="53"/>
        <v>43143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2"/>
        <v>40738</v>
      </c>
      <c r="O898" s="9">
        <f t="shared" si="53"/>
        <v>40741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6">INT(((L899/60)/60)/24)+DATE(1970,1,1)</f>
        <v>43583</v>
      </c>
      <c r="O899" s="9">
        <f t="shared" ref="O899:O962" si="57">INT(((M899/60)/60)/24)+DATE(1970,1,1)</f>
        <v>43585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SUM(E900/D900*100)</f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6"/>
        <v>43815</v>
      </c>
      <c r="O900" s="9">
        <f t="shared" si="57"/>
        <v>43821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6"/>
        <v>41554</v>
      </c>
      <c r="O901" s="9">
        <f t="shared" si="57"/>
        <v>41572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6"/>
        <v>41901</v>
      </c>
      <c r="O902" s="9">
        <f t="shared" si="57"/>
        <v>41902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6"/>
        <v>43298</v>
      </c>
      <c r="O903" s="9">
        <f t="shared" si="57"/>
        <v>43331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6"/>
        <v>42399</v>
      </c>
      <c r="O904" s="9">
        <f t="shared" si="57"/>
        <v>42441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6"/>
        <v>41034</v>
      </c>
      <c r="O905" s="9">
        <f t="shared" si="57"/>
        <v>41049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6"/>
        <v>41186</v>
      </c>
      <c r="O906" s="9">
        <f t="shared" si="57"/>
        <v>41190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6"/>
        <v>41536</v>
      </c>
      <c r="O907" s="9">
        <f t="shared" si="57"/>
        <v>41539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6"/>
        <v>42868</v>
      </c>
      <c r="O908" s="9">
        <f t="shared" si="57"/>
        <v>42904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6"/>
        <v>40660</v>
      </c>
      <c r="O909" s="9">
        <f t="shared" si="57"/>
        <v>40667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6"/>
        <v>41031</v>
      </c>
      <c r="O910" s="9">
        <f t="shared" si="57"/>
        <v>41042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6"/>
        <v>43255</v>
      </c>
      <c r="O911" s="9">
        <f t="shared" si="57"/>
        <v>43282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6"/>
        <v>42026</v>
      </c>
      <c r="O912" s="9">
        <f t="shared" si="57"/>
        <v>42027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6"/>
        <v>43717</v>
      </c>
      <c r="O913" s="9">
        <f t="shared" si="57"/>
        <v>43719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6"/>
        <v>41157</v>
      </c>
      <c r="O914" s="9">
        <f t="shared" si="57"/>
        <v>41170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6"/>
        <v>43597</v>
      </c>
      <c r="O915" s="9">
        <f t="shared" si="57"/>
        <v>43610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6"/>
        <v>41490</v>
      </c>
      <c r="O916" s="9">
        <f t="shared" si="57"/>
        <v>41502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6"/>
        <v>42976</v>
      </c>
      <c r="O917" s="9">
        <f t="shared" si="57"/>
        <v>42985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6"/>
        <v>41991</v>
      </c>
      <c r="O918" s="9">
        <f t="shared" si="57"/>
        <v>42000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6"/>
        <v>40722</v>
      </c>
      <c r="O919" s="9">
        <f t="shared" si="57"/>
        <v>40746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6"/>
        <v>41117</v>
      </c>
      <c r="O920" s="9">
        <f t="shared" si="57"/>
        <v>41128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6"/>
        <v>43022</v>
      </c>
      <c r="O921" s="9">
        <f t="shared" si="57"/>
        <v>43054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6"/>
        <v>43503</v>
      </c>
      <c r="O922" s="9">
        <f t="shared" si="57"/>
        <v>43523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6"/>
        <v>40951</v>
      </c>
      <c r="O923" s="9">
        <f t="shared" si="57"/>
        <v>40965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6"/>
        <v>43443</v>
      </c>
      <c r="O924" s="9">
        <f t="shared" si="57"/>
        <v>43452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6"/>
        <v>40373</v>
      </c>
      <c r="O925" s="9">
        <f t="shared" si="57"/>
        <v>40374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6"/>
        <v>43769</v>
      </c>
      <c r="O926" s="9">
        <f t="shared" si="57"/>
        <v>43780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6"/>
        <v>43000</v>
      </c>
      <c r="O927" s="9">
        <f t="shared" si="57"/>
        <v>43012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6"/>
        <v>42502</v>
      </c>
      <c r="O928" s="9">
        <f t="shared" si="57"/>
        <v>42506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6"/>
        <v>41102</v>
      </c>
      <c r="O929" s="9">
        <f t="shared" si="57"/>
        <v>41131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6"/>
        <v>41637</v>
      </c>
      <c r="O930" s="9">
        <f t="shared" si="57"/>
        <v>41646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6"/>
        <v>42858</v>
      </c>
      <c r="O931" s="9">
        <f t="shared" si="57"/>
        <v>42872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6"/>
        <v>42060</v>
      </c>
      <c r="O932" s="9">
        <f t="shared" si="57"/>
        <v>42067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6"/>
        <v>41818</v>
      </c>
      <c r="O933" s="9">
        <f t="shared" si="57"/>
        <v>41820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6"/>
        <v>41709</v>
      </c>
      <c r="O934" s="9">
        <f t="shared" si="57"/>
        <v>41712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6"/>
        <v>41372</v>
      </c>
      <c r="O935" s="9">
        <f t="shared" si="57"/>
        <v>41385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6"/>
        <v>42422</v>
      </c>
      <c r="O936" s="9">
        <f t="shared" si="57"/>
        <v>42428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6"/>
        <v>42209</v>
      </c>
      <c r="O937" s="9">
        <f t="shared" si="57"/>
        <v>42216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6"/>
        <v>43668</v>
      </c>
      <c r="O938" s="9">
        <f t="shared" si="57"/>
        <v>43671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6"/>
        <v>42334</v>
      </c>
      <c r="O939" s="9">
        <f t="shared" si="57"/>
        <v>42343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6"/>
        <v>43263</v>
      </c>
      <c r="O940" s="9">
        <f t="shared" si="57"/>
        <v>43299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6"/>
        <v>40670</v>
      </c>
      <c r="O941" s="9">
        <f t="shared" si="57"/>
        <v>40687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6"/>
        <v>41244</v>
      </c>
      <c r="O942" s="9">
        <f t="shared" si="57"/>
        <v>41266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6"/>
        <v>40552</v>
      </c>
      <c r="O943" s="9">
        <f t="shared" si="57"/>
        <v>40587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6"/>
        <v>40568</v>
      </c>
      <c r="O944" s="9">
        <f t="shared" si="57"/>
        <v>40571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6"/>
        <v>41906</v>
      </c>
      <c r="O945" s="9">
        <f t="shared" si="57"/>
        <v>41941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6"/>
        <v>42776</v>
      </c>
      <c r="O946" s="9">
        <f t="shared" si="57"/>
        <v>42795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6"/>
        <v>41004</v>
      </c>
      <c r="O947" s="9">
        <f t="shared" si="57"/>
        <v>41019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6"/>
        <v>40710</v>
      </c>
      <c r="O948" s="9">
        <f t="shared" si="57"/>
        <v>40712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6"/>
        <v>41908</v>
      </c>
      <c r="O949" s="9">
        <f t="shared" si="57"/>
        <v>41915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6"/>
        <v>41985</v>
      </c>
      <c r="O950" s="9">
        <f t="shared" si="57"/>
        <v>41995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6"/>
        <v>42112</v>
      </c>
      <c r="O951" s="9">
        <f t="shared" si="57"/>
        <v>42131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6"/>
        <v>43571</v>
      </c>
      <c r="O952" s="9">
        <f t="shared" si="57"/>
        <v>43576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6"/>
        <v>42730</v>
      </c>
      <c r="O953" s="9">
        <f t="shared" si="57"/>
        <v>42731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6"/>
        <v>42591</v>
      </c>
      <c r="O954" s="9">
        <f t="shared" si="57"/>
        <v>42605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6"/>
        <v>42358</v>
      </c>
      <c r="O955" s="9">
        <f t="shared" si="57"/>
        <v>42394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6"/>
        <v>41174</v>
      </c>
      <c r="O956" s="9">
        <f t="shared" si="57"/>
        <v>41198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6"/>
        <v>41238</v>
      </c>
      <c r="O957" s="9">
        <f t="shared" si="57"/>
        <v>41240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6"/>
        <v>42360</v>
      </c>
      <c r="O958" s="9">
        <f t="shared" si="57"/>
        <v>42364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6"/>
        <v>40955</v>
      </c>
      <c r="O959" s="9">
        <f t="shared" si="57"/>
        <v>40958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6"/>
        <v>40350</v>
      </c>
      <c r="O960" s="9">
        <f t="shared" si="57"/>
        <v>40372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6"/>
        <v>40357</v>
      </c>
      <c r="O961" s="9">
        <f t="shared" si="57"/>
        <v>40385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6"/>
        <v>42408</v>
      </c>
      <c r="O962" s="9">
        <f t="shared" si="57"/>
        <v>42445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0">INT(((L963/60)/60)/24)+DATE(1970,1,1)</f>
        <v>40591</v>
      </c>
      <c r="O963" s="9">
        <f t="shared" ref="O963:O1001" si="61">INT(((M963/60)/60)/24)+DATE(1970,1,1)</f>
        <v>40595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SUM(E964/D964*100)</f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0"/>
        <v>41592</v>
      </c>
      <c r="O964" s="9">
        <f t="shared" si="61"/>
        <v>41613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0"/>
        <v>40607</v>
      </c>
      <c r="O965" s="9">
        <f t="shared" si="61"/>
        <v>40613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0"/>
        <v>42135</v>
      </c>
      <c r="O966" s="9">
        <f t="shared" si="61"/>
        <v>42140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0"/>
        <v>40203</v>
      </c>
      <c r="O967" s="9">
        <f t="shared" si="61"/>
        <v>40243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0"/>
        <v>42901</v>
      </c>
      <c r="O968" s="9">
        <f t="shared" si="61"/>
        <v>42903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0"/>
        <v>41005</v>
      </c>
      <c r="O969" s="9">
        <f t="shared" si="61"/>
        <v>41042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0"/>
        <v>40544</v>
      </c>
      <c r="O970" s="9">
        <f t="shared" si="61"/>
        <v>40559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0"/>
        <v>43821</v>
      </c>
      <c r="O971" s="9">
        <f t="shared" si="61"/>
        <v>43828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0"/>
        <v>40672</v>
      </c>
      <c r="O972" s="9">
        <f t="shared" si="61"/>
        <v>40673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0"/>
        <v>41555</v>
      </c>
      <c r="O973" s="9">
        <f t="shared" si="61"/>
        <v>41561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0"/>
        <v>41792</v>
      </c>
      <c r="O974" s="9">
        <f t="shared" si="61"/>
        <v>41801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0"/>
        <v>40522</v>
      </c>
      <c r="O975" s="9">
        <f t="shared" si="61"/>
        <v>40524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0"/>
        <v>41412</v>
      </c>
      <c r="O976" s="9">
        <f t="shared" si="61"/>
        <v>41413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0"/>
        <v>42337</v>
      </c>
      <c r="O977" s="9">
        <f t="shared" si="61"/>
        <v>42376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0"/>
        <v>40571</v>
      </c>
      <c r="O978" s="9">
        <f t="shared" si="61"/>
        <v>40577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0"/>
        <v>43138</v>
      </c>
      <c r="O979" s="9">
        <f t="shared" si="61"/>
        <v>43170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0"/>
        <v>42686</v>
      </c>
      <c r="O980" s="9">
        <f t="shared" si="61"/>
        <v>42708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0"/>
        <v>42078</v>
      </c>
      <c r="O981" s="9">
        <f t="shared" si="61"/>
        <v>42084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0"/>
        <v>42307</v>
      </c>
      <c r="O982" s="9">
        <f t="shared" si="61"/>
        <v>42312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0"/>
        <v>43094</v>
      </c>
      <c r="O983" s="9">
        <f t="shared" si="61"/>
        <v>43127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0"/>
        <v>40743</v>
      </c>
      <c r="O984" s="9">
        <f t="shared" si="61"/>
        <v>40745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0"/>
        <v>43681</v>
      </c>
      <c r="O985" s="9">
        <f t="shared" si="61"/>
        <v>43696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0"/>
        <v>43716</v>
      </c>
      <c r="O986" s="9">
        <f t="shared" si="61"/>
        <v>43742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0"/>
        <v>41614</v>
      </c>
      <c r="O987" s="9">
        <f t="shared" si="61"/>
        <v>41640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0"/>
        <v>40638</v>
      </c>
      <c r="O988" s="9">
        <f t="shared" si="61"/>
        <v>40652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0"/>
        <v>42852</v>
      </c>
      <c r="O989" s="9">
        <f t="shared" si="61"/>
        <v>42866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0"/>
        <v>42686</v>
      </c>
      <c r="O990" s="9">
        <f t="shared" si="61"/>
        <v>42707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0"/>
        <v>43571</v>
      </c>
      <c r="O991" s="9">
        <f t="shared" si="61"/>
        <v>43576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0"/>
        <v>42432</v>
      </c>
      <c r="O992" s="9">
        <f t="shared" si="61"/>
        <v>42454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0"/>
        <v>41907</v>
      </c>
      <c r="O993" s="9">
        <f t="shared" si="61"/>
        <v>41911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0"/>
        <v>43227</v>
      </c>
      <c r="O994" s="9">
        <f t="shared" si="61"/>
        <v>43241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0"/>
        <v>42362</v>
      </c>
      <c r="O995" s="9">
        <f t="shared" si="61"/>
        <v>42379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0"/>
        <v>41929</v>
      </c>
      <c r="O996" s="9">
        <f t="shared" si="61"/>
        <v>41935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0"/>
        <v>43408</v>
      </c>
      <c r="O997" s="9">
        <f t="shared" si="61"/>
        <v>43437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0"/>
        <v>41276</v>
      </c>
      <c r="O998" s="9">
        <f t="shared" si="61"/>
        <v>41306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0"/>
        <v>41659</v>
      </c>
      <c r="O999" s="9">
        <f t="shared" si="61"/>
        <v>41664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0"/>
        <v>40220</v>
      </c>
      <c r="O1000" s="9">
        <f t="shared" si="61"/>
        <v>40234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0"/>
        <v>42550</v>
      </c>
      <c r="O1001" s="9">
        <f t="shared" si="61"/>
        <v>42557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F1:F1048576">
    <cfRule type="colorScale" priority="4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1:G1048576">
    <cfRule type="containsText" dxfId="23" priority="1" operator="containsText" text="canceled">
      <formula>NOT(ISERROR(SEARCH("canceled",G1)))</formula>
    </cfRule>
    <cfRule type="containsText" dxfId="22" priority="2" operator="containsText" text="cancelled">
      <formula>NOT(ISERROR(SEARCH("cancelled",G1)))</formula>
    </cfRule>
    <cfRule type="containsText" dxfId="21" priority="3" operator="containsText" text="successful">
      <formula>NOT(ISERROR(SEARCH("successful",G1)))</formula>
    </cfRule>
    <cfRule type="containsText" dxfId="20" priority="7" operator="containsText" text="cancelled">
      <formula>NOT(ISERROR(SEARCH("cancelled",G1)))</formula>
    </cfRule>
    <cfRule type="containsText" dxfId="19" priority="8" operator="containsText" text="live">
      <formula>NOT(ISERROR(SEARCH("live",G1)))</formula>
    </cfRule>
    <cfRule type="containsText" dxfId="18" priority="9" operator="containsText" text="succesful">
      <formula>NOT(ISERROR(SEARCH("succesful",G1)))</formula>
    </cfRule>
    <cfRule type="containsText" dxfId="17" priority="10" operator="containsText" text="failed">
      <formula>NOT(ISERROR(SEARCH("failed",G1)))</formula>
    </cfRule>
    <cfRule type="containsText" dxfId="16" priority="11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BDE7-5A82-4E92-9ED4-23FAD6C0F9F8}">
  <dimension ref="A1:F14"/>
  <sheetViews>
    <sheetView workbookViewId="0">
      <selection activeCell="A3" sqref="A3"/>
    </sheetView>
  </sheetViews>
  <sheetFormatPr defaultRowHeight="15.75" x14ac:dyDescent="0.25"/>
  <cols>
    <col min="1" max="1" width="20.875" bestFit="1" customWidth="1"/>
    <col min="2" max="2" width="15.25" bestFit="1" customWidth="1"/>
    <col min="3" max="3" width="5.87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2071</v>
      </c>
      <c r="B3" s="6" t="s">
        <v>2069</v>
      </c>
    </row>
    <row r="4" spans="1:6" x14ac:dyDescent="0.25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7" t="s">
        <v>2041</v>
      </c>
      <c r="B5" s="8">
        <v>504.43797758394612</v>
      </c>
      <c r="C5" s="8">
        <v>3099.3614291450772</v>
      </c>
      <c r="D5" s="8">
        <v>285.8642253433074</v>
      </c>
      <c r="E5" s="8">
        <v>30987.715206675213</v>
      </c>
      <c r="F5" s="8">
        <v>34877.378838747543</v>
      </c>
    </row>
    <row r="6" spans="1:6" x14ac:dyDescent="0.25">
      <c r="A6" s="7" t="s">
        <v>2033</v>
      </c>
      <c r="B6" s="8">
        <v>201.63356831117181</v>
      </c>
      <c r="C6" s="8">
        <v>992.59020905482112</v>
      </c>
      <c r="D6" s="8"/>
      <c r="E6" s="8">
        <v>8639.7804451618395</v>
      </c>
      <c r="F6" s="8">
        <v>9834.0042225278321</v>
      </c>
    </row>
    <row r="7" spans="1:6" x14ac:dyDescent="0.25">
      <c r="A7" s="7" t="s">
        <v>2050</v>
      </c>
      <c r="B7" s="8">
        <v>27.176538240368025</v>
      </c>
      <c r="C7" s="8">
        <v>1176.4404847804128</v>
      </c>
      <c r="D7" s="8">
        <v>154.55047151218741</v>
      </c>
      <c r="E7" s="8">
        <v>8888.7424367372987</v>
      </c>
      <c r="F7" s="8">
        <v>10246.909931270267</v>
      </c>
    </row>
    <row r="8" spans="1:6" x14ac:dyDescent="0.25">
      <c r="A8" s="7" t="s">
        <v>2064</v>
      </c>
      <c r="B8" s="8"/>
      <c r="C8" s="8"/>
      <c r="D8" s="8"/>
      <c r="E8" s="8">
        <v>602.51939874807931</v>
      </c>
      <c r="F8" s="8">
        <v>602.51939874807931</v>
      </c>
    </row>
    <row r="9" spans="1:6" x14ac:dyDescent="0.25">
      <c r="A9" s="7" t="s">
        <v>2035</v>
      </c>
      <c r="B9" s="8">
        <v>384.98632511677079</v>
      </c>
      <c r="C9" s="8">
        <v>3023.0113705669132</v>
      </c>
      <c r="D9" s="8"/>
      <c r="E9" s="8">
        <v>32608.12575376311</v>
      </c>
      <c r="F9" s="8">
        <v>36016.123449446794</v>
      </c>
    </row>
    <row r="10" spans="1:6" x14ac:dyDescent="0.25">
      <c r="A10" s="7" t="s">
        <v>2054</v>
      </c>
      <c r="B10" s="8">
        <v>245.08818796819486</v>
      </c>
      <c r="C10" s="8">
        <v>515.49954205072947</v>
      </c>
      <c r="D10" s="8">
        <v>1.2706571242680547</v>
      </c>
      <c r="E10" s="8">
        <v>6972.9745784006609</v>
      </c>
      <c r="F10" s="8">
        <v>7734.8329655438529</v>
      </c>
    </row>
    <row r="11" spans="1:6" x14ac:dyDescent="0.25">
      <c r="A11" s="7" t="s">
        <v>2047</v>
      </c>
      <c r="B11" s="8">
        <v>71.740548340548344</v>
      </c>
      <c r="C11" s="8">
        <v>1013.9803231074166</v>
      </c>
      <c r="D11" s="8">
        <v>1.729268292682927</v>
      </c>
      <c r="E11" s="8">
        <v>11920.006942972404</v>
      </c>
      <c r="F11" s="8">
        <v>13007.457082713052</v>
      </c>
    </row>
    <row r="12" spans="1:6" x14ac:dyDescent="0.25">
      <c r="A12" s="7" t="s">
        <v>2037</v>
      </c>
      <c r="B12" s="8">
        <v>128.95238095238096</v>
      </c>
      <c r="C12" s="8">
        <v>1577.2864940404129</v>
      </c>
      <c r="D12" s="8">
        <v>121.20600744284954</v>
      </c>
      <c r="E12" s="8">
        <v>19833.314508292257</v>
      </c>
      <c r="F12" s="8">
        <v>21660.759390727901</v>
      </c>
    </row>
    <row r="13" spans="1:6" x14ac:dyDescent="0.25">
      <c r="A13" s="7" t="s">
        <v>2039</v>
      </c>
      <c r="B13" s="8">
        <v>1052.4242102246612</v>
      </c>
      <c r="C13" s="8">
        <v>6542.2042269278954</v>
      </c>
      <c r="D13" s="8">
        <v>62.792705156452151</v>
      </c>
      <c r="E13" s="8">
        <v>58804.825314459114</v>
      </c>
      <c r="F13" s="8">
        <v>66462.246456768116</v>
      </c>
    </row>
    <row r="14" spans="1:6" x14ac:dyDescent="0.25">
      <c r="A14" s="7" t="s">
        <v>2068</v>
      </c>
      <c r="B14" s="5">
        <v>2616.4397367380425</v>
      </c>
      <c r="C14" s="5">
        <v>17940.374079673678</v>
      </c>
      <c r="D14" s="5">
        <v>627.41333487174745</v>
      </c>
      <c r="E14" s="5">
        <v>179258.00458521</v>
      </c>
      <c r="F14" s="5">
        <v>200442.23173649341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9AA0-056C-4CF1-BA82-DDE482FB72B2}">
  <dimension ref="A1:F30"/>
  <sheetViews>
    <sheetView topLeftCell="A4" workbookViewId="0">
      <selection activeCell="B19" sqref="B19"/>
    </sheetView>
  </sheetViews>
  <sheetFormatPr defaultRowHeight="15.75" x14ac:dyDescent="0.25"/>
  <cols>
    <col min="1" max="1" width="20.875" bestFit="1" customWidth="1"/>
    <col min="2" max="2" width="15.25" bestFit="1" customWidth="1"/>
    <col min="3" max="3" width="5.87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2066</v>
      </c>
      <c r="B1" t="s">
        <v>2070</v>
      </c>
    </row>
    <row r="2" spans="1:6" x14ac:dyDescent="0.25">
      <c r="A2" s="6" t="s">
        <v>2072</v>
      </c>
      <c r="B2" t="s">
        <v>2070</v>
      </c>
    </row>
    <row r="4" spans="1:6" x14ac:dyDescent="0.25">
      <c r="A4" s="6" t="s">
        <v>2071</v>
      </c>
      <c r="B4" s="6" t="s">
        <v>2069</v>
      </c>
    </row>
    <row r="5" spans="1:6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2049</v>
      </c>
      <c r="B6" s="5">
        <v>34.959979476654695</v>
      </c>
      <c r="C6" s="5">
        <v>440.513627539938</v>
      </c>
      <c r="D6" s="5">
        <v>150.23948988566403</v>
      </c>
      <c r="E6" s="5">
        <v>7011.4650223695817</v>
      </c>
      <c r="F6" s="5">
        <v>7637.1781192718381</v>
      </c>
    </row>
    <row r="7" spans="1:6" x14ac:dyDescent="0.25">
      <c r="A7" s="7" t="s">
        <v>2065</v>
      </c>
      <c r="B7" s="5"/>
      <c r="C7" s="5"/>
      <c r="D7" s="5"/>
      <c r="E7" s="5">
        <v>602.51939874807931</v>
      </c>
      <c r="F7" s="5">
        <v>602.51939874807931</v>
      </c>
    </row>
    <row r="8" spans="1:6" x14ac:dyDescent="0.25">
      <c r="A8" s="7" t="s">
        <v>2042</v>
      </c>
      <c r="B8" s="5">
        <v>282.09319180596208</v>
      </c>
      <c r="C8" s="5">
        <v>1116.4845595475949</v>
      </c>
      <c r="D8" s="5">
        <v>21.188688946015425</v>
      </c>
      <c r="E8" s="5">
        <v>10213.214361314169</v>
      </c>
      <c r="F8" s="5">
        <v>11632.980801613741</v>
      </c>
    </row>
    <row r="9" spans="1:6" x14ac:dyDescent="0.25">
      <c r="A9" s="7" t="s">
        <v>2044</v>
      </c>
      <c r="B9" s="5">
        <v>21.2550761051635</v>
      </c>
      <c r="C9" s="5">
        <v>676.07424205481641</v>
      </c>
      <c r="D9" s="5">
        <v>56.186046511627907</v>
      </c>
      <c r="E9" s="5">
        <v>6893.6529502925887</v>
      </c>
      <c r="F9" s="5">
        <v>7647.1683149641967</v>
      </c>
    </row>
    <row r="10" spans="1:6" x14ac:dyDescent="0.25">
      <c r="A10" s="7" t="s">
        <v>2043</v>
      </c>
      <c r="B10" s="5"/>
      <c r="C10" s="5">
        <v>301.43856666571662</v>
      </c>
      <c r="D10" s="5"/>
      <c r="E10" s="5">
        <v>3795.4948133488574</v>
      </c>
      <c r="F10" s="5">
        <v>4096.9333800145741</v>
      </c>
    </row>
    <row r="11" spans="1:6" x14ac:dyDescent="0.25">
      <c r="A11" s="7" t="s">
        <v>2053</v>
      </c>
      <c r="B11" s="5">
        <v>38.844444444444441</v>
      </c>
      <c r="C11" s="5">
        <v>382.76420185384836</v>
      </c>
      <c r="D11" s="5"/>
      <c r="E11" s="5">
        <v>3058.717140556073</v>
      </c>
      <c r="F11" s="5">
        <v>3480.325786854366</v>
      </c>
    </row>
    <row r="12" spans="1:6" x14ac:dyDescent="0.25">
      <c r="A12" s="7" t="s">
        <v>2034</v>
      </c>
      <c r="B12" s="5">
        <v>201.63356831117181</v>
      </c>
      <c r="C12" s="5">
        <v>992.59020905482112</v>
      </c>
      <c r="D12" s="5"/>
      <c r="E12" s="5">
        <v>8639.7804451618395</v>
      </c>
      <c r="F12" s="5">
        <v>9834.0042225278321</v>
      </c>
    </row>
    <row r="13" spans="1:6" x14ac:dyDescent="0.25">
      <c r="A13" s="7" t="s">
        <v>2045</v>
      </c>
      <c r="B13" s="5">
        <v>90.562717770034851</v>
      </c>
      <c r="C13" s="5">
        <v>973.62020864441138</v>
      </c>
      <c r="D13" s="5"/>
      <c r="E13" s="5">
        <v>6557.1044465961477</v>
      </c>
      <c r="F13" s="5">
        <v>7621.2873730105939</v>
      </c>
    </row>
    <row r="14" spans="1:6" x14ac:dyDescent="0.25">
      <c r="A14" s="7" t="s">
        <v>2058</v>
      </c>
      <c r="B14" s="5">
        <v>18.853658536585368</v>
      </c>
      <c r="C14" s="5">
        <v>174.7907574661474</v>
      </c>
      <c r="D14" s="5"/>
      <c r="E14" s="5">
        <v>4672.0697665079979</v>
      </c>
      <c r="F14" s="5">
        <v>4865.714182510731</v>
      </c>
    </row>
    <row r="15" spans="1:6" x14ac:dyDescent="0.25">
      <c r="A15" s="7" t="s">
        <v>2057</v>
      </c>
      <c r="B15" s="5"/>
      <c r="C15" s="5">
        <v>137.26719576719577</v>
      </c>
      <c r="D15" s="5"/>
      <c r="E15" s="5">
        <v>1280.6170023843156</v>
      </c>
      <c r="F15" s="5">
        <v>1417.8841981515113</v>
      </c>
    </row>
    <row r="16" spans="1:6" x14ac:dyDescent="0.25">
      <c r="A16" s="7" t="s">
        <v>2061</v>
      </c>
      <c r="B16" s="5"/>
      <c r="C16" s="5">
        <v>415.55808231414227</v>
      </c>
      <c r="D16" s="5">
        <v>36.132726089785294</v>
      </c>
      <c r="E16" s="5">
        <v>723.24548697784587</v>
      </c>
      <c r="F16" s="5">
        <v>1174.9362953817736</v>
      </c>
    </row>
    <row r="17" spans="1:6" x14ac:dyDescent="0.25">
      <c r="A17" s="7" t="s">
        <v>2048</v>
      </c>
      <c r="B17" s="5">
        <v>32.896103896103895</v>
      </c>
      <c r="C17" s="5">
        <v>242.96510814911696</v>
      </c>
      <c r="D17" s="5">
        <v>1.729268292682927</v>
      </c>
      <c r="E17" s="5">
        <v>4757.1193680783545</v>
      </c>
      <c r="F17" s="5">
        <v>5034.709848416258</v>
      </c>
    </row>
    <row r="18" spans="1:6" x14ac:dyDescent="0.25">
      <c r="A18" s="7" t="s">
        <v>2055</v>
      </c>
      <c r="B18" s="5">
        <v>245.08818796819486</v>
      </c>
      <c r="C18" s="5">
        <v>515.49954205072947</v>
      </c>
      <c r="D18" s="5">
        <v>1.2706571242680547</v>
      </c>
      <c r="E18" s="5">
        <v>6972.9745784006609</v>
      </c>
      <c r="F18" s="5">
        <v>7734.8329655438529</v>
      </c>
    </row>
    <row r="19" spans="1:6" x14ac:dyDescent="0.25">
      <c r="A19" s="7" t="s">
        <v>2040</v>
      </c>
      <c r="B19" s="5">
        <v>1052.4242102246612</v>
      </c>
      <c r="C19" s="5">
        <v>6542.2042269278954</v>
      </c>
      <c r="D19" s="5">
        <v>62.792705156452151</v>
      </c>
      <c r="E19" s="5">
        <v>58804.825314459114</v>
      </c>
      <c r="F19" s="5">
        <v>66462.246456768116</v>
      </c>
    </row>
    <row r="20" spans="1:6" x14ac:dyDescent="0.25">
      <c r="A20" s="7" t="s">
        <v>2056</v>
      </c>
      <c r="B20" s="5"/>
      <c r="C20" s="5">
        <v>160.27696063379653</v>
      </c>
      <c r="D20" s="5"/>
      <c r="E20" s="5">
        <v>705.23181627648842</v>
      </c>
      <c r="F20" s="5">
        <v>865.50877691028495</v>
      </c>
    </row>
    <row r="21" spans="1:6" x14ac:dyDescent="0.25">
      <c r="A21" s="7" t="s">
        <v>2036</v>
      </c>
      <c r="B21" s="5">
        <v>275.56994881015055</v>
      </c>
      <c r="C21" s="5">
        <v>1435.8946420234433</v>
      </c>
      <c r="D21" s="5"/>
      <c r="E21" s="5">
        <v>15679.074703103432</v>
      </c>
      <c r="F21" s="5">
        <v>17390.539293937025</v>
      </c>
    </row>
    <row r="22" spans="1:6" x14ac:dyDescent="0.25">
      <c r="A22" s="7" t="s">
        <v>2063</v>
      </c>
      <c r="B22" s="5"/>
      <c r="C22" s="5">
        <v>357.97570800552842</v>
      </c>
      <c r="D22" s="5"/>
      <c r="E22" s="5">
        <v>1248.7168855209593</v>
      </c>
      <c r="F22" s="5">
        <v>1606.6925935264876</v>
      </c>
    </row>
    <row r="23" spans="1:6" x14ac:dyDescent="0.25">
      <c r="A23" s="7" t="s">
        <v>2052</v>
      </c>
      <c r="B23" s="5">
        <v>23.995287958115181</v>
      </c>
      <c r="C23" s="5">
        <v>349.57626333958234</v>
      </c>
      <c r="D23" s="5">
        <v>58.25</v>
      </c>
      <c r="E23" s="5">
        <v>3011.4869009122767</v>
      </c>
      <c r="F23" s="5">
        <v>3443.3084522099743</v>
      </c>
    </row>
    <row r="24" spans="1:6" x14ac:dyDescent="0.25">
      <c r="A24" s="7" t="s">
        <v>2060</v>
      </c>
      <c r="B24" s="5">
        <v>142.13444223805055</v>
      </c>
      <c r="C24" s="5">
        <v>158.73702865761689</v>
      </c>
      <c r="D24" s="5"/>
      <c r="E24" s="5">
        <v>2609.179086265654</v>
      </c>
      <c r="F24" s="5">
        <v>2910.0505571613212</v>
      </c>
    </row>
    <row r="25" spans="1:6" x14ac:dyDescent="0.25">
      <c r="A25" s="7" t="s">
        <v>2059</v>
      </c>
      <c r="B25" s="5"/>
      <c r="C25" s="5">
        <v>227.97405247065447</v>
      </c>
      <c r="D25" s="5"/>
      <c r="E25" s="5">
        <v>3398.938618061492</v>
      </c>
      <c r="F25" s="5">
        <v>3626.9126705321464</v>
      </c>
    </row>
    <row r="26" spans="1:6" x14ac:dyDescent="0.25">
      <c r="A26" s="7" t="s">
        <v>2051</v>
      </c>
      <c r="B26" s="5">
        <v>27.176538240368025</v>
      </c>
      <c r="C26" s="5">
        <v>760.88240246627061</v>
      </c>
      <c r="D26" s="5">
        <v>118.41774542240212</v>
      </c>
      <c r="E26" s="5">
        <v>8165.496949759452</v>
      </c>
      <c r="F26" s="5">
        <v>9071.9736358884929</v>
      </c>
    </row>
    <row r="27" spans="1:6" x14ac:dyDescent="0.25">
      <c r="A27" s="7" t="s">
        <v>2046</v>
      </c>
      <c r="B27" s="5"/>
      <c r="C27" s="5">
        <v>892.46212496510327</v>
      </c>
      <c r="D27" s="5">
        <v>58.973684210526315</v>
      </c>
      <c r="E27" s="5">
        <v>7914.8050156060226</v>
      </c>
      <c r="F27" s="5">
        <v>8866.2408247816529</v>
      </c>
    </row>
    <row r="28" spans="1:6" x14ac:dyDescent="0.25">
      <c r="A28" s="7" t="s">
        <v>2038</v>
      </c>
      <c r="B28" s="5">
        <v>128.95238095238096</v>
      </c>
      <c r="C28" s="5">
        <v>684.82436907530928</v>
      </c>
      <c r="D28" s="5">
        <v>62.232323232323225</v>
      </c>
      <c r="E28" s="5">
        <v>11918.509492686228</v>
      </c>
      <c r="F28" s="5">
        <v>12794.51856594624</v>
      </c>
    </row>
    <row r="29" spans="1:6" x14ac:dyDescent="0.25">
      <c r="A29" s="7" t="s">
        <v>2062</v>
      </c>
      <c r="B29" s="5"/>
      <c r="C29" s="5"/>
      <c r="D29" s="5"/>
      <c r="E29" s="5">
        <v>623.76502182235765</v>
      </c>
      <c r="F29" s="5">
        <v>623.76502182235765</v>
      </c>
    </row>
    <row r="30" spans="1:6" x14ac:dyDescent="0.25">
      <c r="A30" s="7" t="s">
        <v>2068</v>
      </c>
      <c r="B30" s="5">
        <v>2616.4397367380425</v>
      </c>
      <c r="C30" s="5">
        <v>17940.374079673675</v>
      </c>
      <c r="D30" s="5">
        <v>627.41333487174745</v>
      </c>
      <c r="E30" s="5">
        <v>179258.00458520997</v>
      </c>
      <c r="F30" s="5">
        <v>200442.23173649344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AAA-D598-4B38-86FB-723564887A70}">
  <dimension ref="A1:F18"/>
  <sheetViews>
    <sheetView topLeftCell="A5" workbookViewId="0">
      <selection activeCell="B23" sqref="B23"/>
    </sheetView>
  </sheetViews>
  <sheetFormatPr defaultRowHeight="15.75" x14ac:dyDescent="0.25"/>
  <cols>
    <col min="1" max="1" width="27.125" bestFit="1" customWidth="1"/>
    <col min="2" max="2" width="15.375" bestFit="1" customWidth="1"/>
    <col min="3" max="3" width="12.375" bestFit="1" customWidth="1"/>
    <col min="4" max="4" width="12" bestFit="1" customWidth="1"/>
    <col min="5" max="6" width="13.5" bestFit="1" customWidth="1"/>
  </cols>
  <sheetData>
    <row r="1" spans="1:6" x14ac:dyDescent="0.25">
      <c r="A1" s="6" t="s">
        <v>2031</v>
      </c>
      <c r="B1" t="s">
        <v>2070</v>
      </c>
    </row>
    <row r="2" spans="1:6" x14ac:dyDescent="0.25">
      <c r="A2" s="6" t="s">
        <v>2075</v>
      </c>
      <c r="B2" t="s">
        <v>2070</v>
      </c>
    </row>
    <row r="4" spans="1:6" x14ac:dyDescent="0.25">
      <c r="A4" s="6" t="s">
        <v>2071</v>
      </c>
      <c r="B4" s="6" t="s">
        <v>2069</v>
      </c>
    </row>
    <row r="5" spans="1:6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2076</v>
      </c>
      <c r="B6" s="5">
        <v>258.20545868635827</v>
      </c>
      <c r="C6" s="5">
        <v>1637.2737826359778</v>
      </c>
      <c r="D6" s="5">
        <v>58.973684210526315</v>
      </c>
      <c r="E6" s="5">
        <v>18242.63593653787</v>
      </c>
      <c r="F6" s="5">
        <v>20197.088862070734</v>
      </c>
    </row>
    <row r="7" spans="1:6" x14ac:dyDescent="0.25">
      <c r="A7" s="7" t="s">
        <v>2077</v>
      </c>
      <c r="B7" s="5">
        <v>237.25118750590303</v>
      </c>
      <c r="C7" s="5">
        <v>1426.0358233462521</v>
      </c>
      <c r="D7" s="5"/>
      <c r="E7" s="5">
        <v>13500.338879402683</v>
      </c>
      <c r="F7" s="5">
        <v>15163.625890254838</v>
      </c>
    </row>
    <row r="8" spans="1:6" x14ac:dyDescent="0.25">
      <c r="A8" s="7" t="s">
        <v>2078</v>
      </c>
      <c r="B8" s="5">
        <v>155.870293738649</v>
      </c>
      <c r="C8" s="5">
        <v>1940.6077303319853</v>
      </c>
      <c r="D8" s="5"/>
      <c r="E8" s="5">
        <v>16776.563881171744</v>
      </c>
      <c r="F8" s="5">
        <v>18873.041905242379</v>
      </c>
    </row>
    <row r="9" spans="1:6" x14ac:dyDescent="0.25">
      <c r="A9" s="7" t="s">
        <v>2079</v>
      </c>
      <c r="B9" s="5">
        <v>4.392394822006473</v>
      </c>
      <c r="C9" s="5">
        <v>1363.4986882415674</v>
      </c>
      <c r="D9" s="5">
        <v>36.132726089785294</v>
      </c>
      <c r="E9" s="5">
        <v>14380.830780774108</v>
      </c>
      <c r="F9" s="5">
        <v>15784.854589927467</v>
      </c>
    </row>
    <row r="10" spans="1:6" x14ac:dyDescent="0.25">
      <c r="A10" s="7" t="s">
        <v>2080</v>
      </c>
      <c r="B10" s="5">
        <v>182.82326480862989</v>
      </c>
      <c r="C10" s="5">
        <v>1556.9051720201737</v>
      </c>
      <c r="D10" s="5">
        <v>22.917957238698353</v>
      </c>
      <c r="E10" s="5">
        <v>13067.706738214047</v>
      </c>
      <c r="F10" s="5">
        <v>14830.353132281549</v>
      </c>
    </row>
    <row r="11" spans="1:6" x14ac:dyDescent="0.25">
      <c r="A11" s="7" t="s">
        <v>2081</v>
      </c>
      <c r="B11" s="5">
        <v>83.824274117600694</v>
      </c>
      <c r="C11" s="5">
        <v>1412.0860407291029</v>
      </c>
      <c r="D11" s="5">
        <v>58.25</v>
      </c>
      <c r="E11" s="5">
        <v>17621.651075103746</v>
      </c>
      <c r="F11" s="5">
        <v>19175.81138995045</v>
      </c>
    </row>
    <row r="12" spans="1:6" x14ac:dyDescent="0.25">
      <c r="A12" s="7" t="s">
        <v>2082</v>
      </c>
      <c r="B12" s="5">
        <v>215.35952343587309</v>
      </c>
      <c r="C12" s="5">
        <v>1420.6754038796375</v>
      </c>
      <c r="D12" s="5">
        <v>56.186046511627907</v>
      </c>
      <c r="E12" s="5">
        <v>20118.227052509894</v>
      </c>
      <c r="F12" s="5">
        <v>21810.448026337031</v>
      </c>
    </row>
    <row r="13" spans="1:6" x14ac:dyDescent="0.25">
      <c r="A13" s="7" t="s">
        <v>2083</v>
      </c>
      <c r="B13" s="5">
        <v>499.16593817285559</v>
      </c>
      <c r="C13" s="5">
        <v>1652.2548184959815</v>
      </c>
      <c r="D13" s="5">
        <v>19.932788374205266</v>
      </c>
      <c r="E13" s="5">
        <v>14702.808766966366</v>
      </c>
      <c r="F13" s="5">
        <v>16874.162312009408</v>
      </c>
    </row>
    <row r="14" spans="1:6" x14ac:dyDescent="0.25">
      <c r="A14" s="7" t="s">
        <v>2084</v>
      </c>
      <c r="B14" s="5">
        <v>270.63456744469511</v>
      </c>
      <c r="C14" s="5">
        <v>1148.4038699870403</v>
      </c>
      <c r="D14" s="5"/>
      <c r="E14" s="5">
        <v>10480.799216078185</v>
      </c>
      <c r="F14" s="5">
        <v>11899.83765350992</v>
      </c>
    </row>
    <row r="15" spans="1:6" x14ac:dyDescent="0.25">
      <c r="A15" s="7" t="s">
        <v>2085</v>
      </c>
      <c r="B15" s="5">
        <v>369.25568448196771</v>
      </c>
      <c r="C15" s="5">
        <v>1180.6111423347743</v>
      </c>
      <c r="D15" s="5">
        <v>88.166666666666671</v>
      </c>
      <c r="E15" s="5">
        <v>14937.152110597746</v>
      </c>
      <c r="F15" s="5">
        <v>16575.185604081154</v>
      </c>
    </row>
    <row r="16" spans="1:6" x14ac:dyDescent="0.25">
      <c r="A16" s="7" t="s">
        <v>2086</v>
      </c>
      <c r="B16" s="5">
        <v>84.339889979185244</v>
      </c>
      <c r="C16" s="5">
        <v>1398.3801873927771</v>
      </c>
      <c r="D16" s="5">
        <v>200.45389693750565</v>
      </c>
      <c r="E16" s="5">
        <v>13529.106603517677</v>
      </c>
      <c r="F16" s="5">
        <v>15212.280577827145</v>
      </c>
    </row>
    <row r="17" spans="1:6" x14ac:dyDescent="0.25">
      <c r="A17" s="7" t="s">
        <v>2087</v>
      </c>
      <c r="B17" s="5">
        <v>255.31725954431803</v>
      </c>
      <c r="C17" s="5">
        <v>1803.6414202784131</v>
      </c>
      <c r="D17" s="5">
        <v>86.399568842732009</v>
      </c>
      <c r="E17" s="5">
        <v>11900.183544335901</v>
      </c>
      <c r="F17" s="5">
        <v>14045.541793001365</v>
      </c>
    </row>
    <row r="18" spans="1:6" x14ac:dyDescent="0.25">
      <c r="A18" s="7" t="s">
        <v>2068</v>
      </c>
      <c r="B18" s="5">
        <v>2616.439736738042</v>
      </c>
      <c r="C18" s="5">
        <v>17940.374079673682</v>
      </c>
      <c r="D18" s="5">
        <v>627.41333487174745</v>
      </c>
      <c r="E18" s="5">
        <v>179258.00458520994</v>
      </c>
      <c r="F18" s="5">
        <v>200442.23173649347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9338-BFFB-4360-AFED-1D52A1430A6D}">
  <dimension ref="A1:H13"/>
  <sheetViews>
    <sheetView tabSelected="1" workbookViewId="0">
      <selection activeCell="E15" sqref="E15"/>
    </sheetView>
  </sheetViews>
  <sheetFormatPr defaultRowHeight="15.75" x14ac:dyDescent="0.25"/>
  <cols>
    <col min="1" max="1" width="23.375" bestFit="1" customWidth="1"/>
    <col min="2" max="2" width="16.625" bestFit="1" customWidth="1"/>
    <col min="3" max="3" width="15.125" bestFit="1" customWidth="1"/>
    <col min="4" max="4" width="16.25" bestFit="1" customWidth="1"/>
    <col min="5" max="5" width="12.375" bestFit="1" customWidth="1"/>
    <col min="6" max="6" width="19.625" bestFit="1" customWidth="1"/>
    <col min="7" max="7" width="18.375" bestFit="1" customWidth="1"/>
    <col min="8" max="8" width="19.25" bestFit="1" customWidth="1"/>
  </cols>
  <sheetData>
    <row r="1" spans="1:8" s="11" customFormat="1" ht="16.5" thickBot="1" x14ac:dyDescent="0.3">
      <c r="A1" s="1" t="s">
        <v>2</v>
      </c>
      <c r="B1" s="11" t="s">
        <v>2100</v>
      </c>
      <c r="C1" s="11" t="s">
        <v>2101</v>
      </c>
      <c r="D1" s="11" t="s">
        <v>2102</v>
      </c>
      <c r="E1" s="11" t="s">
        <v>2103</v>
      </c>
      <c r="F1" s="11" t="s">
        <v>2104</v>
      </c>
      <c r="G1" s="11" t="s">
        <v>2105</v>
      </c>
      <c r="H1" s="11" t="s">
        <v>2106</v>
      </c>
    </row>
    <row r="2" spans="1:8" ht="16.5" thickBot="1" x14ac:dyDescent="0.3">
      <c r="A2" s="15" t="s">
        <v>2088</v>
      </c>
      <c r="B2" s="12">
        <f>COUNTIFS(Crowdfunding!$D:$D,"&lt;1000",Crowdfunding!$G:$G,"=successful")</f>
        <v>30</v>
      </c>
      <c r="C2" s="12">
        <f>COUNTIFS(Crowdfunding!$D:$D,"&lt;1000",Crowdfunding!$G:$G,"=failed")</f>
        <v>20</v>
      </c>
      <c r="D2" s="13">
        <f>COUNTIFS(Crowdfunding!$D:$D,"&lt;1000",Crowdfunding!$G:$G,"=canceled")</f>
        <v>1</v>
      </c>
      <c r="E2" s="13">
        <f>SUM(B2+C2+D2)</f>
        <v>51</v>
      </c>
      <c r="F2" s="14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s="15" t="s">
        <v>2089</v>
      </c>
      <c r="B3">
        <f>COUNTIFS(Crowdfunding!$D:$D,"&gt;999",Crowdfunding!$D:$D,"&lt;5000",Crowdfunding!$G:$G,"=successful")</f>
        <v>191</v>
      </c>
      <c r="C3">
        <f>COUNTIFS(Crowdfunding!$D:$D,"&gt;999",Crowdfunding!$D:$D,"&lt;5000",Crowdfunding!$G:$G,"=failed")</f>
        <v>38</v>
      </c>
      <c r="D3">
        <f>COUNTIFS(Crowdfunding!$D:$D,"&gt;999",Crowdfunding!$D:$D,"&lt;5000",Crowdfunding!$G:$G,"=cancelled")</f>
        <v>0</v>
      </c>
      <c r="E3">
        <f>SUM(B3+C3+D3)</f>
        <v>229</v>
      </c>
      <c r="F3" s="10">
        <f>SUM(B3/E3)</f>
        <v>0.83406113537117899</v>
      </c>
      <c r="G3" s="10">
        <f>SUM(C3/E3)</f>
        <v>0.16593886462882096</v>
      </c>
      <c r="H3" s="10">
        <f>+SUM(D3/E3)</f>
        <v>0</v>
      </c>
    </row>
    <row r="4" spans="1:8" x14ac:dyDescent="0.25">
      <c r="A4" s="15" t="s">
        <v>2090</v>
      </c>
      <c r="B4">
        <f>COUNTIFS([1]Crowdfunding!$D:$D,"&gt;4999",[1]Crowdfunding!$D:$D,"&lt;10000",[1]Crowdfunding!$G:$G,"=successful")</f>
        <v>164</v>
      </c>
      <c r="C4">
        <f>COUNTIFS([1]Crowdfunding!$D:$D,"&gt;4999",[1]Crowdfunding!$D:$D,"&lt;10000",[1]Crowdfunding!$G:$G,"=failed")</f>
        <v>126</v>
      </c>
      <c r="D4">
        <f>COUNTIFS([1]Crowdfunding!$D:$D,"&gt;4999",[1]Crowdfunding!$D:$D,"&lt;10000",[1]Crowdfunding!$G:$G,"=canceled")</f>
        <v>25</v>
      </c>
      <c r="E4">
        <f>B4+C4+D4</f>
        <v>315</v>
      </c>
      <c r="F4" s="10">
        <f>SUM(B4/E4)</f>
        <v>0.52063492063492067</v>
      </c>
      <c r="G4" s="10">
        <f t="shared" ref="G4:G13" si="0">C4/E4</f>
        <v>0.4</v>
      </c>
      <c r="H4" s="10">
        <f t="shared" ref="H4:H12" si="1">D4/E4</f>
        <v>7.9365079365079361E-2</v>
      </c>
    </row>
    <row r="5" spans="1:8" x14ac:dyDescent="0.25">
      <c r="A5" s="15" t="s">
        <v>2091</v>
      </c>
      <c r="B5">
        <f>COUNTIFS([1]Crowdfunding!$D:$D,"&gt;9999",[1]Crowdfunding!$D:$D,"&lt;15000",[1]Crowdfunding!$G:$G,"=successful")</f>
        <v>4</v>
      </c>
      <c r="C5">
        <f>COUNTIFS([1]Crowdfunding!$D:$D,"&gt;9999",[1]Crowdfunding!$D:$D,"&lt;15000",[1]Crowdfunding!$G:$G,"=failed")</f>
        <v>5</v>
      </c>
      <c r="D5">
        <f>COUNTIFS([1]Crowdfunding!$D:$D,"&gt;9999",[1]Crowdfunding!$D:$D,"&lt;15000",[1]Crowdfunding!$G:$G,"=canceled")</f>
        <v>0</v>
      </c>
      <c r="E5">
        <f>+SUM(B5+C5+D5)</f>
        <v>9</v>
      </c>
      <c r="F5" s="10">
        <f>B5/E5</f>
        <v>0.44444444444444442</v>
      </c>
      <c r="G5" s="10">
        <f t="shared" si="0"/>
        <v>0.55555555555555558</v>
      </c>
      <c r="H5" s="10">
        <f t="shared" si="1"/>
        <v>0</v>
      </c>
    </row>
    <row r="6" spans="1:8" x14ac:dyDescent="0.25">
      <c r="A6" s="15" t="s">
        <v>2092</v>
      </c>
      <c r="B6">
        <f>COUNTIFS([1]Crowdfunding!$D:$D,"&gt;14999",[1]Crowdfunding!$D:$D,"&lt;20000",[1]Crowdfunding!$G:$G,"=successful")</f>
        <v>10</v>
      </c>
      <c r="C6">
        <f>COUNTIFS([1]Crowdfunding!$D:$D,"&gt;14999",[1]Crowdfunding!$D:$D,"&lt;20000",[1]Crowdfunding!$G:$G,"=failed")</f>
        <v>0</v>
      </c>
      <c r="D6">
        <f>COUNTIFS([1]Crowdfunding!$D:$D,"&gt;14999",[1]Crowdfunding!$D:$D,"&lt;20000",[1]Crowdfunding!$G:$G,"=canceled")</f>
        <v>0</v>
      </c>
      <c r="E6">
        <f>SUM(B6+C6+D6)</f>
        <v>10</v>
      </c>
      <c r="F6" s="10">
        <f>SUM(B6/E6)</f>
        <v>1</v>
      </c>
      <c r="G6" s="10">
        <f t="shared" si="0"/>
        <v>0</v>
      </c>
      <c r="H6" s="10">
        <f t="shared" si="1"/>
        <v>0</v>
      </c>
    </row>
    <row r="7" spans="1:8" x14ac:dyDescent="0.25">
      <c r="A7" s="15" t="s">
        <v>2093</v>
      </c>
      <c r="B7">
        <f>COUNTIFS([1]Crowdfunding!$D:$D,"&gt;19999",[1]Crowdfunding!$D:$D,"&lt;25000",[1]Crowdfunding!$G:$G,"=successful")</f>
        <v>7</v>
      </c>
      <c r="C7">
        <f>COUNTIFS([1]Crowdfunding!$D:$D,"&gt;19999",[1]Crowdfunding!$D:$D,"&lt;25000",[1]Crowdfunding!$G:$G,"=failed")</f>
        <v>0</v>
      </c>
      <c r="D7">
        <f>COUNTIFS([1]Crowdfunding!$D:$D,"&gt;19999",[1]Crowdfunding!$D:$D,"&lt;25000",[1]Crowdfunding!$G:$G,"=canceled")</f>
        <v>0</v>
      </c>
      <c r="E7">
        <f>+B7+C7+D7</f>
        <v>7</v>
      </c>
      <c r="F7" s="10">
        <f>SUM(B7/E7)</f>
        <v>1</v>
      </c>
      <c r="G7" s="10">
        <f t="shared" si="0"/>
        <v>0</v>
      </c>
      <c r="H7" s="10">
        <f t="shared" si="1"/>
        <v>0</v>
      </c>
    </row>
    <row r="8" spans="1:8" x14ac:dyDescent="0.25">
      <c r="A8" s="15" t="s">
        <v>2094</v>
      </c>
      <c r="B8">
        <f>COUNTIFS([1]Crowdfunding!$D:$D,"&gt;29999",[1]Crowdfunding!$D:$D,"&lt;35000",[1]Crowdfunding!$G:$G,"=successful")</f>
        <v>7</v>
      </c>
      <c r="C8">
        <f>COUNTIFS([1]Crowdfunding!$D:$D,"&gt;24999",[1]Crowdfunding!$D:$D,"&lt;30000",[1]Crowdfunding!$G:$G,"=failed")</f>
        <v>3</v>
      </c>
      <c r="D8">
        <f>COUNTIFS([1]Crowdfunding!$D:$D,"&gt;24999",[1]Crowdfunding!$D:$D,"&lt;30000",[1]Crowdfunding!$G:$G,"=canceled")</f>
        <v>0</v>
      </c>
      <c r="E8">
        <f>SUM(B8+C8+D8)</f>
        <v>10</v>
      </c>
      <c r="F8" s="10">
        <f>SUM(B8/E8)</f>
        <v>0.7</v>
      </c>
      <c r="G8" s="10">
        <f t="shared" si="0"/>
        <v>0.3</v>
      </c>
      <c r="H8" s="10">
        <f t="shared" si="1"/>
        <v>0</v>
      </c>
    </row>
    <row r="9" spans="1:8" x14ac:dyDescent="0.25">
      <c r="A9" s="15" t="s">
        <v>2095</v>
      </c>
      <c r="B9">
        <f>COUNTIFS([1]Crowdfunding!$D:$D,"&gt;29999",[1]Crowdfunding!$D:$D,"&lt;35000",[1]Crowdfunding!$G:$G,"=successful")</f>
        <v>7</v>
      </c>
      <c r="C9">
        <f>COUNTIFS([1]Crowdfunding!$D:$D,"&gt;24999",[1]Crowdfunding!$D:$D,"&lt;30000",[1]Crowdfunding!$G:$G,"=failed")</f>
        <v>3</v>
      </c>
      <c r="D9">
        <f>COUNTIFS([1]Crowdfunding!$D:$D,"&gt;24999",[1]Crowdfunding!$D:$D,"&lt;30000",[1]Crowdfunding!$G:$G,"=canceled")</f>
        <v>0</v>
      </c>
      <c r="E9">
        <f>SUM(B9+C9+D9)</f>
        <v>10</v>
      </c>
      <c r="F9" s="10">
        <f>B9/E9</f>
        <v>0.7</v>
      </c>
      <c r="G9" s="10">
        <f t="shared" si="0"/>
        <v>0.3</v>
      </c>
      <c r="H9" s="10">
        <f t="shared" si="1"/>
        <v>0</v>
      </c>
    </row>
    <row r="10" spans="1:8" x14ac:dyDescent="0.25">
      <c r="A10" s="15" t="s">
        <v>2096</v>
      </c>
      <c r="B10">
        <f>COUNTIFS([1]Crowdfunding!$D:$D,"&gt;34999",[1]Crowdfunding!$D:$D,"&lt;40000",[1]Crowdfunding!$G:$G,"=successful")</f>
        <v>8</v>
      </c>
      <c r="C10">
        <f>COUNTIFS([1]Crowdfunding!$D:$D,"&gt;34999",[1]Crowdfunding!$D:$D,"&lt;40000",[1]Crowdfunding!$G:$G,"=failed")</f>
        <v>3</v>
      </c>
      <c r="D10">
        <f>COUNTIFS([1]Crowdfunding!$D:$D,"&gt;34999",[1]Crowdfunding!$D:$D,"&lt;40000",[1]Crowdfunding!$G:$G,"=canceled")</f>
        <v>1</v>
      </c>
      <c r="E10">
        <f>B10+C10+D10</f>
        <v>12</v>
      </c>
      <c r="F10" s="10">
        <f>B10/E10</f>
        <v>0.66666666666666663</v>
      </c>
      <c r="G10" s="10">
        <f t="shared" si="0"/>
        <v>0.25</v>
      </c>
      <c r="H10" s="10">
        <f t="shared" si="1"/>
        <v>8.3333333333333329E-2</v>
      </c>
    </row>
    <row r="11" spans="1:8" x14ac:dyDescent="0.25">
      <c r="A11" s="15" t="s">
        <v>2097</v>
      </c>
      <c r="B11">
        <f>COUNTIFS(Crowdfunding!$D:$D,"&gt;40000",Crowdfunding!$D:$D,"&lt;44999",Crowdfunding!$G:$G,"=successful")</f>
        <v>11</v>
      </c>
      <c r="C11">
        <f>COUNTIFS(Crowdfunding!$D:$D,"&gt;40000",Crowdfunding!$D:$D,"&lt;44999",Crowdfunding!$G:$G,"=failed")</f>
        <v>3</v>
      </c>
      <c r="D11">
        <f>COUNTIFS(Crowdfunding!$D:$D,"&gt;40000",Crowdfunding!$D:$D,"&lt;44999",Crowdfunding!$G:$G,"=cancelled")</f>
        <v>0</v>
      </c>
      <c r="E11">
        <f>SUM(B11+C11+D11)</f>
        <v>14</v>
      </c>
      <c r="F11" s="10">
        <f>B11/E11</f>
        <v>0.7857142857142857</v>
      </c>
      <c r="G11" s="10">
        <f t="shared" si="0"/>
        <v>0.21428571428571427</v>
      </c>
      <c r="H11" s="10">
        <f t="shared" si="1"/>
        <v>0</v>
      </c>
    </row>
    <row r="12" spans="1:8" x14ac:dyDescent="0.25">
      <c r="A12" s="15" t="s">
        <v>2098</v>
      </c>
      <c r="B12">
        <f>COUNTIFS(Crowdfunding!$D:$D,"&gt;45000",Crowdfunding!$D:$D,"&lt;49999",Crowdfunding!$G:$G,"=successful")</f>
        <v>8</v>
      </c>
      <c r="C12">
        <f>COUNTIFS(Crowdfunding!$D:$D,"&gt;45000",Crowdfunding!$D:$D,"&lt;49999",Crowdfunding!$G:$G,"=failed")</f>
        <v>3</v>
      </c>
      <c r="D12">
        <f>COUNTIFS(Crowdfunding!$D:$D,"&gt;45000",Crowdfunding!$D:$D,"&lt;49999",Crowdfunding!$G:$G,"=cancelled")</f>
        <v>0</v>
      </c>
      <c r="E12">
        <f>D12+C12+B12</f>
        <v>11</v>
      </c>
      <c r="F12" s="10">
        <f>B12/E12</f>
        <v>0.72727272727272729</v>
      </c>
      <c r="G12" s="10">
        <f t="shared" si="0"/>
        <v>0.27272727272727271</v>
      </c>
      <c r="H12" s="10">
        <f t="shared" si="1"/>
        <v>0</v>
      </c>
    </row>
    <row r="13" spans="1:8" ht="31.5" x14ac:dyDescent="0.25">
      <c r="A13" s="15" t="s">
        <v>2099</v>
      </c>
      <c r="B13">
        <f>COUNTIFS(Crowdfunding!$D:$D,"&gt;50000",Crowdfunding!$G:$G,"=successful")</f>
        <v>114</v>
      </c>
      <c r="C13">
        <f>COUNTIFS(Crowdfunding!$D:$D,"&gt;50000",Crowdfunding!$G:$G,"=failed")</f>
        <v>163</v>
      </c>
      <c r="D13">
        <f>COUNTIFS(Crowdfunding!$D:$D,"&gt;50000",Crowdfunding!$G:$G,"=cancelled")</f>
        <v>0</v>
      </c>
      <c r="E13">
        <f>SUM(B13+C13+D13)</f>
        <v>277</v>
      </c>
      <c r="F13" s="10">
        <f>SUM(B13/E13)</f>
        <v>0.41155234657039713</v>
      </c>
      <c r="G13" s="10">
        <f t="shared" si="0"/>
        <v>0.58844765342960292</v>
      </c>
      <c r="H13" s="10">
        <f>SUM(D13/E13)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C9B9-2C80-4E01-9001-5A9F32ACF94F}">
  <dimension ref="A1:H566"/>
  <sheetViews>
    <sheetView workbookViewId="0">
      <selection activeCell="G12" sqref="G12"/>
    </sheetView>
  </sheetViews>
  <sheetFormatPr defaultRowHeight="15.75" x14ac:dyDescent="0.25"/>
  <cols>
    <col min="2" max="2" width="13.5" bestFit="1" customWidth="1"/>
    <col min="4" max="4" width="13.5" bestFit="1" customWidth="1"/>
    <col min="6" max="6" width="17.375" bestFit="1" customWidth="1"/>
    <col min="7" max="8" width="12.375" bestFit="1" customWidth="1"/>
  </cols>
  <sheetData>
    <row r="1" spans="1:8" x14ac:dyDescent="0.25">
      <c r="A1" s="1" t="s">
        <v>4</v>
      </c>
      <c r="B1" s="1" t="s">
        <v>5</v>
      </c>
      <c r="C1" s="1" t="s">
        <v>4</v>
      </c>
      <c r="D1" s="1" t="s">
        <v>5</v>
      </c>
      <c r="G1" s="11" t="s">
        <v>20</v>
      </c>
      <c r="H1" s="11" t="s">
        <v>14</v>
      </c>
    </row>
    <row r="2" spans="1:8" x14ac:dyDescent="0.25">
      <c r="A2" t="s">
        <v>20</v>
      </c>
      <c r="B2">
        <v>158</v>
      </c>
      <c r="C2" t="s">
        <v>14</v>
      </c>
      <c r="D2">
        <v>0</v>
      </c>
      <c r="F2" s="11" t="s">
        <v>2107</v>
      </c>
      <c r="G2" s="5">
        <f>AVERAGE(B:B)</f>
        <v>851.14690265486729</v>
      </c>
      <c r="H2" s="5">
        <f>AVERAGE(D:D)</f>
        <v>585.61538461538464</v>
      </c>
    </row>
    <row r="3" spans="1:8" x14ac:dyDescent="0.25">
      <c r="A3" t="s">
        <v>20</v>
      </c>
      <c r="B3">
        <v>1425</v>
      </c>
      <c r="C3" t="s">
        <v>14</v>
      </c>
      <c r="D3">
        <v>24</v>
      </c>
      <c r="F3" s="11" t="s">
        <v>2108</v>
      </c>
      <c r="G3" s="5">
        <f>MEDIAN(B:B)</f>
        <v>201</v>
      </c>
      <c r="H3" s="5">
        <f>MEDIAN(D:D)</f>
        <v>114.5</v>
      </c>
    </row>
    <row r="4" spans="1:8" x14ac:dyDescent="0.25">
      <c r="A4" t="s">
        <v>20</v>
      </c>
      <c r="B4">
        <v>174</v>
      </c>
      <c r="C4" t="s">
        <v>14</v>
      </c>
      <c r="D4">
        <v>53</v>
      </c>
      <c r="F4" s="11" t="s">
        <v>2109</v>
      </c>
      <c r="G4" s="5">
        <f>+MODE(B:B)</f>
        <v>85</v>
      </c>
      <c r="H4" s="5" cm="1">
        <f t="array" ref="H4">_xlfn.MODE.MULT(D:D)</f>
        <v>1</v>
      </c>
    </row>
    <row r="5" spans="1:8" x14ac:dyDescent="0.25">
      <c r="A5" t="s">
        <v>20</v>
      </c>
      <c r="B5">
        <v>227</v>
      </c>
      <c r="C5" t="s">
        <v>14</v>
      </c>
      <c r="D5">
        <v>18</v>
      </c>
      <c r="F5" s="11" t="s">
        <v>2110</v>
      </c>
      <c r="G5" s="5">
        <f>_xlfn.VAR.S(B:B)</f>
        <v>1606216.5936295739</v>
      </c>
      <c r="H5" s="5">
        <f>_xlfn.VAR.S(D:D)</f>
        <v>924113.45496927318</v>
      </c>
    </row>
    <row r="6" spans="1:8" x14ac:dyDescent="0.25">
      <c r="A6" t="s">
        <v>20</v>
      </c>
      <c r="B6">
        <v>220</v>
      </c>
      <c r="C6" t="s">
        <v>14</v>
      </c>
      <c r="D6">
        <v>44</v>
      </c>
      <c r="F6" s="11" t="s">
        <v>2111</v>
      </c>
      <c r="G6" s="5">
        <f>_xlfn.STDEV.P(B:B)</f>
        <v>1266.2439466397898</v>
      </c>
      <c r="H6" s="5">
        <f>_xlfn.STDEV.P(D:D)</f>
        <v>959.98681331637863</v>
      </c>
    </row>
    <row r="7" spans="1:8" x14ac:dyDescent="0.25">
      <c r="A7" t="s">
        <v>20</v>
      </c>
      <c r="B7">
        <v>98</v>
      </c>
      <c r="C7" t="s">
        <v>14</v>
      </c>
      <c r="D7">
        <v>27</v>
      </c>
    </row>
    <row r="8" spans="1:8" x14ac:dyDescent="0.25">
      <c r="A8" t="s">
        <v>20</v>
      </c>
      <c r="B8">
        <v>100</v>
      </c>
      <c r="C8" t="s">
        <v>14</v>
      </c>
      <c r="D8">
        <v>55</v>
      </c>
    </row>
    <row r="9" spans="1:8" x14ac:dyDescent="0.25">
      <c r="A9" t="s">
        <v>20</v>
      </c>
      <c r="B9">
        <v>1249</v>
      </c>
      <c r="C9" t="s">
        <v>14</v>
      </c>
      <c r="D9">
        <v>200</v>
      </c>
      <c r="F9" s="11"/>
    </row>
    <row r="10" spans="1:8" x14ac:dyDescent="0.25">
      <c r="A10" t="s">
        <v>20</v>
      </c>
      <c r="B10">
        <v>1396</v>
      </c>
      <c r="C10" t="s">
        <v>14</v>
      </c>
      <c r="D10">
        <v>452</v>
      </c>
      <c r="F10" s="11"/>
    </row>
    <row r="11" spans="1:8" x14ac:dyDescent="0.25">
      <c r="A11" t="s">
        <v>20</v>
      </c>
      <c r="B11">
        <v>890</v>
      </c>
      <c r="C11" t="s">
        <v>14</v>
      </c>
      <c r="D11">
        <v>674</v>
      </c>
    </row>
    <row r="12" spans="1:8" x14ac:dyDescent="0.25">
      <c r="A12" t="s">
        <v>20</v>
      </c>
      <c r="B12">
        <v>142</v>
      </c>
      <c r="C12" t="s">
        <v>14</v>
      </c>
      <c r="D12">
        <v>558</v>
      </c>
    </row>
    <row r="13" spans="1:8" x14ac:dyDescent="0.25">
      <c r="A13" t="s">
        <v>20</v>
      </c>
      <c r="B13">
        <v>2673</v>
      </c>
      <c r="C13" t="s">
        <v>14</v>
      </c>
      <c r="D13">
        <v>15</v>
      </c>
    </row>
    <row r="14" spans="1:8" x14ac:dyDescent="0.25">
      <c r="A14" t="s">
        <v>20</v>
      </c>
      <c r="B14">
        <v>163</v>
      </c>
      <c r="C14" t="s">
        <v>14</v>
      </c>
      <c r="D14">
        <v>2307</v>
      </c>
    </row>
    <row r="15" spans="1:8" x14ac:dyDescent="0.25">
      <c r="A15" t="s">
        <v>20</v>
      </c>
      <c r="B15">
        <v>2220</v>
      </c>
      <c r="C15" t="s">
        <v>14</v>
      </c>
      <c r="D15">
        <v>88</v>
      </c>
    </row>
    <row r="16" spans="1:8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15" priority="9" operator="containsText" text="canceled">
      <formula>NOT(ISERROR(SEARCH("canceled",A1)))</formula>
    </cfRule>
    <cfRule type="containsText" dxfId="14" priority="10" operator="containsText" text="cancelled">
      <formula>NOT(ISERROR(SEARCH("cancelled",A1)))</formula>
    </cfRule>
    <cfRule type="containsText" dxfId="13" priority="11" operator="containsText" text="successful">
      <formula>NOT(ISERROR(SEARCH("successful",A1)))</formula>
    </cfRule>
    <cfRule type="containsText" dxfId="12" priority="12" operator="containsText" text="cancelled">
      <formula>NOT(ISERROR(SEARCH("cancelled",A1)))</formula>
    </cfRule>
    <cfRule type="containsText" dxfId="11" priority="13" operator="containsText" text="live">
      <formula>NOT(ISERROR(SEARCH("live",A1)))</formula>
    </cfRule>
    <cfRule type="containsText" dxfId="10" priority="14" operator="containsText" text="succesful">
      <formula>NOT(ISERROR(SEARCH("succesful",A1)))</formula>
    </cfRule>
    <cfRule type="containsText" dxfId="9" priority="15" operator="containsText" text="failed">
      <formula>NOT(ISERROR(SEARCH("failed",A1)))</formula>
    </cfRule>
    <cfRule type="containsText" dxfId="8" priority="16" operator="containsText" text="successful">
      <formula>NOT(ISERROR(SEARCH("successful",A1)))</formula>
    </cfRule>
  </conditionalFormatting>
  <conditionalFormatting sqref="C1:C1047940">
    <cfRule type="containsText" dxfId="7" priority="1" operator="containsText" text="canceled">
      <formula>NOT(ISERROR(SEARCH("canceled",C1)))</formula>
    </cfRule>
    <cfRule type="containsText" dxfId="6" priority="2" operator="containsText" text="cancelled">
      <formula>NOT(ISERROR(SEARCH("cancelled",C1)))</formula>
    </cfRule>
    <cfRule type="containsText" dxfId="5" priority="3" operator="containsText" text="successful">
      <formula>NOT(ISERROR(SEARCH("successful",C1)))</formula>
    </cfRule>
    <cfRule type="containsText" dxfId="4" priority="4" operator="containsText" text="cancelled">
      <formula>NOT(ISERROR(SEARCH("cancelled",C1)))</formula>
    </cfRule>
    <cfRule type="containsText" dxfId="3" priority="5" operator="containsText" text="live">
      <formula>NOT(ISERROR(SEARCH("live",C1)))</formula>
    </cfRule>
    <cfRule type="containsText" dxfId="2" priority="6" operator="containsText" text="succesful">
      <formula>NOT(ISERROR(SEARCH("succesful",C1)))</formula>
    </cfRule>
    <cfRule type="containsText" dxfId="1" priority="7" operator="containsText" text="failed">
      <formula>NOT(ISERROR(SEARCH("failed",C1)))</formula>
    </cfRule>
    <cfRule type="containsText" dxfId="0" priority="8" operator="containsText" text="successful">
      <formula>NOT(ISERROR(SEARCH("successful",C1)))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Bonus 1</vt:lpstr>
      <vt:lpstr>Bonus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Jaspreet Pooni</cp:lastModifiedBy>
  <dcterms:created xsi:type="dcterms:W3CDTF">2021-09-29T18:52:28Z</dcterms:created>
  <dcterms:modified xsi:type="dcterms:W3CDTF">2024-03-21T00:14:23Z</dcterms:modified>
</cp:coreProperties>
</file>