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VSCode\Pokemonclone\tools\"/>
    </mc:Choice>
  </mc:AlternateContent>
  <xr:revisionPtr revIDLastSave="0" documentId="13_ncr:1_{D2465640-5DDE-40AE-955F-8F4B182F3A9A}" xr6:coauthVersionLast="47" xr6:coauthVersionMax="47" xr10:uidLastSave="{00000000-0000-0000-0000-000000000000}"/>
  <bookViews>
    <workbookView xWindow="-120" yWindow="-120" windowWidth="29040" windowHeight="16440" xr2:uid="{8A0B4C3C-765A-46CE-9F45-BFF908B714FB}"/>
  </bookViews>
  <sheets>
    <sheet name="Calcsheet" sheetId="1" r:id="rId1"/>
    <sheet name="Attacksdb" sheetId="3" r:id="rId2"/>
    <sheet name="Speciesdb" sheetId="2" r:id="rId3"/>
  </sheets>
  <definedNames>
    <definedName name="ExternalData_1" localSheetId="1" hidden="1">Attacksdb!$A$1:$L$14</definedName>
    <definedName name="ExternalData_1" localSheetId="2" hidden="1">Speciesdb!$A$1:$M$6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N8" i="1"/>
  <c r="M8" i="1"/>
  <c r="L8" i="1"/>
  <c r="K8" i="1"/>
  <c r="J8" i="1"/>
  <c r="I8" i="1"/>
  <c r="H8" i="1"/>
  <c r="G8" i="1"/>
  <c r="F8" i="1"/>
  <c r="E8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7D202A-4862-4A67-BBFF-E6E5B6A43D56}" keepAlive="1" name="Query - Attacksdb" description="Connection to the 'Attacksdb' query in the workbook." type="5" refreshedVersion="7" background="1" saveData="1">
    <dbPr connection="Provider=Microsoft.Mashup.OleDb.1;Data Source=$Workbook$;Location=Attacksdb;Extended Properties=&quot;&quot;" command="SELECT * FROM [Attacksdb]"/>
  </connection>
  <connection id="2" xr16:uid="{91F6C756-1D3F-47C4-8C64-5E3DE43FC395}" keepAlive="1" name="Query - Speciesdb" description="Connection to the 'Speciesdb' query in the workbook." type="5" refreshedVersion="7" background="1" saveData="1">
    <dbPr connection="Provider=Microsoft.Mashup.OleDb.1;Data Source=$Workbook$;Location=Speciesdb;Extended Properties=&quot;&quot;" command="SELECT * FROM [Speciesdb]"/>
  </connection>
</connections>
</file>

<file path=xl/sharedStrings.xml><?xml version="1.0" encoding="utf-8"?>
<sst xmlns="http://schemas.openxmlformats.org/spreadsheetml/2006/main" count="122" uniqueCount="65">
  <si>
    <t>Reference</t>
  </si>
  <si>
    <t>ID</t>
  </si>
  <si>
    <t>Name</t>
  </si>
  <si>
    <t>Anatomy</t>
  </si>
  <si>
    <t>maxHP</t>
  </si>
  <si>
    <t>physATK</t>
  </si>
  <si>
    <t>armor</t>
  </si>
  <si>
    <t>magATK</t>
  </si>
  <si>
    <t>heatRES</t>
  </si>
  <si>
    <t>coldRES</t>
  </si>
  <si>
    <t>shockRES</t>
  </si>
  <si>
    <t>SPE</t>
  </si>
  <si>
    <t>Ability</t>
  </si>
  <si>
    <t>Flags</t>
  </si>
  <si>
    <t>Humanoid</t>
  </si>
  <si>
    <t/>
  </si>
  <si>
    <t>Lurker</t>
  </si>
  <si>
    <t>Viper</t>
  </si>
  <si>
    <t>Snakelike</t>
  </si>
  <si>
    <t>Lizion</t>
  </si>
  <si>
    <t>Chimera</t>
  </si>
  <si>
    <t>Halfling</t>
  </si>
  <si>
    <t>Species:</t>
  </si>
  <si>
    <t>Base stats</t>
  </si>
  <si>
    <t>Physical power</t>
  </si>
  <si>
    <t>Heat power</t>
  </si>
  <si>
    <t>Cold power</t>
  </si>
  <si>
    <t>Shock power</t>
  </si>
  <si>
    <t>Accuracy</t>
  </si>
  <si>
    <t>Crit rate mod</t>
  </si>
  <si>
    <t>Effects</t>
  </si>
  <si>
    <t>ChainID</t>
  </si>
  <si>
    <t>Tooltip</t>
  </si>
  <si>
    <t>Heavy slam</t>
  </si>
  <si>
    <t>Target_other,Contact</t>
  </si>
  <si>
    <t>Hit thing hard</t>
  </si>
  <si>
    <t>Tail swipe</t>
  </si>
  <si>
    <t>Slow_1(1)</t>
  </si>
  <si>
    <t>Sweep legs make slow</t>
  </si>
  <si>
    <t>Ignition</t>
  </si>
  <si>
    <t>Burn(1)</t>
  </si>
  <si>
    <t>Burn</t>
  </si>
  <si>
    <t>Frigid gaze</t>
  </si>
  <si>
    <t>Target_team</t>
  </si>
  <si>
    <t>Resting Bitch Face</t>
  </si>
  <si>
    <t>Blazing flurry</t>
  </si>
  <si>
    <t>Multihit_5,Burn(0.2)</t>
  </si>
  <si>
    <t>Consecutive regular punches</t>
  </si>
  <si>
    <t>Ice lash</t>
  </si>
  <si>
    <t>Target_other</t>
  </si>
  <si>
    <t>Lash</t>
  </si>
  <si>
    <t>Elemental rush</t>
  </si>
  <si>
    <t>Burn(0.2)</t>
  </si>
  <si>
    <t>Elemental rush 2</t>
  </si>
  <si>
    <t>Slow_1(0.2)</t>
  </si>
  <si>
    <t>Elemental rush 3</t>
  </si>
  <si>
    <t>Physical Reference</t>
  </si>
  <si>
    <t>Reference attack for physical attacks</t>
  </si>
  <si>
    <t>Heat Reference</t>
  </si>
  <si>
    <t>Reference attack for heat attacks</t>
  </si>
  <si>
    <t>Cold Reference</t>
  </si>
  <si>
    <t>Reference attack for cold attacks</t>
  </si>
  <si>
    <t>Shock Reference</t>
  </si>
  <si>
    <t>Reference attack for shock attacks</t>
  </si>
  <si>
    <t>Reference 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</si>
</sst>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Fill="1" applyBorder="1"/>
    <xf numFmtId="0" fontId="0" fillId="0" borderId="0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5" xfId="0" applyFont="1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AA94DA-BF95-4437-83CB-2AFAB5AF52B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Name" tableColumnId="2"/>
      <queryTableField id="3" name="Physical power" tableColumnId="3"/>
      <queryTableField id="4" name="Heat power" tableColumnId="4"/>
      <queryTableField id="5" name="Cold power" tableColumnId="5"/>
      <queryTableField id="6" name="Shock power" tableColumnId="6"/>
      <queryTableField id="7" name="Accuracy" tableColumnId="7"/>
      <queryTableField id="8" name="Crit rate mod" tableColumnId="8"/>
      <queryTableField id="9" name="Flags" tableColumnId="9"/>
      <queryTableField id="10" name="Effects" tableColumnId="10"/>
      <queryTableField id="11" name="ChainID" tableColumnId="11"/>
      <queryTableField id="12" name="Tooltip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1AFCAF-0246-4090-B9D6-90CFFD2BC5E2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Name" tableColumnId="2"/>
      <queryTableField id="3" name="Anatomy" tableColumnId="3"/>
      <queryTableField id="4" name="maxHP" tableColumnId="4"/>
      <queryTableField id="5" name="physATK" tableColumnId="5"/>
      <queryTableField id="6" name="armor" tableColumnId="6"/>
      <queryTableField id="7" name="magATK" tableColumnId="7"/>
      <queryTableField id="8" name="heatRES" tableColumnId="8"/>
      <queryTableField id="9" name="coldRES" tableColumnId="9"/>
      <queryTableField id="10" name="shockRES" tableColumnId="10"/>
      <queryTableField id="11" name="SPE" tableColumnId="11"/>
      <queryTableField id="12" name="Ability" tableColumnId="12"/>
      <queryTableField id="13" name="Flag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9B3A0-98BE-4651-820A-BF275CE6295D}" name="Attacksdb" displayName="Attacksdb" ref="A1:L14" tableType="queryTable" totalsRowShown="0">
  <autoFilter ref="A1:L14" xr:uid="{ABC9B3A0-98BE-4651-820A-BF275CE6295D}"/>
  <tableColumns count="12">
    <tableColumn id="1" xr3:uid="{3A033C01-4EA4-445F-8CA8-ED24F58EA32F}" uniqueName="1" name="ID" queryTableFieldId="1"/>
    <tableColumn id="2" xr3:uid="{9FCE5B30-2C99-4DFC-ABD9-BE644DF4FA90}" uniqueName="2" name="Name" queryTableFieldId="2" dataDxfId="7"/>
    <tableColumn id="3" xr3:uid="{EE9CF04A-5BC7-4F83-AD70-74217ECD0882}" uniqueName="3" name="Physical power" queryTableFieldId="3"/>
    <tableColumn id="4" xr3:uid="{1E9C7A7F-045F-4F54-91B7-D687EFF09A9C}" uniqueName="4" name="Heat power" queryTableFieldId="4"/>
    <tableColumn id="5" xr3:uid="{948D9093-561F-4902-BE1F-5C09C67EDBA9}" uniqueName="5" name="Cold power" queryTableFieldId="5"/>
    <tableColumn id="6" xr3:uid="{FC2C1DE0-EED5-4099-9D67-5D6618858700}" uniqueName="6" name="Shock power" queryTableFieldId="6"/>
    <tableColumn id="7" xr3:uid="{D9168A56-5A2B-470E-A6F1-A5507C520A30}" uniqueName="7" name="Accuracy" queryTableFieldId="7"/>
    <tableColumn id="8" xr3:uid="{EB0BA191-2863-4D2D-8F00-5CEC229A7543}" uniqueName="8" name="Crit rate mod" queryTableFieldId="8"/>
    <tableColumn id="9" xr3:uid="{8B6EE273-BCA7-413C-8DA8-DB311BF520C2}" uniqueName="9" name="Flags" queryTableFieldId="9" dataDxfId="6"/>
    <tableColumn id="10" xr3:uid="{EE0649D9-43BB-492C-B745-86D0AC6C0FE8}" uniqueName="10" name="Effects" queryTableFieldId="10" dataDxfId="5"/>
    <tableColumn id="11" xr3:uid="{583E0E7B-2817-42CA-B2EA-84CBE94221CD}" uniqueName="11" name="ChainID" queryTableFieldId="11"/>
    <tableColumn id="12" xr3:uid="{73078E69-3CB2-4097-B45A-7FEA0F89DD5E}" uniqueName="12" name="Tooltip" queryTableFieldId="1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F69FC-C43E-4BF6-A3A7-047E85088161}" name="Speciesdb" displayName="Speciesdb" ref="A1:M6" tableType="queryTable" totalsRowShown="0">
  <autoFilter ref="A1:M6" xr:uid="{7E8F69FC-C43E-4BF6-A3A7-047E85088161}"/>
  <tableColumns count="13">
    <tableColumn id="1" xr3:uid="{4EFBF8AE-9D9B-472D-9B3C-A75229595B0A}" uniqueName="1" name="ID" queryTableFieldId="1"/>
    <tableColumn id="2" xr3:uid="{5CFFFE1A-7B86-44D0-8B78-5433C62C202C}" uniqueName="2" name="Name" queryTableFieldId="2" dataDxfId="3"/>
    <tableColumn id="3" xr3:uid="{CFA9A7D3-53DB-422B-A2B7-C9B3447D1EBA}" uniqueName="3" name="Anatomy" queryTableFieldId="3" dataDxfId="2"/>
    <tableColumn id="4" xr3:uid="{ADD33D2E-5024-48F4-9E47-3D41352465E6}" uniqueName="4" name="maxHP" queryTableFieldId="4"/>
    <tableColumn id="5" xr3:uid="{B1B8D325-C70A-476E-80E2-9DD09DD31E9D}" uniqueName="5" name="physATK" queryTableFieldId="5"/>
    <tableColumn id="6" xr3:uid="{5205C249-CAA6-45B5-BE04-D7707FD5BD7E}" uniqueName="6" name="armor" queryTableFieldId="6"/>
    <tableColumn id="7" xr3:uid="{4038B54A-5F70-48F8-B99F-75740C297296}" uniqueName="7" name="magATK" queryTableFieldId="7"/>
    <tableColumn id="8" xr3:uid="{F3BE1B0A-F205-40F5-8248-1FEBB80DC55F}" uniqueName="8" name="heatRES" queryTableFieldId="8"/>
    <tableColumn id="9" xr3:uid="{6C4EC5C2-7358-4CD6-A303-4F844D50A9A5}" uniqueName="9" name="coldRES" queryTableFieldId="9"/>
    <tableColumn id="10" xr3:uid="{370F07C8-9BA1-43A4-98C3-8812F7F1527F}" uniqueName="10" name="shockRES" queryTableFieldId="10"/>
    <tableColumn id="11" xr3:uid="{C2EF0A01-FE58-4C11-A25E-D2AF3DC5601B}" uniqueName="11" name="SPE" queryTableFieldId="11"/>
    <tableColumn id="12" xr3:uid="{3F25B186-E504-4E2B-A7B4-AA41B2669AB8}" uniqueName="12" name="Ability" queryTableFieldId="12" dataDxfId="1"/>
    <tableColumn id="13" xr3:uid="{299AB93D-4661-4CD9-A7BF-212C950C90A5}" uniqueName="13" name="Flags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1DE4-4E3C-4A64-A65F-7C379180ED5D}">
  <dimension ref="B1:N17"/>
  <sheetViews>
    <sheetView tabSelected="1" workbookViewId="0">
      <selection activeCell="J17" sqref="J17"/>
    </sheetView>
  </sheetViews>
  <sheetFormatPr defaultRowHeight="15" x14ac:dyDescent="0.25"/>
  <sheetData>
    <row r="1" spans="2:14" ht="15.75" thickBot="1" x14ac:dyDescent="0.3"/>
    <row r="2" spans="2:14" ht="15.75" thickBot="1" x14ac:dyDescent="0.3">
      <c r="B2" s="12" t="s">
        <v>22</v>
      </c>
      <c r="C2" s="14" t="s">
        <v>0</v>
      </c>
      <c r="D2" s="13"/>
    </row>
    <row r="6" spans="2:14" x14ac:dyDescent="0.25">
      <c r="E6" s="9" t="s">
        <v>23</v>
      </c>
      <c r="F6" s="4"/>
      <c r="G6" s="4"/>
      <c r="H6" s="4"/>
      <c r="I6" s="4"/>
      <c r="J6" s="4"/>
      <c r="K6" s="4"/>
      <c r="L6" s="5"/>
    </row>
    <row r="7" spans="2:14" x14ac:dyDescent="0.25">
      <c r="B7" s="2" t="s">
        <v>3</v>
      </c>
      <c r="C7" s="2"/>
      <c r="D7" s="2"/>
      <c r="E7" s="10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6" t="s">
        <v>11</v>
      </c>
      <c r="M7" s="3" t="s">
        <v>12</v>
      </c>
      <c r="N7" s="3" t="s">
        <v>13</v>
      </c>
    </row>
    <row r="8" spans="2:14" x14ac:dyDescent="0.25">
      <c r="B8" s="4" t="str">
        <f>VLOOKUP($C$2,Speciesdb!$B:$M,2)</f>
        <v>Humanoid</v>
      </c>
      <c r="C8" s="4"/>
      <c r="D8" s="4"/>
      <c r="E8" s="11">
        <f>VLOOKUP($C$2,Speciesdb!$B:$M,3)</f>
        <v>200</v>
      </c>
      <c r="F8" s="7">
        <f>VLOOKUP($C$2,Speciesdb!$B:$M,4)</f>
        <v>100</v>
      </c>
      <c r="G8" s="7">
        <f>VLOOKUP($C$2,Speciesdb!$B:$M,5)</f>
        <v>100</v>
      </c>
      <c r="H8" s="7">
        <f>VLOOKUP($C$2,Speciesdb!$B:$M,6)</f>
        <v>100</v>
      </c>
      <c r="I8" s="7">
        <f>VLOOKUP($C$2,Speciesdb!$B:$M,7)</f>
        <v>0</v>
      </c>
      <c r="J8" s="7">
        <f>VLOOKUP($C$2,Speciesdb!$B:$M,8)</f>
        <v>0</v>
      </c>
      <c r="K8" s="7">
        <f>VLOOKUP($C$2,Speciesdb!$B:$M,9)</f>
        <v>0</v>
      </c>
      <c r="L8" s="8">
        <f>VLOOKUP($C$2,Speciesdb!$B:$M,10)</f>
        <v>100</v>
      </c>
      <c r="M8" t="str">
        <f>VLOOKUP($C$2,Speciesdb!$B:$M,11)</f>
        <v/>
      </c>
      <c r="N8" t="str">
        <f>VLOOKUP($C$2,Speciesdb!$B:$M,12)</f>
        <v/>
      </c>
    </row>
    <row r="11" spans="2:14" x14ac:dyDescent="0.25">
      <c r="B11" t="s">
        <v>64</v>
      </c>
    </row>
    <row r="12" spans="2:14" x14ac:dyDescent="0.25">
      <c r="B12" t="s">
        <v>2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 t="s">
        <v>13</v>
      </c>
      <c r="K12" t="s">
        <v>30</v>
      </c>
    </row>
    <row r="13" spans="2:14" x14ac:dyDescent="0.25">
      <c r="B13" s="15" t="s">
        <v>58</v>
      </c>
      <c r="C13" s="15"/>
      <c r="D13" t="str">
        <f>VLOOKUP(B13,Attacksdb[[Name]:[Tooltip]],1)</f>
        <v>Cold Reference</v>
      </c>
    </row>
    <row r="14" spans="2:14" x14ac:dyDescent="0.25">
      <c r="B14" s="15"/>
      <c r="C14" s="15"/>
    </row>
    <row r="15" spans="2:14" x14ac:dyDescent="0.25">
      <c r="B15" s="15"/>
      <c r="C15" s="15"/>
    </row>
    <row r="16" spans="2:14" x14ac:dyDescent="0.25">
      <c r="B16" s="15"/>
      <c r="C16" s="15"/>
    </row>
    <row r="17" spans="2:3" x14ac:dyDescent="0.25">
      <c r="B17" s="15"/>
      <c r="C17" s="15"/>
    </row>
  </sheetData>
  <mergeCells count="4">
    <mergeCell ref="E6:L6"/>
    <mergeCell ref="B7:D7"/>
    <mergeCell ref="B8:D8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9FE1-A8F9-47DB-AB63-70E1DC848A95}">
  <dimension ref="A1:L14"/>
  <sheetViews>
    <sheetView workbookViewId="0">
      <selection activeCell="D35" sqref="D35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16.7109375" bestFit="1" customWidth="1"/>
    <col min="4" max="4" width="13.5703125" bestFit="1" customWidth="1"/>
    <col min="5" max="5" width="13.42578125" bestFit="1" customWidth="1"/>
    <col min="6" max="6" width="14.5703125" bestFit="1" customWidth="1"/>
    <col min="7" max="7" width="11" bestFit="1" customWidth="1"/>
    <col min="8" max="8" width="14.85546875" bestFit="1" customWidth="1"/>
    <col min="9" max="9" width="20" bestFit="1" customWidth="1"/>
    <col min="10" max="10" width="19.140625" bestFit="1" customWidth="1"/>
    <col min="11" max="11" width="10.140625" bestFit="1" customWidth="1"/>
    <col min="12" max="12" width="33.85546875" bestFit="1" customWidth="1"/>
  </cols>
  <sheetData>
    <row r="1" spans="1:12" x14ac:dyDescent="0.25">
      <c r="A1" t="s">
        <v>1</v>
      </c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13</v>
      </c>
      <c r="J1" t="s">
        <v>30</v>
      </c>
      <c r="K1" t="s">
        <v>31</v>
      </c>
      <c r="L1" t="s">
        <v>32</v>
      </c>
    </row>
    <row r="2" spans="1:12" x14ac:dyDescent="0.25">
      <c r="A2">
        <v>0</v>
      </c>
      <c r="B2" s="1" t="s">
        <v>56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 s="1" t="s">
        <v>15</v>
      </c>
      <c r="J2" s="1" t="s">
        <v>15</v>
      </c>
      <c r="L2" s="1" t="s">
        <v>57</v>
      </c>
    </row>
    <row r="3" spans="1:12" x14ac:dyDescent="0.25">
      <c r="A3">
        <v>1</v>
      </c>
      <c r="B3" s="1" t="s">
        <v>58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 s="1" t="s">
        <v>15</v>
      </c>
      <c r="J3" s="1" t="s">
        <v>15</v>
      </c>
      <c r="L3" s="1" t="s">
        <v>59</v>
      </c>
    </row>
    <row r="4" spans="1:12" x14ac:dyDescent="0.25">
      <c r="A4">
        <v>2</v>
      </c>
      <c r="B4" s="1" t="s">
        <v>60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 s="1" t="s">
        <v>15</v>
      </c>
      <c r="J4" s="1" t="s">
        <v>15</v>
      </c>
      <c r="L4" s="1" t="s">
        <v>61</v>
      </c>
    </row>
    <row r="5" spans="1:12" x14ac:dyDescent="0.25">
      <c r="A5">
        <v>3</v>
      </c>
      <c r="B5" s="1" t="s">
        <v>62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 s="1" t="s">
        <v>15</v>
      </c>
      <c r="J5" s="1" t="s">
        <v>15</v>
      </c>
      <c r="L5" s="1" t="s">
        <v>63</v>
      </c>
    </row>
    <row r="6" spans="1:12" x14ac:dyDescent="0.25">
      <c r="A6">
        <v>4</v>
      </c>
      <c r="B6" s="1" t="s">
        <v>33</v>
      </c>
      <c r="C6">
        <v>1.2</v>
      </c>
      <c r="D6">
        <v>0</v>
      </c>
      <c r="E6">
        <v>0</v>
      </c>
      <c r="F6">
        <v>0</v>
      </c>
      <c r="G6">
        <v>0.8</v>
      </c>
      <c r="H6">
        <v>1</v>
      </c>
      <c r="I6" s="1" t="s">
        <v>34</v>
      </c>
      <c r="J6" s="1" t="s">
        <v>15</v>
      </c>
      <c r="L6" s="1" t="s">
        <v>35</v>
      </c>
    </row>
    <row r="7" spans="1:12" x14ac:dyDescent="0.25">
      <c r="A7">
        <v>5</v>
      </c>
      <c r="B7" s="1" t="s">
        <v>36</v>
      </c>
      <c r="C7">
        <v>0.6</v>
      </c>
      <c r="D7">
        <v>0</v>
      </c>
      <c r="E7">
        <v>0</v>
      </c>
      <c r="F7">
        <v>0</v>
      </c>
      <c r="G7">
        <v>1</v>
      </c>
      <c r="H7">
        <v>1</v>
      </c>
      <c r="I7" s="1" t="s">
        <v>34</v>
      </c>
      <c r="J7" s="1" t="s">
        <v>37</v>
      </c>
      <c r="L7" s="1" t="s">
        <v>38</v>
      </c>
    </row>
    <row r="8" spans="1:12" x14ac:dyDescent="0.25">
      <c r="A8">
        <v>6</v>
      </c>
      <c r="B8" s="1" t="s">
        <v>39</v>
      </c>
      <c r="C8">
        <v>0</v>
      </c>
      <c r="D8">
        <v>0.1</v>
      </c>
      <c r="E8">
        <v>0</v>
      </c>
      <c r="F8">
        <v>0</v>
      </c>
      <c r="G8">
        <v>1</v>
      </c>
      <c r="H8">
        <v>1</v>
      </c>
      <c r="I8" s="1" t="s">
        <v>34</v>
      </c>
      <c r="J8" s="1" t="s">
        <v>40</v>
      </c>
      <c r="L8" s="1" t="s">
        <v>41</v>
      </c>
    </row>
    <row r="9" spans="1:12" x14ac:dyDescent="0.25">
      <c r="A9">
        <v>7</v>
      </c>
      <c r="B9" s="1" t="s">
        <v>42</v>
      </c>
      <c r="C9">
        <v>0</v>
      </c>
      <c r="D9">
        <v>0</v>
      </c>
      <c r="E9">
        <v>0.1</v>
      </c>
      <c r="F9">
        <v>0</v>
      </c>
      <c r="G9">
        <v>0.9</v>
      </c>
      <c r="H9">
        <v>1</v>
      </c>
      <c r="I9" s="1" t="s">
        <v>43</v>
      </c>
      <c r="J9" s="1" t="s">
        <v>15</v>
      </c>
      <c r="L9" s="1" t="s">
        <v>44</v>
      </c>
    </row>
    <row r="10" spans="1:12" x14ac:dyDescent="0.25">
      <c r="A10">
        <v>8</v>
      </c>
      <c r="B10" s="1" t="s">
        <v>45</v>
      </c>
      <c r="C10">
        <v>0.1</v>
      </c>
      <c r="D10">
        <v>0.3</v>
      </c>
      <c r="E10">
        <v>0</v>
      </c>
      <c r="F10">
        <v>0</v>
      </c>
      <c r="G10">
        <v>0.4</v>
      </c>
      <c r="H10">
        <v>1</v>
      </c>
      <c r="I10" s="1" t="s">
        <v>34</v>
      </c>
      <c r="J10" s="1" t="s">
        <v>46</v>
      </c>
      <c r="L10" s="1" t="s">
        <v>47</v>
      </c>
    </row>
    <row r="11" spans="1:12" x14ac:dyDescent="0.25">
      <c r="A11">
        <v>9</v>
      </c>
      <c r="B11" s="1" t="s">
        <v>48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 s="1" t="s">
        <v>49</v>
      </c>
      <c r="J11" s="1" t="s">
        <v>15</v>
      </c>
      <c r="L11" s="1" t="s">
        <v>50</v>
      </c>
    </row>
    <row r="12" spans="1:12" x14ac:dyDescent="0.25">
      <c r="A12">
        <v>10</v>
      </c>
      <c r="B12" s="1" t="s">
        <v>51</v>
      </c>
      <c r="C12">
        <v>0</v>
      </c>
      <c r="D12">
        <v>0.3</v>
      </c>
      <c r="E12">
        <v>0</v>
      </c>
      <c r="F12">
        <v>0</v>
      </c>
      <c r="G12">
        <v>1</v>
      </c>
      <c r="H12">
        <v>1</v>
      </c>
      <c r="I12" s="1" t="s">
        <v>34</v>
      </c>
      <c r="J12" s="1" t="s">
        <v>52</v>
      </c>
      <c r="K12">
        <v>11</v>
      </c>
      <c r="L12" s="1" t="s">
        <v>15</v>
      </c>
    </row>
    <row r="13" spans="1:12" x14ac:dyDescent="0.25">
      <c r="A13">
        <v>11</v>
      </c>
      <c r="B13" s="1" t="s">
        <v>53</v>
      </c>
      <c r="C13">
        <v>0</v>
      </c>
      <c r="D13">
        <v>0</v>
      </c>
      <c r="E13">
        <v>0.3</v>
      </c>
      <c r="F13">
        <v>0</v>
      </c>
      <c r="G13">
        <v>1</v>
      </c>
      <c r="H13">
        <v>1</v>
      </c>
      <c r="I13" s="1" t="s">
        <v>34</v>
      </c>
      <c r="J13" s="1" t="s">
        <v>54</v>
      </c>
      <c r="K13">
        <v>12</v>
      </c>
      <c r="L13" s="1" t="s">
        <v>15</v>
      </c>
    </row>
    <row r="14" spans="1:12" x14ac:dyDescent="0.25">
      <c r="A14">
        <v>12</v>
      </c>
      <c r="B14" s="1" t="s">
        <v>55</v>
      </c>
      <c r="C14">
        <v>0</v>
      </c>
      <c r="D14">
        <v>0</v>
      </c>
      <c r="E14">
        <v>0</v>
      </c>
      <c r="F14">
        <v>0.3</v>
      </c>
      <c r="G14">
        <v>1</v>
      </c>
      <c r="H14">
        <v>2</v>
      </c>
      <c r="I14" s="1" t="s">
        <v>34</v>
      </c>
      <c r="J14" s="1" t="s">
        <v>15</v>
      </c>
      <c r="L14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3906-F68E-40A6-BD96-95150E09CD4A}">
  <dimension ref="A1:M6"/>
  <sheetViews>
    <sheetView workbookViewId="0">
      <selection activeCell="F31" sqref="F31"/>
    </sheetView>
  </sheetViews>
  <sheetFormatPr defaultRowHeight="15" x14ac:dyDescent="0.25"/>
  <cols>
    <col min="1" max="1" width="5.140625" bestFit="1" customWidth="1"/>
    <col min="2" max="2" width="10.140625" bestFit="1" customWidth="1"/>
    <col min="3" max="3" width="11.28515625" bestFit="1" customWidth="1"/>
    <col min="4" max="4" width="9.42578125" bestFit="1" customWidth="1"/>
    <col min="5" max="5" width="10.85546875" bestFit="1" customWidth="1"/>
    <col min="6" max="6" width="8.5703125" bestFit="1" customWidth="1"/>
    <col min="7" max="8" width="10.42578125" bestFit="1" customWidth="1"/>
    <col min="9" max="9" width="10.140625" bestFit="1" customWidth="1"/>
    <col min="10" max="10" width="11.42578125" bestFit="1" customWidth="1"/>
    <col min="11" max="11" width="6.42578125" bestFit="1" customWidth="1"/>
    <col min="13" max="13" width="7.71093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0</v>
      </c>
      <c r="B2" s="1" t="s">
        <v>0</v>
      </c>
      <c r="C2" s="1" t="s">
        <v>14</v>
      </c>
      <c r="D2">
        <v>200</v>
      </c>
      <c r="E2">
        <v>100</v>
      </c>
      <c r="F2">
        <v>100</v>
      </c>
      <c r="G2">
        <v>100</v>
      </c>
      <c r="H2">
        <v>0</v>
      </c>
      <c r="I2">
        <v>0</v>
      </c>
      <c r="J2">
        <v>0</v>
      </c>
      <c r="K2">
        <v>100</v>
      </c>
      <c r="L2" s="1" t="s">
        <v>15</v>
      </c>
      <c r="M2" s="1" t="s">
        <v>15</v>
      </c>
    </row>
    <row r="3" spans="1:13" x14ac:dyDescent="0.25">
      <c r="A3">
        <v>1</v>
      </c>
      <c r="B3" s="1" t="s">
        <v>16</v>
      </c>
      <c r="C3" s="1" t="s">
        <v>14</v>
      </c>
      <c r="D3">
        <v>238</v>
      </c>
      <c r="E3">
        <v>60</v>
      </c>
      <c r="F3">
        <v>115</v>
      </c>
      <c r="G3">
        <v>80</v>
      </c>
      <c r="H3">
        <v>0.3</v>
      </c>
      <c r="I3">
        <v>-0.2</v>
      </c>
      <c r="J3">
        <v>0</v>
      </c>
      <c r="K3">
        <v>80</v>
      </c>
      <c r="L3" s="1" t="s">
        <v>15</v>
      </c>
      <c r="M3" s="1" t="s">
        <v>15</v>
      </c>
    </row>
    <row r="4" spans="1:13" x14ac:dyDescent="0.25">
      <c r="A4">
        <v>2</v>
      </c>
      <c r="B4" s="1" t="s">
        <v>17</v>
      </c>
      <c r="C4" s="1" t="s">
        <v>18</v>
      </c>
      <c r="D4">
        <v>173</v>
      </c>
      <c r="E4">
        <v>130</v>
      </c>
      <c r="F4">
        <v>83</v>
      </c>
      <c r="G4">
        <v>80</v>
      </c>
      <c r="H4">
        <v>0</v>
      </c>
      <c r="I4">
        <v>0</v>
      </c>
      <c r="J4">
        <v>0</v>
      </c>
      <c r="K4">
        <v>128</v>
      </c>
      <c r="L4" s="1" t="s">
        <v>15</v>
      </c>
      <c r="M4" s="1" t="s">
        <v>15</v>
      </c>
    </row>
    <row r="5" spans="1:13" x14ac:dyDescent="0.25">
      <c r="A5">
        <v>3</v>
      </c>
      <c r="B5" s="1" t="s">
        <v>19</v>
      </c>
      <c r="C5" s="1" t="s">
        <v>20</v>
      </c>
      <c r="D5">
        <v>192</v>
      </c>
      <c r="E5">
        <v>115</v>
      </c>
      <c r="F5">
        <v>101</v>
      </c>
      <c r="G5">
        <v>75</v>
      </c>
      <c r="H5">
        <v>0.1</v>
      </c>
      <c r="I5">
        <v>-0.1</v>
      </c>
      <c r="J5">
        <v>0.2</v>
      </c>
      <c r="K5">
        <v>113</v>
      </c>
      <c r="L5" s="1" t="s">
        <v>15</v>
      </c>
      <c r="M5" s="1" t="s">
        <v>15</v>
      </c>
    </row>
    <row r="6" spans="1:13" x14ac:dyDescent="0.25">
      <c r="A6">
        <v>4</v>
      </c>
      <c r="B6" s="1" t="s">
        <v>21</v>
      </c>
      <c r="C6" s="1" t="s">
        <v>14</v>
      </c>
      <c r="D6">
        <v>170</v>
      </c>
      <c r="E6">
        <v>40</v>
      </c>
      <c r="F6">
        <v>80</v>
      </c>
      <c r="G6">
        <v>110</v>
      </c>
      <c r="H6">
        <v>0.3</v>
      </c>
      <c r="I6">
        <v>0.3</v>
      </c>
      <c r="J6">
        <v>0.3</v>
      </c>
      <c r="K6">
        <v>97</v>
      </c>
      <c r="L6" s="1" t="s">
        <v>15</v>
      </c>
      <c r="M6" s="1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8 e e 0 4 3 - d 9 c 1 - 4 c c 0 - 9 5 a f - 2 a 2 6 0 8 b 6 c 9 6 2 "   x m l n s = " h t t p : / / s c h e m a s . m i c r o s o f t . c o m / D a t a M a s h u p " > A A A A A N U E A A B Q S w M E F A A C A A g A L W e E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L W e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n h F N G i 9 r Q z w E A A K A F A A A T A B w A R m 9 y b X V s Y X M v U 2 V j d G l v b j E u b S C i G A A o o B Q A A A A A A A A A A A A A A A A A A A A A A A A A A A D t U j 1 v 2 z A U 3 A 3 4 P x D q Y g O C A b s f Q w s N g m w j Q Y H A j d Q u U Y d n 6 t l m T f I J 5 F M S w 8 h / L x 0 l S A r J b a d O 1 S L x j r x 3 R 5 1 H y Y q s y N v 3 9 N N w M B z 4 H T i s R F 6 j V O i r t U i E R h 4 O R H h y a p z E g G T + d j I n 2 R i 0 P F o q j Z O M L I e F H 0 X z j + U z 5 c u V o x 9 B 3 Z f f 8 o w q L F e 0 R 0 N W a r J Y V s C w B o + l b 4 d N p L + N x v H N H L U y i t E l U R z F I i P d G O u T 6 d t Y L K y k S t l t M p 2 9 n 8 X i S 0 O M O R 8 0 J i + f k 6 s g / n 0 c t 5 7 f R F 8 9 i q V y n s U 1 3 Q n w 4 g K h Q u e j E K S A d T g Q X J p w + g k f t T F j c f O E p 1 r n E j Q 4 n 7 B r X k t n O 7 B b F M W h x h e 1 w o H 1 G 3 K m N X 4 i / e g 3 N u L j M b q c h 6 C X l j + 8 m 5 z 2 P 8 T i G F 2 B w Y B y W A v G e 3 4 E U w t M 5 t D B D d x f r L o a 9 e 7 g 0 + J z l w B n y H V h A 9 v e 7 T s E v l 7 k z 2 N t Y 9 b o H h l J u u p n / I 7 k v p / K V 4 v u j H S t t O J u t K W G r f 8 F f R g P B 8 r 2 / Y T X F U 6 Z Q e 7 / U Y W h H f a n C s / + V z h a h U 6 q Y E b U d I e u p x 1 B l c + S w V F 1 l s x P l T v L p l I 2 D u S h T 9 U p F g 4 Y h a G q m 6 N b w R O 6 2 G x O x e j g 4 U q V 7 b u O g k i z q v + 2 y z 8 B U E s B A i 0 A F A A C A A g A L W e E U 0 y H 0 c O k A A A A 9 Q A A A B I A A A A A A A A A A A A A A A A A A A A A A E N v b m Z p Z y 9 Q Y W N r Y W d l L n h t b F B L A Q I t A B Q A A g A I A C 1 n h F M P y u m r p A A A A O k A A A A T A A A A A A A A A A A A A A A A A P A A A A B b Q 2 9 u d G V u d F 9 U e X B l c 1 0 u e G 1 s U E s B A i 0 A F A A C A A g A L W e E U 0 a L 2 t D P A Q A A o A U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0 A A A A A A A B I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B l Y 2 l l c 2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l Y 2 l l c 2 R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R U M T E 6 N T c 6 M j Y u N D I x N D M 0 N 1 o i I C 8 + P E V u d H J 5 I F R 5 c G U 9 I k Z p b G x D b 2 x 1 b W 5 U e X B l c y I g V m F s d W U 9 I n N B d 1 l H Q X d N R E F 3 V U Z C U U 1 H Q m c 9 P S I g L z 4 8 R W 5 0 c n k g V H l w Z T 0 i R m l s b E N v b H V t b k 5 h b W V z I i B W Y W x 1 Z T 0 i c 1 s m c X V v d D t J R C Z x d W 9 0 O y w m c X V v d D t O Y W 1 l J n F 1 b 3 Q 7 L C Z x d W 9 0 O 0 F u Y X R v b X k m c X V v d D s s J n F 1 b 3 Q 7 b W F 4 S F A m c X V v d D s s J n F 1 b 3 Q 7 c G h 5 c 0 F U S y Z x d W 9 0 O y w m c X V v d D t h c m 1 v c i Z x d W 9 0 O y w m c X V v d D t t Y W d B V E s m c X V v d D s s J n F 1 b 3 Q 7 a G V h d F J F U y Z x d W 9 0 O y w m c X V v d D t j b 2 x k U k V T J n F 1 b 3 Q 7 L C Z x d W 9 0 O 3 N o b 2 N r U k V T J n F 1 b 3 Q 7 L C Z x d W 9 0 O 1 N Q R S Z x d W 9 0 O y w m c X V v d D t B Y m l s a X R 5 J n F 1 b 3 Q 7 L C Z x d W 9 0 O 0 Z s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N p Z X N k Y i 9 B d X R v U m V t b 3 Z l Z E N v b H V t b n M x L n t J R C w w f S Z x d W 9 0 O y w m c X V v d D t T Z W N 0 a W 9 u M S 9 T c G V j a W V z Z G I v Q X V 0 b 1 J l b W 9 2 Z W R D b 2 x 1 b W 5 z M S 5 7 T m F t Z S w x f S Z x d W 9 0 O y w m c X V v d D t T Z W N 0 a W 9 u M S 9 T c G V j a W V z Z G I v Q X V 0 b 1 J l b W 9 2 Z W R D b 2 x 1 b W 5 z M S 5 7 Q W 5 h d G 9 t e S w y f S Z x d W 9 0 O y w m c X V v d D t T Z W N 0 a W 9 u M S 9 T c G V j a W V z Z G I v Q X V 0 b 1 J l b W 9 2 Z W R D b 2 x 1 b W 5 z M S 5 7 b W F 4 S F A s M 3 0 m c X V v d D s s J n F 1 b 3 Q 7 U 2 V j d G l v b j E v U 3 B l Y 2 l l c 2 R i L 0 F 1 d G 9 S Z W 1 v d m V k Q 2 9 s d W 1 u c z E u e 3 B o e X N B V E s s N H 0 m c X V v d D s s J n F 1 b 3 Q 7 U 2 V j d G l v b j E v U 3 B l Y 2 l l c 2 R i L 0 F 1 d G 9 S Z W 1 v d m V k Q 2 9 s d W 1 u c z E u e 2 F y b W 9 y L D V 9 J n F 1 b 3 Q 7 L C Z x d W 9 0 O 1 N l Y 3 R p b 2 4 x L 1 N w Z W N p Z X N k Y i 9 B d X R v U m V t b 3 Z l Z E N v b H V t b n M x L n t t Y W d B V E s s N n 0 m c X V v d D s s J n F 1 b 3 Q 7 U 2 V j d G l v b j E v U 3 B l Y 2 l l c 2 R i L 0 F 1 d G 9 S Z W 1 v d m V k Q 2 9 s d W 1 u c z E u e 2 h l Y X R S R V M s N 3 0 m c X V v d D s s J n F 1 b 3 Q 7 U 2 V j d G l v b j E v U 3 B l Y 2 l l c 2 R i L 0 F 1 d G 9 S Z W 1 v d m V k Q 2 9 s d W 1 u c z E u e 2 N v b G R S R V M s O H 0 m c X V v d D s s J n F 1 b 3 Q 7 U 2 V j d G l v b j E v U 3 B l Y 2 l l c 2 R i L 0 F 1 d G 9 S Z W 1 v d m V k Q 2 9 s d W 1 u c z E u e 3 N o b 2 N r U k V T L D l 9 J n F 1 b 3 Q 7 L C Z x d W 9 0 O 1 N l Y 3 R p b 2 4 x L 1 N w Z W N p Z X N k Y i 9 B d X R v U m V t b 3 Z l Z E N v b H V t b n M x L n t T U E U s M T B 9 J n F 1 b 3 Q 7 L C Z x d W 9 0 O 1 N l Y 3 R p b 2 4 x L 1 N w Z W N p Z X N k Y i 9 B d X R v U m V t b 3 Z l Z E N v b H V t b n M x L n t B Y m l s a X R 5 L D E x f S Z x d W 9 0 O y w m c X V v d D t T Z W N 0 a W 9 u M S 9 T c G V j a W V z Z G I v Q X V 0 b 1 J l b W 9 2 Z W R D b 2 x 1 b W 5 z M S 5 7 R m x h Z 3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c G V j a W V z Z G I v Q X V 0 b 1 J l b W 9 2 Z W R D b 2 x 1 b W 5 z M S 5 7 S U Q s M H 0 m c X V v d D s s J n F 1 b 3 Q 7 U 2 V j d G l v b j E v U 3 B l Y 2 l l c 2 R i L 0 F 1 d G 9 S Z W 1 v d m V k Q 2 9 s d W 1 u c z E u e 0 5 h b W U s M X 0 m c X V v d D s s J n F 1 b 3 Q 7 U 2 V j d G l v b j E v U 3 B l Y 2 l l c 2 R i L 0 F 1 d G 9 S Z W 1 v d m V k Q 2 9 s d W 1 u c z E u e 0 F u Y X R v b X k s M n 0 m c X V v d D s s J n F 1 b 3 Q 7 U 2 V j d G l v b j E v U 3 B l Y 2 l l c 2 R i L 0 F 1 d G 9 S Z W 1 v d m V k Q 2 9 s d W 1 u c z E u e 2 1 h e E h Q L D N 9 J n F 1 b 3 Q 7 L C Z x d W 9 0 O 1 N l Y 3 R p b 2 4 x L 1 N w Z W N p Z X N k Y i 9 B d X R v U m V t b 3 Z l Z E N v b H V t b n M x L n t w a H l z Q V R L L D R 9 J n F 1 b 3 Q 7 L C Z x d W 9 0 O 1 N l Y 3 R p b 2 4 x L 1 N w Z W N p Z X N k Y i 9 B d X R v U m V t b 3 Z l Z E N v b H V t b n M x L n t h c m 1 v c i w 1 f S Z x d W 9 0 O y w m c X V v d D t T Z W N 0 a W 9 u M S 9 T c G V j a W V z Z G I v Q X V 0 b 1 J l b W 9 2 Z W R D b 2 x 1 b W 5 z M S 5 7 b W F n Q V R L L D Z 9 J n F 1 b 3 Q 7 L C Z x d W 9 0 O 1 N l Y 3 R p b 2 4 x L 1 N w Z W N p Z X N k Y i 9 B d X R v U m V t b 3 Z l Z E N v b H V t b n M x L n t o Z W F 0 U k V T L D d 9 J n F 1 b 3 Q 7 L C Z x d W 9 0 O 1 N l Y 3 R p b 2 4 x L 1 N w Z W N p Z X N k Y i 9 B d X R v U m V t b 3 Z l Z E N v b H V t b n M x L n t j b 2 x k U k V T L D h 9 J n F 1 b 3 Q 7 L C Z x d W 9 0 O 1 N l Y 3 R p b 2 4 x L 1 N w Z W N p Z X N k Y i 9 B d X R v U m V t b 3 Z l Z E N v b H V t b n M x L n t z a G 9 j a 1 J F U y w 5 f S Z x d W 9 0 O y w m c X V v d D t T Z W N 0 a W 9 u M S 9 T c G V j a W V z Z G I v Q X V 0 b 1 J l b W 9 2 Z W R D b 2 x 1 b W 5 z M S 5 7 U 1 B F L D E w f S Z x d W 9 0 O y w m c X V v d D t T Z W N 0 a W 9 u M S 9 T c G V j a W V z Z G I v Q X V 0 b 1 J l b W 9 2 Z W R D b 2 x 1 b W 5 z M S 5 7 Q W J p b G l 0 e S w x M X 0 m c X V v d D s s J n F 1 b 3 Q 7 U 2 V j d G l v b j E v U 3 B l Y 2 l l c 2 R i L 0 F 1 d G 9 S Z W 1 v d m V k Q 2 9 s d W 1 u c z E u e 0 Z s Y W d z L D E y f S Z x d W 9 0 O 1 0 s J n F 1 b 3 Q 7 U m V s Y X R p b 2 5 z a G l w S W 5 m b y Z x d W 9 0 O z p b X X 0 i I C 8 + P E V u d H J 5 I F R 5 c G U 9 I l F 1 Z X J 5 S U Q i I F Z h b H V l P S J z M W Y 1 O D U z N W Q t Z j Y 5 Y y 0 0 M 2 Z i L T k 4 N G U t M D g w M G N m N W J l Y W M 2 I i A v P j w v U 3 R h Y m x l R W 5 0 c m l l c z 4 8 L 0 l 0 Z W 0 + P E l 0 Z W 0 + P E l 0 Z W 1 M b 2 N h d G l v b j 4 8 S X R l b V R 5 c G U + R m 9 y b X V s Y T w v S X R l b V R 5 c G U + P E l 0 Z W 1 Q Y X R o P l N l Y 3 R p b 2 4 x L 1 N w Z W N p Z X N k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Z G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Z G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3 N k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0 d G F j a 3 N k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F Q x M T o 1 N z o y N i 4 0 M z g z N j E 0 W i I g L z 4 8 R W 5 0 c n k g V H l w Z T 0 i R m l s b E N v b H V t b l R 5 c G V z I i B W Y W x 1 Z T 0 i c 0 F 3 W U Z C U V V G Q l F N R 0 J n T U c i I C 8 + P E V u d H J 5 I F R 5 c G U 9 I k Z p b G x D b 2 x 1 b W 5 O Y W 1 l c y I g V m F s d W U 9 I n N b J n F 1 b 3 Q 7 S U Q m c X V v d D s s J n F 1 b 3 Q 7 T m F t Z S Z x d W 9 0 O y w m c X V v d D t Q a H l z a W N h b C B w b 3 d l c i Z x d W 9 0 O y w m c X V v d D t I Z W F 0 I H B v d 2 V y J n F 1 b 3 Q 7 L C Z x d W 9 0 O 0 N v b G Q g c G 9 3 Z X I m c X V v d D s s J n F 1 b 3 Q 7 U 2 h v Y 2 s g c G 9 3 Z X I m c X V v d D s s J n F 1 b 3 Q 7 Q W N j d X J h Y 3 k m c X V v d D s s J n F 1 b 3 Q 7 Q 3 J p d C B y Y X R l I G 1 v Z C Z x d W 9 0 O y w m c X V v d D t G b G F n c y Z x d W 9 0 O y w m c X V v d D t F Z m Z l Y 3 R z J n F 1 b 3 Q 7 L C Z x d W 9 0 O 0 N o Y W l u S U Q m c X V v d D s s J n F 1 b 3 Q 7 V G 9 v b H R p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t z Z G I v Q X V 0 b 1 J l b W 9 2 Z W R D b 2 x 1 b W 5 z M S 5 7 S U Q s M H 0 m c X V v d D s s J n F 1 b 3 Q 7 U 2 V j d G l v b j E v Q X R 0 Y W N r c 2 R i L 0 F 1 d G 9 S Z W 1 v d m V k Q 2 9 s d W 1 u c z E u e 0 5 h b W U s M X 0 m c X V v d D s s J n F 1 b 3 Q 7 U 2 V j d G l v b j E v Q X R 0 Y W N r c 2 R i L 0 F 1 d G 9 S Z W 1 v d m V k Q 2 9 s d W 1 u c z E u e 1 B o e X N p Y 2 F s I H B v d 2 V y L D J 9 J n F 1 b 3 Q 7 L C Z x d W 9 0 O 1 N l Y 3 R p b 2 4 x L 0 F 0 d G F j a 3 N k Y i 9 B d X R v U m V t b 3 Z l Z E N v b H V t b n M x L n t I Z W F 0 I H B v d 2 V y L D N 9 J n F 1 b 3 Q 7 L C Z x d W 9 0 O 1 N l Y 3 R p b 2 4 x L 0 F 0 d G F j a 3 N k Y i 9 B d X R v U m V t b 3 Z l Z E N v b H V t b n M x L n t D b 2 x k I H B v d 2 V y L D R 9 J n F 1 b 3 Q 7 L C Z x d W 9 0 O 1 N l Y 3 R p b 2 4 x L 0 F 0 d G F j a 3 N k Y i 9 B d X R v U m V t b 3 Z l Z E N v b H V t b n M x L n t T a G 9 j a y B w b 3 d l c i w 1 f S Z x d W 9 0 O y w m c X V v d D t T Z W N 0 a W 9 u M S 9 B d H R h Y 2 t z Z G I v Q X V 0 b 1 J l b W 9 2 Z W R D b 2 x 1 b W 5 z M S 5 7 Q W N j d X J h Y 3 k s N n 0 m c X V v d D s s J n F 1 b 3 Q 7 U 2 V j d G l v b j E v Q X R 0 Y W N r c 2 R i L 0 F 1 d G 9 S Z W 1 v d m V k Q 2 9 s d W 1 u c z E u e 0 N y a X Q g c m F 0 Z S B t b 2 Q s N 3 0 m c X V v d D s s J n F 1 b 3 Q 7 U 2 V j d G l v b j E v Q X R 0 Y W N r c 2 R i L 0 F 1 d G 9 S Z W 1 v d m V k Q 2 9 s d W 1 u c z E u e 0 Z s Y W d z L D h 9 J n F 1 b 3 Q 7 L C Z x d W 9 0 O 1 N l Y 3 R p b 2 4 x L 0 F 0 d G F j a 3 N k Y i 9 B d X R v U m V t b 3 Z l Z E N v b H V t b n M x L n t F Z m Z l Y 3 R z L D l 9 J n F 1 b 3 Q 7 L C Z x d W 9 0 O 1 N l Y 3 R p b 2 4 x L 0 F 0 d G F j a 3 N k Y i 9 B d X R v U m V t b 3 Z l Z E N v b H V t b n M x L n t D a G F p b k l E L D E w f S Z x d W 9 0 O y w m c X V v d D t T Z W N 0 a W 9 u M S 9 B d H R h Y 2 t z Z G I v Q X V 0 b 1 J l b W 9 2 Z W R D b 2 x 1 b W 5 z M S 5 7 V G 9 v b H R p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0 d G F j a 3 N k Y i 9 B d X R v U m V t b 3 Z l Z E N v b H V t b n M x L n t J R C w w f S Z x d W 9 0 O y w m c X V v d D t T Z W N 0 a W 9 u M S 9 B d H R h Y 2 t z Z G I v Q X V 0 b 1 J l b W 9 2 Z W R D b 2 x 1 b W 5 z M S 5 7 T m F t Z S w x f S Z x d W 9 0 O y w m c X V v d D t T Z W N 0 a W 9 u M S 9 B d H R h Y 2 t z Z G I v Q X V 0 b 1 J l b W 9 2 Z W R D b 2 x 1 b W 5 z M S 5 7 U G h 5 c 2 l j Y W w g c G 9 3 Z X I s M n 0 m c X V v d D s s J n F 1 b 3 Q 7 U 2 V j d G l v b j E v Q X R 0 Y W N r c 2 R i L 0 F 1 d G 9 S Z W 1 v d m V k Q 2 9 s d W 1 u c z E u e 0 h l Y X Q g c G 9 3 Z X I s M 3 0 m c X V v d D s s J n F 1 b 3 Q 7 U 2 V j d G l v b j E v Q X R 0 Y W N r c 2 R i L 0 F 1 d G 9 S Z W 1 v d m V k Q 2 9 s d W 1 u c z E u e 0 N v b G Q g c G 9 3 Z X I s N H 0 m c X V v d D s s J n F 1 b 3 Q 7 U 2 V j d G l v b j E v Q X R 0 Y W N r c 2 R i L 0 F 1 d G 9 S Z W 1 v d m V k Q 2 9 s d W 1 u c z E u e 1 N o b 2 N r I H B v d 2 V y L D V 9 J n F 1 b 3 Q 7 L C Z x d W 9 0 O 1 N l Y 3 R p b 2 4 x L 0 F 0 d G F j a 3 N k Y i 9 B d X R v U m V t b 3 Z l Z E N v b H V t b n M x L n t B Y 2 N 1 c m F j e S w 2 f S Z x d W 9 0 O y w m c X V v d D t T Z W N 0 a W 9 u M S 9 B d H R h Y 2 t z Z G I v Q X V 0 b 1 J l b W 9 2 Z W R D b 2 x 1 b W 5 z M S 5 7 Q 3 J p d C B y Y X R l I G 1 v Z C w 3 f S Z x d W 9 0 O y w m c X V v d D t T Z W N 0 a W 9 u M S 9 B d H R h Y 2 t z Z G I v Q X V 0 b 1 J l b W 9 2 Z W R D b 2 x 1 b W 5 z M S 5 7 R m x h Z 3 M s O H 0 m c X V v d D s s J n F 1 b 3 Q 7 U 2 V j d G l v b j E v Q X R 0 Y W N r c 2 R i L 0 F 1 d G 9 S Z W 1 v d m V k Q 2 9 s d W 1 u c z E u e 0 V m Z m V j d H M s O X 0 m c X V v d D s s J n F 1 b 3 Q 7 U 2 V j d G l v b j E v Q X R 0 Y W N r c 2 R i L 0 F 1 d G 9 S Z W 1 v d m V k Q 2 9 s d W 1 u c z E u e 0 N o Y W l u S U Q s M T B 9 J n F 1 b 3 Q 7 L C Z x d W 9 0 O 1 N l Y 3 R p b 2 4 x L 0 F 0 d G F j a 3 N k Y i 9 B d X R v U m V t b 3 Z l Z E N v b H V t b n M x L n t U b 2 9 s d G l w L D E x f S Z x d W 9 0 O 1 0 s J n F 1 b 3 Q 7 U m V s Y X R p b 2 5 z a G l w S W 5 m b y Z x d W 9 0 O z p b X X 0 i I C 8 + P E V u d H J 5 I F R 5 c G U 9 I l F 1 Z X J 5 S U Q i I F Z h b H V l P S J z N D g w N z l k Y T M t O D N j N S 0 0 N D Q w L W E y N m I t N T M x N T F l Y 2 F j Z G I 3 I i A v P j w v U 3 R h Y m x l R W 5 0 c m l l c z 4 8 L 0 l 0 Z W 0 + P E l 0 Z W 0 + P E l 0 Z W 1 M b 2 N h d G l v b j 4 8 S X R l b V R 5 c G U + R m 9 y b X V s Y T w v S X R l b V R 5 c G U + P E l 0 Z W 1 Q Y X R o P l N l Y 3 R p b 2 4 x L 0 F 0 d G F j a 3 N k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z Z G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z Z G I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n G i E d W 4 6 T 6 D e G z K e D P 8 0 A A A A A A I A A A A A A B B m A A A A A Q A A I A A A A H q w E g Z B r G Q Y 5 e + f p l j L T O W 0 9 p 1 9 w w 2 3 e l I Q T E M T 7 I W 5 A A A A A A 6 A A A A A A g A A I A A A A H D W Y g w F s Q X a V L 0 6 1 5 P K v y y N G J H H a W B e A g 5 a c J s i y N E m U A A A A N H m 3 3 5 B p U l Y N r Y o g 6 7 S f H D j 0 P b Z r v F A u e E 5 u n j t F y I J 2 n C F B 9 v + E p X 2 w h V O N e w h r + b f Q 9 / r V V s 7 X A T K E e O 5 X g Z Q 5 C 1 y h X y X 7 U 5 H f v U a e c H x Q A A A A J S f m Z e U M i k u X W c J I X 9 U / m S T Y J p t e N H e K x j z t B F J f C R q 1 s v 0 T 0 W g f O j f I r O M X 5 B K 1 6 A N I H m z H H G r 8 n H 7 v j L p d 9 4 = < / D a t a M a s h u p > 
</file>

<file path=customXml/itemProps1.xml><?xml version="1.0" encoding="utf-8"?>
<ds:datastoreItem xmlns:ds="http://schemas.openxmlformats.org/officeDocument/2006/customXml" ds:itemID="{E3D45B25-5C39-4505-9D1A-C6ACF78A61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Calcsheet</vt:lpstr>
      <vt:lpstr>Attacksdb</vt:lpstr>
      <vt:lpstr>Speciesdb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PoopieJoe</dc:creator>
  <cp:lastModifiedBy>PoopieJoe</cp:lastModifiedBy>
  <dcterms:created xsi:type="dcterms:W3CDTF">2021-12-04T11:29:54Z</dcterms:created>
  <dcterms:modified xsi:type="dcterms:W3CDTF">2021-12-04T12:44:44Z</dcterms:modified>
</cp:coreProperties>
</file>