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ESA\Assignments\Assign 2 - Flow\"/>
    </mc:Choice>
  </mc:AlternateContent>
  <xr:revisionPtr revIDLastSave="0" documentId="13_ncr:1_{80D31A64-9150-4781-9ED5-8CA246CD40ED}" xr6:coauthVersionLast="37" xr6:coauthVersionMax="37" xr10:uidLastSave="{00000000-0000-0000-0000-000000000000}"/>
  <bookViews>
    <workbookView minimized="1" xWindow="0" yWindow="0" windowWidth="23040" windowHeight="8778" xr2:uid="{2CF654C9-FE93-460C-9284-32D861B86892}"/>
  </bookViews>
  <sheets>
    <sheet name="DP simple" sheetId="1" r:id="rId1"/>
    <sheet name="Incorrect" sheetId="2" r:id="rId2"/>
    <sheet name="Var are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K2" i="3" l="1"/>
  <c r="L2" i="3" l="1"/>
  <c r="H2" i="3"/>
  <c r="G2" i="1" l="1"/>
  <c r="F2" i="2"/>
  <c r="G2" i="2"/>
  <c r="H2" i="2"/>
  <c r="E2" i="2"/>
  <c r="B2" i="3"/>
  <c r="C2" i="3" s="1"/>
  <c r="D2" i="2"/>
  <c r="F2" i="1"/>
  <c r="E2" i="3" l="1"/>
  <c r="F2" i="3" s="1"/>
</calcChain>
</file>

<file path=xl/sharedStrings.xml><?xml version="1.0" encoding="utf-8"?>
<sst xmlns="http://schemas.openxmlformats.org/spreadsheetml/2006/main" count="61" uniqueCount="37">
  <si>
    <r>
      <rPr>
        <sz val="14"/>
        <color theme="1"/>
        <rFont val="Calibri"/>
        <family val="2"/>
      </rPr>
      <t>Density</t>
    </r>
    <r>
      <rPr>
        <b/>
        <sz val="16"/>
        <color theme="1"/>
        <rFont val="Calibri"/>
        <family val="2"/>
      </rPr>
      <t xml:space="preserve"> (ρ)</t>
    </r>
  </si>
  <si>
    <r>
      <t xml:space="preserve">Downstream Pressure </t>
    </r>
    <r>
      <rPr>
        <b/>
        <sz val="11"/>
        <color theme="1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d)</t>
    </r>
  </si>
  <si>
    <r>
      <t xml:space="preserve">Upstream Pressure </t>
    </r>
    <r>
      <rPr>
        <b/>
        <sz val="11"/>
        <color theme="1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u)</t>
    </r>
  </si>
  <si>
    <r>
      <t xml:space="preserve">Area </t>
    </r>
    <r>
      <rPr>
        <b/>
        <sz val="14"/>
        <color theme="1"/>
        <rFont val="Calibri"/>
        <family val="2"/>
        <scheme val="minor"/>
      </rPr>
      <t>(A)</t>
    </r>
  </si>
  <si>
    <r>
      <t xml:space="preserve">Velocity </t>
    </r>
    <r>
      <rPr>
        <b/>
        <sz val="14"/>
        <color theme="1"/>
        <rFont val="Calibri"/>
        <family val="2"/>
        <scheme val="minor"/>
      </rPr>
      <t>(V)</t>
    </r>
  </si>
  <si>
    <r>
      <t xml:space="preserve">Flow Rate </t>
    </r>
    <r>
      <rPr>
        <b/>
        <sz val="14"/>
        <color theme="1"/>
        <rFont val="Calibri"/>
        <family val="2"/>
        <scheme val="minor"/>
      </rPr>
      <t>(Q)</t>
    </r>
  </si>
  <si>
    <t>m</t>
  </si>
  <si>
    <t>Root 1</t>
  </si>
  <si>
    <t>Root 2</t>
  </si>
  <si>
    <t>Original Value</t>
  </si>
  <si>
    <t>Maximum Error</t>
  </si>
  <si>
    <r>
      <t xml:space="preserve">Coefficient </t>
    </r>
    <r>
      <rPr>
        <b/>
        <sz val="14"/>
        <color theme="1"/>
        <rFont val="Calibri"/>
        <family val="2"/>
        <scheme val="minor"/>
      </rPr>
      <t>A</t>
    </r>
  </si>
  <si>
    <r>
      <t xml:space="preserve">Coefficient </t>
    </r>
    <r>
      <rPr>
        <b/>
        <sz val="14"/>
        <color theme="1"/>
        <rFont val="Calibri"/>
        <family val="2"/>
        <scheme val="minor"/>
      </rPr>
      <t>B</t>
    </r>
  </si>
  <si>
    <r>
      <t xml:space="preserve">Coefficient </t>
    </r>
    <r>
      <rPr>
        <b/>
        <sz val="14"/>
        <color theme="1"/>
        <rFont val="Calibri"/>
        <family val="2"/>
        <scheme val="minor"/>
      </rPr>
      <t>C</t>
    </r>
  </si>
  <si>
    <r>
      <t xml:space="preserve">Discriminant </t>
    </r>
    <r>
      <rPr>
        <b/>
        <sz val="14"/>
        <color theme="1"/>
        <rFont val="Calibri"/>
        <family val="2"/>
      </rPr>
      <t>Δ</t>
    </r>
  </si>
  <si>
    <r>
      <t xml:space="preserve">Density of float </t>
    </r>
    <r>
      <rPr>
        <b/>
        <sz val="14"/>
        <color theme="1"/>
        <rFont val="Calibri"/>
        <family val="2"/>
        <scheme val="minor"/>
      </rPr>
      <t>(ρ</t>
    </r>
    <r>
      <rPr>
        <b/>
        <sz val="11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)</t>
    </r>
  </si>
  <si>
    <r>
      <t>Volume</t>
    </r>
    <r>
      <rPr>
        <b/>
        <sz val="14"/>
        <color theme="1"/>
        <rFont val="Calibri"/>
        <family val="2"/>
        <scheme val="minor"/>
      </rPr>
      <t>(V)</t>
    </r>
  </si>
  <si>
    <r>
      <t>Radius</t>
    </r>
    <r>
      <rPr>
        <b/>
        <sz val="14"/>
        <color theme="1"/>
        <rFont val="Calibri"/>
        <family val="2"/>
        <scheme val="minor"/>
      </rPr>
      <t>(r)</t>
    </r>
  </si>
  <si>
    <t>Parameter</t>
  </si>
  <si>
    <t>Value</t>
  </si>
  <si>
    <t>Unit</t>
  </si>
  <si>
    <t>kg/(m^3)</t>
  </si>
  <si>
    <t>N/(m^2)</t>
  </si>
  <si>
    <t>m^2</t>
  </si>
  <si>
    <t>m/s</t>
  </si>
  <si>
    <t>(m^3)/s</t>
  </si>
  <si>
    <t>(m^3)</t>
  </si>
  <si>
    <t>kg</t>
  </si>
  <si>
    <r>
      <t xml:space="preserve">Mass of float </t>
    </r>
    <r>
      <rPr>
        <b/>
        <sz val="14"/>
        <color theme="1"/>
        <rFont val="Calibri"/>
        <family val="2"/>
        <scheme val="minor"/>
      </rPr>
      <t>(m)</t>
    </r>
  </si>
  <si>
    <r>
      <rPr>
        <b/>
        <sz val="14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gravity</t>
    </r>
  </si>
  <si>
    <t>N</t>
  </si>
  <si>
    <r>
      <t xml:space="preserve">Density of liquid </t>
    </r>
    <r>
      <rPr>
        <b/>
        <sz val="14"/>
        <color theme="1"/>
        <rFont val="Calibri"/>
        <family val="2"/>
        <scheme val="minor"/>
      </rPr>
      <t>(ρ</t>
    </r>
    <r>
      <rPr>
        <b/>
        <sz val="11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</si>
  <si>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buoyancy</t>
    </r>
  </si>
  <si>
    <r>
      <t xml:space="preserve">Resistive Coefficient </t>
    </r>
    <r>
      <rPr>
        <b/>
        <sz val="14"/>
        <color theme="1"/>
        <rFont val="Calibri"/>
        <family val="2"/>
        <scheme val="minor"/>
      </rPr>
      <t>(C</t>
    </r>
    <r>
      <rPr>
        <b/>
        <sz val="11"/>
        <color theme="1"/>
        <rFont val="Calibri"/>
        <family val="2"/>
        <scheme val="minor"/>
      </rPr>
      <t>r</t>
    </r>
    <r>
      <rPr>
        <b/>
        <sz val="14"/>
        <color theme="1"/>
        <rFont val="Calibri"/>
        <family val="2"/>
        <scheme val="minor"/>
      </rPr>
      <t>)</t>
    </r>
  </si>
  <si>
    <r>
      <t xml:space="preserve">Flow Velocity </t>
    </r>
    <r>
      <rPr>
        <b/>
        <sz val="14"/>
        <color theme="1"/>
        <rFont val="Calibri"/>
        <family val="2"/>
        <scheme val="minor"/>
      </rPr>
      <t>(v)</t>
    </r>
  </si>
  <si>
    <r>
      <rPr>
        <b/>
        <sz val="14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resistive</t>
    </r>
  </si>
  <si>
    <r>
      <t xml:space="preserve">New Resistive Coefficient </t>
    </r>
    <r>
      <rPr>
        <b/>
        <sz val="14"/>
        <color theme="1"/>
        <rFont val="Calibri"/>
        <family val="2"/>
        <scheme val="minor"/>
      </rPr>
      <t>(C</t>
    </r>
    <r>
      <rPr>
        <b/>
        <sz val="11"/>
        <color theme="1"/>
        <rFont val="Calibri"/>
        <family val="2"/>
        <scheme val="minor"/>
      </rPr>
      <t>rnew</t>
    </r>
    <r>
      <rPr>
        <b/>
        <sz val="14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</si>
</sst>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Mistral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CC9-8B3C-49CA-8780-A6AEF4E5D6F4}">
  <dimension ref="A1:G8"/>
  <sheetViews>
    <sheetView tabSelected="1" workbookViewId="0">
      <selection activeCell="F7" sqref="F7"/>
    </sheetView>
  </sheetViews>
  <sheetFormatPr defaultRowHeight="14.4" x14ac:dyDescent="0.55000000000000004"/>
  <cols>
    <col min="2" max="2" width="12.3125" bestFit="1" customWidth="1"/>
    <col min="3" max="3" width="19.7890625" bestFit="1" customWidth="1"/>
    <col min="4" max="4" width="22.20703125" bestFit="1" customWidth="1"/>
    <col min="5" max="5" width="7.83984375" bestFit="1" customWidth="1"/>
    <col min="6" max="6" width="10.47265625" bestFit="1" customWidth="1"/>
    <col min="7" max="7" width="12.1015625" bestFit="1" customWidth="1"/>
  </cols>
  <sheetData>
    <row r="1" spans="1:7" ht="20.399999999999999" x14ac:dyDescent="0.75">
      <c r="A1" t="s">
        <v>18</v>
      </c>
      <c r="B1" s="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55000000000000004">
      <c r="A2" t="s">
        <v>19</v>
      </c>
      <c r="B2">
        <v>1.2250000000000001</v>
      </c>
      <c r="C2">
        <v>20</v>
      </c>
      <c r="D2">
        <v>15</v>
      </c>
      <c r="E2">
        <v>0.1</v>
      </c>
      <c r="F2">
        <f>ROUND(SQRT((2*(C2-D2))/B2), 3)</f>
        <v>2.8570000000000002</v>
      </c>
      <c r="G2">
        <f>ROUND((F2*E2),3)</f>
        <v>0.28599999999999998</v>
      </c>
    </row>
    <row r="3" spans="1:7" x14ac:dyDescent="0.55000000000000004">
      <c r="A3" t="s">
        <v>20</v>
      </c>
      <c r="B3" t="s">
        <v>21</v>
      </c>
      <c r="C3" t="s">
        <v>22</v>
      </c>
      <c r="D3" t="s">
        <v>22</v>
      </c>
      <c r="E3" t="s">
        <v>23</v>
      </c>
      <c r="F3" t="s">
        <v>24</v>
      </c>
      <c r="G3" t="s">
        <v>25</v>
      </c>
    </row>
    <row r="6" spans="1:7" ht="20.399999999999999" x14ac:dyDescent="0.75">
      <c r="A6" t="s">
        <v>18</v>
      </c>
      <c r="B6" s="1" t="s">
        <v>0</v>
      </c>
      <c r="C6" t="s">
        <v>2</v>
      </c>
      <c r="D6" t="s">
        <v>1</v>
      </c>
      <c r="E6" t="s">
        <v>3</v>
      </c>
      <c r="F6" t="s">
        <v>4</v>
      </c>
      <c r="G6" t="s">
        <v>5</v>
      </c>
    </row>
    <row r="7" spans="1:7" x14ac:dyDescent="0.55000000000000004">
      <c r="A7" t="s">
        <v>19</v>
      </c>
      <c r="B7">
        <v>1.2250000000000001</v>
      </c>
      <c r="C7">
        <v>25</v>
      </c>
      <c r="D7">
        <v>17</v>
      </c>
      <c r="E7">
        <v>0.15</v>
      </c>
      <c r="F7">
        <f>ROUND(SQRT((2*(C7-D7))/B7), 3)</f>
        <v>3.6139999999999999</v>
      </c>
      <c r="G7">
        <f>ROUND((F7*E7),3)</f>
        <v>0.54200000000000004</v>
      </c>
    </row>
    <row r="8" spans="1:7" x14ac:dyDescent="0.55000000000000004">
      <c r="A8" t="s">
        <v>20</v>
      </c>
      <c r="B8" t="s">
        <v>21</v>
      </c>
      <c r="C8" t="s">
        <v>22</v>
      </c>
      <c r="D8" t="s">
        <v>22</v>
      </c>
      <c r="E8" t="s">
        <v>23</v>
      </c>
      <c r="F8" t="s">
        <v>24</v>
      </c>
      <c r="G8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3A28-66D5-44CE-B4B2-1357BCA912E1}">
  <dimension ref="A1:H2"/>
  <sheetViews>
    <sheetView workbookViewId="0">
      <selection activeCell="H2" sqref="H2"/>
    </sheetView>
  </sheetViews>
  <sheetFormatPr defaultRowHeight="14.4" x14ac:dyDescent="0.55000000000000004"/>
  <cols>
    <col min="1" max="1" width="11.05078125" bestFit="1" customWidth="1"/>
    <col min="2" max="2" width="10.9453125" bestFit="1" customWidth="1"/>
    <col min="3" max="3" width="10.89453125" bestFit="1" customWidth="1"/>
    <col min="4" max="4" width="12.41796875" bestFit="1" customWidth="1"/>
    <col min="6" max="6" width="11.68359375" bestFit="1" customWidth="1"/>
    <col min="7" max="7" width="11.62890625" bestFit="1" customWidth="1"/>
    <col min="8" max="8" width="14.578125" bestFit="1" customWidth="1"/>
  </cols>
  <sheetData>
    <row r="1" spans="1:8" ht="18.3" x14ac:dyDescent="0.7">
      <c r="A1" t="s">
        <v>11</v>
      </c>
      <c r="B1" t="s">
        <v>12</v>
      </c>
      <c r="C1" t="s">
        <v>13</v>
      </c>
      <c r="D1" t="s">
        <v>14</v>
      </c>
      <c r="E1" t="s">
        <v>7</v>
      </c>
      <c r="F1" t="s">
        <v>8</v>
      </c>
      <c r="G1" s="4" t="s">
        <v>9</v>
      </c>
      <c r="H1" s="3" t="s">
        <v>10</v>
      </c>
    </row>
    <row r="2" spans="1:8" x14ac:dyDescent="0.55000000000000004">
      <c r="A2">
        <v>1.0024999999999999</v>
      </c>
      <c r="B2">
        <v>-2500</v>
      </c>
      <c r="C2">
        <v>3.5</v>
      </c>
      <c r="D2">
        <f>(B2^2) - (4*A2*C2)</f>
        <v>6249985.9649999999</v>
      </c>
      <c r="E2">
        <f>(-B2+(SQRT(D2)))/(2*A2)</f>
        <v>2493.7641860341269</v>
      </c>
      <c r="F2">
        <f>ROUND(((-B2-(SQRT(D2)))/(2*A2)), 5)</f>
        <v>1.4E-3</v>
      </c>
      <c r="G2">
        <f>ROUND(E2, 3)</f>
        <v>2493.7640000000001</v>
      </c>
      <c r="H2">
        <f>ROUND((2500 - G2), 3)</f>
        <v>6.2359999999999998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3BC9-4CEC-4543-B870-52D4DD3E5A31}">
  <dimension ref="A1:L10"/>
  <sheetViews>
    <sheetView workbookViewId="0">
      <selection activeCell="F15" sqref="F15"/>
    </sheetView>
  </sheetViews>
  <sheetFormatPr defaultRowHeight="14.4" x14ac:dyDescent="0.55000000000000004"/>
  <cols>
    <col min="1" max="1" width="9.05078125" bestFit="1" customWidth="1"/>
    <col min="2" max="2" width="12.578125" bestFit="1" customWidth="1"/>
    <col min="3" max="3" width="18.734375" bestFit="1" customWidth="1"/>
    <col min="4" max="4" width="17.05078125" bestFit="1" customWidth="1"/>
    <col min="5" max="5" width="14.9453125" bestFit="1" customWidth="1"/>
    <col min="7" max="7" width="17.15625" bestFit="1" customWidth="1"/>
    <col min="8" max="8" width="11.68359375" bestFit="1" customWidth="1"/>
    <col min="9" max="9" width="20.68359375" bestFit="1" customWidth="1"/>
    <col min="10" max="10" width="14.3671875" bestFit="1" customWidth="1"/>
    <col min="11" max="11" width="11.68359375" bestFit="1" customWidth="1"/>
    <col min="12" max="12" width="28.1015625" bestFit="1" customWidth="1"/>
    <col min="15" max="15" width="11.578125" bestFit="1" customWidth="1"/>
  </cols>
  <sheetData>
    <row r="1" spans="1:12" ht="18.3" x14ac:dyDescent="0.7">
      <c r="A1" t="s">
        <v>18</v>
      </c>
      <c r="B1" t="s">
        <v>17</v>
      </c>
      <c r="C1" t="s">
        <v>16</v>
      </c>
      <c r="D1" t="s">
        <v>15</v>
      </c>
      <c r="E1" t="s">
        <v>28</v>
      </c>
      <c r="F1" s="2" t="s">
        <v>29</v>
      </c>
      <c r="G1" t="s">
        <v>31</v>
      </c>
      <c r="H1" s="2" t="s">
        <v>32</v>
      </c>
      <c r="I1" t="s">
        <v>33</v>
      </c>
      <c r="J1" t="s">
        <v>34</v>
      </c>
      <c r="K1" s="2" t="s">
        <v>35</v>
      </c>
      <c r="L1" t="s">
        <v>36</v>
      </c>
    </row>
    <row r="2" spans="1:12" x14ac:dyDescent="0.55000000000000004">
      <c r="A2" t="s">
        <v>19</v>
      </c>
      <c r="B2">
        <f>6.35/2000</f>
        <v>3.1749999999999999E-3</v>
      </c>
      <c r="C2">
        <f>(4/3)*(B2^3)*(3.14)</f>
        <v>1.3399838791666666E-7</v>
      </c>
      <c r="D2">
        <v>2700</v>
      </c>
      <c r="E2">
        <f>C2*D2</f>
        <v>3.61795647375E-4</v>
      </c>
      <c r="F2">
        <f>E2*9.8</f>
        <v>3.5455973442750002E-3</v>
      </c>
      <c r="G2">
        <v>1110</v>
      </c>
      <c r="H2">
        <f>C2*G2*9.8</f>
        <v>1.4576344637575003E-3</v>
      </c>
      <c r="I2">
        <v>0.2</v>
      </c>
      <c r="J2">
        <v>0.9</v>
      </c>
      <c r="K2">
        <f>0.5*G2*I2*J2*J2*3.14*B2*B2</f>
        <v>2.845935840375E-3</v>
      </c>
      <c r="L2">
        <f>(F2-H2)/(0.5*G2*J2*J2*2*3.14*B2*B2)</f>
        <v>7.3366477588699811E-2</v>
      </c>
    </row>
    <row r="3" spans="1:12" x14ac:dyDescent="0.55000000000000004">
      <c r="A3" t="s">
        <v>20</v>
      </c>
      <c r="B3" t="s">
        <v>6</v>
      </c>
      <c r="C3" t="s">
        <v>26</v>
      </c>
      <c r="D3" t="s">
        <v>21</v>
      </c>
      <c r="E3" t="s">
        <v>27</v>
      </c>
      <c r="F3" t="s">
        <v>30</v>
      </c>
      <c r="G3" t="s">
        <v>21</v>
      </c>
      <c r="H3" t="s">
        <v>30</v>
      </c>
      <c r="J3" t="s">
        <v>24</v>
      </c>
      <c r="K3" t="s">
        <v>30</v>
      </c>
    </row>
    <row r="10" spans="1:12" ht="16.2" x14ac:dyDescent="0.7">
      <c r="C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 simple</vt:lpstr>
      <vt:lpstr>Incorrect</vt:lpstr>
      <vt:lpstr>Var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2018-09-15T22:36:16Z</dcterms:created>
  <dcterms:modified xsi:type="dcterms:W3CDTF">2018-11-08T04:13:24Z</dcterms:modified>
</cp:coreProperties>
</file>