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hidePivotFieldList="1"/>
  <bookViews>
    <workbookView xWindow="-105" yWindow="-105" windowWidth="20730" windowHeight="11760" activeTab="2"/>
  </bookViews>
  <sheets>
    <sheet name="Sales month in PT" sheetId="7" r:id="rId1"/>
    <sheet name="Top customers in PT" sheetId="8" r:id="rId2"/>
    <sheet name="SuperMarket Sales" sheetId="2" r:id="rId3"/>
  </sheets>
  <calcPr calcId="144525"/>
  <pivotCaches>
    <pivotCache cacheId="0" r:id="rId4"/>
  </pivotCaches>
</workbook>
</file>

<file path=xl/calcChain.xml><?xml version="1.0" encoding="utf-8"?>
<calcChain xmlns="http://schemas.openxmlformats.org/spreadsheetml/2006/main">
  <c r="J25" i="2" l="1"/>
  <c r="J7" i="2" l="1"/>
  <c r="J74" i="2"/>
  <c r="J75" i="2"/>
  <c r="J7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45" i="2"/>
  <c r="J46" i="2"/>
  <c r="J47" i="2"/>
  <c r="J48" i="2"/>
  <c r="J49" i="2"/>
  <c r="J50" i="2"/>
  <c r="J51" i="2"/>
  <c r="J52" i="2"/>
  <c r="J53" i="2"/>
  <c r="J54" i="2"/>
  <c r="J55" i="2"/>
  <c r="J56" i="2"/>
  <c r="J23" i="2"/>
  <c r="J24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8" i="2"/>
  <c r="H76" i="2" l="1"/>
  <c r="I76" i="2" s="1"/>
  <c r="K76" i="2" s="1"/>
  <c r="H75" i="2"/>
  <c r="I75" i="2" s="1"/>
  <c r="K75" i="2" s="1"/>
  <c r="H74" i="2"/>
  <c r="I74" i="2" s="1"/>
  <c r="K74" i="2" s="1"/>
  <c r="H73" i="2"/>
  <c r="I73" i="2" s="1"/>
  <c r="K73" i="2" s="1"/>
  <c r="H72" i="2"/>
  <c r="I72" i="2" s="1"/>
  <c r="K72" i="2" s="1"/>
  <c r="H71" i="2"/>
  <c r="I71" i="2" s="1"/>
  <c r="K71" i="2" s="1"/>
  <c r="H70" i="2"/>
  <c r="I70" i="2" s="1"/>
  <c r="K70" i="2" s="1"/>
  <c r="H69" i="2"/>
  <c r="I69" i="2" s="1"/>
  <c r="K69" i="2" s="1"/>
  <c r="H68" i="2"/>
  <c r="I68" i="2" s="1"/>
  <c r="K68" i="2" s="1"/>
  <c r="H67" i="2"/>
  <c r="I67" i="2" s="1"/>
  <c r="K67" i="2" s="1"/>
  <c r="H66" i="2"/>
  <c r="I66" i="2" s="1"/>
  <c r="K66" i="2" s="1"/>
  <c r="H65" i="2"/>
  <c r="I65" i="2" s="1"/>
  <c r="K65" i="2" s="1"/>
  <c r="H64" i="2"/>
  <c r="I64" i="2" s="1"/>
  <c r="K64" i="2" s="1"/>
  <c r="H63" i="2"/>
  <c r="I63" i="2" s="1"/>
  <c r="K63" i="2" s="1"/>
  <c r="H62" i="2"/>
  <c r="I62" i="2" s="1"/>
  <c r="K62" i="2" s="1"/>
  <c r="H61" i="2"/>
  <c r="I61" i="2" s="1"/>
  <c r="K61" i="2" s="1"/>
  <c r="H60" i="2"/>
  <c r="I60" i="2" s="1"/>
  <c r="K60" i="2" s="1"/>
  <c r="H59" i="2"/>
  <c r="I59" i="2" s="1"/>
  <c r="K59" i="2" s="1"/>
  <c r="H58" i="2"/>
  <c r="I58" i="2" s="1"/>
  <c r="K58" i="2" s="1"/>
  <c r="H57" i="2"/>
  <c r="I57" i="2" s="1"/>
  <c r="K57" i="2" s="1"/>
  <c r="H56" i="2"/>
  <c r="I56" i="2" s="1"/>
  <c r="K56" i="2" s="1"/>
  <c r="H55" i="2"/>
  <c r="I55" i="2" s="1"/>
  <c r="K55" i="2" s="1"/>
  <c r="H54" i="2"/>
  <c r="I54" i="2" s="1"/>
  <c r="K54" i="2" s="1"/>
  <c r="H53" i="2"/>
  <c r="I53" i="2" s="1"/>
  <c r="K53" i="2" s="1"/>
  <c r="H52" i="2"/>
  <c r="I52" i="2" s="1"/>
  <c r="K52" i="2" s="1"/>
  <c r="H51" i="2"/>
  <c r="I51" i="2" s="1"/>
  <c r="K51" i="2" s="1"/>
  <c r="H50" i="2"/>
  <c r="I50" i="2" s="1"/>
  <c r="K50" i="2" s="1"/>
  <c r="H49" i="2"/>
  <c r="I49" i="2" s="1"/>
  <c r="K49" i="2" s="1"/>
  <c r="H48" i="2"/>
  <c r="I48" i="2" s="1"/>
  <c r="K48" i="2" s="1"/>
  <c r="H47" i="2"/>
  <c r="I47" i="2" s="1"/>
  <c r="K47" i="2" s="1"/>
  <c r="H46" i="2"/>
  <c r="I46" i="2" s="1"/>
  <c r="K46" i="2" s="1"/>
  <c r="H45" i="2"/>
  <c r="I45" i="2" s="1"/>
  <c r="K45" i="2" s="1"/>
  <c r="H44" i="2"/>
  <c r="I44" i="2" s="1"/>
  <c r="K44" i="2" s="1"/>
  <c r="H43" i="2"/>
  <c r="I43" i="2" s="1"/>
  <c r="K43" i="2" s="1"/>
  <c r="H42" i="2"/>
  <c r="I42" i="2" s="1"/>
  <c r="K42" i="2" s="1"/>
  <c r="H41" i="2"/>
  <c r="I41" i="2" s="1"/>
  <c r="K41" i="2" s="1"/>
  <c r="H40" i="2"/>
  <c r="I40" i="2" s="1"/>
  <c r="K40" i="2" s="1"/>
  <c r="H39" i="2"/>
  <c r="I39" i="2" s="1"/>
  <c r="K39" i="2" s="1"/>
  <c r="H38" i="2"/>
  <c r="I38" i="2" s="1"/>
  <c r="K38" i="2" s="1"/>
  <c r="H37" i="2"/>
  <c r="I37" i="2" s="1"/>
  <c r="K37" i="2" s="1"/>
  <c r="H36" i="2"/>
  <c r="I36" i="2" s="1"/>
  <c r="K36" i="2" s="1"/>
  <c r="H35" i="2"/>
  <c r="I35" i="2" s="1"/>
  <c r="K35" i="2" s="1"/>
  <c r="H34" i="2"/>
  <c r="I34" i="2" s="1"/>
  <c r="K34" i="2" s="1"/>
  <c r="H33" i="2"/>
  <c r="I33" i="2" s="1"/>
  <c r="K33" i="2" s="1"/>
  <c r="H32" i="2"/>
  <c r="I32" i="2" s="1"/>
  <c r="K32" i="2" s="1"/>
  <c r="H31" i="2"/>
  <c r="I31" i="2" s="1"/>
  <c r="K31" i="2" s="1"/>
  <c r="H30" i="2"/>
  <c r="I30" i="2" s="1"/>
  <c r="K30" i="2" s="1"/>
  <c r="H29" i="2"/>
  <c r="I29" i="2" s="1"/>
  <c r="K29" i="2" s="1"/>
  <c r="H28" i="2"/>
  <c r="I28" i="2" s="1"/>
  <c r="K28" i="2" s="1"/>
  <c r="H27" i="2"/>
  <c r="I27" i="2" s="1"/>
  <c r="K27" i="2" s="1"/>
  <c r="H26" i="2"/>
  <c r="I26" i="2" s="1"/>
  <c r="K26" i="2" s="1"/>
  <c r="H25" i="2"/>
  <c r="I25" i="2" s="1"/>
  <c r="K25" i="2" s="1"/>
  <c r="H24" i="2"/>
  <c r="I24" i="2" s="1"/>
  <c r="K24" i="2" s="1"/>
  <c r="H23" i="2"/>
  <c r="I23" i="2" s="1"/>
  <c r="K23" i="2" s="1"/>
  <c r="H22" i="2"/>
  <c r="I22" i="2" s="1"/>
  <c r="K22" i="2" s="1"/>
  <c r="H21" i="2"/>
  <c r="I21" i="2" s="1"/>
  <c r="K21" i="2" s="1"/>
  <c r="H20" i="2"/>
  <c r="I20" i="2" s="1"/>
  <c r="K20" i="2" s="1"/>
  <c r="H19" i="2"/>
  <c r="I19" i="2" s="1"/>
  <c r="K19" i="2" s="1"/>
  <c r="H18" i="2"/>
  <c r="I18" i="2" s="1"/>
  <c r="K18" i="2" s="1"/>
  <c r="H17" i="2"/>
  <c r="I17" i="2" s="1"/>
  <c r="K17" i="2" s="1"/>
  <c r="H16" i="2"/>
  <c r="I16" i="2" s="1"/>
  <c r="K16" i="2" s="1"/>
  <c r="H15" i="2"/>
  <c r="I15" i="2" s="1"/>
  <c r="K15" i="2" s="1"/>
  <c r="H14" i="2"/>
  <c r="I14" i="2" s="1"/>
  <c r="K14" i="2" s="1"/>
  <c r="H13" i="2"/>
  <c r="I13" i="2" s="1"/>
  <c r="K13" i="2" s="1"/>
  <c r="H12" i="2"/>
  <c r="I12" i="2" s="1"/>
  <c r="K12" i="2" s="1"/>
  <c r="H11" i="2"/>
  <c r="I11" i="2" s="1"/>
  <c r="K11" i="2" s="1"/>
  <c r="H10" i="2"/>
  <c r="I10" i="2" s="1"/>
  <c r="K10" i="2" s="1"/>
  <c r="H9" i="2"/>
  <c r="H8" i="2"/>
  <c r="I8" i="2" s="1"/>
  <c r="K8" i="2" s="1"/>
  <c r="H7" i="2"/>
  <c r="I9" i="2" l="1"/>
  <c r="K9" i="2" s="1"/>
  <c r="I7" i="2"/>
  <c r="K7" i="2" s="1"/>
  <c r="I77" i="2" l="1"/>
  <c r="K77" i="2"/>
</calcChain>
</file>

<file path=xl/sharedStrings.xml><?xml version="1.0" encoding="utf-8"?>
<sst xmlns="http://schemas.openxmlformats.org/spreadsheetml/2006/main" count="185" uniqueCount="88">
  <si>
    <t>Supermarket Sales Data</t>
  </si>
  <si>
    <t>Tax</t>
  </si>
  <si>
    <t>Order No</t>
  </si>
  <si>
    <t>Order Date</t>
  </si>
  <si>
    <t>Customer Name</t>
  </si>
  <si>
    <t>Ship Date</t>
  </si>
  <si>
    <t>Retail Price (USD)</t>
  </si>
  <si>
    <t>Order Quantity</t>
  </si>
  <si>
    <t>Tax (USD)</t>
  </si>
  <si>
    <t>Total (USD)</t>
  </si>
  <si>
    <t>John Smith</t>
  </si>
  <si>
    <t>Jane Doe</t>
  </si>
  <si>
    <t>Michael Johnson</t>
  </si>
  <si>
    <t>Emily Brown</t>
  </si>
  <si>
    <t>David Wilson</t>
  </si>
  <si>
    <t>Lisa Taylor</t>
  </si>
  <si>
    <t>Daniel Martinez</t>
  </si>
  <si>
    <t>Sarah Anderson</t>
  </si>
  <si>
    <t>Christopher Thomas</t>
  </si>
  <si>
    <t>Kimberly Garcia</t>
  </si>
  <si>
    <t>William Hernandez</t>
  </si>
  <si>
    <t>Melissa Lopez</t>
  </si>
  <si>
    <t>Richard Perez</t>
  </si>
  <si>
    <t>Jessica Gonzalez</t>
  </si>
  <si>
    <t>Matthew Wilson</t>
  </si>
  <si>
    <t>Amanda Martinez</t>
  </si>
  <si>
    <t>James Johnson</t>
  </si>
  <si>
    <t>Laura Brown</t>
  </si>
  <si>
    <t>Daniel Smith</t>
  </si>
  <si>
    <t>Jennifer Davis</t>
  </si>
  <si>
    <t>Michael Garcia</t>
  </si>
  <si>
    <t>Amy Hernandez</t>
  </si>
  <si>
    <t>Christopher Rodriguez</t>
  </si>
  <si>
    <t>Jessica Martinez</t>
  </si>
  <si>
    <t>Sarah Smith</t>
  </si>
  <si>
    <t>Matthew Johnson</t>
  </si>
  <si>
    <t>Emily Davis</t>
  </si>
  <si>
    <t>Daniel Wilson</t>
  </si>
  <si>
    <t>Jennifer Martinez</t>
  </si>
  <si>
    <t>Michael Smith</t>
  </si>
  <si>
    <t>Jessica Johnson</t>
  </si>
  <si>
    <t>David Brown</t>
  </si>
  <si>
    <t>Sarah Garcia</t>
  </si>
  <si>
    <t>Matthew Hernandez</t>
  </si>
  <si>
    <t>Emily Rodriguez</t>
  </si>
  <si>
    <t>Daniel Davis</t>
  </si>
  <si>
    <t>Jennifer Smith</t>
  </si>
  <si>
    <t>Sarah Johnson</t>
  </si>
  <si>
    <t>Matthew Garcia</t>
  </si>
  <si>
    <t>Daniel Hernandez</t>
  </si>
  <si>
    <t>Michael Martinez</t>
  </si>
  <si>
    <t>Jessica Wilson</t>
  </si>
  <si>
    <t>David Rodriguez</t>
  </si>
  <si>
    <t>Sarah Gonzalez</t>
  </si>
  <si>
    <t>Matthew Smith</t>
  </si>
  <si>
    <t>Emily Johnson</t>
  </si>
  <si>
    <t>Daniel Brown</t>
  </si>
  <si>
    <t>Jennifer Hernandez</t>
  </si>
  <si>
    <t>Michael Davis</t>
  </si>
  <si>
    <t>Jessica Smith</t>
  </si>
  <si>
    <t>David Martinez</t>
  </si>
  <si>
    <t>Row Labels</t>
  </si>
  <si>
    <t>Grand Total</t>
  </si>
  <si>
    <t>Month</t>
  </si>
  <si>
    <t xml:space="preserve">              4/31/2021</t>
  </si>
  <si>
    <t xml:space="preserve">              2/30/2024</t>
  </si>
  <si>
    <t xml:space="preserve">               2/29/2023</t>
  </si>
  <si>
    <t>Sales per Item</t>
  </si>
  <si>
    <t>January</t>
  </si>
  <si>
    <t>February</t>
  </si>
  <si>
    <t>March</t>
  </si>
  <si>
    <t>April</t>
  </si>
  <si>
    <t>May</t>
  </si>
  <si>
    <t>June</t>
  </si>
  <si>
    <t>July</t>
  </si>
  <si>
    <t>September</t>
  </si>
  <si>
    <t>October</t>
  </si>
  <si>
    <t>Sum of Total (USD)</t>
  </si>
  <si>
    <t>Sales per Month</t>
  </si>
  <si>
    <t>Top customers</t>
  </si>
  <si>
    <t>Product</t>
  </si>
  <si>
    <t>Bread</t>
  </si>
  <si>
    <t>Instant rice</t>
  </si>
  <si>
    <t>Soap or Body wash</t>
  </si>
  <si>
    <t>corn flakes or oats</t>
  </si>
  <si>
    <t>Yogurt or Cheese</t>
  </si>
  <si>
    <t>Tomato Sauce</t>
  </si>
  <si>
    <t>Cookies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</si>
</sst>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8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4"/>
      <color rgb="FF272760"/>
      <name val="Calibri"/>
      <family val="2"/>
    </font>
    <font>
      <sz val="11"/>
      <color theme="1"/>
      <name val="Calibri"/>
      <family val="2"/>
    </font>
    <font>
      <b/>
      <sz val="13"/>
      <color rgb="FF272760"/>
      <name val="Calibri"/>
      <family val="2"/>
    </font>
    <font>
      <b/>
      <sz val="12"/>
      <color rgb="FFFFFFFF"/>
      <name val="Calibri"/>
      <family val="2"/>
    </font>
    <font>
      <sz val="11"/>
      <color rgb="FF000000"/>
      <name val="Calibri"/>
      <family val="2"/>
    </font>
    <font>
      <b/>
      <sz val="11"/>
      <color theme="1"/>
      <name val="Aptos Narrow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9E1F2"/>
        <bgColor indexed="64"/>
      </patternFill>
    </fill>
    <fill>
      <patternFill patternType="solid">
        <fgColor rgb="FF272760"/>
        <bgColor indexed="64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272760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 style="thin">
        <color rgb="FFD9D9D9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5">
    <xf numFmtId="0" fontId="0" fillId="0" borderId="0" xfId="0"/>
    <xf numFmtId="0" fontId="2" fillId="2" borderId="1" xfId="0" applyFont="1" applyFill="1" applyBorder="1" applyAlignment="1">
      <alignment horizontal="centerContinuous" vertical="center"/>
    </xf>
    <xf numFmtId="0" fontId="3" fillId="0" borderId="0" xfId="0" applyFont="1"/>
    <xf numFmtId="0" fontId="4" fillId="2" borderId="1" xfId="0" applyFont="1" applyFill="1" applyBorder="1" applyAlignment="1">
      <alignment horizontal="centerContinuous" vertical="center"/>
    </xf>
    <xf numFmtId="0" fontId="5" fillId="3" borderId="2" xfId="0" applyFont="1" applyFill="1" applyBorder="1" applyAlignment="1">
      <alignment horizontal="center" vertical="center"/>
    </xf>
    <xf numFmtId="9" fontId="6" fillId="0" borderId="2" xfId="1" applyFont="1" applyBorder="1" applyAlignment="1">
      <alignment vertical="center"/>
    </xf>
    <xf numFmtId="0" fontId="5" fillId="3" borderId="3" xfId="0" applyFont="1" applyFill="1" applyBorder="1" applyAlignment="1">
      <alignment horizontal="center" vertical="center"/>
    </xf>
    <xf numFmtId="14" fontId="3" fillId="0" borderId="0" xfId="0" applyNumberFormat="1" applyFont="1"/>
    <xf numFmtId="0" fontId="0" fillId="0" borderId="0" xfId="0" pivotButton="1"/>
    <xf numFmtId="0" fontId="0" fillId="0" borderId="0" xfId="0" applyFont="1"/>
    <xf numFmtId="0" fontId="0" fillId="0" borderId="0" xfId="0" applyAlignment="1">
      <alignment horizontal="left"/>
    </xf>
    <xf numFmtId="0" fontId="0" fillId="0" borderId="0" xfId="0" applyNumberFormat="1"/>
    <xf numFmtId="0" fontId="7" fillId="4" borderId="0" xfId="0" applyFont="1" applyFill="1"/>
    <xf numFmtId="0" fontId="0" fillId="0" borderId="0" xfId="0" applyAlignment="1">
      <alignment vertical="center"/>
    </xf>
    <xf numFmtId="0" fontId="7" fillId="4" borderId="0" xfId="0" applyFont="1" applyFill="1" applyAlignment="1">
      <alignment vertical="top"/>
    </xf>
    <xf numFmtId="0" fontId="0" fillId="0" borderId="0" xfId="0" applyAlignment="1">
      <alignment vertical="top"/>
    </xf>
    <xf numFmtId="0" fontId="0" fillId="0" borderId="0" xfId="0" pivotButton="1" applyAlignment="1">
      <alignment vertical="top"/>
    </xf>
    <xf numFmtId="0" fontId="0" fillId="0" borderId="0" xfId="0" applyNumberFormat="1" applyAlignment="1">
      <alignment vertical="top"/>
    </xf>
    <xf numFmtId="0" fontId="5" fillId="3" borderId="5" xfId="0" applyFont="1" applyFill="1" applyBorder="1" applyAlignment="1">
      <alignment horizontal="center" vertical="center"/>
    </xf>
    <xf numFmtId="0" fontId="6" fillId="0" borderId="4" xfId="0" applyFont="1" applyBorder="1" applyAlignment="1">
      <alignment vertical="center"/>
    </xf>
    <xf numFmtId="14" fontId="6" fillId="0" borderId="4" xfId="0" applyNumberFormat="1" applyFont="1" applyBorder="1" applyAlignment="1">
      <alignment vertical="center"/>
    </xf>
    <xf numFmtId="44" fontId="6" fillId="0" borderId="4" xfId="2" applyFont="1" applyBorder="1" applyAlignment="1">
      <alignment vertical="center"/>
    </xf>
    <xf numFmtId="0" fontId="3" fillId="0" borderId="4" xfId="0" applyFont="1" applyBorder="1"/>
    <xf numFmtId="0" fontId="6" fillId="0" borderId="4" xfId="0" applyNumberFormat="1" applyFont="1" applyBorder="1" applyAlignment="1">
      <alignment vertical="center"/>
    </xf>
    <xf numFmtId="14" fontId="3" fillId="0" borderId="4" xfId="0" applyNumberFormat="1" applyFont="1" applyBorder="1"/>
  </cellXfs>
  <cellStyles count="3">
    <cellStyle name="Currency" xfId="2" builtinId="4"/>
    <cellStyle name="Normal" xfId="0" builtinId="0"/>
    <cellStyle name="Percent" xfId="1" builtinId="5"/>
  </cellStyles>
  <dxfs count="2">
    <dxf>
      <alignment vertical="top" readingOrder="0"/>
    </dxf>
    <dxf>
      <alignment horizontal="general" readingOrder="0"/>
    </dxf>
  </dxfs>
  <tableStyles count="0" defaultTableStyle="TableStyleMedium2" defaultPivotStyle="PivotStyleLight16"/>
  <colors>
    <mruColors>
      <color rgb="FF0C1F7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OM" refreshedDate="45807.722568518519" createdVersion="4" refreshedVersion="4" minRefreshableVersion="3" recordCount="70">
  <cacheSource type="worksheet">
    <worksheetSource ref="B6:K76" sheet="SuperMarket Sales"/>
  </cacheSource>
  <cacheFields count="10">
    <cacheField name="Order No" numFmtId="0">
      <sharedItems containsSemiMixedTypes="0" containsString="0" containsNumber="1" containsInteger="1" minValue="1001" maxValue="1070"/>
    </cacheField>
    <cacheField name="Order Date" numFmtId="14">
      <sharedItems containsSemiMixedTypes="0" containsNonDate="0" containsDate="1" containsString="0" minDate="2021-01-26T00:00:00" maxDate="2025-02-05T00:00:00" count="65">
        <d v="2021-01-26T00:00:00"/>
        <d v="2021-04-09T00:00:00"/>
        <d v="2022-01-03T00:00:00"/>
        <d v="2022-02-07T00:00:00"/>
        <d v="2022-03-02T00:00:00"/>
        <d v="2022-03-03T00:00:00"/>
        <d v="2022-04-26T00:00:00"/>
        <d v="2022-05-21T00:00:00"/>
        <d v="2023-01-01T00:00:00"/>
        <d v="2023-01-29T00:00:00"/>
        <d v="2023-02-01T00:00:00"/>
        <d v="2023-02-04T00:00:00"/>
        <d v="2023-02-10T00:00:00"/>
        <d v="2023-04-12T00:00:00"/>
        <d v="2024-01-01T00:00:00"/>
        <d v="2024-01-02T00:00:00"/>
        <d v="2024-01-03T00:00:00"/>
        <d v="2024-01-04T00:00:00"/>
        <d v="2024-01-05T00:00:00"/>
        <d v="2024-01-06T00:00:00"/>
        <d v="2024-01-07T00:00:00"/>
        <d v="2024-01-08T00:00:00"/>
        <d v="2024-03-08T00:00:00"/>
        <d v="2024-01-09T00:00:00"/>
        <d v="2024-01-10T00:00:00"/>
        <d v="2024-01-11T00:00:00"/>
        <d v="2024-10-11T00:00:00"/>
        <d v="2024-01-12T00:00:00"/>
        <d v="2024-01-13T00:00:00"/>
        <d v="2024-04-14T00:00:00"/>
        <d v="2024-01-15T00:00:00"/>
        <d v="2024-01-16T00:00:00"/>
        <d v="2024-01-17T00:00:00"/>
        <d v="2024-07-17T00:00:00"/>
        <d v="2024-01-18T00:00:00"/>
        <d v="2024-01-20T00:00:00"/>
        <d v="2024-06-20T00:00:00"/>
        <d v="2024-01-21T00:00:00"/>
        <d v="2024-02-22T00:00:00"/>
        <d v="2024-01-22T00:00:00"/>
        <d v="2024-10-23T00:00:00"/>
        <d v="2024-01-24T00:00:00"/>
        <d v="2024-09-25T00:00:00"/>
        <d v="2024-01-27T00:00:00"/>
        <d v="2024-03-27T00:00:00"/>
        <d v="2024-04-28T00:00:00"/>
        <d v="2024-06-29T00:00:00"/>
        <d v="2024-01-30T00:00:00"/>
        <d v="2024-01-31T00:00:00"/>
        <d v="2024-02-01T00:00:00"/>
        <d v="2024-02-02T00:00:00"/>
        <d v="2024-02-04T00:00:00"/>
        <d v="2024-02-19T00:00:00"/>
        <d v="2024-02-25T00:00:00"/>
        <d v="2024-03-05T00:00:00"/>
        <d v="2024-03-19T00:00:00"/>
        <d v="2024-04-16T00:00:00"/>
        <d v="2024-04-23T00:00:00"/>
        <d v="2024-05-23T00:00:00"/>
        <d v="2024-05-28T00:00:00"/>
        <d v="2024-06-01T00:00:00"/>
        <d v="2024-06-24T00:00:00"/>
        <d v="2025-01-04T00:00:00"/>
        <d v="2025-01-14T00:00:00"/>
        <d v="2025-02-04T00:00:00"/>
      </sharedItems>
    </cacheField>
    <cacheField name="Customer Name" numFmtId="0">
      <sharedItems count="51">
        <s v="John Smith"/>
        <s v="Jane Doe"/>
        <s v="Michael Johnson"/>
        <s v="Emily Brown"/>
        <s v="David Wilson"/>
        <s v="Lisa Taylor"/>
        <s v="Daniel Martinez"/>
        <s v="Sarah Anderson"/>
        <s v="Christopher Thomas"/>
        <s v="Kimberly Garcia"/>
        <s v="William Hernandez"/>
        <s v="Melissa Lopez"/>
        <s v="Richard Perez"/>
        <s v="Jessica Gonzalez"/>
        <s v="Matthew Wilson"/>
        <s v="Amanda Martinez"/>
        <s v="James Johnson"/>
        <s v="Laura Brown"/>
        <s v="Daniel Smith"/>
        <s v="Jennifer Davis"/>
        <s v="Michael Garcia"/>
        <s v="Amy Hernandez"/>
        <s v="Christopher Rodriguez"/>
        <s v="Jessica Martinez"/>
        <s v="Sarah Smith"/>
        <s v="Matthew Johnson"/>
        <s v="Emily Davis"/>
        <s v="Daniel Wilson"/>
        <s v="Jennifer Martinez"/>
        <s v="Michael Smith"/>
        <s v="Jessica Johnson"/>
        <s v="David Brown"/>
        <s v="Sarah Garcia"/>
        <s v="Matthew Hernandez"/>
        <s v="Emily Rodriguez"/>
        <s v="Daniel Davis"/>
        <s v="Jennifer Smith"/>
        <s v="Sarah Johnson"/>
        <s v="Matthew Garcia"/>
        <s v="Daniel Hernandez"/>
        <s v="Michael Martinez"/>
        <s v="Jessica Wilson"/>
        <s v="David Rodriguez"/>
        <s v="Sarah Gonzalez"/>
        <s v="Matthew Smith"/>
        <s v="Emily Johnson"/>
        <s v="Daniel Brown"/>
        <s v="Jennifer Hernandez"/>
        <s v="Michael Davis"/>
        <s v="Jessica Smith"/>
        <s v="David Martinez"/>
      </sharedItems>
    </cacheField>
    <cacheField name="Ship Date" numFmtId="14">
      <sharedItems containsDate="1" containsMixedTypes="1" minDate="2021-02-03T00:00:00" maxDate="2025-02-09T00:00:00"/>
    </cacheField>
    <cacheField name="Retail Price (USD)" numFmtId="44">
      <sharedItems containsSemiMixedTypes="0" containsString="0" containsNumber="1" minValue="19.989999999999998" maxValue="199.99"/>
    </cacheField>
    <cacheField name="Order Quantity" numFmtId="0">
      <sharedItems containsSemiMixedTypes="0" containsString="0" containsNumber="1" containsInteger="1" minValue="1" maxValue="5"/>
    </cacheField>
    <cacheField name="Tax (USD)" numFmtId="44">
      <sharedItems containsSemiMixedTypes="0" containsString="0" containsNumber="1" minValue="1.9989999999999999" maxValue="99.995000000000005"/>
    </cacheField>
    <cacheField name="Total (USD)" numFmtId="44">
      <sharedItems containsSemiMixedTypes="0" containsString="0" containsNumber="1" minValue="21.988999999999997" maxValue="1099.9450000000002"/>
    </cacheField>
    <cacheField name="Month" numFmtId="0">
      <sharedItems count="9">
        <s v="January"/>
        <s v="April"/>
        <s v="February"/>
        <s v="March"/>
        <s v="May"/>
        <s v="October"/>
        <s v="July"/>
        <s v="June"/>
        <s v="September"/>
      </sharedItems>
    </cacheField>
    <cacheField name="Sales per Item" numFmtId="0">
      <sharedItems containsSemiMixedTypes="0" containsString="0" containsNumber="1" minValue="21.988999999999997" maxValue="219.989000000000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0">
  <r>
    <n v="1001"/>
    <x v="0"/>
    <x v="0"/>
    <d v="2021-02-03T00:00:00"/>
    <n v="49.99"/>
    <n v="1"/>
    <n v="4.9990000000000006"/>
    <n v="54.989000000000004"/>
    <x v="0"/>
    <n v="54.989000000000004"/>
  </r>
  <r>
    <n v="1002"/>
    <x v="1"/>
    <x v="1"/>
    <d v="2022-01-13T00:00:00"/>
    <n v="29.99"/>
    <n v="1"/>
    <n v="2.9990000000000001"/>
    <n v="32.988999999999997"/>
    <x v="1"/>
    <n v="32.988999999999997"/>
  </r>
  <r>
    <n v="1003"/>
    <x v="2"/>
    <x v="2"/>
    <d v="2022-02-14T00:00:00"/>
    <n v="99.99"/>
    <n v="1"/>
    <n v="9.9990000000000006"/>
    <n v="109.98899999999999"/>
    <x v="0"/>
    <n v="109.98899999999999"/>
  </r>
  <r>
    <n v="1004"/>
    <x v="3"/>
    <x v="3"/>
    <d v="2022-03-16T00:00:00"/>
    <n v="19.989999999999998"/>
    <n v="1"/>
    <n v="1.9989999999999999"/>
    <n v="21.988999999999997"/>
    <x v="2"/>
    <n v="21.988999999999997"/>
  </r>
  <r>
    <n v="1005"/>
    <x v="4"/>
    <x v="4"/>
    <d v="2022-03-31T00:00:00"/>
    <n v="149.99"/>
    <n v="1"/>
    <n v="14.999000000000002"/>
    <n v="164.989"/>
    <x v="3"/>
    <n v="164.989"/>
  </r>
  <r>
    <n v="1006"/>
    <x v="5"/>
    <x v="5"/>
    <d v="2022-05-06T00:00:00"/>
    <n v="79.989999999999995"/>
    <n v="1"/>
    <n v="7.9989999999999997"/>
    <n v="87.98899999999999"/>
    <x v="3"/>
    <n v="87.98899999999999"/>
  </r>
  <r>
    <n v="1007"/>
    <x v="6"/>
    <x v="6"/>
    <d v="2022-05-30T00:00:00"/>
    <n v="39.99"/>
    <n v="1"/>
    <n v="3.9990000000000006"/>
    <n v="43.989000000000004"/>
    <x v="1"/>
    <n v="43.989000000000004"/>
  </r>
  <r>
    <n v="1008"/>
    <x v="7"/>
    <x v="7"/>
    <d v="2023-01-06T00:00:00"/>
    <n v="69.989999999999995"/>
    <n v="1"/>
    <n v="6.9989999999999997"/>
    <n v="76.98899999999999"/>
    <x v="4"/>
    <n v="76.98899999999999"/>
  </r>
  <r>
    <n v="1009"/>
    <x v="8"/>
    <x v="8"/>
    <d v="2023-02-07T00:00:00"/>
    <n v="89.99"/>
    <n v="1"/>
    <n v="8.9990000000000006"/>
    <n v="98.98899999999999"/>
    <x v="0"/>
    <n v="98.98899999999999"/>
  </r>
  <r>
    <n v="1010"/>
    <x v="9"/>
    <x v="9"/>
    <d v="2023-02-07T00:00:00"/>
    <n v="199.99"/>
    <n v="1"/>
    <n v="19.999000000000002"/>
    <n v="219.989"/>
    <x v="0"/>
    <n v="219.989"/>
  </r>
  <r>
    <n v="1011"/>
    <x v="10"/>
    <x v="10"/>
    <d v="2023-02-18T00:00:00"/>
    <n v="29.99"/>
    <n v="1"/>
    <n v="2.9990000000000001"/>
    <n v="32.988999999999997"/>
    <x v="2"/>
    <n v="32.988999999999997"/>
  </r>
  <r>
    <n v="1012"/>
    <x v="11"/>
    <x v="11"/>
    <d v="2023-04-19T00:00:00"/>
    <n v="79.989999999999995"/>
    <n v="1"/>
    <n v="7.9989999999999997"/>
    <n v="87.98899999999999"/>
    <x v="2"/>
    <n v="87.98899999999999"/>
  </r>
  <r>
    <n v="1013"/>
    <x v="12"/>
    <x v="12"/>
    <d v="2024-01-08T00:00:00"/>
    <n v="49.99"/>
    <n v="1"/>
    <n v="4.9990000000000006"/>
    <n v="54.989000000000004"/>
    <x v="2"/>
    <n v="54.989000000000004"/>
  </r>
  <r>
    <n v="1014"/>
    <x v="13"/>
    <x v="13"/>
    <d v="2024-01-08T00:00:00"/>
    <n v="129.99"/>
    <n v="1"/>
    <n v="12.999000000000002"/>
    <n v="142.989"/>
    <x v="1"/>
    <n v="142.989"/>
  </r>
  <r>
    <n v="1015"/>
    <x v="14"/>
    <x v="14"/>
    <d v="2024-01-09T00:00:00"/>
    <n v="119.99"/>
    <n v="1"/>
    <n v="11.999000000000001"/>
    <n v="131.989"/>
    <x v="0"/>
    <n v="131.989"/>
  </r>
  <r>
    <n v="1016"/>
    <x v="15"/>
    <x v="15"/>
    <d v="2024-01-09T00:00:00"/>
    <n v="149.99"/>
    <n v="1"/>
    <n v="14.999000000000002"/>
    <n v="164.989"/>
    <x v="0"/>
    <n v="164.989"/>
  </r>
  <r>
    <n v="1017"/>
    <x v="16"/>
    <x v="16"/>
    <d v="2024-01-11T00:00:00"/>
    <n v="69.989999999999995"/>
    <n v="1"/>
    <n v="6.9989999999999997"/>
    <n v="76.98899999999999"/>
    <x v="0"/>
    <n v="76.98899999999999"/>
  </r>
  <r>
    <n v="1018"/>
    <x v="17"/>
    <x v="17"/>
    <d v="2024-01-12T00:00:00"/>
    <n v="39.99"/>
    <n v="1"/>
    <n v="3.9990000000000006"/>
    <n v="43.989000000000004"/>
    <x v="0"/>
    <n v="43.989000000000004"/>
  </r>
  <r>
    <n v="1019"/>
    <x v="18"/>
    <x v="18"/>
    <d v="2024-01-12T00:00:00"/>
    <n v="199.99"/>
    <n v="1"/>
    <n v="19.999000000000002"/>
    <n v="219.989"/>
    <x v="0"/>
    <n v="219.989"/>
  </r>
  <r>
    <n v="1020"/>
    <x v="19"/>
    <x v="19"/>
    <d v="2024-01-12T00:00:00"/>
    <n v="29.99"/>
    <n v="1"/>
    <n v="2.9990000000000001"/>
    <n v="32.988999999999997"/>
    <x v="0"/>
    <n v="32.988999999999997"/>
  </r>
  <r>
    <n v="1021"/>
    <x v="19"/>
    <x v="20"/>
    <d v="2024-01-13T00:00:00"/>
    <n v="79.989999999999995"/>
    <n v="1"/>
    <n v="7.9989999999999997"/>
    <n v="87.98899999999999"/>
    <x v="0"/>
    <n v="87.98899999999999"/>
  </r>
  <r>
    <n v="1022"/>
    <x v="20"/>
    <x v="21"/>
    <d v="2024-01-14T00:00:00"/>
    <n v="49.99"/>
    <n v="1"/>
    <n v="4.9990000000000006"/>
    <n v="54.989000000000004"/>
    <x v="0"/>
    <n v="54.989000000000004"/>
  </r>
  <r>
    <n v="1023"/>
    <x v="21"/>
    <x v="22"/>
    <d v="2024-01-14T00:00:00"/>
    <n v="129.99"/>
    <n v="1"/>
    <n v="12.999000000000002"/>
    <n v="142.989"/>
    <x v="0"/>
    <n v="142.989"/>
  </r>
  <r>
    <n v="1024"/>
    <x v="22"/>
    <x v="23"/>
    <d v="2024-03-14T00:00:00"/>
    <n v="119.99"/>
    <n v="1"/>
    <n v="11.999000000000001"/>
    <n v="131.989"/>
    <x v="3"/>
    <n v="131.989"/>
  </r>
  <r>
    <n v="1025"/>
    <x v="23"/>
    <x v="4"/>
    <d v="2024-01-14T00:00:00"/>
    <n v="149.99"/>
    <n v="2"/>
    <n v="29.998000000000005"/>
    <n v="329.97800000000001"/>
    <x v="0"/>
    <n v="164.989"/>
  </r>
  <r>
    <n v="1026"/>
    <x v="24"/>
    <x v="24"/>
    <d v="2024-01-15T00:00:00"/>
    <n v="69.989999999999995"/>
    <n v="2"/>
    <n v="13.997999999999999"/>
    <n v="153.97799999999998"/>
    <x v="0"/>
    <n v="76.98899999999999"/>
  </r>
  <r>
    <n v="1027"/>
    <x v="25"/>
    <x v="25"/>
    <d v="2024-01-17T00:00:00"/>
    <n v="39.99"/>
    <n v="2"/>
    <n v="7.9980000000000011"/>
    <n v="87.978000000000009"/>
    <x v="0"/>
    <n v="43.989000000000004"/>
  </r>
  <r>
    <n v="1028"/>
    <x v="26"/>
    <x v="26"/>
    <d v="2024-10-17T00:00:00"/>
    <n v="199.99"/>
    <n v="2"/>
    <n v="39.998000000000005"/>
    <n v="439.97800000000001"/>
    <x v="5"/>
    <n v="219.989"/>
  </r>
  <r>
    <n v="1029"/>
    <x v="27"/>
    <x v="27"/>
    <d v="2024-01-17T00:00:00"/>
    <n v="29.99"/>
    <n v="2"/>
    <n v="5.9980000000000002"/>
    <n v="65.977999999999994"/>
    <x v="0"/>
    <n v="32.988999999999997"/>
  </r>
  <r>
    <n v="1030"/>
    <x v="28"/>
    <x v="28"/>
    <d v="2024-01-17T00:00:00"/>
    <n v="79.989999999999995"/>
    <n v="2"/>
    <n v="15.997999999999999"/>
    <n v="175.97799999999998"/>
    <x v="0"/>
    <n v="87.98899999999999"/>
  </r>
  <r>
    <n v="1031"/>
    <x v="28"/>
    <x v="29"/>
    <d v="2024-01-18T00:00:00"/>
    <n v="49.99"/>
    <n v="2"/>
    <n v="9.9980000000000011"/>
    <n v="109.97800000000001"/>
    <x v="0"/>
    <n v="54.989000000000004"/>
  </r>
  <r>
    <n v="1032"/>
    <x v="29"/>
    <x v="30"/>
    <d v="2024-04-19T00:00:00"/>
    <n v="129.99"/>
    <n v="2"/>
    <n v="25.998000000000005"/>
    <n v="285.97800000000001"/>
    <x v="1"/>
    <n v="142.989"/>
  </r>
  <r>
    <n v="1033"/>
    <x v="30"/>
    <x v="31"/>
    <d v="2024-01-19T00:00:00"/>
    <n v="19.989999999999998"/>
    <n v="2"/>
    <n v="3.9979999999999998"/>
    <n v="43.977999999999994"/>
    <x v="0"/>
    <n v="21.988999999999997"/>
  </r>
  <r>
    <n v="1034"/>
    <x v="30"/>
    <x v="32"/>
    <d v="2024-01-19T00:00:00"/>
    <n v="149.99"/>
    <n v="2"/>
    <n v="29.998000000000005"/>
    <n v="329.97800000000001"/>
    <x v="0"/>
    <n v="164.989"/>
  </r>
  <r>
    <n v="1035"/>
    <x v="31"/>
    <x v="33"/>
    <d v="2024-01-19T00:00:00"/>
    <n v="69.989999999999995"/>
    <n v="2"/>
    <n v="13.997999999999999"/>
    <n v="153.97799999999998"/>
    <x v="0"/>
    <n v="76.98899999999999"/>
  </r>
  <r>
    <n v="1036"/>
    <x v="32"/>
    <x v="34"/>
    <d v="2024-01-19T00:00:00"/>
    <n v="39.99"/>
    <n v="2"/>
    <n v="7.9980000000000011"/>
    <n v="87.978000000000009"/>
    <x v="0"/>
    <n v="43.989000000000004"/>
  </r>
  <r>
    <n v="1037"/>
    <x v="33"/>
    <x v="35"/>
    <d v="2024-07-19T00:00:00"/>
    <n v="199.99"/>
    <n v="2"/>
    <n v="39.998000000000005"/>
    <n v="439.97800000000001"/>
    <x v="6"/>
    <n v="219.989"/>
  </r>
  <r>
    <n v="1038"/>
    <x v="34"/>
    <x v="36"/>
    <d v="2024-01-19T00:00:00"/>
    <n v="29.99"/>
    <n v="2"/>
    <n v="5.9980000000000002"/>
    <n v="65.977999999999994"/>
    <x v="0"/>
    <n v="32.988999999999997"/>
  </r>
  <r>
    <n v="1039"/>
    <x v="34"/>
    <x v="2"/>
    <d v="2024-01-20T00:00:00"/>
    <n v="79.989999999999995"/>
    <n v="2"/>
    <n v="15.997999999999999"/>
    <n v="175.97799999999998"/>
    <x v="0"/>
    <n v="87.98899999999999"/>
  </r>
  <r>
    <n v="1040"/>
    <x v="35"/>
    <x v="23"/>
    <d v="2024-01-21T00:00:00"/>
    <n v="49.99"/>
    <n v="2"/>
    <n v="9.9980000000000011"/>
    <n v="109.97800000000001"/>
    <x v="0"/>
    <n v="54.989000000000004"/>
  </r>
  <r>
    <n v="1041"/>
    <x v="36"/>
    <x v="4"/>
    <d v="2024-06-22T00:00:00"/>
    <n v="129.99"/>
    <n v="3"/>
    <n v="38.997000000000007"/>
    <n v="428.96700000000004"/>
    <x v="7"/>
    <n v="142.989"/>
  </r>
  <r>
    <n v="1042"/>
    <x v="37"/>
    <x v="37"/>
    <d v="2024-01-23T00:00:00"/>
    <n v="19.989999999999998"/>
    <n v="3"/>
    <n v="5.9969999999999999"/>
    <n v="65.966999999999999"/>
    <x v="0"/>
    <n v="21.989000000000001"/>
  </r>
  <r>
    <n v="1043"/>
    <x v="38"/>
    <x v="38"/>
    <d v="2024-02-23T00:00:00"/>
    <n v="149.99"/>
    <n v="3"/>
    <n v="44.997000000000007"/>
    <n v="494.96700000000004"/>
    <x v="2"/>
    <n v="164.989"/>
  </r>
  <r>
    <n v="1044"/>
    <x v="39"/>
    <x v="3"/>
    <d v="2024-01-24T00:00:00"/>
    <n v="69.989999999999995"/>
    <n v="3"/>
    <n v="20.997"/>
    <n v="230.96699999999998"/>
    <x v="0"/>
    <n v="76.98899999999999"/>
  </r>
  <r>
    <n v="1045"/>
    <x v="40"/>
    <x v="39"/>
    <d v="2024-10-25T00:00:00"/>
    <n v="39.99"/>
    <n v="3"/>
    <n v="11.997"/>
    <n v="131.96699999999998"/>
    <x v="5"/>
    <n v="43.988999999999997"/>
  </r>
  <r>
    <n v="1046"/>
    <x v="41"/>
    <x v="19"/>
    <d v="2024-01-25T00:00:00"/>
    <n v="199.99"/>
    <n v="3"/>
    <n v="59.997000000000007"/>
    <n v="659.96699999999998"/>
    <x v="0"/>
    <n v="219.989"/>
  </r>
  <r>
    <n v="1047"/>
    <x v="42"/>
    <x v="40"/>
    <d v="2024-09-25T00:00:00"/>
    <n v="29.99"/>
    <n v="3"/>
    <n v="8.9969999999999999"/>
    <n v="98.966999999999999"/>
    <x v="8"/>
    <n v="32.988999999999997"/>
  </r>
  <r>
    <n v="1048"/>
    <x v="43"/>
    <x v="41"/>
    <d v="2024-02-16T00:00:00"/>
    <n v="79.989999999999995"/>
    <n v="3"/>
    <n v="23.997"/>
    <n v="263.96699999999998"/>
    <x v="0"/>
    <n v="87.98899999999999"/>
  </r>
  <r>
    <n v="1049"/>
    <x v="44"/>
    <x v="42"/>
    <d v="2024-03-29T00:00:00"/>
    <n v="49.99"/>
    <n v="3"/>
    <n v="14.997"/>
    <n v="164.96699999999998"/>
    <x v="3"/>
    <n v="54.988999999999997"/>
  </r>
  <r>
    <n v="1050"/>
    <x v="45"/>
    <x v="43"/>
    <d v="2024-04-06T00:00:00"/>
    <n v="129.99"/>
    <n v="3"/>
    <n v="38.997000000000007"/>
    <n v="428.96700000000004"/>
    <x v="1"/>
    <n v="142.989"/>
  </r>
  <r>
    <n v="1051"/>
    <x v="46"/>
    <x v="44"/>
    <d v="2024-07-07T00:00:00"/>
    <n v="19.989999999999998"/>
    <n v="3"/>
    <n v="5.9969999999999999"/>
    <n v="65.966999999999999"/>
    <x v="7"/>
    <n v="21.989000000000001"/>
  </r>
  <r>
    <n v="1052"/>
    <x v="47"/>
    <x v="45"/>
    <d v="2024-02-02T00:00:00"/>
    <n v="149.99"/>
    <n v="3"/>
    <n v="44.997000000000007"/>
    <n v="494.96700000000004"/>
    <x v="0"/>
    <n v="164.989"/>
  </r>
  <r>
    <n v="1053"/>
    <x v="47"/>
    <x v="46"/>
    <d v="2024-02-28T00:00:00"/>
    <n v="69.989999999999995"/>
    <n v="3"/>
    <n v="20.997"/>
    <n v="230.96699999999998"/>
    <x v="0"/>
    <n v="76.98899999999999"/>
  </r>
  <r>
    <n v="1054"/>
    <x v="48"/>
    <x v="47"/>
    <d v="2024-02-29T00:00:00"/>
    <n v="39.99"/>
    <n v="3"/>
    <n v="11.997"/>
    <n v="131.96699999999998"/>
    <x v="0"/>
    <n v="43.988999999999997"/>
  </r>
  <r>
    <n v="1055"/>
    <x v="49"/>
    <x v="48"/>
    <d v="2024-02-29T00:00:00"/>
    <n v="199.99"/>
    <n v="3"/>
    <n v="59.997000000000007"/>
    <n v="659.96699999999998"/>
    <x v="2"/>
    <n v="219.989"/>
  </r>
  <r>
    <n v="1056"/>
    <x v="50"/>
    <x v="49"/>
    <d v="2024-03-31T00:00:00"/>
    <n v="29.99"/>
    <n v="4"/>
    <n v="11.996"/>
    <n v="131.95599999999999"/>
    <x v="2"/>
    <n v="32.988999999999997"/>
  </r>
  <r>
    <n v="1057"/>
    <x v="51"/>
    <x v="50"/>
    <d v="2024-03-31T00:00:00"/>
    <n v="79.989999999999995"/>
    <n v="4"/>
    <n v="31.995999999999999"/>
    <n v="351.95599999999996"/>
    <x v="2"/>
    <n v="87.98899999999999"/>
  </r>
  <r>
    <n v="1058"/>
    <x v="52"/>
    <x v="37"/>
    <d v="2024-04-26T00:00:00"/>
    <n v="49.99"/>
    <n v="4"/>
    <n v="19.996000000000002"/>
    <n v="219.95600000000002"/>
    <x v="2"/>
    <n v="54.989000000000004"/>
  </r>
  <r>
    <n v="1059"/>
    <x v="53"/>
    <x v="38"/>
    <d v="2024-04-28T00:00:00"/>
    <n v="129.99"/>
    <n v="4"/>
    <n v="51.996000000000009"/>
    <n v="571.95600000000002"/>
    <x v="2"/>
    <n v="142.989"/>
  </r>
  <r>
    <n v="1060"/>
    <x v="54"/>
    <x v="3"/>
    <d v="2024-06-04T00:00:00"/>
    <n v="19.989999999999998"/>
    <n v="4"/>
    <n v="7.9959999999999996"/>
    <n v="87.955999999999989"/>
    <x v="3"/>
    <n v="21.988999999999997"/>
  </r>
  <r>
    <n v="1061"/>
    <x v="55"/>
    <x v="39"/>
    <d v="2024-06-05T00:00:00"/>
    <n v="149.99"/>
    <n v="4"/>
    <n v="59.996000000000009"/>
    <n v="659.95600000000002"/>
    <x v="3"/>
    <n v="164.989"/>
  </r>
  <r>
    <n v="1062"/>
    <x v="56"/>
    <x v="19"/>
    <d v="2024-06-05T00:00:00"/>
    <n v="69.989999999999995"/>
    <n v="4"/>
    <n v="27.995999999999999"/>
    <n v="307.95599999999996"/>
    <x v="1"/>
    <n v="76.98899999999999"/>
  </r>
  <r>
    <n v="1063"/>
    <x v="57"/>
    <x v="40"/>
    <d v="2024-07-06T00:00:00"/>
    <n v="39.99"/>
    <n v="4"/>
    <n v="15.996000000000002"/>
    <n v="175.95600000000002"/>
    <x v="1"/>
    <n v="43.989000000000004"/>
  </r>
  <r>
    <n v="1064"/>
    <x v="58"/>
    <x v="41"/>
    <d v="2025-01-06T00:00:00"/>
    <n v="199.99"/>
    <n v="5"/>
    <n v="99.995000000000005"/>
    <n v="1099.9450000000002"/>
    <x v="4"/>
    <n v="219.98900000000003"/>
  </r>
  <r>
    <n v="1065"/>
    <x v="59"/>
    <x v="42"/>
    <d v="2025-01-17T00:00:00"/>
    <n v="29.99"/>
    <n v="5"/>
    <n v="14.994999999999999"/>
    <n v="164.94499999999999"/>
    <x v="4"/>
    <n v="32.988999999999997"/>
  </r>
  <r>
    <n v="1066"/>
    <x v="60"/>
    <x v="43"/>
    <d v="2025-02-08T00:00:00"/>
    <n v="79.989999999999995"/>
    <n v="5"/>
    <n v="39.995000000000005"/>
    <n v="439.94499999999999"/>
    <x v="7"/>
    <n v="87.989000000000004"/>
  </r>
  <r>
    <n v="1067"/>
    <x v="61"/>
    <x v="44"/>
    <s v="               2/29/2023"/>
    <n v="49.99"/>
    <n v="5"/>
    <n v="24.995000000000005"/>
    <n v="274.94500000000005"/>
    <x v="7"/>
    <n v="54.989000000000011"/>
  </r>
  <r>
    <n v="1068"/>
    <x v="62"/>
    <x v="45"/>
    <s v="              2/30/2024"/>
    <n v="129.99"/>
    <n v="5"/>
    <n v="64.995000000000005"/>
    <n v="714.94500000000005"/>
    <x v="0"/>
    <n v="142.989"/>
  </r>
  <r>
    <n v="1069"/>
    <x v="63"/>
    <x v="46"/>
    <s v="              2/30/2024"/>
    <n v="19.989999999999998"/>
    <n v="5"/>
    <n v="9.9949999999999992"/>
    <n v="109.94499999999999"/>
    <x v="0"/>
    <n v="21.988999999999997"/>
  </r>
  <r>
    <n v="1070"/>
    <x v="64"/>
    <x v="47"/>
    <s v="              4/31/2021"/>
    <n v="149.99"/>
    <n v="5"/>
    <n v="74.995000000000005"/>
    <n v="824.94500000000005"/>
    <x v="2"/>
    <n v="164.98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13" firstHeaderRow="1" firstDataRow="1" firstDataCol="1"/>
  <pivotFields count="10">
    <pivotField showAll="0"/>
    <pivotField numFmtId="14" showAll="0"/>
    <pivotField showAll="0"/>
    <pivotField showAll="0"/>
    <pivotField numFmtId="44" showAll="0"/>
    <pivotField showAll="0"/>
    <pivotField numFmtId="44" showAll="0"/>
    <pivotField dataField="1" numFmtId="44" showAll="0"/>
    <pivotField axis="axisRow" showAll="0">
      <items count="10">
        <item x="0"/>
        <item x="2"/>
        <item x="3"/>
        <item x="1"/>
        <item x="4"/>
        <item x="7"/>
        <item x="6"/>
        <item x="8"/>
        <item x="5"/>
        <item t="default"/>
      </items>
    </pivotField>
    <pivotField showAll="0"/>
  </pivotFields>
  <rowFields count="1">
    <field x="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um of Total (USD)" fld="7" baseField="0" baseItem="0"/>
  </dataFields>
  <formats count="2">
    <format dxfId="1">
      <pivotArea type="all" dataOnly="0" outline="0" fieldPosition="0"/>
    </format>
    <format dxfId="0">
      <pivotArea type="all" dataOnly="0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7">
  <location ref="A3:B15" firstHeaderRow="1" firstDataRow="1" firstDataCol="1"/>
  <pivotFields count="10">
    <pivotField showAll="0"/>
    <pivotField numFmtId="14" showAll="0"/>
    <pivotField axis="axisRow" showAll="0" measureFilter="1" sortType="descending">
      <items count="52">
        <item x="15"/>
        <item x="21"/>
        <item x="22"/>
        <item x="8"/>
        <item x="46"/>
        <item x="35"/>
        <item x="39"/>
        <item x="6"/>
        <item x="18"/>
        <item x="27"/>
        <item x="31"/>
        <item x="50"/>
        <item x="42"/>
        <item x="4"/>
        <item x="3"/>
        <item x="26"/>
        <item x="45"/>
        <item x="34"/>
        <item x="16"/>
        <item x="1"/>
        <item x="19"/>
        <item x="47"/>
        <item x="28"/>
        <item x="36"/>
        <item x="13"/>
        <item x="30"/>
        <item x="23"/>
        <item x="49"/>
        <item x="41"/>
        <item x="0"/>
        <item x="9"/>
        <item x="17"/>
        <item x="5"/>
        <item x="38"/>
        <item x="33"/>
        <item x="25"/>
        <item x="44"/>
        <item x="14"/>
        <item x="11"/>
        <item x="48"/>
        <item x="20"/>
        <item x="2"/>
        <item x="40"/>
        <item x="29"/>
        <item x="12"/>
        <item x="7"/>
        <item x="32"/>
        <item x="43"/>
        <item x="37"/>
        <item x="24"/>
        <item x="1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numFmtId="44" showAll="0"/>
    <pivotField showAll="0"/>
    <pivotField numFmtId="44" showAll="0"/>
    <pivotField dataField="1" numFmtId="44" showAll="0"/>
    <pivotField showAll="0"/>
    <pivotField showAll="0"/>
  </pivotFields>
  <rowFields count="1">
    <field x="2"/>
  </rowFields>
  <rowItems count="12">
    <i>
      <x v="28"/>
    </i>
    <i>
      <x v="16"/>
    </i>
    <i>
      <x v="33"/>
    </i>
    <i>
      <x v="20"/>
    </i>
    <i>
      <x v="21"/>
    </i>
    <i>
      <x v="13"/>
    </i>
    <i>
      <x v="47"/>
    </i>
    <i>
      <x v="6"/>
    </i>
    <i>
      <x v="39"/>
    </i>
    <i>
      <x v="5"/>
    </i>
    <i>
      <x v="15"/>
    </i>
    <i t="grand">
      <x/>
    </i>
  </rowItems>
  <colItems count="1">
    <i/>
  </colItems>
  <dataFields count="1">
    <dataField name="Sum of Total (USD)" fld="7" baseField="0" baseItem="0"/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2" type="count" evalOrder="-1" id="2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=""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3"/>
  <sheetViews>
    <sheetView workbookViewId="0">
      <selection activeCell="D2" sqref="D2"/>
    </sheetView>
  </sheetViews>
  <sheetFormatPr defaultRowHeight="14.25"/>
  <cols>
    <col min="1" max="1" width="14.875" customWidth="1"/>
    <col min="2" max="2" width="18" bestFit="1" customWidth="1"/>
  </cols>
  <sheetData>
    <row r="2" spans="1:3" ht="15">
      <c r="A2" s="14" t="s">
        <v>78</v>
      </c>
      <c r="B2" s="15"/>
    </row>
    <row r="3" spans="1:3">
      <c r="A3" s="16" t="s">
        <v>61</v>
      </c>
      <c r="B3" s="15" t="s">
        <v>77</v>
      </c>
    </row>
    <row r="4" spans="1:3">
      <c r="A4" s="15" t="s">
        <v>68</v>
      </c>
      <c r="B4" s="17">
        <v>6236.2299999999987</v>
      </c>
      <c r="C4" s="13"/>
    </row>
    <row r="5" spans="1:3">
      <c r="A5" s="15" t="s">
        <v>69</v>
      </c>
      <c r="B5" s="17">
        <v>3453.6590000000001</v>
      </c>
    </row>
    <row r="6" spans="1:3">
      <c r="A6" s="15" t="s">
        <v>70</v>
      </c>
      <c r="B6" s="17">
        <v>1297.846</v>
      </c>
    </row>
    <row r="7" spans="1:3">
      <c r="A7" s="15" t="s">
        <v>71</v>
      </c>
      <c r="B7" s="17">
        <v>1418.8240000000001</v>
      </c>
    </row>
    <row r="8" spans="1:3">
      <c r="A8" s="15" t="s">
        <v>72</v>
      </c>
      <c r="B8" s="17">
        <v>1341.8790000000001</v>
      </c>
    </row>
    <row r="9" spans="1:3">
      <c r="A9" s="15" t="s">
        <v>73</v>
      </c>
      <c r="B9" s="17">
        <v>1209.8240000000001</v>
      </c>
    </row>
    <row r="10" spans="1:3">
      <c r="A10" s="15" t="s">
        <v>74</v>
      </c>
      <c r="B10" s="17">
        <v>439.97800000000001</v>
      </c>
    </row>
    <row r="11" spans="1:3">
      <c r="A11" s="15" t="s">
        <v>75</v>
      </c>
      <c r="B11" s="17">
        <v>98.966999999999999</v>
      </c>
    </row>
    <row r="12" spans="1:3">
      <c r="A12" s="15" t="s">
        <v>76</v>
      </c>
      <c r="B12" s="17">
        <v>571.94499999999994</v>
      </c>
    </row>
    <row r="13" spans="1:3">
      <c r="A13" s="15" t="s">
        <v>62</v>
      </c>
      <c r="B13" s="17">
        <v>16069.152</v>
      </c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5"/>
  <sheetViews>
    <sheetView workbookViewId="0">
      <selection activeCell="L36" sqref="L36"/>
    </sheetView>
  </sheetViews>
  <sheetFormatPr defaultRowHeight="14.25"/>
  <cols>
    <col min="1" max="1" width="16.75" customWidth="1"/>
    <col min="2" max="2" width="18" bestFit="1" customWidth="1"/>
  </cols>
  <sheetData>
    <row r="2" spans="1:2" ht="15">
      <c r="A2" s="12" t="s">
        <v>79</v>
      </c>
    </row>
    <row r="3" spans="1:2">
      <c r="A3" s="8" t="s">
        <v>61</v>
      </c>
      <c r="B3" t="s">
        <v>77</v>
      </c>
    </row>
    <row r="4" spans="1:2">
      <c r="A4" s="10" t="s">
        <v>51</v>
      </c>
      <c r="B4" s="11">
        <v>1363.9120000000003</v>
      </c>
    </row>
    <row r="5" spans="1:2">
      <c r="A5" s="10" t="s">
        <v>55</v>
      </c>
      <c r="B5" s="11">
        <v>1209.912</v>
      </c>
    </row>
    <row r="6" spans="1:2">
      <c r="A6" s="10" t="s">
        <v>48</v>
      </c>
      <c r="B6" s="11">
        <v>1066.923</v>
      </c>
    </row>
    <row r="7" spans="1:2">
      <c r="A7" s="10" t="s">
        <v>29</v>
      </c>
      <c r="B7" s="11">
        <v>1000.912</v>
      </c>
    </row>
    <row r="8" spans="1:2">
      <c r="A8" s="10" t="s">
        <v>57</v>
      </c>
      <c r="B8" s="11">
        <v>956.91200000000003</v>
      </c>
    </row>
    <row r="9" spans="1:2">
      <c r="A9" s="10" t="s">
        <v>14</v>
      </c>
      <c r="B9" s="11">
        <v>923.93399999999997</v>
      </c>
    </row>
    <row r="10" spans="1:2">
      <c r="A10" s="10" t="s">
        <v>53</v>
      </c>
      <c r="B10" s="11">
        <v>868.91200000000003</v>
      </c>
    </row>
    <row r="11" spans="1:2">
      <c r="A11" s="10" t="s">
        <v>49</v>
      </c>
      <c r="B11" s="11">
        <v>791.923</v>
      </c>
    </row>
    <row r="12" spans="1:2">
      <c r="A12" s="10" t="s">
        <v>58</v>
      </c>
      <c r="B12" s="11">
        <v>659.96699999999998</v>
      </c>
    </row>
    <row r="13" spans="1:2">
      <c r="A13" s="10" t="s">
        <v>45</v>
      </c>
      <c r="B13" s="11">
        <v>439.97800000000001</v>
      </c>
    </row>
    <row r="14" spans="1:2">
      <c r="A14" s="10" t="s">
        <v>36</v>
      </c>
      <c r="B14" s="11">
        <v>439.97800000000001</v>
      </c>
    </row>
    <row r="15" spans="1:2">
      <c r="A15" s="10" t="s">
        <v>62</v>
      </c>
      <c r="B15" s="11">
        <v>9723.2630000000026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78"/>
  <sheetViews>
    <sheetView showGridLines="0" tabSelected="1" zoomScaleNormal="100" workbookViewId="0">
      <selection activeCell="L39" sqref="L39"/>
    </sheetView>
  </sheetViews>
  <sheetFormatPr defaultColWidth="8.875" defaultRowHeight="15"/>
  <cols>
    <col min="1" max="1" width="4.5" style="2" customWidth="1"/>
    <col min="2" max="2" width="10.125" style="2" bestFit="1" customWidth="1"/>
    <col min="3" max="3" width="13.625" style="2" customWidth="1"/>
    <col min="4" max="4" width="19.5" style="2" customWidth="1"/>
    <col min="5" max="5" width="13.5" style="2" customWidth="1"/>
    <col min="6" max="6" width="19.5" style="2" customWidth="1"/>
    <col min="7" max="7" width="17.375" style="2" customWidth="1"/>
    <col min="8" max="8" width="11" style="2" customWidth="1"/>
    <col min="9" max="9" width="13.375" style="2" customWidth="1"/>
    <col min="10" max="10" width="9.125" style="2" customWidth="1"/>
    <col min="11" max="11" width="13.375" style="2" customWidth="1"/>
    <col min="12" max="12" width="15.75" style="2" customWidth="1"/>
    <col min="13" max="16384" width="8.875" style="2"/>
  </cols>
  <sheetData>
    <row r="2" spans="2:12" ht="19.5" thickBot="1">
      <c r="B2" s="3" t="s">
        <v>0</v>
      </c>
      <c r="C2" s="1"/>
      <c r="D2" s="1"/>
      <c r="E2" s="1"/>
      <c r="F2" s="1"/>
      <c r="G2" s="1"/>
      <c r="H2" s="1"/>
      <c r="I2" s="1"/>
      <c r="J2" s="1"/>
      <c r="K2" s="1"/>
    </row>
    <row r="4" spans="2:12" ht="15.75">
      <c r="J4" s="4" t="s">
        <v>1</v>
      </c>
      <c r="K4" s="5">
        <v>0.1</v>
      </c>
    </row>
    <row r="6" spans="2:12" ht="15.75">
      <c r="B6" s="18" t="s">
        <v>2</v>
      </c>
      <c r="C6" s="18" t="s">
        <v>3</v>
      </c>
      <c r="D6" s="18" t="s">
        <v>4</v>
      </c>
      <c r="E6" s="18" t="s">
        <v>5</v>
      </c>
      <c r="F6" s="18" t="s">
        <v>6</v>
      </c>
      <c r="G6" s="18" t="s">
        <v>7</v>
      </c>
      <c r="H6" s="18" t="s">
        <v>8</v>
      </c>
      <c r="I6" s="6" t="s">
        <v>9</v>
      </c>
      <c r="J6" s="6" t="s">
        <v>63</v>
      </c>
      <c r="K6" s="6" t="s">
        <v>67</v>
      </c>
      <c r="L6" s="6" t="s">
        <v>80</v>
      </c>
    </row>
    <row r="7" spans="2:12">
      <c r="B7" s="19">
        <v>1001</v>
      </c>
      <c r="C7" s="20">
        <v>44222</v>
      </c>
      <c r="D7" s="19" t="s">
        <v>10</v>
      </c>
      <c r="E7" s="20">
        <v>44230</v>
      </c>
      <c r="F7" s="21">
        <v>49.99</v>
      </c>
      <c r="G7" s="19">
        <v>1</v>
      </c>
      <c r="H7" s="21">
        <f t="shared" ref="H7:H38" si="0">F7*G7*$K$4</f>
        <v>4.9990000000000006</v>
      </c>
      <c r="I7" s="21">
        <f t="shared" ref="I7:I38" si="1">F7*G7+H7</f>
        <v>54.989000000000004</v>
      </c>
      <c r="J7" s="22" t="str">
        <f>TEXT(C7,"mmmm")</f>
        <v>January</v>
      </c>
      <c r="K7" s="22">
        <f>AVERAGE(I7/G7)</f>
        <v>54.989000000000004</v>
      </c>
      <c r="L7" s="22" t="s">
        <v>86</v>
      </c>
    </row>
    <row r="8" spans="2:12">
      <c r="B8" s="19">
        <v>1002</v>
      </c>
      <c r="C8" s="20">
        <v>44295</v>
      </c>
      <c r="D8" s="19" t="s">
        <v>11</v>
      </c>
      <c r="E8" s="20">
        <v>44574</v>
      </c>
      <c r="F8" s="21">
        <v>29.99</v>
      </c>
      <c r="G8" s="19">
        <v>1</v>
      </c>
      <c r="H8" s="21">
        <f t="shared" si="0"/>
        <v>2.9990000000000001</v>
      </c>
      <c r="I8" s="21">
        <f t="shared" si="1"/>
        <v>32.988999999999997</v>
      </c>
      <c r="J8" s="22" t="str">
        <f>TEXT(C8,"mmmm")</f>
        <v>April</v>
      </c>
      <c r="K8" s="22">
        <f t="shared" ref="K8:K71" si="2">AVERAGE(I8/G8)</f>
        <v>32.988999999999997</v>
      </c>
      <c r="L8" s="22" t="s">
        <v>82</v>
      </c>
    </row>
    <row r="9" spans="2:12">
      <c r="B9" s="19">
        <v>1003</v>
      </c>
      <c r="C9" s="20">
        <v>44564</v>
      </c>
      <c r="D9" s="19" t="s">
        <v>12</v>
      </c>
      <c r="E9" s="20">
        <v>44606</v>
      </c>
      <c r="F9" s="21">
        <v>99.99</v>
      </c>
      <c r="G9" s="19">
        <v>1</v>
      </c>
      <c r="H9" s="21">
        <f t="shared" si="0"/>
        <v>9.9990000000000006</v>
      </c>
      <c r="I9" s="21">
        <f t="shared" si="1"/>
        <v>109.98899999999999</v>
      </c>
      <c r="J9" s="22" t="str">
        <f t="shared" ref="J9:J72" si="3">TEXT(C9,"mmmm")</f>
        <v>January</v>
      </c>
      <c r="K9" s="22">
        <f t="shared" si="2"/>
        <v>109.98899999999999</v>
      </c>
      <c r="L9" s="22" t="s">
        <v>83</v>
      </c>
    </row>
    <row r="10" spans="2:12">
      <c r="B10" s="23">
        <v>1004</v>
      </c>
      <c r="C10" s="20">
        <v>44599</v>
      </c>
      <c r="D10" s="19" t="s">
        <v>13</v>
      </c>
      <c r="E10" s="20">
        <v>44636</v>
      </c>
      <c r="F10" s="21">
        <v>19.989999999999998</v>
      </c>
      <c r="G10" s="19">
        <v>1</v>
      </c>
      <c r="H10" s="21">
        <f t="shared" si="0"/>
        <v>1.9989999999999999</v>
      </c>
      <c r="I10" s="21">
        <f t="shared" si="1"/>
        <v>21.988999999999997</v>
      </c>
      <c r="J10" s="22" t="str">
        <f t="shared" si="3"/>
        <v>February</v>
      </c>
      <c r="K10" s="22">
        <f t="shared" si="2"/>
        <v>21.988999999999997</v>
      </c>
      <c r="L10" s="22" t="s">
        <v>84</v>
      </c>
    </row>
    <row r="11" spans="2:12">
      <c r="B11" s="23">
        <v>1005</v>
      </c>
      <c r="C11" s="20">
        <v>44622</v>
      </c>
      <c r="D11" s="19" t="s">
        <v>14</v>
      </c>
      <c r="E11" s="20">
        <v>44651</v>
      </c>
      <c r="F11" s="21">
        <v>149.99</v>
      </c>
      <c r="G11" s="19">
        <v>1</v>
      </c>
      <c r="H11" s="21">
        <f t="shared" si="0"/>
        <v>14.999000000000002</v>
      </c>
      <c r="I11" s="21">
        <f t="shared" si="1"/>
        <v>164.989</v>
      </c>
      <c r="J11" s="22" t="str">
        <f t="shared" si="3"/>
        <v>March</v>
      </c>
      <c r="K11" s="22">
        <f t="shared" si="2"/>
        <v>164.989</v>
      </c>
      <c r="L11" s="22" t="s">
        <v>86</v>
      </c>
    </row>
    <row r="12" spans="2:12">
      <c r="B12" s="23">
        <v>1006</v>
      </c>
      <c r="C12" s="20">
        <v>44623</v>
      </c>
      <c r="D12" s="19" t="s">
        <v>15</v>
      </c>
      <c r="E12" s="20">
        <v>44687</v>
      </c>
      <c r="F12" s="21">
        <v>79.989999999999995</v>
      </c>
      <c r="G12" s="19">
        <v>1</v>
      </c>
      <c r="H12" s="21">
        <f t="shared" si="0"/>
        <v>7.9989999999999997</v>
      </c>
      <c r="I12" s="21">
        <f t="shared" si="1"/>
        <v>87.98899999999999</v>
      </c>
      <c r="J12" s="22" t="str">
        <f t="shared" si="3"/>
        <v>March</v>
      </c>
      <c r="K12" s="22">
        <f t="shared" si="2"/>
        <v>87.98899999999999</v>
      </c>
      <c r="L12" s="22" t="s">
        <v>81</v>
      </c>
    </row>
    <row r="13" spans="2:12">
      <c r="B13" s="23">
        <v>1007</v>
      </c>
      <c r="C13" s="20">
        <v>44677</v>
      </c>
      <c r="D13" s="19" t="s">
        <v>16</v>
      </c>
      <c r="E13" s="20">
        <v>44711</v>
      </c>
      <c r="F13" s="21">
        <v>39.99</v>
      </c>
      <c r="G13" s="19">
        <v>1</v>
      </c>
      <c r="H13" s="21">
        <f t="shared" si="0"/>
        <v>3.9990000000000006</v>
      </c>
      <c r="I13" s="21">
        <f t="shared" si="1"/>
        <v>43.989000000000004</v>
      </c>
      <c r="J13" s="22" t="str">
        <f t="shared" si="3"/>
        <v>April</v>
      </c>
      <c r="K13" s="22">
        <f t="shared" si="2"/>
        <v>43.989000000000004</v>
      </c>
      <c r="L13" s="22" t="s">
        <v>85</v>
      </c>
    </row>
    <row r="14" spans="2:12">
      <c r="B14" s="23">
        <v>1008</v>
      </c>
      <c r="C14" s="20">
        <v>44702</v>
      </c>
      <c r="D14" s="19" t="s">
        <v>17</v>
      </c>
      <c r="E14" s="20">
        <v>44932</v>
      </c>
      <c r="F14" s="21">
        <v>69.989999999999995</v>
      </c>
      <c r="G14" s="19">
        <v>1</v>
      </c>
      <c r="H14" s="21">
        <f t="shared" si="0"/>
        <v>6.9989999999999997</v>
      </c>
      <c r="I14" s="21">
        <f t="shared" si="1"/>
        <v>76.98899999999999</v>
      </c>
      <c r="J14" s="22" t="str">
        <f t="shared" si="3"/>
        <v>May</v>
      </c>
      <c r="K14" s="22">
        <f t="shared" si="2"/>
        <v>76.98899999999999</v>
      </c>
      <c r="L14" s="22" t="s">
        <v>82</v>
      </c>
    </row>
    <row r="15" spans="2:12">
      <c r="B15" s="23">
        <v>1009</v>
      </c>
      <c r="C15" s="20">
        <v>44927</v>
      </c>
      <c r="D15" s="19" t="s">
        <v>18</v>
      </c>
      <c r="E15" s="20">
        <v>44964</v>
      </c>
      <c r="F15" s="21">
        <v>89.99</v>
      </c>
      <c r="G15" s="19">
        <v>1</v>
      </c>
      <c r="H15" s="21">
        <f t="shared" si="0"/>
        <v>8.9990000000000006</v>
      </c>
      <c r="I15" s="21">
        <f t="shared" si="1"/>
        <v>98.98899999999999</v>
      </c>
      <c r="J15" s="22" t="str">
        <f t="shared" si="3"/>
        <v>January</v>
      </c>
      <c r="K15" s="22">
        <f t="shared" si="2"/>
        <v>98.98899999999999</v>
      </c>
      <c r="L15" s="22" t="s">
        <v>86</v>
      </c>
    </row>
    <row r="16" spans="2:12">
      <c r="B16" s="23">
        <v>1010</v>
      </c>
      <c r="C16" s="20">
        <v>44955</v>
      </c>
      <c r="D16" s="19" t="s">
        <v>19</v>
      </c>
      <c r="E16" s="20">
        <v>44964</v>
      </c>
      <c r="F16" s="21">
        <v>199.99</v>
      </c>
      <c r="G16" s="19">
        <v>1</v>
      </c>
      <c r="H16" s="21">
        <f t="shared" si="0"/>
        <v>19.999000000000002</v>
      </c>
      <c r="I16" s="21">
        <f t="shared" si="1"/>
        <v>219.989</v>
      </c>
      <c r="J16" s="22" t="str">
        <f t="shared" si="3"/>
        <v>January</v>
      </c>
      <c r="K16" s="22">
        <f t="shared" si="2"/>
        <v>219.989</v>
      </c>
      <c r="L16" s="22" t="s">
        <v>82</v>
      </c>
    </row>
    <row r="17" spans="2:12">
      <c r="B17" s="23">
        <v>1011</v>
      </c>
      <c r="C17" s="20">
        <v>44958</v>
      </c>
      <c r="D17" s="19" t="s">
        <v>20</v>
      </c>
      <c r="E17" s="20">
        <v>44975</v>
      </c>
      <c r="F17" s="21">
        <v>29.99</v>
      </c>
      <c r="G17" s="19">
        <v>1</v>
      </c>
      <c r="H17" s="21">
        <f t="shared" si="0"/>
        <v>2.9990000000000001</v>
      </c>
      <c r="I17" s="21">
        <f t="shared" si="1"/>
        <v>32.988999999999997</v>
      </c>
      <c r="J17" s="22" t="str">
        <f t="shared" si="3"/>
        <v>February</v>
      </c>
      <c r="K17" s="22">
        <f t="shared" si="2"/>
        <v>32.988999999999997</v>
      </c>
      <c r="L17" s="22" t="s">
        <v>83</v>
      </c>
    </row>
    <row r="18" spans="2:12">
      <c r="B18" s="23">
        <v>1012</v>
      </c>
      <c r="C18" s="20">
        <v>44961</v>
      </c>
      <c r="D18" s="19" t="s">
        <v>21</v>
      </c>
      <c r="E18" s="20">
        <v>45035</v>
      </c>
      <c r="F18" s="21">
        <v>79.989999999999995</v>
      </c>
      <c r="G18" s="19">
        <v>1</v>
      </c>
      <c r="H18" s="21">
        <f t="shared" si="0"/>
        <v>7.9989999999999997</v>
      </c>
      <c r="I18" s="21">
        <f t="shared" si="1"/>
        <v>87.98899999999999</v>
      </c>
      <c r="J18" s="22" t="str">
        <f t="shared" si="3"/>
        <v>February</v>
      </c>
      <c r="K18" s="22">
        <f t="shared" si="2"/>
        <v>87.98899999999999</v>
      </c>
      <c r="L18" s="22" t="s">
        <v>84</v>
      </c>
    </row>
    <row r="19" spans="2:12">
      <c r="B19" s="23">
        <v>1013</v>
      </c>
      <c r="C19" s="20">
        <v>44967</v>
      </c>
      <c r="D19" s="19" t="s">
        <v>22</v>
      </c>
      <c r="E19" s="20">
        <v>45299</v>
      </c>
      <c r="F19" s="21">
        <v>49.99</v>
      </c>
      <c r="G19" s="19">
        <v>1</v>
      </c>
      <c r="H19" s="21">
        <f t="shared" si="0"/>
        <v>4.9990000000000006</v>
      </c>
      <c r="I19" s="21">
        <f t="shared" si="1"/>
        <v>54.989000000000004</v>
      </c>
      <c r="J19" s="22" t="str">
        <f t="shared" si="3"/>
        <v>February</v>
      </c>
      <c r="K19" s="22">
        <f>AVERAGE(I19/G19)</f>
        <v>54.989000000000004</v>
      </c>
      <c r="L19" s="22" t="s">
        <v>86</v>
      </c>
    </row>
    <row r="20" spans="2:12">
      <c r="B20" s="23">
        <v>1014</v>
      </c>
      <c r="C20" s="20">
        <v>45028</v>
      </c>
      <c r="D20" s="19" t="s">
        <v>23</v>
      </c>
      <c r="E20" s="20">
        <v>45299</v>
      </c>
      <c r="F20" s="21">
        <v>129.99</v>
      </c>
      <c r="G20" s="19">
        <v>1</v>
      </c>
      <c r="H20" s="21">
        <f t="shared" si="0"/>
        <v>12.999000000000002</v>
      </c>
      <c r="I20" s="21">
        <f t="shared" si="1"/>
        <v>142.989</v>
      </c>
      <c r="J20" s="22" t="str">
        <f t="shared" si="3"/>
        <v>April</v>
      </c>
      <c r="K20" s="22">
        <f t="shared" si="2"/>
        <v>142.989</v>
      </c>
      <c r="L20" s="22" t="s">
        <v>81</v>
      </c>
    </row>
    <row r="21" spans="2:12">
      <c r="B21" s="23">
        <v>1015</v>
      </c>
      <c r="C21" s="20">
        <v>45292</v>
      </c>
      <c r="D21" s="19" t="s">
        <v>24</v>
      </c>
      <c r="E21" s="20">
        <v>45300</v>
      </c>
      <c r="F21" s="21">
        <v>119.99</v>
      </c>
      <c r="G21" s="19">
        <v>1</v>
      </c>
      <c r="H21" s="21">
        <f t="shared" si="0"/>
        <v>11.999000000000001</v>
      </c>
      <c r="I21" s="21">
        <f t="shared" si="1"/>
        <v>131.989</v>
      </c>
      <c r="J21" s="22" t="str">
        <f t="shared" si="3"/>
        <v>January</v>
      </c>
      <c r="K21" s="22">
        <f t="shared" si="2"/>
        <v>131.989</v>
      </c>
      <c r="L21" s="22" t="s">
        <v>85</v>
      </c>
    </row>
    <row r="22" spans="2:12">
      <c r="B22" s="23">
        <v>1016</v>
      </c>
      <c r="C22" s="20">
        <v>45293</v>
      </c>
      <c r="D22" s="19" t="s">
        <v>25</v>
      </c>
      <c r="E22" s="20">
        <v>45300</v>
      </c>
      <c r="F22" s="21">
        <v>149.99</v>
      </c>
      <c r="G22" s="19">
        <v>1</v>
      </c>
      <c r="H22" s="21">
        <f t="shared" si="0"/>
        <v>14.999000000000002</v>
      </c>
      <c r="I22" s="21">
        <f t="shared" si="1"/>
        <v>164.989</v>
      </c>
      <c r="J22" s="22" t="str">
        <f t="shared" si="3"/>
        <v>January</v>
      </c>
      <c r="K22" s="22">
        <f t="shared" si="2"/>
        <v>164.989</v>
      </c>
      <c r="L22" s="22" t="s">
        <v>82</v>
      </c>
    </row>
    <row r="23" spans="2:12">
      <c r="B23" s="23">
        <v>1017</v>
      </c>
      <c r="C23" s="20">
        <v>45294</v>
      </c>
      <c r="D23" s="19" t="s">
        <v>26</v>
      </c>
      <c r="E23" s="20">
        <v>45302</v>
      </c>
      <c r="F23" s="21">
        <v>69.989999999999995</v>
      </c>
      <c r="G23" s="19">
        <v>1</v>
      </c>
      <c r="H23" s="21">
        <f t="shared" si="0"/>
        <v>6.9989999999999997</v>
      </c>
      <c r="I23" s="21">
        <f t="shared" si="1"/>
        <v>76.98899999999999</v>
      </c>
      <c r="J23" s="22" t="str">
        <f t="shared" si="3"/>
        <v>January</v>
      </c>
      <c r="K23" s="22">
        <f t="shared" si="2"/>
        <v>76.98899999999999</v>
      </c>
      <c r="L23" s="22" t="s">
        <v>86</v>
      </c>
    </row>
    <row r="24" spans="2:12">
      <c r="B24" s="23">
        <v>1018</v>
      </c>
      <c r="C24" s="20">
        <v>45295</v>
      </c>
      <c r="D24" s="19" t="s">
        <v>27</v>
      </c>
      <c r="E24" s="20">
        <v>45303</v>
      </c>
      <c r="F24" s="21">
        <v>39.99</v>
      </c>
      <c r="G24" s="19">
        <v>1</v>
      </c>
      <c r="H24" s="21">
        <f t="shared" si="0"/>
        <v>3.9990000000000006</v>
      </c>
      <c r="I24" s="21">
        <f t="shared" si="1"/>
        <v>43.989000000000004</v>
      </c>
      <c r="J24" s="22" t="str">
        <f t="shared" si="3"/>
        <v>January</v>
      </c>
      <c r="K24" s="22">
        <f t="shared" si="2"/>
        <v>43.989000000000004</v>
      </c>
      <c r="L24" s="22" t="s">
        <v>82</v>
      </c>
    </row>
    <row r="25" spans="2:12">
      <c r="B25" s="23">
        <v>1019</v>
      </c>
      <c r="C25" s="20">
        <v>45296</v>
      </c>
      <c r="D25" s="19" t="s">
        <v>28</v>
      </c>
      <c r="E25" s="20">
        <v>45303</v>
      </c>
      <c r="F25" s="21">
        <v>199.99</v>
      </c>
      <c r="G25" s="19">
        <v>1</v>
      </c>
      <c r="H25" s="21">
        <f t="shared" si="0"/>
        <v>19.999000000000002</v>
      </c>
      <c r="I25" s="21">
        <f t="shared" si="1"/>
        <v>219.989</v>
      </c>
      <c r="J25" s="22" t="str">
        <f>TEXT(C25,"mmmm")</f>
        <v>January</v>
      </c>
      <c r="K25" s="22">
        <f t="shared" si="2"/>
        <v>219.989</v>
      </c>
      <c r="L25" s="22" t="s">
        <v>83</v>
      </c>
    </row>
    <row r="26" spans="2:12">
      <c r="B26" s="23">
        <v>1020</v>
      </c>
      <c r="C26" s="20">
        <v>45297</v>
      </c>
      <c r="D26" s="19" t="s">
        <v>29</v>
      </c>
      <c r="E26" s="20">
        <v>45303</v>
      </c>
      <c r="F26" s="21">
        <v>29.99</v>
      </c>
      <c r="G26" s="19">
        <v>1</v>
      </c>
      <c r="H26" s="21">
        <f t="shared" si="0"/>
        <v>2.9990000000000001</v>
      </c>
      <c r="I26" s="21">
        <f t="shared" si="1"/>
        <v>32.988999999999997</v>
      </c>
      <c r="J26" s="22" t="str">
        <f t="shared" si="3"/>
        <v>January</v>
      </c>
      <c r="K26" s="22">
        <f t="shared" si="2"/>
        <v>32.988999999999997</v>
      </c>
      <c r="L26" s="22" t="s">
        <v>84</v>
      </c>
    </row>
    <row r="27" spans="2:12">
      <c r="B27" s="23">
        <v>1021</v>
      </c>
      <c r="C27" s="20">
        <v>45297</v>
      </c>
      <c r="D27" s="19" t="s">
        <v>30</v>
      </c>
      <c r="E27" s="20">
        <v>45304</v>
      </c>
      <c r="F27" s="21">
        <v>79.989999999999995</v>
      </c>
      <c r="G27" s="19">
        <v>1</v>
      </c>
      <c r="H27" s="21">
        <f t="shared" si="0"/>
        <v>7.9989999999999997</v>
      </c>
      <c r="I27" s="21">
        <f t="shared" si="1"/>
        <v>87.98899999999999</v>
      </c>
      <c r="J27" s="22" t="str">
        <f t="shared" si="3"/>
        <v>January</v>
      </c>
      <c r="K27" s="22">
        <f t="shared" si="2"/>
        <v>87.98899999999999</v>
      </c>
      <c r="L27" s="22" t="s">
        <v>86</v>
      </c>
    </row>
    <row r="28" spans="2:12">
      <c r="B28" s="23">
        <v>1022</v>
      </c>
      <c r="C28" s="20">
        <v>45298</v>
      </c>
      <c r="D28" s="19" t="s">
        <v>31</v>
      </c>
      <c r="E28" s="20">
        <v>45305</v>
      </c>
      <c r="F28" s="21">
        <v>49.99</v>
      </c>
      <c r="G28" s="19">
        <v>1</v>
      </c>
      <c r="H28" s="21">
        <f t="shared" si="0"/>
        <v>4.9990000000000006</v>
      </c>
      <c r="I28" s="21">
        <f t="shared" si="1"/>
        <v>54.989000000000004</v>
      </c>
      <c r="J28" s="22" t="str">
        <f t="shared" si="3"/>
        <v>January</v>
      </c>
      <c r="K28" s="22">
        <f t="shared" si="2"/>
        <v>54.989000000000004</v>
      </c>
      <c r="L28" s="22" t="s">
        <v>81</v>
      </c>
    </row>
    <row r="29" spans="2:12">
      <c r="B29" s="23">
        <v>1023</v>
      </c>
      <c r="C29" s="20">
        <v>45299</v>
      </c>
      <c r="D29" s="19" t="s">
        <v>32</v>
      </c>
      <c r="E29" s="20">
        <v>45305</v>
      </c>
      <c r="F29" s="21">
        <v>129.99</v>
      </c>
      <c r="G29" s="19">
        <v>1</v>
      </c>
      <c r="H29" s="21">
        <f t="shared" si="0"/>
        <v>12.999000000000002</v>
      </c>
      <c r="I29" s="21">
        <f t="shared" si="1"/>
        <v>142.989</v>
      </c>
      <c r="J29" s="22" t="str">
        <f t="shared" si="3"/>
        <v>January</v>
      </c>
      <c r="K29" s="22">
        <f t="shared" si="2"/>
        <v>142.989</v>
      </c>
      <c r="L29" s="22" t="s">
        <v>85</v>
      </c>
    </row>
    <row r="30" spans="2:12">
      <c r="B30" s="23">
        <v>1024</v>
      </c>
      <c r="C30" s="20">
        <v>45359</v>
      </c>
      <c r="D30" s="19" t="s">
        <v>33</v>
      </c>
      <c r="E30" s="20">
        <v>45365</v>
      </c>
      <c r="F30" s="21">
        <v>119.99</v>
      </c>
      <c r="G30" s="19">
        <v>1</v>
      </c>
      <c r="H30" s="21">
        <f t="shared" si="0"/>
        <v>11.999000000000001</v>
      </c>
      <c r="I30" s="21">
        <f t="shared" si="1"/>
        <v>131.989</v>
      </c>
      <c r="J30" s="22" t="str">
        <f t="shared" si="3"/>
        <v>March</v>
      </c>
      <c r="K30" s="22">
        <f t="shared" si="2"/>
        <v>131.989</v>
      </c>
      <c r="L30" s="22" t="s">
        <v>82</v>
      </c>
    </row>
    <row r="31" spans="2:12">
      <c r="B31" s="23">
        <v>1025</v>
      </c>
      <c r="C31" s="20">
        <v>45300</v>
      </c>
      <c r="D31" s="19" t="s">
        <v>14</v>
      </c>
      <c r="E31" s="20">
        <v>45305</v>
      </c>
      <c r="F31" s="21">
        <v>149.99</v>
      </c>
      <c r="G31" s="19">
        <v>2</v>
      </c>
      <c r="H31" s="21">
        <f t="shared" si="0"/>
        <v>29.998000000000005</v>
      </c>
      <c r="I31" s="21">
        <f t="shared" si="1"/>
        <v>329.97800000000001</v>
      </c>
      <c r="J31" s="22" t="str">
        <f t="shared" si="3"/>
        <v>January</v>
      </c>
      <c r="K31" s="22">
        <f t="shared" si="2"/>
        <v>164.989</v>
      </c>
      <c r="L31" s="22" t="s">
        <v>86</v>
      </c>
    </row>
    <row r="32" spans="2:12">
      <c r="B32" s="23">
        <v>1026</v>
      </c>
      <c r="C32" s="20">
        <v>45301</v>
      </c>
      <c r="D32" s="19" t="s">
        <v>34</v>
      </c>
      <c r="E32" s="20">
        <v>45306</v>
      </c>
      <c r="F32" s="21">
        <v>69.989999999999995</v>
      </c>
      <c r="G32" s="19">
        <v>2</v>
      </c>
      <c r="H32" s="21">
        <f t="shared" si="0"/>
        <v>13.997999999999999</v>
      </c>
      <c r="I32" s="21">
        <f t="shared" si="1"/>
        <v>153.97799999999998</v>
      </c>
      <c r="J32" s="22" t="str">
        <f t="shared" si="3"/>
        <v>January</v>
      </c>
      <c r="K32" s="22">
        <f>AVERAGE(I32/G32)</f>
        <v>76.98899999999999</v>
      </c>
      <c r="L32" s="22" t="s">
        <v>82</v>
      </c>
    </row>
    <row r="33" spans="2:12">
      <c r="B33" s="23">
        <v>1027</v>
      </c>
      <c r="C33" s="20">
        <v>45302</v>
      </c>
      <c r="D33" s="19" t="s">
        <v>35</v>
      </c>
      <c r="E33" s="20">
        <v>45308</v>
      </c>
      <c r="F33" s="21">
        <v>39.99</v>
      </c>
      <c r="G33" s="19">
        <v>2</v>
      </c>
      <c r="H33" s="21">
        <f t="shared" si="0"/>
        <v>7.9980000000000011</v>
      </c>
      <c r="I33" s="21">
        <f t="shared" si="1"/>
        <v>87.978000000000009</v>
      </c>
      <c r="J33" s="22" t="str">
        <f t="shared" si="3"/>
        <v>January</v>
      </c>
      <c r="K33" s="22">
        <f t="shared" si="2"/>
        <v>43.989000000000004</v>
      </c>
      <c r="L33" s="22" t="s">
        <v>83</v>
      </c>
    </row>
    <row r="34" spans="2:12">
      <c r="B34" s="23">
        <v>1028</v>
      </c>
      <c r="C34" s="20">
        <v>45576</v>
      </c>
      <c r="D34" s="19" t="s">
        <v>36</v>
      </c>
      <c r="E34" s="20">
        <v>45582</v>
      </c>
      <c r="F34" s="21">
        <v>199.99</v>
      </c>
      <c r="G34" s="19">
        <v>2</v>
      </c>
      <c r="H34" s="21">
        <f t="shared" si="0"/>
        <v>39.998000000000005</v>
      </c>
      <c r="I34" s="21">
        <f t="shared" si="1"/>
        <v>439.97800000000001</v>
      </c>
      <c r="J34" s="22" t="str">
        <f t="shared" si="3"/>
        <v>October</v>
      </c>
      <c r="K34" s="22">
        <f t="shared" si="2"/>
        <v>219.989</v>
      </c>
      <c r="L34" s="22" t="s">
        <v>84</v>
      </c>
    </row>
    <row r="35" spans="2:12">
      <c r="B35" s="23">
        <v>1029</v>
      </c>
      <c r="C35" s="20">
        <v>45303</v>
      </c>
      <c r="D35" s="19" t="s">
        <v>37</v>
      </c>
      <c r="E35" s="20">
        <v>45308</v>
      </c>
      <c r="F35" s="21">
        <v>29.99</v>
      </c>
      <c r="G35" s="19">
        <v>2</v>
      </c>
      <c r="H35" s="21">
        <f t="shared" si="0"/>
        <v>5.9980000000000002</v>
      </c>
      <c r="I35" s="21">
        <f t="shared" si="1"/>
        <v>65.977999999999994</v>
      </c>
      <c r="J35" s="22" t="str">
        <f t="shared" si="3"/>
        <v>January</v>
      </c>
      <c r="K35" s="22">
        <f t="shared" si="2"/>
        <v>32.988999999999997</v>
      </c>
      <c r="L35" s="22" t="s">
        <v>86</v>
      </c>
    </row>
    <row r="36" spans="2:12">
      <c r="B36" s="23">
        <v>1030</v>
      </c>
      <c r="C36" s="20">
        <v>45304</v>
      </c>
      <c r="D36" s="19" t="s">
        <v>38</v>
      </c>
      <c r="E36" s="20">
        <v>45308</v>
      </c>
      <c r="F36" s="21">
        <v>79.989999999999995</v>
      </c>
      <c r="G36" s="19">
        <v>2</v>
      </c>
      <c r="H36" s="21">
        <f t="shared" si="0"/>
        <v>15.997999999999999</v>
      </c>
      <c r="I36" s="21">
        <f t="shared" si="1"/>
        <v>175.97799999999998</v>
      </c>
      <c r="J36" s="22" t="str">
        <f t="shared" si="3"/>
        <v>January</v>
      </c>
      <c r="K36" s="22">
        <f t="shared" si="2"/>
        <v>87.98899999999999</v>
      </c>
      <c r="L36" s="22" t="s">
        <v>81</v>
      </c>
    </row>
    <row r="37" spans="2:12">
      <c r="B37" s="23">
        <v>1031</v>
      </c>
      <c r="C37" s="20">
        <v>45304</v>
      </c>
      <c r="D37" s="19" t="s">
        <v>39</v>
      </c>
      <c r="E37" s="20">
        <v>45309</v>
      </c>
      <c r="F37" s="21">
        <v>49.99</v>
      </c>
      <c r="G37" s="19">
        <v>2</v>
      </c>
      <c r="H37" s="21">
        <f t="shared" si="0"/>
        <v>9.9980000000000011</v>
      </c>
      <c r="I37" s="21">
        <f t="shared" si="1"/>
        <v>109.97800000000001</v>
      </c>
      <c r="J37" s="22" t="str">
        <f t="shared" si="3"/>
        <v>January</v>
      </c>
      <c r="K37" s="22">
        <f t="shared" si="2"/>
        <v>54.989000000000004</v>
      </c>
      <c r="L37" s="22" t="s">
        <v>85</v>
      </c>
    </row>
    <row r="38" spans="2:12">
      <c r="B38" s="23">
        <v>1032</v>
      </c>
      <c r="C38" s="20">
        <v>45396</v>
      </c>
      <c r="D38" s="19" t="s">
        <v>40</v>
      </c>
      <c r="E38" s="20">
        <v>45401</v>
      </c>
      <c r="F38" s="21">
        <v>129.99</v>
      </c>
      <c r="G38" s="19">
        <v>2</v>
      </c>
      <c r="H38" s="21">
        <f t="shared" si="0"/>
        <v>25.998000000000005</v>
      </c>
      <c r="I38" s="21">
        <f t="shared" si="1"/>
        <v>285.97800000000001</v>
      </c>
      <c r="J38" s="22" t="str">
        <f t="shared" si="3"/>
        <v>April</v>
      </c>
      <c r="K38" s="22">
        <f t="shared" si="2"/>
        <v>142.989</v>
      </c>
      <c r="L38" s="22" t="s">
        <v>82</v>
      </c>
    </row>
    <row r="39" spans="2:12">
      <c r="B39" s="23">
        <v>1033</v>
      </c>
      <c r="C39" s="20">
        <v>45306</v>
      </c>
      <c r="D39" s="19" t="s">
        <v>41</v>
      </c>
      <c r="E39" s="20">
        <v>45310</v>
      </c>
      <c r="F39" s="21">
        <v>19.989999999999998</v>
      </c>
      <c r="G39" s="19">
        <v>2</v>
      </c>
      <c r="H39" s="21">
        <f t="shared" ref="H39:H70" si="4">F39*G39*$K$4</f>
        <v>3.9979999999999998</v>
      </c>
      <c r="I39" s="21">
        <f t="shared" ref="I39:I70" si="5">F39*G39+H39</f>
        <v>43.977999999999994</v>
      </c>
      <c r="J39" s="22" t="str">
        <f t="shared" si="3"/>
        <v>January</v>
      </c>
      <c r="K39" s="22">
        <f t="shared" si="2"/>
        <v>21.988999999999997</v>
      </c>
      <c r="L39" s="22" t="s">
        <v>87</v>
      </c>
    </row>
    <row r="40" spans="2:12">
      <c r="B40" s="23">
        <v>1034</v>
      </c>
      <c r="C40" s="20">
        <v>45306</v>
      </c>
      <c r="D40" s="19" t="s">
        <v>42</v>
      </c>
      <c r="E40" s="20">
        <v>45310</v>
      </c>
      <c r="F40" s="21">
        <v>149.99</v>
      </c>
      <c r="G40" s="19">
        <v>2</v>
      </c>
      <c r="H40" s="21">
        <f t="shared" si="4"/>
        <v>29.998000000000005</v>
      </c>
      <c r="I40" s="21">
        <f t="shared" si="5"/>
        <v>329.97800000000001</v>
      </c>
      <c r="J40" s="22" t="str">
        <f t="shared" si="3"/>
        <v>January</v>
      </c>
      <c r="K40" s="22">
        <f t="shared" si="2"/>
        <v>164.989</v>
      </c>
      <c r="L40" s="22" t="s">
        <v>86</v>
      </c>
    </row>
    <row r="41" spans="2:12">
      <c r="B41" s="23">
        <v>1035</v>
      </c>
      <c r="C41" s="20">
        <v>45307</v>
      </c>
      <c r="D41" s="19" t="s">
        <v>43</v>
      </c>
      <c r="E41" s="20">
        <v>45310</v>
      </c>
      <c r="F41" s="21">
        <v>69.989999999999995</v>
      </c>
      <c r="G41" s="19">
        <v>2</v>
      </c>
      <c r="H41" s="21">
        <f t="shared" si="4"/>
        <v>13.997999999999999</v>
      </c>
      <c r="I41" s="21">
        <f t="shared" si="5"/>
        <v>153.97799999999998</v>
      </c>
      <c r="J41" s="22" t="str">
        <f t="shared" si="3"/>
        <v>January</v>
      </c>
      <c r="K41" s="22">
        <f t="shared" si="2"/>
        <v>76.98899999999999</v>
      </c>
      <c r="L41" s="22" t="s">
        <v>82</v>
      </c>
    </row>
    <row r="42" spans="2:12">
      <c r="B42" s="23">
        <v>1036</v>
      </c>
      <c r="C42" s="20">
        <v>45308</v>
      </c>
      <c r="D42" s="19" t="s">
        <v>44</v>
      </c>
      <c r="E42" s="20">
        <v>45310</v>
      </c>
      <c r="F42" s="21">
        <v>39.99</v>
      </c>
      <c r="G42" s="19">
        <v>2</v>
      </c>
      <c r="H42" s="21">
        <f t="shared" si="4"/>
        <v>7.9980000000000011</v>
      </c>
      <c r="I42" s="21">
        <f t="shared" si="5"/>
        <v>87.978000000000009</v>
      </c>
      <c r="J42" s="22" t="str">
        <f t="shared" si="3"/>
        <v>January</v>
      </c>
      <c r="K42" s="22">
        <f t="shared" si="2"/>
        <v>43.989000000000004</v>
      </c>
      <c r="L42" s="22" t="s">
        <v>83</v>
      </c>
    </row>
    <row r="43" spans="2:12">
      <c r="B43" s="23">
        <v>1037</v>
      </c>
      <c r="C43" s="20">
        <v>45490</v>
      </c>
      <c r="D43" s="19" t="s">
        <v>45</v>
      </c>
      <c r="E43" s="20">
        <v>45492</v>
      </c>
      <c r="F43" s="21">
        <v>199.99</v>
      </c>
      <c r="G43" s="19">
        <v>2</v>
      </c>
      <c r="H43" s="21">
        <f t="shared" si="4"/>
        <v>39.998000000000005</v>
      </c>
      <c r="I43" s="21">
        <f t="shared" si="5"/>
        <v>439.97800000000001</v>
      </c>
      <c r="J43" s="22" t="str">
        <f t="shared" si="3"/>
        <v>July</v>
      </c>
      <c r="K43" s="22">
        <f t="shared" si="2"/>
        <v>219.989</v>
      </c>
      <c r="L43" s="22" t="s">
        <v>84</v>
      </c>
    </row>
    <row r="44" spans="2:12">
      <c r="B44" s="23">
        <v>1038</v>
      </c>
      <c r="C44" s="20">
        <v>45309</v>
      </c>
      <c r="D44" s="19" t="s">
        <v>46</v>
      </c>
      <c r="E44" s="20">
        <v>45310</v>
      </c>
      <c r="F44" s="21">
        <v>29.99</v>
      </c>
      <c r="G44" s="19">
        <v>2</v>
      </c>
      <c r="H44" s="21">
        <f t="shared" si="4"/>
        <v>5.9980000000000002</v>
      </c>
      <c r="I44" s="21">
        <f t="shared" si="5"/>
        <v>65.977999999999994</v>
      </c>
      <c r="J44" s="22" t="str">
        <f t="shared" si="3"/>
        <v>January</v>
      </c>
      <c r="K44" s="22">
        <f t="shared" si="2"/>
        <v>32.988999999999997</v>
      </c>
      <c r="L44" s="22" t="s">
        <v>86</v>
      </c>
    </row>
    <row r="45" spans="2:12">
      <c r="B45" s="23">
        <v>1039</v>
      </c>
      <c r="C45" s="20">
        <v>45309</v>
      </c>
      <c r="D45" s="19" t="s">
        <v>12</v>
      </c>
      <c r="E45" s="20">
        <v>45311</v>
      </c>
      <c r="F45" s="21">
        <v>79.989999999999995</v>
      </c>
      <c r="G45" s="19">
        <v>2</v>
      </c>
      <c r="H45" s="21">
        <f t="shared" si="4"/>
        <v>15.997999999999999</v>
      </c>
      <c r="I45" s="21">
        <f t="shared" si="5"/>
        <v>175.97799999999998</v>
      </c>
      <c r="J45" s="22" t="str">
        <f>TEXT(C45,"mmmm")</f>
        <v>January</v>
      </c>
      <c r="K45" s="22">
        <f t="shared" si="2"/>
        <v>87.98899999999999</v>
      </c>
      <c r="L45" s="22" t="s">
        <v>81</v>
      </c>
    </row>
    <row r="46" spans="2:12">
      <c r="B46" s="23">
        <v>1040</v>
      </c>
      <c r="C46" s="20">
        <v>45311</v>
      </c>
      <c r="D46" s="19" t="s">
        <v>33</v>
      </c>
      <c r="E46" s="20">
        <v>45312</v>
      </c>
      <c r="F46" s="21">
        <v>49.99</v>
      </c>
      <c r="G46" s="19">
        <v>2</v>
      </c>
      <c r="H46" s="21">
        <f t="shared" si="4"/>
        <v>9.9980000000000011</v>
      </c>
      <c r="I46" s="21">
        <f t="shared" si="5"/>
        <v>109.97800000000001</v>
      </c>
      <c r="J46" s="22" t="str">
        <f t="shared" si="3"/>
        <v>January</v>
      </c>
      <c r="K46" s="22">
        <f t="shared" si="2"/>
        <v>54.989000000000004</v>
      </c>
      <c r="L46" s="22" t="s">
        <v>85</v>
      </c>
    </row>
    <row r="47" spans="2:12">
      <c r="B47" s="23">
        <v>1041</v>
      </c>
      <c r="C47" s="20">
        <v>45463</v>
      </c>
      <c r="D47" s="19" t="s">
        <v>14</v>
      </c>
      <c r="E47" s="20">
        <v>45465</v>
      </c>
      <c r="F47" s="21">
        <v>129.99</v>
      </c>
      <c r="G47" s="19">
        <v>3</v>
      </c>
      <c r="H47" s="21">
        <f t="shared" si="4"/>
        <v>38.997000000000007</v>
      </c>
      <c r="I47" s="21">
        <f t="shared" si="5"/>
        <v>428.96700000000004</v>
      </c>
      <c r="J47" s="22" t="str">
        <f t="shared" si="3"/>
        <v>June</v>
      </c>
      <c r="K47" s="22">
        <f t="shared" si="2"/>
        <v>142.989</v>
      </c>
      <c r="L47" s="22" t="s">
        <v>82</v>
      </c>
    </row>
    <row r="48" spans="2:12">
      <c r="B48" s="23">
        <v>1042</v>
      </c>
      <c r="C48" s="20">
        <v>45312</v>
      </c>
      <c r="D48" s="19" t="s">
        <v>47</v>
      </c>
      <c r="E48" s="20">
        <v>45314</v>
      </c>
      <c r="F48" s="21">
        <v>19.989999999999998</v>
      </c>
      <c r="G48" s="19">
        <v>3</v>
      </c>
      <c r="H48" s="21">
        <f t="shared" si="4"/>
        <v>5.9969999999999999</v>
      </c>
      <c r="I48" s="21">
        <f t="shared" si="5"/>
        <v>65.966999999999999</v>
      </c>
      <c r="J48" s="22" t="str">
        <f t="shared" si="3"/>
        <v>January</v>
      </c>
      <c r="K48" s="22">
        <f t="shared" si="2"/>
        <v>21.989000000000001</v>
      </c>
      <c r="L48" s="22" t="s">
        <v>87</v>
      </c>
    </row>
    <row r="49" spans="2:12">
      <c r="B49" s="23">
        <v>1043</v>
      </c>
      <c r="C49" s="20">
        <v>45344</v>
      </c>
      <c r="D49" s="19" t="s">
        <v>48</v>
      </c>
      <c r="E49" s="20">
        <v>45345</v>
      </c>
      <c r="F49" s="21">
        <v>149.99</v>
      </c>
      <c r="G49" s="19">
        <v>3</v>
      </c>
      <c r="H49" s="21">
        <f t="shared" si="4"/>
        <v>44.997000000000007</v>
      </c>
      <c r="I49" s="21">
        <f t="shared" si="5"/>
        <v>494.96700000000004</v>
      </c>
      <c r="J49" s="22" t="str">
        <f t="shared" si="3"/>
        <v>February</v>
      </c>
      <c r="K49" s="22">
        <f t="shared" si="2"/>
        <v>164.989</v>
      </c>
      <c r="L49" s="22" t="s">
        <v>86</v>
      </c>
    </row>
    <row r="50" spans="2:12">
      <c r="B50" s="23">
        <v>1044</v>
      </c>
      <c r="C50" s="20">
        <v>45313</v>
      </c>
      <c r="D50" s="19" t="s">
        <v>13</v>
      </c>
      <c r="E50" s="20">
        <v>45315</v>
      </c>
      <c r="F50" s="21">
        <v>69.989999999999995</v>
      </c>
      <c r="G50" s="19">
        <v>3</v>
      </c>
      <c r="H50" s="21">
        <f t="shared" si="4"/>
        <v>20.997</v>
      </c>
      <c r="I50" s="21">
        <f t="shared" si="5"/>
        <v>230.96699999999998</v>
      </c>
      <c r="J50" s="22" t="str">
        <f t="shared" si="3"/>
        <v>January</v>
      </c>
      <c r="K50" s="22">
        <f t="shared" si="2"/>
        <v>76.98899999999999</v>
      </c>
      <c r="L50" s="22" t="s">
        <v>82</v>
      </c>
    </row>
    <row r="51" spans="2:12">
      <c r="B51" s="23">
        <v>1045</v>
      </c>
      <c r="C51" s="20">
        <v>45588</v>
      </c>
      <c r="D51" s="19" t="s">
        <v>49</v>
      </c>
      <c r="E51" s="20">
        <v>45590</v>
      </c>
      <c r="F51" s="21">
        <v>39.99</v>
      </c>
      <c r="G51" s="19">
        <v>3</v>
      </c>
      <c r="H51" s="21">
        <f t="shared" si="4"/>
        <v>11.997</v>
      </c>
      <c r="I51" s="21">
        <f t="shared" si="5"/>
        <v>131.96699999999998</v>
      </c>
      <c r="J51" s="22" t="str">
        <f t="shared" si="3"/>
        <v>October</v>
      </c>
      <c r="K51" s="22">
        <f t="shared" si="2"/>
        <v>43.988999999999997</v>
      </c>
      <c r="L51" s="22" t="s">
        <v>83</v>
      </c>
    </row>
    <row r="52" spans="2:12">
      <c r="B52" s="23">
        <v>1046</v>
      </c>
      <c r="C52" s="20">
        <v>45315</v>
      </c>
      <c r="D52" s="19" t="s">
        <v>29</v>
      </c>
      <c r="E52" s="20">
        <v>45316</v>
      </c>
      <c r="F52" s="21">
        <v>199.99</v>
      </c>
      <c r="G52" s="19">
        <v>3</v>
      </c>
      <c r="H52" s="21">
        <f t="shared" si="4"/>
        <v>59.997000000000007</v>
      </c>
      <c r="I52" s="21">
        <f t="shared" si="5"/>
        <v>659.96699999999998</v>
      </c>
      <c r="J52" s="22" t="str">
        <f t="shared" si="3"/>
        <v>January</v>
      </c>
      <c r="K52" s="22">
        <f t="shared" si="2"/>
        <v>219.989</v>
      </c>
      <c r="L52" s="22" t="s">
        <v>84</v>
      </c>
    </row>
    <row r="53" spans="2:12">
      <c r="B53" s="23">
        <v>1047</v>
      </c>
      <c r="C53" s="20">
        <v>45560</v>
      </c>
      <c r="D53" s="19" t="s">
        <v>50</v>
      </c>
      <c r="E53" s="20">
        <v>45560</v>
      </c>
      <c r="F53" s="21">
        <v>29.99</v>
      </c>
      <c r="G53" s="19">
        <v>3</v>
      </c>
      <c r="H53" s="21">
        <f t="shared" si="4"/>
        <v>8.9969999999999999</v>
      </c>
      <c r="I53" s="21">
        <f t="shared" si="5"/>
        <v>98.966999999999999</v>
      </c>
      <c r="J53" s="22" t="str">
        <f t="shared" si="3"/>
        <v>September</v>
      </c>
      <c r="K53" s="22">
        <f t="shared" si="2"/>
        <v>32.988999999999997</v>
      </c>
      <c r="L53" s="22" t="s">
        <v>86</v>
      </c>
    </row>
    <row r="54" spans="2:12">
      <c r="B54" s="23">
        <v>1048</v>
      </c>
      <c r="C54" s="20">
        <v>45318</v>
      </c>
      <c r="D54" s="19" t="s">
        <v>51</v>
      </c>
      <c r="E54" s="20">
        <v>45338</v>
      </c>
      <c r="F54" s="21">
        <v>79.989999999999995</v>
      </c>
      <c r="G54" s="19">
        <v>3</v>
      </c>
      <c r="H54" s="21">
        <f t="shared" si="4"/>
        <v>23.997</v>
      </c>
      <c r="I54" s="21">
        <f t="shared" si="5"/>
        <v>263.96699999999998</v>
      </c>
      <c r="J54" s="22" t="str">
        <f t="shared" si="3"/>
        <v>January</v>
      </c>
      <c r="K54" s="22">
        <f t="shared" si="2"/>
        <v>87.98899999999999</v>
      </c>
      <c r="L54" s="22" t="s">
        <v>81</v>
      </c>
    </row>
    <row r="55" spans="2:12">
      <c r="B55" s="23">
        <v>1049</v>
      </c>
      <c r="C55" s="20">
        <v>45378</v>
      </c>
      <c r="D55" s="19" t="s">
        <v>52</v>
      </c>
      <c r="E55" s="20">
        <v>45380</v>
      </c>
      <c r="F55" s="21">
        <v>49.99</v>
      </c>
      <c r="G55" s="19">
        <v>3</v>
      </c>
      <c r="H55" s="21">
        <f t="shared" si="4"/>
        <v>14.997</v>
      </c>
      <c r="I55" s="21">
        <f t="shared" si="5"/>
        <v>164.96699999999998</v>
      </c>
      <c r="J55" s="22" t="str">
        <f t="shared" si="3"/>
        <v>March</v>
      </c>
      <c r="K55" s="22">
        <f t="shared" si="2"/>
        <v>54.988999999999997</v>
      </c>
      <c r="L55" s="22" t="s">
        <v>85</v>
      </c>
    </row>
    <row r="56" spans="2:12">
      <c r="B56" s="23">
        <v>1050</v>
      </c>
      <c r="C56" s="20">
        <v>45410</v>
      </c>
      <c r="D56" s="19" t="s">
        <v>53</v>
      </c>
      <c r="E56" s="20">
        <v>45388</v>
      </c>
      <c r="F56" s="21">
        <v>129.99</v>
      </c>
      <c r="G56" s="19">
        <v>3</v>
      </c>
      <c r="H56" s="21">
        <f t="shared" si="4"/>
        <v>38.997000000000007</v>
      </c>
      <c r="I56" s="21">
        <f t="shared" si="5"/>
        <v>428.96700000000004</v>
      </c>
      <c r="J56" s="22" t="str">
        <f t="shared" si="3"/>
        <v>April</v>
      </c>
      <c r="K56" s="22">
        <f t="shared" si="2"/>
        <v>142.989</v>
      </c>
      <c r="L56" s="22" t="s">
        <v>82</v>
      </c>
    </row>
    <row r="57" spans="2:12">
      <c r="B57" s="23">
        <v>1051</v>
      </c>
      <c r="C57" s="20">
        <v>45472</v>
      </c>
      <c r="D57" s="19" t="s">
        <v>54</v>
      </c>
      <c r="E57" s="20">
        <v>45480</v>
      </c>
      <c r="F57" s="21">
        <v>19.989999999999998</v>
      </c>
      <c r="G57" s="19">
        <v>3</v>
      </c>
      <c r="H57" s="21">
        <f t="shared" si="4"/>
        <v>5.9969999999999999</v>
      </c>
      <c r="I57" s="21">
        <f t="shared" si="5"/>
        <v>65.966999999999999</v>
      </c>
      <c r="J57" s="22" t="str">
        <f>TEXT(C57,"mmmm")</f>
        <v>June</v>
      </c>
      <c r="K57" s="22">
        <f t="shared" si="2"/>
        <v>21.989000000000001</v>
      </c>
      <c r="L57" s="22" t="s">
        <v>87</v>
      </c>
    </row>
    <row r="58" spans="2:12">
      <c r="B58" s="23">
        <v>1052</v>
      </c>
      <c r="C58" s="20">
        <v>45321</v>
      </c>
      <c r="D58" s="19" t="s">
        <v>55</v>
      </c>
      <c r="E58" s="20">
        <v>45324</v>
      </c>
      <c r="F58" s="21">
        <v>149.99</v>
      </c>
      <c r="G58" s="19">
        <v>3</v>
      </c>
      <c r="H58" s="21">
        <f t="shared" si="4"/>
        <v>44.997000000000007</v>
      </c>
      <c r="I58" s="21">
        <f t="shared" si="5"/>
        <v>494.96700000000004</v>
      </c>
      <c r="J58" s="22" t="str">
        <f t="shared" si="3"/>
        <v>January</v>
      </c>
      <c r="K58" s="22">
        <f t="shared" si="2"/>
        <v>164.989</v>
      </c>
      <c r="L58" s="22" t="s">
        <v>86</v>
      </c>
    </row>
    <row r="59" spans="2:12">
      <c r="B59" s="23">
        <v>1053</v>
      </c>
      <c r="C59" s="20">
        <v>45321</v>
      </c>
      <c r="D59" s="19" t="s">
        <v>56</v>
      </c>
      <c r="E59" s="20">
        <v>45350</v>
      </c>
      <c r="F59" s="21">
        <v>69.989999999999995</v>
      </c>
      <c r="G59" s="19">
        <v>3</v>
      </c>
      <c r="H59" s="21">
        <f t="shared" si="4"/>
        <v>20.997</v>
      </c>
      <c r="I59" s="21">
        <f t="shared" si="5"/>
        <v>230.96699999999998</v>
      </c>
      <c r="J59" s="22" t="str">
        <f t="shared" si="3"/>
        <v>January</v>
      </c>
      <c r="K59" s="22">
        <f t="shared" si="2"/>
        <v>76.98899999999999</v>
      </c>
      <c r="L59" s="22" t="s">
        <v>82</v>
      </c>
    </row>
    <row r="60" spans="2:12">
      <c r="B60" s="23">
        <v>1054</v>
      </c>
      <c r="C60" s="20">
        <v>45322</v>
      </c>
      <c r="D60" s="19" t="s">
        <v>57</v>
      </c>
      <c r="E60" s="20">
        <v>45351</v>
      </c>
      <c r="F60" s="21">
        <v>39.99</v>
      </c>
      <c r="G60" s="19">
        <v>3</v>
      </c>
      <c r="H60" s="21">
        <f t="shared" si="4"/>
        <v>11.997</v>
      </c>
      <c r="I60" s="21">
        <f t="shared" si="5"/>
        <v>131.96699999999998</v>
      </c>
      <c r="J60" s="22" t="str">
        <f t="shared" si="3"/>
        <v>January</v>
      </c>
      <c r="K60" s="22">
        <f t="shared" si="2"/>
        <v>43.988999999999997</v>
      </c>
      <c r="L60" s="22" t="s">
        <v>83</v>
      </c>
    </row>
    <row r="61" spans="2:12">
      <c r="B61" s="23">
        <v>1055</v>
      </c>
      <c r="C61" s="20">
        <v>45323</v>
      </c>
      <c r="D61" s="19" t="s">
        <v>58</v>
      </c>
      <c r="E61" s="20">
        <v>45351</v>
      </c>
      <c r="F61" s="21">
        <v>199.99</v>
      </c>
      <c r="G61" s="19">
        <v>3</v>
      </c>
      <c r="H61" s="21">
        <f t="shared" si="4"/>
        <v>59.997000000000007</v>
      </c>
      <c r="I61" s="21">
        <f t="shared" si="5"/>
        <v>659.96699999999998</v>
      </c>
      <c r="J61" s="22" t="str">
        <f t="shared" si="3"/>
        <v>February</v>
      </c>
      <c r="K61" s="22">
        <f t="shared" si="2"/>
        <v>219.989</v>
      </c>
      <c r="L61" s="22" t="s">
        <v>84</v>
      </c>
    </row>
    <row r="62" spans="2:12">
      <c r="B62" s="23">
        <v>1056</v>
      </c>
      <c r="C62" s="20">
        <v>45324</v>
      </c>
      <c r="D62" s="19" t="s">
        <v>59</v>
      </c>
      <c r="E62" s="20">
        <v>45382</v>
      </c>
      <c r="F62" s="21">
        <v>29.99</v>
      </c>
      <c r="G62" s="19">
        <v>4</v>
      </c>
      <c r="H62" s="21">
        <f t="shared" si="4"/>
        <v>11.996</v>
      </c>
      <c r="I62" s="21">
        <f t="shared" si="5"/>
        <v>131.95599999999999</v>
      </c>
      <c r="J62" s="22" t="str">
        <f t="shared" si="3"/>
        <v>February</v>
      </c>
      <c r="K62" s="22">
        <f t="shared" si="2"/>
        <v>32.988999999999997</v>
      </c>
      <c r="L62" s="22" t="s">
        <v>86</v>
      </c>
    </row>
    <row r="63" spans="2:12">
      <c r="B63" s="23">
        <v>1057</v>
      </c>
      <c r="C63" s="20">
        <v>45326</v>
      </c>
      <c r="D63" s="19" t="s">
        <v>60</v>
      </c>
      <c r="E63" s="20">
        <v>45382</v>
      </c>
      <c r="F63" s="21">
        <v>79.989999999999995</v>
      </c>
      <c r="G63" s="19">
        <v>4</v>
      </c>
      <c r="H63" s="21">
        <f t="shared" si="4"/>
        <v>31.995999999999999</v>
      </c>
      <c r="I63" s="21">
        <f t="shared" si="5"/>
        <v>351.95599999999996</v>
      </c>
      <c r="J63" s="22" t="str">
        <f t="shared" si="3"/>
        <v>February</v>
      </c>
      <c r="K63" s="22">
        <f t="shared" si="2"/>
        <v>87.98899999999999</v>
      </c>
      <c r="L63" s="22" t="s">
        <v>81</v>
      </c>
    </row>
    <row r="64" spans="2:12">
      <c r="B64" s="23">
        <v>1058</v>
      </c>
      <c r="C64" s="20">
        <v>45341</v>
      </c>
      <c r="D64" s="19" t="s">
        <v>47</v>
      </c>
      <c r="E64" s="20">
        <v>45408</v>
      </c>
      <c r="F64" s="21">
        <v>49.99</v>
      </c>
      <c r="G64" s="19">
        <v>4</v>
      </c>
      <c r="H64" s="21">
        <f t="shared" si="4"/>
        <v>19.996000000000002</v>
      </c>
      <c r="I64" s="21">
        <f t="shared" si="5"/>
        <v>219.95600000000002</v>
      </c>
      <c r="J64" s="22" t="str">
        <f t="shared" si="3"/>
        <v>February</v>
      </c>
      <c r="K64" s="22">
        <f t="shared" si="2"/>
        <v>54.989000000000004</v>
      </c>
      <c r="L64" s="22" t="s">
        <v>85</v>
      </c>
    </row>
    <row r="65" spans="2:12">
      <c r="B65" s="23">
        <v>1059</v>
      </c>
      <c r="C65" s="20">
        <v>45347</v>
      </c>
      <c r="D65" s="19" t="s">
        <v>48</v>
      </c>
      <c r="E65" s="20">
        <v>45410</v>
      </c>
      <c r="F65" s="21">
        <v>129.99</v>
      </c>
      <c r="G65" s="19">
        <v>4</v>
      </c>
      <c r="H65" s="21">
        <f t="shared" si="4"/>
        <v>51.996000000000009</v>
      </c>
      <c r="I65" s="21">
        <f t="shared" si="5"/>
        <v>571.95600000000002</v>
      </c>
      <c r="J65" s="22" t="str">
        <f t="shared" si="3"/>
        <v>February</v>
      </c>
      <c r="K65" s="22">
        <f t="shared" si="2"/>
        <v>142.989</v>
      </c>
      <c r="L65" s="22" t="s">
        <v>82</v>
      </c>
    </row>
    <row r="66" spans="2:12">
      <c r="B66" s="23">
        <v>1060</v>
      </c>
      <c r="C66" s="20">
        <v>45356</v>
      </c>
      <c r="D66" s="19" t="s">
        <v>13</v>
      </c>
      <c r="E66" s="20">
        <v>45447</v>
      </c>
      <c r="F66" s="21">
        <v>19.989999999999998</v>
      </c>
      <c r="G66" s="19">
        <v>4</v>
      </c>
      <c r="H66" s="21">
        <f t="shared" si="4"/>
        <v>7.9959999999999996</v>
      </c>
      <c r="I66" s="21">
        <f t="shared" si="5"/>
        <v>87.955999999999989</v>
      </c>
      <c r="J66" s="22" t="str">
        <f t="shared" si="3"/>
        <v>March</v>
      </c>
      <c r="K66" s="22">
        <f t="shared" si="2"/>
        <v>21.988999999999997</v>
      </c>
      <c r="L66" s="22" t="s">
        <v>87</v>
      </c>
    </row>
    <row r="67" spans="2:12">
      <c r="B67" s="23">
        <v>1061</v>
      </c>
      <c r="C67" s="20">
        <v>45370</v>
      </c>
      <c r="D67" s="19" t="s">
        <v>49</v>
      </c>
      <c r="E67" s="20">
        <v>45448</v>
      </c>
      <c r="F67" s="21">
        <v>149.99</v>
      </c>
      <c r="G67" s="19">
        <v>4</v>
      </c>
      <c r="H67" s="21">
        <f t="shared" si="4"/>
        <v>59.996000000000009</v>
      </c>
      <c r="I67" s="21">
        <f t="shared" si="5"/>
        <v>659.95600000000002</v>
      </c>
      <c r="J67" s="22" t="str">
        <f t="shared" si="3"/>
        <v>March</v>
      </c>
      <c r="K67" s="22">
        <f t="shared" si="2"/>
        <v>164.989</v>
      </c>
      <c r="L67" s="22" t="s">
        <v>86</v>
      </c>
    </row>
    <row r="68" spans="2:12">
      <c r="B68" s="23">
        <v>1062</v>
      </c>
      <c r="C68" s="20">
        <v>45398</v>
      </c>
      <c r="D68" s="19" t="s">
        <v>29</v>
      </c>
      <c r="E68" s="20">
        <v>45448</v>
      </c>
      <c r="F68" s="21">
        <v>69.989999999999995</v>
      </c>
      <c r="G68" s="19">
        <v>4</v>
      </c>
      <c r="H68" s="21">
        <f t="shared" si="4"/>
        <v>27.995999999999999</v>
      </c>
      <c r="I68" s="21">
        <f t="shared" si="5"/>
        <v>307.95599999999996</v>
      </c>
      <c r="J68" s="22" t="str">
        <f t="shared" si="3"/>
        <v>April</v>
      </c>
      <c r="K68" s="22">
        <f t="shared" si="2"/>
        <v>76.98899999999999</v>
      </c>
      <c r="L68" s="22" t="s">
        <v>82</v>
      </c>
    </row>
    <row r="69" spans="2:12">
      <c r="B69" s="23">
        <v>1063</v>
      </c>
      <c r="C69" s="20">
        <v>45405</v>
      </c>
      <c r="D69" s="19" t="s">
        <v>50</v>
      </c>
      <c r="E69" s="20">
        <v>45479</v>
      </c>
      <c r="F69" s="21">
        <v>39.99</v>
      </c>
      <c r="G69" s="19">
        <v>4</v>
      </c>
      <c r="H69" s="21">
        <f t="shared" si="4"/>
        <v>15.996000000000002</v>
      </c>
      <c r="I69" s="21">
        <f t="shared" si="5"/>
        <v>175.95600000000002</v>
      </c>
      <c r="J69" s="22" t="str">
        <f t="shared" si="3"/>
        <v>April</v>
      </c>
      <c r="K69" s="22">
        <f t="shared" si="2"/>
        <v>43.989000000000004</v>
      </c>
      <c r="L69" s="22" t="s">
        <v>83</v>
      </c>
    </row>
    <row r="70" spans="2:12">
      <c r="B70" s="23">
        <v>1064</v>
      </c>
      <c r="C70" s="20">
        <v>45435</v>
      </c>
      <c r="D70" s="19" t="s">
        <v>51</v>
      </c>
      <c r="E70" s="20">
        <v>45663</v>
      </c>
      <c r="F70" s="21">
        <v>199.99</v>
      </c>
      <c r="G70" s="19">
        <v>5</v>
      </c>
      <c r="H70" s="21">
        <f t="shared" si="4"/>
        <v>99.995000000000005</v>
      </c>
      <c r="I70" s="21">
        <f t="shared" si="5"/>
        <v>1099.9450000000002</v>
      </c>
      <c r="J70" s="22" t="str">
        <f t="shared" si="3"/>
        <v>May</v>
      </c>
      <c r="K70" s="22">
        <f t="shared" si="2"/>
        <v>219.98900000000003</v>
      </c>
      <c r="L70" s="22" t="s">
        <v>84</v>
      </c>
    </row>
    <row r="71" spans="2:12">
      <c r="B71" s="23">
        <v>1065</v>
      </c>
      <c r="C71" s="20">
        <v>45440</v>
      </c>
      <c r="D71" s="19" t="s">
        <v>52</v>
      </c>
      <c r="E71" s="20">
        <v>45674</v>
      </c>
      <c r="F71" s="21">
        <v>29.99</v>
      </c>
      <c r="G71" s="19">
        <v>5</v>
      </c>
      <c r="H71" s="21">
        <f t="shared" ref="H71:H76" si="6">F71*G71*$K$4</f>
        <v>14.994999999999999</v>
      </c>
      <c r="I71" s="21">
        <f t="shared" ref="I71:I76" si="7">F71*G71+H71</f>
        <v>164.94499999999999</v>
      </c>
      <c r="J71" s="22" t="str">
        <f t="shared" si="3"/>
        <v>May</v>
      </c>
      <c r="K71" s="22">
        <f t="shared" si="2"/>
        <v>32.988999999999997</v>
      </c>
      <c r="L71" s="22" t="s">
        <v>86</v>
      </c>
    </row>
    <row r="72" spans="2:12">
      <c r="B72" s="23">
        <v>1066</v>
      </c>
      <c r="C72" s="20">
        <v>45444</v>
      </c>
      <c r="D72" s="19" t="s">
        <v>53</v>
      </c>
      <c r="E72" s="20">
        <v>45696</v>
      </c>
      <c r="F72" s="21">
        <v>79.989999999999995</v>
      </c>
      <c r="G72" s="19">
        <v>5</v>
      </c>
      <c r="H72" s="21">
        <f t="shared" si="6"/>
        <v>39.995000000000005</v>
      </c>
      <c r="I72" s="21">
        <f t="shared" si="7"/>
        <v>439.94499999999999</v>
      </c>
      <c r="J72" s="22" t="str">
        <f t="shared" si="3"/>
        <v>June</v>
      </c>
      <c r="K72" s="22">
        <f>AVERAGE(I72/G72)</f>
        <v>87.989000000000004</v>
      </c>
      <c r="L72" s="22" t="s">
        <v>81</v>
      </c>
    </row>
    <row r="73" spans="2:12">
      <c r="B73" s="23">
        <v>1067</v>
      </c>
      <c r="C73" s="20">
        <v>45467</v>
      </c>
      <c r="D73" s="19" t="s">
        <v>54</v>
      </c>
      <c r="E73" s="20" t="s">
        <v>66</v>
      </c>
      <c r="F73" s="21">
        <v>49.99</v>
      </c>
      <c r="G73" s="19">
        <v>5</v>
      </c>
      <c r="H73" s="21">
        <f t="shared" si="6"/>
        <v>24.995000000000005</v>
      </c>
      <c r="I73" s="21">
        <f t="shared" si="7"/>
        <v>274.94500000000005</v>
      </c>
      <c r="J73" s="22" t="str">
        <f>TEXT(C73,"mmmm")</f>
        <v>June</v>
      </c>
      <c r="K73" s="22">
        <f>AVERAGE(I73/G73)</f>
        <v>54.989000000000011</v>
      </c>
      <c r="L73" s="22" t="s">
        <v>85</v>
      </c>
    </row>
    <row r="74" spans="2:12">
      <c r="B74" s="23">
        <v>1068</v>
      </c>
      <c r="C74" s="20">
        <v>45661</v>
      </c>
      <c r="D74" s="19" t="s">
        <v>55</v>
      </c>
      <c r="E74" s="20" t="s">
        <v>65</v>
      </c>
      <c r="F74" s="21">
        <v>129.99</v>
      </c>
      <c r="G74" s="19">
        <v>5</v>
      </c>
      <c r="H74" s="21">
        <f t="shared" si="6"/>
        <v>64.995000000000005</v>
      </c>
      <c r="I74" s="21">
        <f t="shared" si="7"/>
        <v>714.94500000000005</v>
      </c>
      <c r="J74" s="22" t="str">
        <f>TEXT(C74,"mmmm")</f>
        <v>January</v>
      </c>
      <c r="K74" s="22">
        <f>AVERAGE(I74/G74)</f>
        <v>142.989</v>
      </c>
      <c r="L74" s="22" t="s">
        <v>82</v>
      </c>
    </row>
    <row r="75" spans="2:12">
      <c r="B75" s="23">
        <v>1069</v>
      </c>
      <c r="C75" s="20">
        <v>45671</v>
      </c>
      <c r="D75" s="19" t="s">
        <v>56</v>
      </c>
      <c r="E75" s="20" t="s">
        <v>65</v>
      </c>
      <c r="F75" s="21">
        <v>19.989999999999998</v>
      </c>
      <c r="G75" s="19">
        <v>5</v>
      </c>
      <c r="H75" s="21">
        <f t="shared" si="6"/>
        <v>9.9949999999999992</v>
      </c>
      <c r="I75" s="21">
        <f t="shared" si="7"/>
        <v>109.94499999999999</v>
      </c>
      <c r="J75" s="22" t="str">
        <f>TEXT(C75,"mmmm")</f>
        <v>January</v>
      </c>
      <c r="K75" s="22">
        <f>AVERAGE(I75/G75)</f>
        <v>21.988999999999997</v>
      </c>
      <c r="L75" s="22" t="s">
        <v>87</v>
      </c>
    </row>
    <row r="76" spans="2:12">
      <c r="B76" s="23">
        <v>1070</v>
      </c>
      <c r="C76" s="20">
        <v>45692</v>
      </c>
      <c r="D76" s="19" t="s">
        <v>57</v>
      </c>
      <c r="E76" s="20" t="s">
        <v>64</v>
      </c>
      <c r="F76" s="21">
        <v>149.99</v>
      </c>
      <c r="G76" s="19">
        <v>5</v>
      </c>
      <c r="H76" s="21">
        <f t="shared" si="6"/>
        <v>74.995000000000005</v>
      </c>
      <c r="I76" s="21">
        <f t="shared" si="7"/>
        <v>824.94500000000005</v>
      </c>
      <c r="J76" s="22" t="str">
        <f>TEXT(C76,"mmmm")</f>
        <v>February</v>
      </c>
      <c r="K76" s="22">
        <f>AVERAGE(I76/G76)</f>
        <v>164.989</v>
      </c>
      <c r="L76" s="22" t="s">
        <v>86</v>
      </c>
    </row>
    <row r="77" spans="2:12">
      <c r="B77" s="22"/>
      <c r="C77" s="24"/>
      <c r="D77" s="22"/>
      <c r="E77" s="22"/>
      <c r="F77" s="22"/>
      <c r="G77" s="22"/>
      <c r="H77" s="22"/>
      <c r="I77" s="21">
        <f>SUM(I7:I76)</f>
        <v>16069.152</v>
      </c>
      <c r="J77" s="22"/>
      <c r="K77" s="22">
        <f>SUM(K7:K76)</f>
        <v>6720.2299999999905</v>
      </c>
      <c r="L77" s="22"/>
    </row>
    <row r="78" spans="2:12">
      <c r="C78" s="7"/>
      <c r="I78" s="9"/>
    </row>
  </sheetData>
  <sortState ref="E9:E78">
    <sortCondition ref="E9"/>
  </sortState>
  <pageMargins left="0.25" right="0.25" top="0.75" bottom="0.75" header="0.3" footer="0.3"/>
  <pageSetup paperSize="1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 month in PT</vt:lpstr>
      <vt:lpstr>Top customers in PT</vt:lpstr>
      <vt:lpstr>SuperMarket Sales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Seemanto Saha</dc:creator>
  <cp:lastModifiedBy>COM</cp:lastModifiedBy>
  <cp:lastPrinted>2025-06-03T18:24:16Z</cp:lastPrinted>
  <dcterms:created xsi:type="dcterms:W3CDTF">2024-02-19T11:17:54Z</dcterms:created>
  <dcterms:modified xsi:type="dcterms:W3CDTF">2025-07-19T01:57:32Z</dcterms:modified>
</cp:coreProperties>
</file>