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eport-20210902110958" sheetId="1" r:id="rId1"/>
  </sheets>
  <calcPr calcId="0" iterate="1"/>
</workbook>
</file>

<file path=xl/calcChain.xml><?xml version="1.0" encoding="utf-8"?>
<calcChain xmlns="http://schemas.openxmlformats.org/spreadsheetml/2006/main">
  <c r="A3" i="1" l="1"/>
  <c r="F3" i="1"/>
  <c r="A4" i="1"/>
  <c r="F4" i="1"/>
  <c r="A5" i="1"/>
  <c r="A9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</calcChain>
</file>

<file path=xl/sharedStrings.xml><?xml version="1.0" encoding="utf-8"?>
<sst xmlns="http://schemas.openxmlformats.org/spreadsheetml/2006/main" count="54" uniqueCount="30">
  <si>
    <t>Account Statement</t>
  </si>
  <si>
    <t xml:space="preserve">TEAM LEASE SERVICES LIMITED                                                     </t>
  </si>
  <si>
    <t>Cust. Reln. No.</t>
  </si>
  <si>
    <t>Account No.</t>
  </si>
  <si>
    <t>Period</t>
  </si>
  <si>
    <t>From 10/08/2021 To 02/09/2021</t>
  </si>
  <si>
    <t>Bangalore</t>
  </si>
  <si>
    <t>Currency</t>
  </si>
  <si>
    <t>INR</t>
  </si>
  <si>
    <t>KARNATAKA</t>
  </si>
  <si>
    <t>Branch</t>
  </si>
  <si>
    <t>BANGALORE - LAVELLE ROAD</t>
  </si>
  <si>
    <t>INDIA</t>
  </si>
  <si>
    <t>Nomination Regd</t>
  </si>
  <si>
    <t>N</t>
  </si>
  <si>
    <t>Nominee Name</t>
  </si>
  <si>
    <t>Sl. No.</t>
  </si>
  <si>
    <t>Date</t>
  </si>
  <si>
    <t>Description</t>
  </si>
  <si>
    <t>Chq / Ref number</t>
  </si>
  <si>
    <t>Amount</t>
  </si>
  <si>
    <t>Dr / Cr</t>
  </si>
  <si>
    <t>Balance</t>
  </si>
  <si>
    <t>CR</t>
  </si>
  <si>
    <t>Opening balance</t>
  </si>
  <si>
    <t>as on 10/08/2021   INR 548,885.54</t>
  </si>
  <si>
    <t>Closing balance</t>
  </si>
  <si>
    <t>as on 02/09/2021   INR 967,856.54</t>
  </si>
  <si>
    <t>You may call our 24-hour Customer Contact Centre at our number 1860 266 2666</t>
  </si>
  <si>
    <t>Write to us at Customer Contact Centre. Kotak Mahindra Bank Ltd. Post Box Number 16344, Mumbai 400 013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</si>
</sst>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RowHeight="15" x14ac:dyDescent="0.25"/>
  <cols>
    <col min="2" max="2" width="14.85546875" customWidth="1"/>
    <col min="7" max="7" width="12.5703125" customWidth="1"/>
  </cols>
  <sheetData>
    <row r="1" spans="1:8" x14ac:dyDescent="0.25">
      <c r="C1" t="s">
        <v>0</v>
      </c>
    </row>
    <row r="2" spans="1:8" x14ac:dyDescent="0.25">
      <c r="A2" t="s">
        <v>1</v>
      </c>
    </row>
    <row r="3" spans="1:8" x14ac:dyDescent="0.25">
      <c r="A3" t="str">
        <f>"6TH FLOOR BMTC COMMERCIAL"</f>
        <v>6TH FLOOR BMTC COMMERCIAL</v>
      </c>
      <c r="E3" t="s">
        <v>2</v>
      </c>
      <c r="F3" t="str">
        <f>"9674977"</f>
        <v>9674977</v>
      </c>
    </row>
    <row r="4" spans="1:8" x14ac:dyDescent="0.25">
      <c r="A4" t="str">
        <f>"COMPLEX 80 FEET ROAD"</f>
        <v>COMPLEX 80 FEET ROAD</v>
      </c>
      <c r="E4" t="s">
        <v>3</v>
      </c>
      <c r="F4" t="str">
        <f>"6711818019"</f>
        <v>6711818019</v>
      </c>
    </row>
    <row r="5" spans="1:8" x14ac:dyDescent="0.25">
      <c r="A5" t="str">
        <f>"KORAMANGALA"</f>
        <v>KORAMANGALA</v>
      </c>
      <c r="E5" t="s">
        <v>4</v>
      </c>
      <c r="F5" t="s">
        <v>5</v>
      </c>
    </row>
    <row r="6" spans="1:8" x14ac:dyDescent="0.25">
      <c r="A6" t="s">
        <v>6</v>
      </c>
      <c r="E6" t="s">
        <v>7</v>
      </c>
      <c r="F6" t="s">
        <v>8</v>
      </c>
    </row>
    <row r="7" spans="1:8" x14ac:dyDescent="0.25">
      <c r="A7" t="s">
        <v>9</v>
      </c>
      <c r="E7" t="s">
        <v>10</v>
      </c>
      <c r="F7" t="s">
        <v>11</v>
      </c>
    </row>
    <row r="8" spans="1:8" x14ac:dyDescent="0.25">
      <c r="A8" t="s">
        <v>12</v>
      </c>
      <c r="E8" t="s">
        <v>13</v>
      </c>
      <c r="F8" t="s">
        <v>14</v>
      </c>
    </row>
    <row r="9" spans="1:8" x14ac:dyDescent="0.25">
      <c r="A9" t="str">
        <f>"560095"</f>
        <v>560095</v>
      </c>
      <c r="E9" t="s">
        <v>15</v>
      </c>
    </row>
    <row r="11" spans="1:8" x14ac:dyDescent="0.25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21</v>
      </c>
    </row>
    <row r="12" spans="1:8" x14ac:dyDescent="0.25">
      <c r="A12">
        <v>1</v>
      </c>
      <c r="B12" s="1">
        <v>44419</v>
      </c>
      <c r="C12" t="str">
        <f>"CITIN21219128514 BOSTIK INDIA PRIVATE LIMITED TEAM"</f>
        <v>CITIN21219128514 BOSTIK INDIA PRIVATE LIMITED TEAM</v>
      </c>
      <c r="D12" t="str">
        <f>"NEFTINW-0311657187"</f>
        <v>NEFTINW-0311657187</v>
      </c>
      <c r="E12" s="2">
        <v>17415</v>
      </c>
      <c r="F12" t="s">
        <v>23</v>
      </c>
      <c r="G12" s="2">
        <v>566300.54</v>
      </c>
      <c r="H12" t="s">
        <v>23</v>
      </c>
    </row>
    <row r="13" spans="1:8" x14ac:dyDescent="0.25">
      <c r="A13">
        <v>2</v>
      </c>
      <c r="B13" s="1">
        <v>44419</v>
      </c>
      <c r="C13" t="str">
        <f>"CMS2071082727 SAMUNNATI AGRO SOLUTIONS PRIVATE LIM"</f>
        <v>CMS2071082727 SAMUNNATI AGRO SOLUTIONS PRIVATE LIM</v>
      </c>
      <c r="D13" t="str">
        <f>"NEFTINW-0311675607"</f>
        <v>NEFTINW-0311675607</v>
      </c>
      <c r="E13" s="2">
        <v>15939</v>
      </c>
      <c r="F13" t="s">
        <v>23</v>
      </c>
      <c r="G13" s="2">
        <v>582239.54</v>
      </c>
      <c r="H13" t="s">
        <v>23</v>
      </c>
    </row>
    <row r="14" spans="1:8" x14ac:dyDescent="0.25">
      <c r="A14">
        <v>3</v>
      </c>
      <c r="B14" s="1">
        <v>44419</v>
      </c>
      <c r="C14" t="str">
        <f>"IDFBH21223764131 SAMUNNATI FINANCIAL INTERMEDIATIO"</f>
        <v>IDFBH21223764131 SAMUNNATI FINANCIAL INTERMEDIATIO</v>
      </c>
      <c r="D14" t="str">
        <f>"NEFTINW-0311709648"</f>
        <v>NEFTINW-0311709648</v>
      </c>
      <c r="E14" s="2">
        <v>2500</v>
      </c>
      <c r="F14" t="s">
        <v>23</v>
      </c>
      <c r="G14" s="2">
        <v>584739.54</v>
      </c>
      <c r="H14" t="s">
        <v>23</v>
      </c>
    </row>
    <row r="15" spans="1:8" x14ac:dyDescent="0.25">
      <c r="A15">
        <v>4</v>
      </c>
      <c r="B15" s="1">
        <v>44419</v>
      </c>
      <c r="C15" t="str">
        <f>"IDFBH21223764129 SAMUNNATI FINANCIAL INTERMEDIATIO"</f>
        <v>IDFBH21223764129 SAMUNNATI FINANCIAL INTERMEDIATIO</v>
      </c>
      <c r="D15" t="str">
        <f>"NEFTINW-0311710405"</f>
        <v>NEFTINW-0311710405</v>
      </c>
      <c r="E15" s="2">
        <v>26205</v>
      </c>
      <c r="F15" t="s">
        <v>23</v>
      </c>
      <c r="G15" s="2">
        <v>610944.54</v>
      </c>
      <c r="H15" t="s">
        <v>23</v>
      </c>
    </row>
    <row r="16" spans="1:8" x14ac:dyDescent="0.25">
      <c r="A16">
        <v>5</v>
      </c>
      <c r="B16" s="1">
        <v>44421</v>
      </c>
      <c r="C16" t="str">
        <f>"CITIN21220211104 BOSTIK INDIA PRIVATE LIMITED TEAM"</f>
        <v>CITIN21220211104 BOSTIK INDIA PRIVATE LIMITED TEAM</v>
      </c>
      <c r="D16" t="str">
        <f>"NEFTINW-0312263746"</f>
        <v>NEFTINW-0312263746</v>
      </c>
      <c r="E16" s="2">
        <v>17415</v>
      </c>
      <c r="F16" t="s">
        <v>23</v>
      </c>
      <c r="G16" s="2">
        <v>628359.54</v>
      </c>
      <c r="H16" t="s">
        <v>23</v>
      </c>
    </row>
    <row r="17" spans="1:8" x14ac:dyDescent="0.25">
      <c r="A17">
        <v>6</v>
      </c>
      <c r="B17" s="1">
        <v>44425</v>
      </c>
      <c r="C17" t="str">
        <f>"CMS2080331845 SIX DEE NETAD SOLUTIONS PRIVATE LIMI"</f>
        <v>CMS2080331845 SIX DEE NETAD SOLUTIONS PRIVATE LIMI</v>
      </c>
      <c r="D17" t="str">
        <f>"NEFTINW-0313128036"</f>
        <v>NEFTINW-0313128036</v>
      </c>
      <c r="E17" s="2">
        <v>11750</v>
      </c>
      <c r="F17" t="s">
        <v>23</v>
      </c>
      <c r="G17" s="2">
        <v>640109.54</v>
      </c>
      <c r="H17" t="s">
        <v>23</v>
      </c>
    </row>
    <row r="18" spans="1:8" x14ac:dyDescent="0.25">
      <c r="A18">
        <v>7</v>
      </c>
      <c r="B18" s="1">
        <v>44427</v>
      </c>
      <c r="C18" t="str">
        <f>"N231211606120833 WEIKFIELD FOODS PVT LTDVENDOR TEA"</f>
        <v>N231211606120833 WEIKFIELD FOODS PVT LTDVENDOR TEA</v>
      </c>
      <c r="D18" t="str">
        <f>"NEFTINW-0313492963"</f>
        <v>NEFTINW-0313492963</v>
      </c>
      <c r="E18" s="2">
        <v>81075</v>
      </c>
      <c r="F18" t="s">
        <v>23</v>
      </c>
      <c r="G18" s="2">
        <v>721184.54</v>
      </c>
      <c r="H18" t="s">
        <v>23</v>
      </c>
    </row>
    <row r="19" spans="1:8" x14ac:dyDescent="0.25">
      <c r="A19">
        <v>8</v>
      </c>
      <c r="B19" s="1">
        <v>44428</v>
      </c>
      <c r="C19" t="str">
        <f>"HSBCN21232093939 FERRING THERAPEUTICS PRIVATE LIMI"</f>
        <v>HSBCN21232093939 FERRING THERAPEUTICS PRIVATE LIMI</v>
      </c>
      <c r="D19" t="str">
        <f>"NEFTINW-0313785999"</f>
        <v>NEFTINW-0313785999</v>
      </c>
      <c r="E19" s="2">
        <v>22680</v>
      </c>
      <c r="F19" t="s">
        <v>23</v>
      </c>
      <c r="G19" s="2">
        <v>743864.54</v>
      </c>
      <c r="H19" t="s">
        <v>23</v>
      </c>
    </row>
    <row r="20" spans="1:8" x14ac:dyDescent="0.25">
      <c r="A20">
        <v>9</v>
      </c>
      <c r="B20" s="1">
        <v>44432</v>
      </c>
      <c r="C20" t="str">
        <f>"CITIN21223661320 GARRETT MOTION TECHNOLOGIES I P L"</f>
        <v>CITIN21223661320 GARRETT MOTION TECHNOLOGIES I P L</v>
      </c>
      <c r="D20" t="str">
        <f>"NEFTINW-0314554335"</f>
        <v>NEFTINW-0314554335</v>
      </c>
      <c r="E20" s="2">
        <v>96120</v>
      </c>
      <c r="F20" t="s">
        <v>23</v>
      </c>
      <c r="G20" s="2">
        <v>839984.54</v>
      </c>
      <c r="H20" t="s">
        <v>23</v>
      </c>
    </row>
    <row r="21" spans="1:8" x14ac:dyDescent="0.25">
      <c r="A21">
        <v>10</v>
      </c>
      <c r="B21" s="1">
        <v>44435</v>
      </c>
      <c r="C21" t="str">
        <f>"123800944GN00001 BAYER CROPSCIENCE LIMITED TEAM LE"</f>
        <v>123800944GN00001 BAYER CROPSCIENCE LIMITED TEAM LE</v>
      </c>
      <c r="D21" t="str">
        <f>"NEFTINW-0315430498"</f>
        <v>NEFTINW-0315430498</v>
      </c>
      <c r="E21" s="2">
        <v>10457</v>
      </c>
      <c r="F21" t="s">
        <v>23</v>
      </c>
      <c r="G21" s="2">
        <v>850441.54</v>
      </c>
      <c r="H21" t="s">
        <v>23</v>
      </c>
    </row>
    <row r="22" spans="1:8" x14ac:dyDescent="0.25">
      <c r="A22">
        <v>11</v>
      </c>
      <c r="B22" s="1">
        <v>44435</v>
      </c>
      <c r="C22" t="str">
        <f>"BKIDN21239482201 MATHEW ASSOCIATES HOOK UP WELD"</f>
        <v>BKIDN21239482201 MATHEW ASSOCIATES HOOK UP WELD</v>
      </c>
      <c r="D22" t="str">
        <f>"NEFTINW-0315485033"</f>
        <v>NEFTINW-0315485033</v>
      </c>
      <c r="E22" s="2">
        <v>100000</v>
      </c>
      <c r="F22" t="s">
        <v>23</v>
      </c>
      <c r="G22" s="2">
        <v>950441.54</v>
      </c>
      <c r="H22" t="s">
        <v>23</v>
      </c>
    </row>
    <row r="23" spans="1:8" x14ac:dyDescent="0.25">
      <c r="A23">
        <v>12</v>
      </c>
      <c r="B23" s="1">
        <v>44435</v>
      </c>
      <c r="C23" t="str">
        <f>"CITIN21225966231 BOSTIK INDIA PRIVATE LIMITED TEAM"</f>
        <v>CITIN21225966231 BOSTIK INDIA PRIVATE LIMITED TEAM</v>
      </c>
      <c r="D23" t="str">
        <f>"NEFTINW-0315640310"</f>
        <v>NEFTINW-0315640310</v>
      </c>
      <c r="E23" s="2">
        <v>17415</v>
      </c>
      <c r="F23" t="s">
        <v>23</v>
      </c>
      <c r="G23" s="2">
        <v>967856.54</v>
      </c>
      <c r="H23" t="s">
        <v>23</v>
      </c>
    </row>
    <row r="24" spans="1:8" x14ac:dyDescent="0.25">
      <c r="A24" t="s">
        <v>24</v>
      </c>
      <c r="B24" t="s">
        <v>25</v>
      </c>
    </row>
    <row r="25" spans="1:8" x14ac:dyDescent="0.25">
      <c r="A25" t="s">
        <v>26</v>
      </c>
      <c r="B25" t="s">
        <v>27</v>
      </c>
    </row>
    <row r="26" spans="1:8" x14ac:dyDescent="0.25">
      <c r="A26" t="s">
        <v>28</v>
      </c>
    </row>
    <row r="27" spans="1:8" x14ac:dyDescent="0.25">
      <c r="A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Report-20210902110958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 NK.</dc:creator>
  <cp:lastModifiedBy>Basavaraj NK.</cp:lastModifiedBy>
  <dcterms:created xsi:type="dcterms:W3CDTF">2021-09-02T05:40:22Z</dcterms:created>
  <dcterms:modified xsi:type="dcterms:W3CDTF">2021-09-02T05:40:23Z</dcterms:modified>
</cp:coreProperties>
</file>