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26CC50B4-962C-4957-BA28-45B5E7F5A6C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8" i="1" l="1"/>
  <c r="L59" i="1"/>
  <c r="L60" i="1"/>
  <c r="L61" i="1"/>
  <c r="L62" i="1"/>
  <c r="L57" i="1"/>
  <c r="K58" i="1"/>
  <c r="K59" i="1"/>
  <c r="K60" i="1"/>
  <c r="K61" i="1"/>
  <c r="K62" i="1"/>
  <c r="K57" i="1"/>
  <c r="D58" i="1"/>
  <c r="D59" i="1"/>
  <c r="D60" i="1"/>
  <c r="D61" i="1"/>
  <c r="D62" i="1"/>
  <c r="D63" i="1"/>
  <c r="D64" i="1"/>
  <c r="D65" i="1"/>
  <c r="D66" i="1"/>
  <c r="D57" i="1"/>
  <c r="G30" i="1"/>
  <c r="G31" i="1"/>
  <c r="G32" i="1"/>
  <c r="G33" i="1"/>
  <c r="G34" i="1"/>
  <c r="G35" i="1"/>
  <c r="G36" i="1"/>
  <c r="G37" i="1"/>
  <c r="G38" i="1"/>
  <c r="F31" i="1"/>
  <c r="F32" i="1"/>
  <c r="F33" i="1"/>
  <c r="F34" i="1"/>
  <c r="F35" i="1"/>
  <c r="F36" i="1"/>
  <c r="F37" i="1"/>
  <c r="F38" i="1"/>
  <c r="F30" i="1"/>
  <c r="C12" i="1"/>
  <c r="C13" i="1"/>
  <c r="C14" i="1"/>
  <c r="C15" i="1"/>
  <c r="C16" i="1"/>
  <c r="C17" i="1"/>
  <c r="C18" i="1"/>
  <c r="C19" i="1"/>
  <c r="C20" i="1"/>
  <c r="C11" i="1"/>
  <c r="C6" i="1"/>
  <c r="D6" i="1"/>
  <c r="E6" i="1"/>
  <c r="F6" i="1"/>
  <c r="G6" i="1"/>
  <c r="H6" i="1"/>
  <c r="I6" i="1"/>
  <c r="B6" i="1"/>
  <c r="C5" i="1"/>
  <c r="D5" i="1"/>
  <c r="E5" i="1"/>
  <c r="F5" i="1"/>
  <c r="G5" i="1"/>
  <c r="H5" i="1"/>
  <c r="I5" i="1"/>
  <c r="B5" i="1"/>
</calcChain>
</file>

<file path=xl/sharedStrings.xml><?xml version="1.0" encoding="utf-8"?>
<sst xmlns="http://schemas.openxmlformats.org/spreadsheetml/2006/main" count="36" uniqueCount="32">
  <si>
    <t>n</t>
  </si>
  <si>
    <t>$\nu_{эксп}$</t>
  </si>
  <si>
    <t>$\tau$</t>
  </si>
  <si>
    <t>$\nu_{теор}$</t>
  </si>
  <si>
    <t>$\nu$</t>
  </si>
  <si>
    <t>$a_{n}$</t>
  </si>
  <si>
    <t>$a_{n}/a_1^{эксп}$</t>
  </si>
  <si>
    <t>$a_{n}/a_1^{теор}$</t>
  </si>
  <si>
    <t>A8 (T=1мс, $\nu_{повт}=1кГц$</t>
  </si>
  <si>
    <t>A9 ($\tau=100мкс$)</t>
  </si>
  <si>
    <t>$ \nu_повт$  (кГц)</t>
  </si>
  <si>
    <t>$\Delta \nu$  (кГц)</t>
  </si>
  <si>
    <t>$\tau$ (мкс)</t>
  </si>
  <si>
    <t>$1/\tau$ (кГц)</t>
  </si>
  <si>
    <t>$\delta \nu$ (кГц)</t>
  </si>
  <si>
    <t>1/T (кГц)</t>
  </si>
  <si>
    <t>Б</t>
  </si>
  <si>
    <t>$\nu_0$  (кГц)</t>
  </si>
  <si>
    <t>T мс</t>
  </si>
  <si>
    <t>N</t>
  </si>
  <si>
    <t>$2\Delta \nu$  (кГц)</t>
  </si>
  <si>
    <t>$\nu_0$</t>
  </si>
  <si>
    <t>Г</t>
  </si>
  <si>
    <t>E</t>
  </si>
  <si>
    <t>m (%)</t>
  </si>
  <si>
    <t>$a_ocн$ (мВ)</t>
  </si>
  <si>
    <t>$а_бок$  (мВ)</t>
  </si>
  <si>
    <t>a_бок/а_осн</t>
  </si>
  <si>
    <t>$a^ф$ (мВ)</t>
  </si>
  <si>
    <t>$a^o$ (мВ)</t>
  </si>
  <si>
    <t>K</t>
  </si>
  <si>
    <t>$\nu_n$  (кГц)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</si>
</sst>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"/>
  <sheetViews>
    <sheetView tabSelected="1" topLeftCell="A47" workbookViewId="0">
      <selection activeCell="K57" sqref="K57:K62"/>
    </sheetView>
  </sheetViews>
  <sheetFormatPr defaultRowHeight="15"/>
  <cols>
    <col min="1" max="1" width="18.28515625" customWidth="1"/>
    <col min="4" max="4" width="18.28515625" customWidth="1"/>
  </cols>
  <sheetData>
    <row r="1" spans="1:2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K1">
        <v>10</v>
      </c>
    </row>
    <row r="2" spans="1:24">
      <c r="A2" t="s">
        <v>1</v>
      </c>
      <c r="B2" s="2">
        <v>1.012</v>
      </c>
      <c r="C2" s="2">
        <v>1.9910000000000001</v>
      </c>
      <c r="D2" s="2">
        <v>3.01</v>
      </c>
      <c r="E2" s="2">
        <v>3.988</v>
      </c>
      <c r="F2" s="2">
        <v>4.9960000000000004</v>
      </c>
      <c r="G2" s="2">
        <v>5.9850000000000003</v>
      </c>
      <c r="H2" s="2">
        <v>7.0039999999999996</v>
      </c>
      <c r="I2" s="2">
        <v>7.9820000000000002</v>
      </c>
      <c r="N2" t="s">
        <v>2</v>
      </c>
      <c r="O2">
        <v>20</v>
      </c>
      <c r="P2">
        <v>40</v>
      </c>
      <c r="Q2">
        <v>60</v>
      </c>
      <c r="R2">
        <v>80</v>
      </c>
      <c r="S2">
        <v>100</v>
      </c>
      <c r="T2">
        <v>120</v>
      </c>
      <c r="U2">
        <v>140</v>
      </c>
      <c r="V2">
        <v>160</v>
      </c>
      <c r="W2">
        <v>180</v>
      </c>
      <c r="X2">
        <v>200</v>
      </c>
    </row>
    <row r="3" spans="1:24">
      <c r="A3" t="s">
        <v>3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N3" t="s">
        <v>4</v>
      </c>
      <c r="O3">
        <v>49.97</v>
      </c>
      <c r="P3">
        <v>25.18</v>
      </c>
      <c r="Q3">
        <v>16.95</v>
      </c>
      <c r="R3">
        <v>12.47</v>
      </c>
      <c r="S3">
        <v>10.02</v>
      </c>
      <c r="T3">
        <v>7.55</v>
      </c>
      <c r="U3">
        <v>6.5970000000000004</v>
      </c>
      <c r="V3">
        <v>5.6589999999999998</v>
      </c>
      <c r="W3">
        <v>5.5750000000000002</v>
      </c>
      <c r="X3">
        <v>5.2919999999999998</v>
      </c>
    </row>
    <row r="4" spans="1:24">
      <c r="A4" t="s">
        <v>5</v>
      </c>
      <c r="B4" s="3">
        <v>244.8</v>
      </c>
      <c r="C4" s="3">
        <v>238.2</v>
      </c>
      <c r="D4" s="3">
        <v>233.7</v>
      </c>
      <c r="E4" s="3">
        <v>227.8</v>
      </c>
      <c r="F4" s="3">
        <v>218.9</v>
      </c>
      <c r="G4" s="3">
        <v>210.1</v>
      </c>
      <c r="H4" s="3">
        <v>199</v>
      </c>
      <c r="I4" s="3">
        <v>184.9</v>
      </c>
    </row>
    <row r="5" spans="1:24">
      <c r="A5" t="s">
        <v>6</v>
      </c>
      <c r="B5" s="2">
        <f>B4/$B4</f>
        <v>1</v>
      </c>
      <c r="C5" s="2">
        <f>C4/$B4</f>
        <v>0.97303921568627438</v>
      </c>
      <c r="D5" s="2">
        <f>D4/$B4</f>
        <v>0.95465686274509798</v>
      </c>
      <c r="E5" s="2">
        <f>E4/$B4</f>
        <v>0.93055555555555558</v>
      </c>
      <c r="F5" s="2">
        <f>F4/$B4</f>
        <v>0.89419934640522869</v>
      </c>
      <c r="G5" s="2">
        <f>G4/$B4</f>
        <v>0.85825163398692805</v>
      </c>
      <c r="H5" s="2">
        <f>H4/$B4</f>
        <v>0.81290849673202614</v>
      </c>
      <c r="I5" s="2">
        <f>I4/$B4</f>
        <v>0.75531045751633985</v>
      </c>
    </row>
    <row r="6" spans="1:24">
      <c r="A6" t="s">
        <v>7</v>
      </c>
      <c r="B6" s="2">
        <f>(SIN(PI()*B3*50000)/PI()/B1)/(SIN(PI()*$B3*50000)/PI()/$B1)</f>
        <v>1</v>
      </c>
      <c r="C6" s="2">
        <f t="shared" ref="C6:I6" si="0">(SIN(PI()*C3*50000)/PI()/C1)/(SIN(PI()*$B3*50000)/PI()/$B1)</f>
        <v>1</v>
      </c>
      <c r="D6" s="2">
        <f t="shared" si="0"/>
        <v>0.42875988251066216</v>
      </c>
      <c r="E6" s="2">
        <f t="shared" si="0"/>
        <v>1</v>
      </c>
      <c r="F6" s="2">
        <f t="shared" si="0"/>
        <v>0.65725592950639722</v>
      </c>
      <c r="G6" s="2">
        <f t="shared" si="0"/>
        <v>0.42875988251066216</v>
      </c>
      <c r="H6" s="2">
        <f t="shared" si="0"/>
        <v>1.2448171932097163</v>
      </c>
      <c r="I6" s="2">
        <f t="shared" si="0"/>
        <v>1</v>
      </c>
    </row>
    <row r="9" spans="1:24">
      <c r="A9" s="4" t="s">
        <v>8</v>
      </c>
      <c r="B9" s="4"/>
      <c r="C9" s="4"/>
      <c r="I9" s="4" t="s">
        <v>9</v>
      </c>
      <c r="J9" s="4"/>
      <c r="N9" t="s">
        <v>10</v>
      </c>
    </row>
    <row r="10" spans="1:24">
      <c r="A10" t="s">
        <v>11</v>
      </c>
      <c r="B10" t="s">
        <v>12</v>
      </c>
      <c r="C10" t="s">
        <v>13</v>
      </c>
      <c r="I10" t="s">
        <v>14</v>
      </c>
      <c r="J10" t="s">
        <v>15</v>
      </c>
    </row>
    <row r="11" spans="1:24">
      <c r="A11" s="1">
        <v>49.97</v>
      </c>
      <c r="B11">
        <v>20</v>
      </c>
      <c r="C11" s="1">
        <f>1/B11*1000</f>
        <v>50</v>
      </c>
      <c r="I11">
        <v>2.0009999999999999</v>
      </c>
      <c r="J11">
        <v>0.2</v>
      </c>
    </row>
    <row r="12" spans="1:24">
      <c r="A12" s="1">
        <v>25.18</v>
      </c>
      <c r="B12">
        <v>40</v>
      </c>
      <c r="C12" s="1">
        <f t="shared" ref="C12:C20" si="1">1/B12*1000</f>
        <v>25</v>
      </c>
      <c r="I12">
        <v>5.9950000000000001</v>
      </c>
      <c r="J12">
        <v>0.6</v>
      </c>
    </row>
    <row r="13" spans="1:24">
      <c r="A13" s="1">
        <v>16.95</v>
      </c>
      <c r="B13">
        <v>60</v>
      </c>
      <c r="C13" s="1">
        <f t="shared" si="1"/>
        <v>16.666666666666668</v>
      </c>
      <c r="I13">
        <v>10.07</v>
      </c>
      <c r="J13">
        <v>1</v>
      </c>
    </row>
    <row r="14" spans="1:24">
      <c r="A14" s="1">
        <v>12.47</v>
      </c>
      <c r="B14">
        <v>80</v>
      </c>
      <c r="C14" s="1">
        <f t="shared" si="1"/>
        <v>12.5</v>
      </c>
      <c r="I14">
        <v>14.31</v>
      </c>
      <c r="J14">
        <v>1.4</v>
      </c>
    </row>
    <row r="15" spans="1:24">
      <c r="A15" s="1">
        <v>10.02</v>
      </c>
      <c r="B15">
        <v>100</v>
      </c>
      <c r="C15" s="1">
        <f t="shared" si="1"/>
        <v>10</v>
      </c>
      <c r="I15">
        <v>18.55</v>
      </c>
      <c r="J15">
        <v>1.8</v>
      </c>
    </row>
    <row r="16" spans="1:24">
      <c r="A16" s="1">
        <v>7.55</v>
      </c>
      <c r="B16">
        <v>120</v>
      </c>
      <c r="C16" s="1">
        <f t="shared" si="1"/>
        <v>8.3333333333333339</v>
      </c>
      <c r="I16">
        <v>22.05</v>
      </c>
      <c r="J16">
        <v>2.2000000000000002</v>
      </c>
    </row>
    <row r="17" spans="1:10">
      <c r="A17" s="1">
        <v>6.5970000000000004</v>
      </c>
      <c r="B17">
        <v>140</v>
      </c>
      <c r="C17" s="1">
        <f t="shared" si="1"/>
        <v>7.1428571428571423</v>
      </c>
      <c r="I17">
        <v>26.62</v>
      </c>
      <c r="J17">
        <v>2.6</v>
      </c>
    </row>
    <row r="18" spans="1:10">
      <c r="A18" s="1">
        <v>5.6589999999999998</v>
      </c>
      <c r="B18">
        <v>160</v>
      </c>
      <c r="C18" s="1">
        <f t="shared" si="1"/>
        <v>6.25</v>
      </c>
      <c r="I18">
        <v>30.61</v>
      </c>
      <c r="J18">
        <v>3</v>
      </c>
    </row>
    <row r="19" spans="1:10">
      <c r="A19" s="1">
        <v>5.5750000000000002</v>
      </c>
      <c r="B19">
        <v>180</v>
      </c>
      <c r="C19" s="1">
        <f t="shared" si="1"/>
        <v>5.5555555555555554</v>
      </c>
      <c r="I19">
        <v>33.880000000000003</v>
      </c>
      <c r="J19">
        <v>3.4</v>
      </c>
    </row>
    <row r="20" spans="1:10">
      <c r="A20" s="1">
        <v>5.2919999999999998</v>
      </c>
      <c r="B20">
        <v>200</v>
      </c>
      <c r="C20" s="1">
        <f t="shared" si="1"/>
        <v>5</v>
      </c>
      <c r="I20">
        <v>38.11</v>
      </c>
      <c r="J20">
        <v>3.8</v>
      </c>
    </row>
    <row r="21" spans="1:10">
      <c r="I21">
        <v>41.86</v>
      </c>
      <c r="J21">
        <v>4.2</v>
      </c>
    </row>
    <row r="22" spans="1:10">
      <c r="I22">
        <v>46.51</v>
      </c>
      <c r="J22">
        <v>4.5999999999999996</v>
      </c>
    </row>
    <row r="23" spans="1:10">
      <c r="I23">
        <v>50.02</v>
      </c>
      <c r="J23">
        <v>5</v>
      </c>
    </row>
    <row r="28" spans="1:10">
      <c r="A28" s="4" t="s">
        <v>16</v>
      </c>
      <c r="B28" s="4"/>
      <c r="C28" s="4"/>
      <c r="D28" s="4"/>
      <c r="E28" s="4"/>
      <c r="F28" s="4"/>
      <c r="G28" s="4"/>
    </row>
    <row r="29" spans="1:10">
      <c r="A29" t="s">
        <v>17</v>
      </c>
      <c r="B29" t="s">
        <v>18</v>
      </c>
      <c r="C29" t="s">
        <v>19</v>
      </c>
      <c r="D29" t="s">
        <v>20</v>
      </c>
      <c r="E29" t="s">
        <v>14</v>
      </c>
      <c r="F29" t="s">
        <v>11</v>
      </c>
      <c r="G29" t="s">
        <v>13</v>
      </c>
    </row>
    <row r="30" spans="1:10">
      <c r="A30">
        <v>25</v>
      </c>
      <c r="B30">
        <v>1</v>
      </c>
      <c r="C30">
        <v>5</v>
      </c>
      <c r="D30">
        <v>10.029999999999999</v>
      </c>
      <c r="E30" s="2">
        <v>0.97799999999999998</v>
      </c>
      <c r="F30">
        <f>D30/2</f>
        <v>5.0149999999999997</v>
      </c>
      <c r="G30" s="1">
        <f>A30/C30</f>
        <v>5</v>
      </c>
    </row>
    <row r="31" spans="1:10">
      <c r="A31">
        <v>50</v>
      </c>
      <c r="B31">
        <v>1</v>
      </c>
      <c r="C31">
        <v>5</v>
      </c>
      <c r="D31">
        <v>19.97</v>
      </c>
      <c r="E31" s="2">
        <v>0.97799999999999998</v>
      </c>
      <c r="F31">
        <f t="shared" ref="F31:F38" si="2">D31/2</f>
        <v>9.9849999999999994</v>
      </c>
      <c r="G31" s="1">
        <f t="shared" ref="G31:G38" si="3">A31/C31</f>
        <v>10</v>
      </c>
    </row>
    <row r="32" spans="1:10">
      <c r="A32">
        <v>75</v>
      </c>
      <c r="B32">
        <v>1</v>
      </c>
      <c r="C32">
        <v>5</v>
      </c>
      <c r="D32">
        <v>29.84</v>
      </c>
      <c r="E32" s="2">
        <v>1.0189999999999999</v>
      </c>
      <c r="F32">
        <f t="shared" si="2"/>
        <v>14.92</v>
      </c>
      <c r="G32" s="1">
        <f t="shared" si="3"/>
        <v>15</v>
      </c>
    </row>
    <row r="33" spans="1:7">
      <c r="A33">
        <v>50</v>
      </c>
      <c r="B33">
        <v>0.5</v>
      </c>
      <c r="C33">
        <v>5</v>
      </c>
      <c r="D33">
        <v>19.97</v>
      </c>
      <c r="E33" s="2">
        <v>1.9570000000000001</v>
      </c>
      <c r="F33">
        <f t="shared" si="2"/>
        <v>9.9849999999999994</v>
      </c>
      <c r="G33" s="1">
        <f t="shared" si="3"/>
        <v>10</v>
      </c>
    </row>
    <row r="34" spans="1:7">
      <c r="A34">
        <v>50</v>
      </c>
      <c r="B34">
        <v>1</v>
      </c>
      <c r="C34">
        <v>5</v>
      </c>
      <c r="D34">
        <v>19.97</v>
      </c>
      <c r="E34" s="2">
        <v>0.97799999999999998</v>
      </c>
      <c r="F34">
        <f t="shared" si="2"/>
        <v>9.9849999999999994</v>
      </c>
      <c r="G34" s="1">
        <f t="shared" si="3"/>
        <v>10</v>
      </c>
    </row>
    <row r="35" spans="1:7">
      <c r="A35">
        <v>50</v>
      </c>
      <c r="B35">
        <v>1.5</v>
      </c>
      <c r="C35">
        <v>5</v>
      </c>
      <c r="D35">
        <v>19.97</v>
      </c>
      <c r="E35" s="2">
        <v>0.67800000000000005</v>
      </c>
      <c r="F35">
        <f t="shared" si="2"/>
        <v>9.9849999999999994</v>
      </c>
      <c r="G35" s="1">
        <f t="shared" si="3"/>
        <v>10</v>
      </c>
    </row>
    <row r="36" spans="1:7">
      <c r="A36">
        <v>50</v>
      </c>
      <c r="B36">
        <v>1</v>
      </c>
      <c r="C36">
        <v>3</v>
      </c>
      <c r="D36">
        <v>33.15</v>
      </c>
      <c r="E36" s="2">
        <v>0.99099999999999999</v>
      </c>
      <c r="F36">
        <f t="shared" si="2"/>
        <v>16.574999999999999</v>
      </c>
      <c r="G36" s="1">
        <f t="shared" si="3"/>
        <v>16.666666666666668</v>
      </c>
    </row>
    <row r="37" spans="1:7">
      <c r="A37">
        <v>50</v>
      </c>
      <c r="B37">
        <v>1</v>
      </c>
      <c r="C37">
        <v>5</v>
      </c>
      <c r="D37">
        <v>20.07</v>
      </c>
      <c r="E37" s="2">
        <v>1</v>
      </c>
      <c r="F37">
        <f t="shared" si="2"/>
        <v>10.035</v>
      </c>
      <c r="G37" s="1">
        <f t="shared" si="3"/>
        <v>10</v>
      </c>
    </row>
    <row r="38" spans="1:7">
      <c r="A38">
        <v>50</v>
      </c>
      <c r="B38">
        <v>1</v>
      </c>
      <c r="C38">
        <v>7</v>
      </c>
      <c r="D38">
        <v>14.05</v>
      </c>
      <c r="E38" s="2">
        <v>1.0109999999999999</v>
      </c>
      <c r="F38">
        <f t="shared" si="2"/>
        <v>7.0250000000000004</v>
      </c>
      <c r="G38" s="1">
        <f t="shared" si="3"/>
        <v>7.1428571428571432</v>
      </c>
    </row>
    <row r="42" spans="1:7">
      <c r="F42" t="s">
        <v>21</v>
      </c>
    </row>
    <row r="43" spans="1:7">
      <c r="F43">
        <v>24.97</v>
      </c>
    </row>
    <row r="44" spans="1:7">
      <c r="F44">
        <v>49.02</v>
      </c>
    </row>
    <row r="45" spans="1:7">
      <c r="F45">
        <v>75.03</v>
      </c>
    </row>
    <row r="46" spans="1:7">
      <c r="F46">
        <v>49.96</v>
      </c>
    </row>
    <row r="47" spans="1:7">
      <c r="F47">
        <v>49.96</v>
      </c>
    </row>
    <row r="48" spans="1:7">
      <c r="F48">
        <v>49.96</v>
      </c>
    </row>
    <row r="49" spans="1:12">
      <c r="F49">
        <v>49.96</v>
      </c>
    </row>
    <row r="50" spans="1:12">
      <c r="F50">
        <v>49.96</v>
      </c>
    </row>
    <row r="51" spans="1:12">
      <c r="F51">
        <v>49.96</v>
      </c>
    </row>
    <row r="55" spans="1:12">
      <c r="A55" s="4" t="s">
        <v>22</v>
      </c>
      <c r="B55" s="4"/>
      <c r="C55" s="4"/>
      <c r="D55" s="4"/>
      <c r="H55" s="4" t="s">
        <v>23</v>
      </c>
      <c r="I55" s="4"/>
      <c r="J55" s="4"/>
      <c r="K55" s="4"/>
      <c r="L55" s="4"/>
    </row>
    <row r="56" spans="1:12">
      <c r="A56" t="s">
        <v>24</v>
      </c>
      <c r="B56" t="s">
        <v>25</v>
      </c>
      <c r="C56" t="s">
        <v>26</v>
      </c>
      <c r="D56" t="s">
        <v>27</v>
      </c>
      <c r="H56" t="s">
        <v>0</v>
      </c>
      <c r="I56" t="s">
        <v>28</v>
      </c>
      <c r="J56" t="s">
        <v>29</v>
      </c>
      <c r="K56" t="s">
        <v>30</v>
      </c>
      <c r="L56" t="s">
        <v>31</v>
      </c>
    </row>
    <row r="57" spans="1:12">
      <c r="A57">
        <v>10</v>
      </c>
      <c r="B57">
        <v>510.5</v>
      </c>
      <c r="C57">
        <v>25.27</v>
      </c>
      <c r="D57" s="1">
        <f>C57/B57</f>
        <v>4.9500489715964741E-2</v>
      </c>
      <c r="H57">
        <v>1</v>
      </c>
      <c r="I57">
        <v>32.31</v>
      </c>
      <c r="J57">
        <v>223.7</v>
      </c>
      <c r="K57" s="2">
        <f>I57/J57</f>
        <v>0.14443451050514083</v>
      </c>
      <c r="L57">
        <f>333*H57</f>
        <v>333</v>
      </c>
    </row>
    <row r="58" spans="1:12">
      <c r="A58">
        <v>20</v>
      </c>
      <c r="B58">
        <v>510.5</v>
      </c>
      <c r="C58">
        <v>51.44</v>
      </c>
      <c r="D58" s="1">
        <f t="shared" ref="D58:D66" si="4">C58/B58</f>
        <v>0.10076395690499509</v>
      </c>
      <c r="H58">
        <v>2</v>
      </c>
      <c r="I58">
        <v>15.68</v>
      </c>
      <c r="J58">
        <v>218.9</v>
      </c>
      <c r="K58" s="2">
        <f t="shared" ref="K58:K62" si="5">I58/J58</f>
        <v>7.1630881681132935E-2</v>
      </c>
      <c r="L58">
        <f t="shared" ref="L58:L62" si="6">333*H58</f>
        <v>666</v>
      </c>
    </row>
    <row r="59" spans="1:12">
      <c r="A59">
        <v>30</v>
      </c>
      <c r="B59">
        <v>510.5</v>
      </c>
      <c r="C59">
        <v>76.69</v>
      </c>
      <c r="D59" s="1">
        <f t="shared" si="4"/>
        <v>0.15022526934378061</v>
      </c>
      <c r="H59">
        <v>3</v>
      </c>
      <c r="I59">
        <v>10.82</v>
      </c>
      <c r="J59">
        <v>213.5</v>
      </c>
      <c r="K59" s="2">
        <f t="shared" si="5"/>
        <v>5.0679156908665104E-2</v>
      </c>
      <c r="L59">
        <f t="shared" si="6"/>
        <v>999</v>
      </c>
    </row>
    <row r="60" spans="1:12">
      <c r="A60">
        <v>40</v>
      </c>
      <c r="B60">
        <v>510.5</v>
      </c>
      <c r="C60">
        <v>101.3</v>
      </c>
      <c r="D60" s="1">
        <f t="shared" si="4"/>
        <v>0.19843290891283055</v>
      </c>
      <c r="H60">
        <v>4</v>
      </c>
      <c r="I60">
        <v>7.6849999999999996</v>
      </c>
      <c r="J60">
        <v>208.1</v>
      </c>
      <c r="K60" s="2">
        <f t="shared" si="5"/>
        <v>3.6929360884190292E-2</v>
      </c>
      <c r="L60">
        <f t="shared" si="6"/>
        <v>1332</v>
      </c>
    </row>
    <row r="61" spans="1:12">
      <c r="A61">
        <v>50</v>
      </c>
      <c r="B61">
        <v>510.5</v>
      </c>
      <c r="C61">
        <v>126.7</v>
      </c>
      <c r="D61" s="1">
        <f t="shared" si="4"/>
        <v>0.24818805093046034</v>
      </c>
      <c r="H61">
        <v>5</v>
      </c>
      <c r="I61">
        <v>5.0190000000000001</v>
      </c>
      <c r="J61">
        <v>200.8</v>
      </c>
      <c r="K61" s="2">
        <f t="shared" si="5"/>
        <v>2.4995019920318724E-2</v>
      </c>
      <c r="L61">
        <f t="shared" si="6"/>
        <v>1665</v>
      </c>
    </row>
    <row r="62" spans="1:12">
      <c r="A62">
        <v>60</v>
      </c>
      <c r="B62">
        <v>507.7</v>
      </c>
      <c r="C62">
        <v>152.4</v>
      </c>
      <c r="D62" s="1">
        <f t="shared" si="4"/>
        <v>0.30017727004136302</v>
      </c>
      <c r="H62">
        <v>6</v>
      </c>
      <c r="I62">
        <v>4.0780000000000003</v>
      </c>
      <c r="J62">
        <v>191.3</v>
      </c>
      <c r="K62" s="2">
        <f t="shared" si="5"/>
        <v>2.1317302665969682E-2</v>
      </c>
      <c r="L62">
        <f t="shared" si="6"/>
        <v>1998</v>
      </c>
    </row>
    <row r="63" spans="1:12">
      <c r="A63">
        <v>70</v>
      </c>
      <c r="B63">
        <v>507.7</v>
      </c>
      <c r="C63">
        <v>177.5</v>
      </c>
      <c r="D63" s="1">
        <f t="shared" si="4"/>
        <v>0.34961591491038013</v>
      </c>
    </row>
    <row r="64" spans="1:12">
      <c r="A64">
        <v>80</v>
      </c>
      <c r="B64">
        <v>507.7</v>
      </c>
      <c r="C64">
        <v>203.3</v>
      </c>
      <c r="D64" s="1">
        <f t="shared" si="4"/>
        <v>0.40043332676777627</v>
      </c>
    </row>
    <row r="65" spans="1:4">
      <c r="A65">
        <v>90</v>
      </c>
      <c r="B65">
        <v>507.7</v>
      </c>
      <c r="C65">
        <v>228.5</v>
      </c>
      <c r="D65" s="1">
        <f t="shared" si="4"/>
        <v>0.45006893834941897</v>
      </c>
    </row>
    <row r="66" spans="1:4">
      <c r="A66">
        <v>100</v>
      </c>
      <c r="B66">
        <v>507.7</v>
      </c>
      <c r="C66">
        <v>253.3</v>
      </c>
      <c r="D66" s="1">
        <f t="shared" si="4"/>
        <v>0.49891668308055942</v>
      </c>
    </row>
  </sheetData>
  <mergeCells count="5">
    <mergeCell ref="A9:C9"/>
    <mergeCell ref="I9:J9"/>
    <mergeCell ref="A28:G28"/>
    <mergeCell ref="A55:D55"/>
    <mergeCell ref="H55:L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2024-09-29T22:22:26Z</dcterms:created>
  <dcterms:modified xsi:type="dcterms:W3CDTF">2024-10-03T09:40:36Z</dcterms:modified>
  <cp:category/>
  <cp:contentStatus/>
</cp:coreProperties>
</file>