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1"/>
  <workbookPr/>
  <xr:revisionPtr revIDLastSave="0" documentId="8_{D8C2DE2F-CE83-4E25-97FD-68509B2AE17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4" i="1" l="1"/>
  <c r="AD54" i="1"/>
  <c r="AE54" i="1"/>
  <c r="AF54" i="1"/>
  <c r="AB54" i="1"/>
  <c r="AO58" i="1"/>
  <c r="AN58" i="1"/>
  <c r="AM58" i="1"/>
  <c r="AL58" i="1"/>
  <c r="AK58" i="1"/>
  <c r="AO53" i="1"/>
  <c r="AN53" i="1"/>
  <c r="AM53" i="1"/>
  <c r="AL53" i="1"/>
  <c r="AK53" i="1"/>
  <c r="AF58" i="1"/>
  <c r="AE58" i="1"/>
  <c r="AD58" i="1"/>
  <c r="AC58" i="1"/>
  <c r="AB58" i="1"/>
  <c r="AF53" i="1"/>
  <c r="AE53" i="1"/>
  <c r="AD53" i="1"/>
  <c r="AC53" i="1"/>
  <c r="AB53" i="1"/>
  <c r="K56" i="1"/>
  <c r="L56" i="1"/>
  <c r="M56" i="1"/>
  <c r="N56" i="1"/>
  <c r="J56" i="1"/>
  <c r="AY89" i="1"/>
  <c r="AX89" i="1"/>
  <c r="AW89" i="1"/>
  <c r="AV89" i="1"/>
  <c r="AU89" i="1"/>
  <c r="AT89" i="1"/>
  <c r="AY88" i="1"/>
  <c r="AX88" i="1"/>
  <c r="AW88" i="1"/>
  <c r="AV88" i="1"/>
  <c r="AU88" i="1"/>
  <c r="AT88" i="1"/>
  <c r="AY87" i="1"/>
  <c r="AX87" i="1"/>
  <c r="AW87" i="1"/>
  <c r="AV87" i="1"/>
  <c r="AU87" i="1"/>
  <c r="AT87" i="1"/>
  <c r="T85" i="1"/>
  <c r="BH209" i="1"/>
  <c r="BG209" i="1"/>
  <c r="BF209" i="1"/>
  <c r="BE209" i="1"/>
  <c r="BD209" i="1"/>
  <c r="BC209" i="1"/>
  <c r="BH204" i="1"/>
  <c r="BG204" i="1"/>
  <c r="BF204" i="1"/>
  <c r="BE204" i="1"/>
  <c r="BD204" i="1"/>
  <c r="BC204" i="1"/>
  <c r="BH179" i="1"/>
  <c r="BG179" i="1"/>
  <c r="BF179" i="1"/>
  <c r="BE179" i="1"/>
  <c r="BD179" i="1"/>
  <c r="BC179" i="1"/>
  <c r="BH174" i="1"/>
  <c r="BG174" i="1"/>
  <c r="BF174" i="1"/>
  <c r="BE174" i="1"/>
  <c r="BD174" i="1"/>
  <c r="BC174" i="1"/>
  <c r="BH149" i="1"/>
  <c r="BG149" i="1"/>
  <c r="BF149" i="1"/>
  <c r="BE149" i="1"/>
  <c r="BD149" i="1"/>
  <c r="BC149" i="1"/>
  <c r="BH144" i="1"/>
  <c r="BG144" i="1"/>
  <c r="BF144" i="1"/>
  <c r="BE144" i="1"/>
  <c r="BD144" i="1"/>
  <c r="BC144" i="1"/>
  <c r="BH119" i="1"/>
  <c r="BG119" i="1"/>
  <c r="BF119" i="1"/>
  <c r="BE119" i="1"/>
  <c r="BD119" i="1"/>
  <c r="BC119" i="1"/>
  <c r="BH114" i="1"/>
  <c r="BG114" i="1"/>
  <c r="BF114" i="1"/>
  <c r="BE114" i="1"/>
  <c r="BD114" i="1"/>
  <c r="BC114" i="1"/>
  <c r="BH89" i="1"/>
  <c r="BG89" i="1"/>
  <c r="BF89" i="1"/>
  <c r="BE89" i="1"/>
  <c r="BD89" i="1"/>
  <c r="BC89" i="1"/>
  <c r="BH84" i="1"/>
  <c r="BG84" i="1"/>
  <c r="BF84" i="1"/>
  <c r="BE84" i="1"/>
  <c r="BD84" i="1"/>
  <c r="BC84" i="1"/>
  <c r="AY84" i="1"/>
  <c r="AX84" i="1"/>
  <c r="AW84" i="1"/>
  <c r="AV84" i="1"/>
  <c r="AU84" i="1"/>
  <c r="AO118" i="1"/>
  <c r="AO117" i="1"/>
  <c r="AP209" i="1"/>
  <c r="AO209" i="1"/>
  <c r="AN209" i="1"/>
  <c r="AM209" i="1"/>
  <c r="AL209" i="1"/>
  <c r="AK209" i="1"/>
  <c r="AP204" i="1"/>
  <c r="AO204" i="1"/>
  <c r="AN204" i="1"/>
  <c r="AM204" i="1"/>
  <c r="AL204" i="1"/>
  <c r="AK204" i="1"/>
  <c r="AP179" i="1"/>
  <c r="AO179" i="1"/>
  <c r="AN179" i="1"/>
  <c r="AM179" i="1"/>
  <c r="AL179" i="1"/>
  <c r="AK179" i="1"/>
  <c r="AP174" i="1"/>
  <c r="AO174" i="1"/>
  <c r="AN174" i="1"/>
  <c r="AM174" i="1"/>
  <c r="AL174" i="1"/>
  <c r="AK174" i="1"/>
  <c r="AP149" i="1"/>
  <c r="AO149" i="1"/>
  <c r="AN149" i="1"/>
  <c r="AM149" i="1"/>
  <c r="AL149" i="1"/>
  <c r="AK149" i="1"/>
  <c r="AP144" i="1"/>
  <c r="AO144" i="1"/>
  <c r="AN144" i="1"/>
  <c r="AM144" i="1"/>
  <c r="AL144" i="1"/>
  <c r="AK144" i="1"/>
  <c r="AP119" i="1"/>
  <c r="AO119" i="1"/>
  <c r="AN119" i="1"/>
  <c r="AM119" i="1"/>
  <c r="AL119" i="1"/>
  <c r="AK119" i="1"/>
  <c r="AP114" i="1"/>
  <c r="AO114" i="1"/>
  <c r="AN114" i="1"/>
  <c r="AM114" i="1"/>
  <c r="AL114" i="1"/>
  <c r="AK114" i="1"/>
  <c r="AP89" i="1"/>
  <c r="AO89" i="1"/>
  <c r="AN89" i="1"/>
  <c r="AM89" i="1"/>
  <c r="AL89" i="1"/>
  <c r="AK89" i="1"/>
  <c r="AP84" i="1"/>
  <c r="AO84" i="1"/>
  <c r="AN84" i="1"/>
  <c r="AM84" i="1"/>
  <c r="AL84" i="1"/>
  <c r="AK84" i="1"/>
  <c r="O84" i="1"/>
  <c r="N84" i="1"/>
  <c r="M84" i="1"/>
  <c r="L84" i="1"/>
  <c r="K84" i="1"/>
  <c r="J84" i="1"/>
  <c r="O89" i="1"/>
  <c r="N89" i="1"/>
  <c r="M89" i="1"/>
  <c r="L89" i="1"/>
  <c r="K89" i="1"/>
  <c r="J89" i="1"/>
  <c r="AG89" i="1"/>
  <c r="AF89" i="1"/>
  <c r="AE89" i="1"/>
  <c r="AD89" i="1"/>
  <c r="AC89" i="1"/>
  <c r="AB89" i="1"/>
  <c r="AG84" i="1"/>
  <c r="AF84" i="1"/>
  <c r="AE84" i="1"/>
  <c r="AD84" i="1"/>
  <c r="AC84" i="1"/>
  <c r="AB84" i="1"/>
  <c r="X209" i="1"/>
  <c r="X204" i="1"/>
  <c r="X179" i="1"/>
  <c r="X174" i="1"/>
  <c r="X149" i="1"/>
  <c r="X144" i="1"/>
  <c r="X119" i="1"/>
  <c r="X114" i="1"/>
  <c r="X89" i="1"/>
  <c r="X84" i="1"/>
  <c r="W209" i="1"/>
  <c r="V209" i="1"/>
  <c r="U209" i="1"/>
  <c r="T209" i="1"/>
  <c r="S209" i="1"/>
  <c r="W179" i="1"/>
  <c r="V179" i="1"/>
  <c r="U179" i="1"/>
  <c r="T179" i="1"/>
  <c r="S179" i="1"/>
  <c r="W149" i="1"/>
  <c r="V149" i="1"/>
  <c r="U149" i="1"/>
  <c r="T149" i="1"/>
  <c r="S149" i="1"/>
  <c r="W119" i="1"/>
  <c r="V119" i="1"/>
  <c r="U119" i="1"/>
  <c r="T119" i="1"/>
  <c r="S119" i="1"/>
  <c r="W89" i="1"/>
  <c r="V89" i="1"/>
  <c r="U89" i="1"/>
  <c r="T89" i="1"/>
  <c r="S89" i="1"/>
  <c r="W58" i="1"/>
  <c r="V58" i="1"/>
  <c r="U58" i="1"/>
  <c r="T58" i="1"/>
  <c r="S58" i="1"/>
  <c r="N58" i="1"/>
  <c r="M58" i="1"/>
  <c r="L58" i="1"/>
  <c r="K58" i="1"/>
  <c r="J58" i="1"/>
  <c r="AE23" i="1"/>
  <c r="AE24" i="1" s="1"/>
  <c r="AF23" i="1"/>
  <c r="AF24" i="1" s="1"/>
  <c r="AB26" i="1"/>
  <c r="W28" i="1"/>
  <c r="V28" i="1"/>
  <c r="U28" i="1"/>
  <c r="T28" i="1"/>
  <c r="S28" i="1"/>
  <c r="K28" i="1"/>
  <c r="L28" i="1"/>
  <c r="M28" i="1"/>
  <c r="N28" i="1"/>
  <c r="J28" i="1"/>
  <c r="AO26" i="1"/>
  <c r="AN26" i="1"/>
  <c r="AM26" i="1"/>
  <c r="AL26" i="1"/>
  <c r="AK26" i="1"/>
  <c r="AC26" i="1"/>
  <c r="AD26" i="1"/>
  <c r="AE26" i="1"/>
  <c r="AF26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34" i="1"/>
  <c r="O235" i="1"/>
  <c r="O236" i="1"/>
  <c r="O237" i="1"/>
  <c r="O238" i="1"/>
  <c r="O239" i="1"/>
  <c r="O240" i="1"/>
  <c r="O233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Q234" i="1"/>
  <c r="Q235" i="1"/>
  <c r="Q236" i="1"/>
  <c r="Q237" i="1"/>
  <c r="Q233" i="1"/>
  <c r="W204" i="1"/>
  <c r="V204" i="1"/>
  <c r="U204" i="1"/>
  <c r="T204" i="1"/>
  <c r="S204" i="1"/>
  <c r="W174" i="1"/>
  <c r="V174" i="1"/>
  <c r="U174" i="1"/>
  <c r="T174" i="1"/>
  <c r="S174" i="1"/>
  <c r="W144" i="1"/>
  <c r="V144" i="1"/>
  <c r="U144" i="1"/>
  <c r="T144" i="1"/>
  <c r="S144" i="1"/>
  <c r="W114" i="1"/>
  <c r="V114" i="1"/>
  <c r="U114" i="1"/>
  <c r="T114" i="1"/>
  <c r="S114" i="1"/>
  <c r="S84" i="1"/>
  <c r="T84" i="1"/>
  <c r="U84" i="1"/>
  <c r="V84" i="1"/>
  <c r="W84" i="1"/>
  <c r="C33" i="1"/>
  <c r="D33" i="1"/>
  <c r="E33" i="1"/>
  <c r="F33" i="1"/>
  <c r="B33" i="1"/>
  <c r="W53" i="1"/>
  <c r="V53" i="1"/>
  <c r="U53" i="1"/>
  <c r="T53" i="1"/>
  <c r="S53" i="1"/>
  <c r="N53" i="1"/>
  <c r="M53" i="1"/>
  <c r="L53" i="1"/>
  <c r="K53" i="1"/>
  <c r="J53" i="1"/>
  <c r="J23" i="1"/>
  <c r="AO23" i="1"/>
  <c r="AN23" i="1"/>
  <c r="AM23" i="1"/>
  <c r="AL23" i="1"/>
  <c r="AK23" i="1"/>
  <c r="AD23" i="1"/>
  <c r="AD24" i="1" s="1"/>
  <c r="AC23" i="1"/>
  <c r="AC24" i="1" s="1"/>
  <c r="AB23" i="1"/>
  <c r="AB24" i="1" s="1"/>
  <c r="W23" i="1"/>
  <c r="W24" i="1" s="1"/>
  <c r="W26" i="1" s="1"/>
  <c r="V23" i="1"/>
  <c r="V24" i="1" s="1"/>
  <c r="V26" i="1" s="1"/>
  <c r="U23" i="1"/>
  <c r="U24" i="1" s="1"/>
  <c r="U26" i="1" s="1"/>
  <c r="T23" i="1"/>
  <c r="T24" i="1" s="1"/>
  <c r="T26" i="1" s="1"/>
  <c r="S23" i="1"/>
  <c r="S24" i="1" s="1"/>
  <c r="S26" i="1" s="1"/>
  <c r="N23" i="1"/>
  <c r="M23" i="1"/>
  <c r="L23" i="1"/>
  <c r="K23" i="1"/>
  <c r="C23" i="1"/>
  <c r="D23" i="1"/>
  <c r="E23" i="1"/>
  <c r="F23" i="1"/>
  <c r="B23" i="1"/>
  <c r="B24" i="1" s="1"/>
  <c r="AK55" i="1" l="1"/>
  <c r="AK54" i="1"/>
  <c r="AK56" i="1" s="1"/>
  <c r="AL55" i="1"/>
  <c r="AL54" i="1"/>
  <c r="AL56" i="1" s="1"/>
  <c r="AM55" i="1"/>
  <c r="AM54" i="1"/>
  <c r="AM56" i="1" s="1"/>
  <c r="AN55" i="1"/>
  <c r="AN54" i="1"/>
  <c r="AN56" i="1" s="1"/>
  <c r="AO55" i="1"/>
  <c r="AO54" i="1"/>
  <c r="AO56" i="1" s="1"/>
  <c r="AB55" i="1"/>
  <c r="AB56" i="1"/>
  <c r="AC55" i="1"/>
  <c r="AC56" i="1"/>
  <c r="AD55" i="1"/>
  <c r="AD56" i="1"/>
  <c r="AE55" i="1"/>
  <c r="AE56" i="1"/>
  <c r="AF55" i="1"/>
  <c r="AF56" i="1"/>
  <c r="BC206" i="1"/>
  <c r="BC205" i="1"/>
  <c r="BC207" i="1" s="1"/>
  <c r="BD206" i="1"/>
  <c r="BD205" i="1"/>
  <c r="BD207" i="1" s="1"/>
  <c r="BE206" i="1"/>
  <c r="BE205" i="1"/>
  <c r="BE207" i="1" s="1"/>
  <c r="BF206" i="1"/>
  <c r="BF205" i="1"/>
  <c r="BF207" i="1" s="1"/>
  <c r="BG206" i="1"/>
  <c r="BG205" i="1"/>
  <c r="BG207" i="1" s="1"/>
  <c r="BH206" i="1"/>
  <c r="BH205" i="1"/>
  <c r="BH207" i="1" s="1"/>
  <c r="BC176" i="1"/>
  <c r="BC175" i="1"/>
  <c r="BC177" i="1" s="1"/>
  <c r="BD176" i="1"/>
  <c r="BD175" i="1"/>
  <c r="BD177" i="1" s="1"/>
  <c r="BE176" i="1"/>
  <c r="BE175" i="1"/>
  <c r="BE177" i="1" s="1"/>
  <c r="BF176" i="1"/>
  <c r="BF175" i="1"/>
  <c r="BF177" i="1" s="1"/>
  <c r="BG176" i="1"/>
  <c r="BG175" i="1"/>
  <c r="BG177" i="1" s="1"/>
  <c r="BH176" i="1"/>
  <c r="BH175" i="1"/>
  <c r="BH177" i="1" s="1"/>
  <c r="BC146" i="1"/>
  <c r="BC145" i="1"/>
  <c r="BC147" i="1" s="1"/>
  <c r="BD146" i="1"/>
  <c r="BD145" i="1"/>
  <c r="BD147" i="1" s="1"/>
  <c r="BE146" i="1"/>
  <c r="BE145" i="1"/>
  <c r="BE147" i="1" s="1"/>
  <c r="BF146" i="1"/>
  <c r="BF145" i="1"/>
  <c r="BF147" i="1" s="1"/>
  <c r="BG146" i="1"/>
  <c r="BG145" i="1"/>
  <c r="BG147" i="1" s="1"/>
  <c r="BH146" i="1"/>
  <c r="BH145" i="1"/>
  <c r="BH147" i="1" s="1"/>
  <c r="BC116" i="1"/>
  <c r="BC115" i="1"/>
  <c r="BC117" i="1" s="1"/>
  <c r="BD116" i="1"/>
  <c r="BD115" i="1"/>
  <c r="BD117" i="1" s="1"/>
  <c r="BE116" i="1"/>
  <c r="BE115" i="1"/>
  <c r="BE117" i="1" s="1"/>
  <c r="BF116" i="1"/>
  <c r="BF115" i="1"/>
  <c r="BF117" i="1" s="1"/>
  <c r="BG116" i="1"/>
  <c r="BG115" i="1"/>
  <c r="BG117" i="1" s="1"/>
  <c r="BH116" i="1"/>
  <c r="BH115" i="1"/>
  <c r="BH117" i="1" s="1"/>
  <c r="BC86" i="1"/>
  <c r="BC85" i="1"/>
  <c r="BC87" i="1" s="1"/>
  <c r="BD86" i="1"/>
  <c r="BD85" i="1"/>
  <c r="BD87" i="1" s="1"/>
  <c r="BE86" i="1"/>
  <c r="BE85" i="1"/>
  <c r="BE87" i="1" s="1"/>
  <c r="BF86" i="1"/>
  <c r="BF85" i="1"/>
  <c r="BF87" i="1" s="1"/>
  <c r="BG86" i="1"/>
  <c r="BG85" i="1"/>
  <c r="BG87" i="1" s="1"/>
  <c r="BH86" i="1"/>
  <c r="BH85" i="1"/>
  <c r="BH87" i="1" s="1"/>
  <c r="AU86" i="1"/>
  <c r="AU85" i="1"/>
  <c r="AV86" i="1"/>
  <c r="AV85" i="1"/>
  <c r="AW86" i="1"/>
  <c r="AW85" i="1"/>
  <c r="AX86" i="1"/>
  <c r="AX85" i="1"/>
  <c r="AY86" i="1"/>
  <c r="AY85" i="1"/>
  <c r="AK206" i="1"/>
  <c r="AK205" i="1"/>
  <c r="AK207" i="1" s="1"/>
  <c r="AL206" i="1"/>
  <c r="AL205" i="1"/>
  <c r="AL207" i="1" s="1"/>
  <c r="AM206" i="1"/>
  <c r="AM205" i="1"/>
  <c r="AM207" i="1" s="1"/>
  <c r="AN206" i="1"/>
  <c r="AN205" i="1"/>
  <c r="AN207" i="1" s="1"/>
  <c r="AO206" i="1"/>
  <c r="AO205" i="1"/>
  <c r="AO207" i="1" s="1"/>
  <c r="AP206" i="1"/>
  <c r="AP205" i="1"/>
  <c r="AP207" i="1" s="1"/>
  <c r="AK176" i="1"/>
  <c r="AK175" i="1"/>
  <c r="AK177" i="1" s="1"/>
  <c r="AL176" i="1"/>
  <c r="AL175" i="1"/>
  <c r="AL177" i="1" s="1"/>
  <c r="AM176" i="1"/>
  <c r="AM175" i="1"/>
  <c r="AM177" i="1" s="1"/>
  <c r="AN176" i="1"/>
  <c r="AN175" i="1"/>
  <c r="AN177" i="1" s="1"/>
  <c r="AO176" i="1"/>
  <c r="AO175" i="1"/>
  <c r="AO177" i="1" s="1"/>
  <c r="AP176" i="1"/>
  <c r="AP175" i="1"/>
  <c r="AP177" i="1" s="1"/>
  <c r="AK146" i="1"/>
  <c r="AK145" i="1"/>
  <c r="AK147" i="1" s="1"/>
  <c r="AL146" i="1"/>
  <c r="AL145" i="1"/>
  <c r="AL147" i="1" s="1"/>
  <c r="AM146" i="1"/>
  <c r="AM145" i="1"/>
  <c r="AM147" i="1" s="1"/>
  <c r="AN146" i="1"/>
  <c r="AN145" i="1"/>
  <c r="AN147" i="1" s="1"/>
  <c r="AO146" i="1"/>
  <c r="AO145" i="1"/>
  <c r="AO147" i="1" s="1"/>
  <c r="AP146" i="1"/>
  <c r="AP145" i="1"/>
  <c r="AP147" i="1" s="1"/>
  <c r="AK116" i="1"/>
  <c r="AK115" i="1"/>
  <c r="AK117" i="1" s="1"/>
  <c r="AL116" i="1"/>
  <c r="AL115" i="1"/>
  <c r="AL117" i="1" s="1"/>
  <c r="AM116" i="1"/>
  <c r="AM115" i="1"/>
  <c r="AM117" i="1" s="1"/>
  <c r="AN116" i="1"/>
  <c r="AN115" i="1"/>
  <c r="AN117" i="1" s="1"/>
  <c r="AO116" i="1"/>
  <c r="AO115" i="1"/>
  <c r="AP116" i="1"/>
  <c r="AP115" i="1"/>
  <c r="AP117" i="1" s="1"/>
  <c r="AK86" i="1"/>
  <c r="AK85" i="1"/>
  <c r="AK87" i="1" s="1"/>
  <c r="AL86" i="1"/>
  <c r="AL85" i="1"/>
  <c r="AL87" i="1" s="1"/>
  <c r="AM86" i="1"/>
  <c r="AM85" i="1"/>
  <c r="AM87" i="1" s="1"/>
  <c r="AN86" i="1"/>
  <c r="AN85" i="1"/>
  <c r="AN87" i="1" s="1"/>
  <c r="AO86" i="1"/>
  <c r="AO85" i="1"/>
  <c r="AO87" i="1" s="1"/>
  <c r="AP86" i="1"/>
  <c r="AP85" i="1"/>
  <c r="AP87" i="1" s="1"/>
  <c r="J86" i="1"/>
  <c r="J85" i="1"/>
  <c r="J87" i="1" s="1"/>
  <c r="K86" i="1"/>
  <c r="K85" i="1"/>
  <c r="K87" i="1" s="1"/>
  <c r="L86" i="1"/>
  <c r="L85" i="1"/>
  <c r="L87" i="1" s="1"/>
  <c r="M86" i="1"/>
  <c r="M85" i="1"/>
  <c r="M87" i="1" s="1"/>
  <c r="N86" i="1"/>
  <c r="N85" i="1"/>
  <c r="N87" i="1" s="1"/>
  <c r="O86" i="1"/>
  <c r="O85" i="1"/>
  <c r="O87" i="1" s="1"/>
  <c r="AB86" i="1"/>
  <c r="AC86" i="1"/>
  <c r="AD86" i="1"/>
  <c r="AE86" i="1"/>
  <c r="AF86" i="1"/>
  <c r="AG86" i="1"/>
  <c r="X206" i="1"/>
  <c r="X176" i="1"/>
  <c r="X146" i="1"/>
  <c r="X116" i="1"/>
  <c r="X86" i="1"/>
  <c r="AE25" i="1"/>
  <c r="AF25" i="1"/>
  <c r="S206" i="1"/>
  <c r="T206" i="1"/>
  <c r="U206" i="1"/>
  <c r="V206" i="1"/>
  <c r="W206" i="1"/>
  <c r="S176" i="1"/>
  <c r="T176" i="1"/>
  <c r="U176" i="1"/>
  <c r="V176" i="1"/>
  <c r="W176" i="1"/>
  <c r="S146" i="1"/>
  <c r="T146" i="1"/>
  <c r="U146" i="1"/>
  <c r="V146" i="1"/>
  <c r="W146" i="1"/>
  <c r="S116" i="1"/>
  <c r="T116" i="1"/>
  <c r="U116" i="1"/>
  <c r="V116" i="1"/>
  <c r="W116" i="1"/>
  <c r="W86" i="1"/>
  <c r="V86" i="1"/>
  <c r="U86" i="1"/>
  <c r="T86" i="1"/>
  <c r="S86" i="1"/>
  <c r="J55" i="1"/>
  <c r="K55" i="1"/>
  <c r="L55" i="1"/>
  <c r="M55" i="1"/>
  <c r="N55" i="1"/>
  <c r="S54" i="1"/>
  <c r="S56" i="1" s="1"/>
  <c r="S55" i="1"/>
  <c r="S57" i="1" s="1"/>
  <c r="T55" i="1"/>
  <c r="T54" i="1"/>
  <c r="T56" i="1" s="1"/>
  <c r="U55" i="1"/>
  <c r="U54" i="1"/>
  <c r="U56" i="1" s="1"/>
  <c r="V55" i="1"/>
  <c r="V54" i="1"/>
  <c r="V56" i="1" s="1"/>
  <c r="W55" i="1"/>
  <c r="W54" i="1"/>
  <c r="W56" i="1" s="1"/>
  <c r="C32" i="1"/>
  <c r="D32" i="1"/>
  <c r="E32" i="1"/>
  <c r="F32" i="1"/>
  <c r="B32" i="1"/>
  <c r="K25" i="1"/>
  <c r="K24" i="1"/>
  <c r="K26" i="1" s="1"/>
  <c r="L25" i="1"/>
  <c r="L24" i="1"/>
  <c r="L26" i="1" s="1"/>
  <c r="M25" i="1"/>
  <c r="M24" i="1"/>
  <c r="M26" i="1" s="1"/>
  <c r="N25" i="1"/>
  <c r="N24" i="1"/>
  <c r="N26" i="1" s="1"/>
  <c r="S25" i="1"/>
  <c r="S27" i="1" s="1"/>
  <c r="T25" i="1"/>
  <c r="T27" i="1" s="1"/>
  <c r="U25" i="1"/>
  <c r="U27" i="1" s="1"/>
  <c r="V25" i="1"/>
  <c r="V27" i="1" s="1"/>
  <c r="W25" i="1"/>
  <c r="W27" i="1" s="1"/>
  <c r="AB25" i="1"/>
  <c r="AC25" i="1"/>
  <c r="AD25" i="1"/>
  <c r="AK25" i="1"/>
  <c r="AK24" i="1"/>
  <c r="AL25" i="1"/>
  <c r="AL24" i="1"/>
  <c r="AM25" i="1"/>
  <c r="AM24" i="1"/>
  <c r="AN25" i="1"/>
  <c r="AN24" i="1"/>
  <c r="AO25" i="1"/>
  <c r="AO24" i="1"/>
  <c r="J25" i="1"/>
  <c r="J24" i="1"/>
  <c r="J26" i="1" s="1"/>
  <c r="AO57" i="1" l="1"/>
  <c r="AN57" i="1"/>
  <c r="AM57" i="1"/>
  <c r="AL57" i="1"/>
  <c r="AK57" i="1"/>
  <c r="AF57" i="1"/>
  <c r="AE57" i="1"/>
  <c r="AD57" i="1"/>
  <c r="AC57" i="1"/>
  <c r="AB57" i="1"/>
  <c r="BH208" i="1"/>
  <c r="BG208" i="1"/>
  <c r="BF208" i="1"/>
  <c r="BE208" i="1"/>
  <c r="BD208" i="1"/>
  <c r="BC208" i="1"/>
  <c r="BH178" i="1"/>
  <c r="BG178" i="1"/>
  <c r="BF178" i="1"/>
  <c r="BE178" i="1"/>
  <c r="BD178" i="1"/>
  <c r="BC178" i="1"/>
  <c r="BH148" i="1"/>
  <c r="BG148" i="1"/>
  <c r="BF148" i="1"/>
  <c r="BE148" i="1"/>
  <c r="BD148" i="1"/>
  <c r="BC148" i="1"/>
  <c r="BH118" i="1"/>
  <c r="BG118" i="1"/>
  <c r="BF118" i="1"/>
  <c r="BE118" i="1"/>
  <c r="BD118" i="1"/>
  <c r="BC118" i="1"/>
  <c r="BH88" i="1"/>
  <c r="BG88" i="1"/>
  <c r="BF88" i="1"/>
  <c r="BE88" i="1"/>
  <c r="BD88" i="1"/>
  <c r="BC88" i="1"/>
  <c r="AL208" i="1"/>
  <c r="AN208" i="1"/>
  <c r="AP208" i="1"/>
  <c r="AO208" i="1"/>
  <c r="AM208" i="1"/>
  <c r="AK208" i="1"/>
  <c r="AK178" i="1"/>
  <c r="AM178" i="1"/>
  <c r="AO178" i="1"/>
  <c r="AP178" i="1"/>
  <c r="AN178" i="1"/>
  <c r="AL178" i="1"/>
  <c r="AL148" i="1"/>
  <c r="AN148" i="1"/>
  <c r="AP148" i="1"/>
  <c r="AO148" i="1"/>
  <c r="AK148" i="1"/>
  <c r="AM148" i="1"/>
  <c r="AM118" i="1"/>
  <c r="AK118" i="1"/>
  <c r="AL118" i="1"/>
  <c r="AN118" i="1"/>
  <c r="AP118" i="1"/>
  <c r="AP88" i="1"/>
  <c r="AO88" i="1"/>
  <c r="AN88" i="1"/>
  <c r="AM88" i="1"/>
  <c r="AL88" i="1"/>
  <c r="AK88" i="1"/>
  <c r="O88" i="1"/>
  <c r="N88" i="1"/>
  <c r="M88" i="1"/>
  <c r="L88" i="1"/>
  <c r="K88" i="1"/>
  <c r="J88" i="1"/>
  <c r="AB85" i="1"/>
  <c r="AB87" i="1" s="1"/>
  <c r="AC85" i="1"/>
  <c r="AC87" i="1" s="1"/>
  <c r="AD85" i="1"/>
  <c r="AD87" i="1" s="1"/>
  <c r="AE85" i="1"/>
  <c r="AE87" i="1" s="1"/>
  <c r="AF85" i="1"/>
  <c r="AF87" i="1" s="1"/>
  <c r="AG85" i="1"/>
  <c r="AG87" i="1" s="1"/>
  <c r="AG88" i="1"/>
  <c r="AF88" i="1"/>
  <c r="AE88" i="1"/>
  <c r="AD88" i="1"/>
  <c r="AC88" i="1"/>
  <c r="AB88" i="1"/>
  <c r="X205" i="1"/>
  <c r="X207" i="1" s="1"/>
  <c r="X175" i="1"/>
  <c r="X177" i="1" s="1"/>
  <c r="X145" i="1"/>
  <c r="X147" i="1" s="1"/>
  <c r="X115" i="1"/>
  <c r="X117" i="1" s="1"/>
  <c r="X85" i="1"/>
  <c r="X87" i="1" s="1"/>
  <c r="X208" i="1"/>
  <c r="X178" i="1"/>
  <c r="X148" i="1"/>
  <c r="X118" i="1"/>
  <c r="X88" i="1"/>
  <c r="V57" i="1"/>
  <c r="U57" i="1"/>
  <c r="T57" i="1"/>
  <c r="W57" i="1"/>
  <c r="J27" i="1"/>
  <c r="N27" i="1"/>
  <c r="M27" i="1"/>
  <c r="L27" i="1"/>
  <c r="K27" i="1"/>
  <c r="S205" i="1"/>
  <c r="T205" i="1"/>
  <c r="U205" i="1"/>
  <c r="V205" i="1"/>
  <c r="W205" i="1"/>
  <c r="S175" i="1"/>
  <c r="T175" i="1"/>
  <c r="U175" i="1"/>
  <c r="V175" i="1"/>
  <c r="W175" i="1"/>
  <c r="S145" i="1"/>
  <c r="T145" i="1"/>
  <c r="U145" i="1"/>
  <c r="V145" i="1"/>
  <c r="W145" i="1"/>
  <c r="S115" i="1"/>
  <c r="T115" i="1"/>
  <c r="U115" i="1"/>
  <c r="V115" i="1"/>
  <c r="W115" i="1"/>
  <c r="W85" i="1"/>
  <c r="V85" i="1"/>
  <c r="U85" i="1"/>
  <c r="S85" i="1"/>
  <c r="J54" i="1"/>
  <c r="K54" i="1"/>
  <c r="L54" i="1"/>
  <c r="M54" i="1"/>
  <c r="N54" i="1"/>
  <c r="W177" i="1" l="1"/>
  <c r="W178" i="1"/>
  <c r="V177" i="1"/>
  <c r="V178" i="1"/>
  <c r="U177" i="1"/>
  <c r="U178" i="1"/>
  <c r="T177" i="1"/>
  <c r="T178" i="1"/>
  <c r="S177" i="1"/>
  <c r="S178" i="1"/>
  <c r="V207" i="1"/>
  <c r="V208" i="1"/>
  <c r="T207" i="1"/>
  <c r="T208" i="1"/>
  <c r="S207" i="1"/>
  <c r="S208" i="1"/>
  <c r="U207" i="1"/>
  <c r="U208" i="1"/>
  <c r="W207" i="1"/>
  <c r="W208" i="1"/>
  <c r="S87" i="1"/>
  <c r="S88" i="1"/>
  <c r="T87" i="1"/>
  <c r="T88" i="1"/>
  <c r="U87" i="1"/>
  <c r="U88" i="1"/>
  <c r="V87" i="1"/>
  <c r="V88" i="1"/>
  <c r="W87" i="1"/>
  <c r="W88" i="1"/>
  <c r="W117" i="1"/>
  <c r="W118" i="1"/>
  <c r="V117" i="1"/>
  <c r="V118" i="1"/>
  <c r="U117" i="1"/>
  <c r="U118" i="1"/>
  <c r="T117" i="1"/>
  <c r="T118" i="1"/>
  <c r="S117" i="1"/>
  <c r="S118" i="1"/>
  <c r="V147" i="1"/>
  <c r="V148" i="1"/>
  <c r="T147" i="1"/>
  <c r="T148" i="1"/>
  <c r="S147" i="1"/>
  <c r="S148" i="1"/>
  <c r="U147" i="1"/>
  <c r="U148" i="1"/>
  <c r="W147" i="1"/>
  <c r="W148" i="1"/>
  <c r="M57" i="1"/>
  <c r="K57" i="1"/>
  <c r="J57" i="1"/>
  <c r="N57" i="1"/>
  <c r="L57" i="1"/>
</calcChain>
</file>

<file path=xl/sharedStrings.xml><?xml version="1.0" encoding="utf-8"?>
<sst xmlns="http://schemas.openxmlformats.org/spreadsheetml/2006/main" count="238" uniqueCount="41">
  <si>
    <t>Rand()*Rand()%N (Для 1000000 повторений)</t>
  </si>
  <si>
    <t>Линейный поиск случайного элемента (Для 100000 повторений)</t>
  </si>
  <si>
    <t>Линейный поиск несуществующего элемента (Для 100000 повторений)</t>
  </si>
  <si>
    <t>Бинарный поиск случайного элемента (Для 1000000 повторений)</t>
  </si>
  <si>
    <t>Бинарный поиск несуществующего элемента (Для 1000000 повторений)</t>
  </si>
  <si>
    <t>N</t>
  </si>
  <si>
    <t>time</t>
  </si>
  <si>
    <t xml:space="preserve">time </t>
  </si>
  <si>
    <t xml:space="preserve">time   </t>
  </si>
  <si>
    <t xml:space="preserve">time  </t>
  </si>
  <si>
    <t>time sr</t>
  </si>
  <si>
    <t>Time sr</t>
  </si>
  <si>
    <t xml:space="preserve">Time sr </t>
  </si>
  <si>
    <t>delta</t>
  </si>
  <si>
    <r>
      <rPr>
        <sz val="11"/>
        <color rgb="FF000000"/>
        <rFont val="Aptos Narrow"/>
        <scheme val="minor"/>
      </rPr>
      <t>log</t>
    </r>
    <r>
      <rPr>
        <sz val="8"/>
        <color rgb="FF000000"/>
        <rFont val="Aptos Narrow"/>
        <scheme val="minor"/>
      </rPr>
      <t>10</t>
    </r>
    <r>
      <rPr>
        <sz val="11"/>
        <color rgb="FF000000"/>
        <rFont val="Aptos Narrow"/>
        <scheme val="minor"/>
      </rPr>
      <t>(Time sr)</t>
    </r>
  </si>
  <si>
    <t>log 2 N</t>
  </si>
  <si>
    <t>delta Time</t>
  </si>
  <si>
    <t>log10(N)</t>
  </si>
  <si>
    <t>Повторений</t>
  </si>
  <si>
    <t>Линейный поиск случайного суммы (Для 1000 повторений)</t>
  </si>
  <si>
    <t>Линейный поиск несуществующей суммы (Для 1000 повторений)</t>
  </si>
  <si>
    <t>Поиск случайного суммы в упорядоченном массиве (Для 100000 повторений)</t>
  </si>
  <si>
    <t>Поиск несуществующей суммы в упорядоченном массиве (Для 100000 повторений)</t>
  </si>
  <si>
    <t>Стратегия А поиск случайного числа (k=0%) (Для 100000 повторений)</t>
  </si>
  <si>
    <t>Стратегия А поиск повторяющихся чисел (k=10%) (Для 100000 повторений)</t>
  </si>
  <si>
    <t>Стратегия B поиск повторяющихся чисел (k=0%) (Для 100000 повторений)</t>
  </si>
  <si>
    <t>Стратегия B поиск повторяющихся чисел (k=10%) (Для 100000 повторений)</t>
  </si>
  <si>
    <t>Стратегия С поиск случайного числа  (p=0%)(Для 100000 повторений)</t>
  </si>
  <si>
    <t>Стратегия С поиск случайного числа (p=10%) (Для 100000 повторений)</t>
  </si>
  <si>
    <t>Стратегия А поиск повторяющихся чисел (k=25%) (Для 100000 повторений)</t>
  </si>
  <si>
    <t>Стратегия B поиск повторяющихся чисел (k=25%) (Для 100000 повторений)</t>
  </si>
  <si>
    <t>Стратегия С поиск случайного числа  (p=25%) (Для 100000 повторений)</t>
  </si>
  <si>
    <t>Стратегия А поиск повторяющихся чисел (k=50%) (Для 100000 повторений)</t>
  </si>
  <si>
    <t>Стратегия B поиск повторяющихся чисел (k=50%) (Для 100000 повторений)</t>
  </si>
  <si>
    <t>Стратегия С поиск случайного числа  (p=50%) (Для 100000 повторений)</t>
  </si>
  <si>
    <t>Стратегия А поиск повторяющихся чисел (k=75%) (Для 100000 повторений)</t>
  </si>
  <si>
    <t>Стратегия B поиск повторяющихся чисел (k=75%) (Для 100000 повторений)</t>
  </si>
  <si>
    <t>Стратегия С поиск случайного числа  (p=75%) (Для 100000 повторений)</t>
  </si>
  <si>
    <t>Стратегия А поиск повторяющихся чисел (k=90%) (Для 100000 повторений)</t>
  </si>
  <si>
    <t>Стратегия B поиск повторяющихся чисел (k=90%) (Для 100000 повторений)</t>
  </si>
  <si>
    <t>Стратегия С поиск случайного числа  (p=90%) (Для 100000 повторений)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</si>
</sst>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>
    <font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8"/>
      <color rgb="FF000000"/>
      <name val="Aptos Narrow"/>
      <scheme val="minor"/>
    </font>
    <font>
      <b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CDCDC"/>
        <bgColor indexed="64"/>
      </patternFill>
    </fill>
    <fill>
      <patternFill patternType="solid">
        <fgColor rgb="FFFCF8DC"/>
        <bgColor indexed="64"/>
      </patternFill>
    </fill>
    <fill>
      <patternFill patternType="solid">
        <fgColor rgb="FFFFF4A3"/>
        <bgColor indexed="64"/>
      </patternFill>
    </fill>
    <fill>
      <patternFill patternType="solid">
        <fgColor rgb="FFC4FFEF"/>
        <bgColor indexed="64"/>
      </patternFill>
    </fill>
    <fill>
      <patternFill patternType="solid">
        <fgColor rgb="FF78FFE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CBDBD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2DC2BD"/>
        <bgColor indexed="64"/>
      </patternFill>
    </fill>
    <fill>
      <patternFill patternType="solid">
        <fgColor rgb="FFF7E06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F5B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Alignment="1">
      <alignment vertical="center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6" borderId="1" xfId="0" applyFill="1" applyBorder="1"/>
    <xf numFmtId="0" fontId="0" fillId="18" borderId="0" xfId="0" applyFill="1" applyAlignment="1">
      <alignment vertical="center"/>
    </xf>
    <xf numFmtId="0" fontId="0" fillId="18" borderId="0" xfId="0" applyFill="1"/>
    <xf numFmtId="0" fontId="0" fillId="19" borderId="0" xfId="0" applyFill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0" xfId="0" applyFill="1"/>
    <xf numFmtId="0" fontId="0" fillId="4" borderId="0" xfId="0" applyFill="1"/>
    <xf numFmtId="0" fontId="0" fillId="6" borderId="2" xfId="0" applyFill="1" applyBorder="1"/>
    <xf numFmtId="1" fontId="0" fillId="5" borderId="1" xfId="0" applyNumberFormat="1" applyFill="1" applyBorder="1"/>
    <xf numFmtId="0" fontId="0" fillId="3" borderId="2" xfId="0" applyFill="1" applyBorder="1"/>
    <xf numFmtId="0" fontId="0" fillId="24" borderId="1" xfId="0" applyFill="1" applyBorder="1"/>
    <xf numFmtId="1" fontId="0" fillId="24" borderId="1" xfId="0" applyNumberFormat="1" applyFill="1" applyBorder="1"/>
    <xf numFmtId="164" fontId="0" fillId="24" borderId="1" xfId="0" applyNumberFormat="1" applyFill="1" applyBorder="1"/>
    <xf numFmtId="0" fontId="0" fillId="25" borderId="1" xfId="0" applyFill="1" applyBorder="1"/>
    <xf numFmtId="164" fontId="0" fillId="25" borderId="1" xfId="0" applyNumberFormat="1" applyFill="1" applyBorder="1"/>
    <xf numFmtId="1" fontId="0" fillId="25" borderId="1" xfId="0" applyNumberFormat="1" applyFill="1" applyBorder="1"/>
    <xf numFmtId="0" fontId="0" fillId="26" borderId="1" xfId="0" applyFill="1" applyBorder="1"/>
    <xf numFmtId="1" fontId="0" fillId="26" borderId="1" xfId="0" applyNumberFormat="1" applyFill="1" applyBorder="1"/>
    <xf numFmtId="0" fontId="0" fillId="27" borderId="1" xfId="0" applyFill="1" applyBorder="1"/>
    <xf numFmtId="1" fontId="0" fillId="27" borderId="1" xfId="0" applyNumberFormat="1" applyFill="1" applyBorder="1"/>
    <xf numFmtId="0" fontId="0" fillId="6" borderId="3" xfId="0" applyFill="1" applyBorder="1"/>
    <xf numFmtId="0" fontId="0" fillId="6" borderId="4" xfId="0" applyFill="1" applyBorder="1"/>
    <xf numFmtId="0" fontId="0" fillId="10" borderId="5" xfId="0" applyFill="1" applyBorder="1"/>
    <xf numFmtId="0" fontId="0" fillId="17" borderId="2" xfId="0" applyFill="1" applyBorder="1"/>
    <xf numFmtId="0" fontId="0" fillId="28" borderId="1" xfId="0" applyFill="1" applyBorder="1"/>
    <xf numFmtId="0" fontId="0" fillId="15" borderId="2" xfId="0" applyFill="1" applyBorder="1"/>
    <xf numFmtId="0" fontId="0" fillId="29" borderId="1" xfId="0" applyFill="1" applyBorder="1"/>
    <xf numFmtId="0" fontId="0" fillId="24" borderId="5" xfId="0" applyFill="1" applyBorder="1"/>
    <xf numFmtId="164" fontId="0" fillId="24" borderId="5" xfId="0" applyNumberFormat="1" applyFill="1" applyBorder="1"/>
    <xf numFmtId="165" fontId="0" fillId="24" borderId="1" xfId="0" applyNumberFormat="1" applyFill="1" applyBorder="1"/>
    <xf numFmtId="0" fontId="0" fillId="21" borderId="5" xfId="0" applyFill="1" applyBorder="1"/>
    <xf numFmtId="164" fontId="0" fillId="21" borderId="5" xfId="0" applyNumberFormat="1" applyFill="1" applyBorder="1"/>
    <xf numFmtId="164" fontId="0" fillId="21" borderId="1" xfId="0" applyNumberFormat="1" applyFill="1" applyBorder="1"/>
    <xf numFmtId="165" fontId="0" fillId="21" borderId="1" xfId="0" applyNumberFormat="1" applyFill="1" applyBorder="1"/>
    <xf numFmtId="0" fontId="0" fillId="13" borderId="2" xfId="0" applyFill="1" applyBorder="1"/>
    <xf numFmtId="0" fontId="0" fillId="26" borderId="5" xfId="0" applyFill="1" applyBorder="1"/>
    <xf numFmtId="164" fontId="0" fillId="26" borderId="5" xfId="0" applyNumberFormat="1" applyFill="1" applyBorder="1"/>
    <xf numFmtId="164" fontId="0" fillId="26" borderId="1" xfId="0" applyNumberFormat="1" applyFill="1" applyBorder="1"/>
    <xf numFmtId="165" fontId="0" fillId="26" borderId="1" xfId="0" applyNumberFormat="1" applyFill="1" applyBorder="1"/>
    <xf numFmtId="0" fontId="3" fillId="6" borderId="1" xfId="0" applyFont="1" applyFill="1" applyBorder="1"/>
    <xf numFmtId="0" fontId="0" fillId="20" borderId="2" xfId="0" applyFill="1" applyBorder="1"/>
    <xf numFmtId="0" fontId="0" fillId="30" borderId="5" xfId="0" applyFill="1" applyBorder="1"/>
    <xf numFmtId="164" fontId="0" fillId="30" borderId="5" xfId="0" applyNumberFormat="1" applyFill="1" applyBorder="1"/>
    <xf numFmtId="0" fontId="0" fillId="30" borderId="1" xfId="0" applyFill="1" applyBorder="1"/>
    <xf numFmtId="164" fontId="0" fillId="30" borderId="1" xfId="0" applyNumberFormat="1" applyFill="1" applyBorder="1"/>
    <xf numFmtId="165" fontId="0" fillId="30" borderId="1" xfId="0" applyNumberFormat="1" applyFill="1" applyBorder="1"/>
    <xf numFmtId="0" fontId="0" fillId="31" borderId="1" xfId="0" applyFill="1" applyBorder="1"/>
    <xf numFmtId="0" fontId="0" fillId="14" borderId="2" xfId="0" applyFill="1" applyBorder="1"/>
    <xf numFmtId="0" fontId="0" fillId="29" borderId="5" xfId="0" applyFill="1" applyBorder="1"/>
    <xf numFmtId="164" fontId="0" fillId="29" borderId="5" xfId="0" applyNumberFormat="1" applyFill="1" applyBorder="1"/>
    <xf numFmtId="164" fontId="0" fillId="29" borderId="1" xfId="0" applyNumberFormat="1" applyFill="1" applyBorder="1"/>
    <xf numFmtId="165" fontId="0" fillId="29" borderId="1" xfId="0" applyNumberFormat="1" applyFill="1" applyBorder="1"/>
    <xf numFmtId="0" fontId="0" fillId="32" borderId="1" xfId="0" applyFill="1" applyBorder="1"/>
    <xf numFmtId="164" fontId="0" fillId="32" borderId="1" xfId="0" applyNumberFormat="1" applyFill="1" applyBorder="1"/>
    <xf numFmtId="0" fontId="3" fillId="7" borderId="1" xfId="0" applyFont="1" applyFill="1" applyBorder="1"/>
    <xf numFmtId="0" fontId="0" fillId="33" borderId="1" xfId="0" applyFill="1" applyBorder="1"/>
    <xf numFmtId="164" fontId="0" fillId="33" borderId="1" xfId="0" applyNumberFormat="1" applyFill="1" applyBorder="1"/>
    <xf numFmtId="0" fontId="0" fillId="5" borderId="5" xfId="0" applyFill="1" applyBorder="1"/>
    <xf numFmtId="0" fontId="0" fillId="9" borderId="5" xfId="0" applyFill="1" applyBorder="1"/>
    <xf numFmtId="164" fontId="0" fillId="27" borderId="1" xfId="0" applyNumberFormat="1" applyFill="1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20" borderId="8" xfId="0" applyFill="1" applyBorder="1" applyAlignment="1">
      <alignment horizontal="center" vertical="center" wrapText="1"/>
    </xf>
    <xf numFmtId="0" fontId="0" fillId="20" borderId="9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4" borderId="9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164" fontId="0" fillId="28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7E06D"/>
      <color rgb="FFFCF5BD"/>
      <color rgb="FFFCF8DC"/>
      <color rgb="FFFF7373"/>
      <color rgb="FF2DC2BD"/>
      <color rgb="FFFCBDBD"/>
      <color rgb="FF78FFE8"/>
      <color rgb="FFC4FFEF"/>
      <color rgb="FFCEFFC4"/>
      <color rgb="FFFFF4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274"/>
  <sheetViews>
    <sheetView tabSelected="1" topLeftCell="Y26" workbookViewId="0">
      <selection activeCell="AN33" sqref="AN33:AR33"/>
    </sheetView>
  </sheetViews>
  <sheetFormatPr defaultRowHeight="15"/>
  <cols>
    <col min="31" max="32" width="9.5703125" bestFit="1" customWidth="1"/>
    <col min="40" max="40" width="9.5703125" bestFit="1" customWidth="1"/>
  </cols>
  <sheetData>
    <row r="1" spans="1:65" s="7" customFormat="1" ht="30" customHeight="1">
      <c r="A1" s="77" t="s">
        <v>0</v>
      </c>
      <c r="B1" s="77"/>
      <c r="C1" s="77"/>
      <c r="D1" s="77"/>
      <c r="E1" s="77"/>
      <c r="F1" s="77"/>
      <c r="G1" s="16"/>
      <c r="H1" s="16"/>
      <c r="I1" s="78" t="s">
        <v>1</v>
      </c>
      <c r="J1" s="78"/>
      <c r="K1" s="78"/>
      <c r="L1" s="78"/>
      <c r="M1" s="78"/>
      <c r="N1" s="78"/>
      <c r="O1" s="16"/>
      <c r="P1" s="16"/>
      <c r="Q1" s="16"/>
      <c r="R1" s="79" t="s">
        <v>2</v>
      </c>
      <c r="S1" s="80"/>
      <c r="T1" s="80"/>
      <c r="U1" s="80"/>
      <c r="V1" s="80"/>
      <c r="W1" s="80"/>
      <c r="X1" s="16"/>
      <c r="Y1" s="16"/>
      <c r="Z1" s="16"/>
      <c r="AA1" s="81" t="s">
        <v>3</v>
      </c>
      <c r="AB1" s="82"/>
      <c r="AC1" s="82"/>
      <c r="AD1" s="82"/>
      <c r="AE1" s="82"/>
      <c r="AF1" s="83"/>
      <c r="AG1" s="16"/>
      <c r="AH1" s="16"/>
      <c r="AI1" s="16"/>
      <c r="AJ1" s="84" t="s">
        <v>4</v>
      </c>
      <c r="AK1" s="85"/>
      <c r="AL1" s="85"/>
      <c r="AM1" s="85"/>
      <c r="AN1" s="85"/>
      <c r="AO1" s="85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</row>
    <row r="2" spans="1:65">
      <c r="A2" s="1" t="s">
        <v>5</v>
      </c>
      <c r="B2" s="1">
        <v>100</v>
      </c>
      <c r="C2" s="1">
        <v>1000</v>
      </c>
      <c r="D2" s="1">
        <v>10000</v>
      </c>
      <c r="E2" s="1">
        <v>100000</v>
      </c>
      <c r="F2" s="1">
        <v>1000000</v>
      </c>
      <c r="G2" s="17"/>
      <c r="H2" s="17"/>
      <c r="I2" s="2" t="s">
        <v>5</v>
      </c>
      <c r="J2" s="2">
        <v>100</v>
      </c>
      <c r="K2" s="2">
        <v>1000</v>
      </c>
      <c r="L2" s="2">
        <v>10000</v>
      </c>
      <c r="M2" s="2">
        <v>100000</v>
      </c>
      <c r="N2" s="2">
        <v>1000000</v>
      </c>
      <c r="O2" s="17"/>
      <c r="P2" s="17"/>
      <c r="Q2" s="17"/>
      <c r="R2" s="6" t="s">
        <v>5</v>
      </c>
      <c r="S2" s="6">
        <v>100</v>
      </c>
      <c r="T2" s="6">
        <v>1000</v>
      </c>
      <c r="U2" s="6">
        <v>10000</v>
      </c>
      <c r="V2" s="6">
        <v>100000</v>
      </c>
      <c r="W2" s="6">
        <v>1000000</v>
      </c>
      <c r="X2" s="17"/>
      <c r="Y2" s="17"/>
      <c r="Z2" s="17"/>
      <c r="AA2" s="5" t="s">
        <v>5</v>
      </c>
      <c r="AB2" s="5">
        <v>100</v>
      </c>
      <c r="AC2" s="5">
        <v>1000</v>
      </c>
      <c r="AD2" s="5">
        <v>10000</v>
      </c>
      <c r="AE2" s="37">
        <v>100000</v>
      </c>
      <c r="AF2" s="5">
        <v>1000000</v>
      </c>
      <c r="AG2" s="17"/>
      <c r="AH2" s="17"/>
      <c r="AI2" s="17"/>
      <c r="AJ2" s="8" t="s">
        <v>5</v>
      </c>
      <c r="AK2" s="8">
        <v>100</v>
      </c>
      <c r="AL2" s="8">
        <v>1000</v>
      </c>
      <c r="AM2" s="8">
        <v>10000</v>
      </c>
      <c r="AN2" s="8">
        <v>100000</v>
      </c>
      <c r="AO2" s="8">
        <v>1000000</v>
      </c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</row>
    <row r="3" spans="1:65">
      <c r="A3" s="1" t="s">
        <v>6</v>
      </c>
      <c r="B3" s="1">
        <v>97</v>
      </c>
      <c r="C3" s="1">
        <v>96</v>
      </c>
      <c r="D3" s="1">
        <v>90</v>
      </c>
      <c r="E3" s="1">
        <v>90</v>
      </c>
      <c r="F3" s="1">
        <v>97</v>
      </c>
      <c r="G3" s="17"/>
      <c r="H3" s="17"/>
      <c r="I3" s="2" t="s">
        <v>7</v>
      </c>
      <c r="J3" s="2">
        <v>24</v>
      </c>
      <c r="K3" s="2">
        <v>189</v>
      </c>
      <c r="L3" s="2">
        <v>1815</v>
      </c>
      <c r="M3" s="2">
        <v>14304</v>
      </c>
      <c r="N3" s="2">
        <v>134529</v>
      </c>
      <c r="O3" s="17"/>
      <c r="P3" s="17"/>
      <c r="Q3" s="17"/>
      <c r="R3" s="6" t="s">
        <v>7</v>
      </c>
      <c r="S3" s="6">
        <v>37</v>
      </c>
      <c r="T3" s="6">
        <v>361</v>
      </c>
      <c r="U3" s="6">
        <v>3557</v>
      </c>
      <c r="V3" s="6">
        <v>26503</v>
      </c>
      <c r="W3" s="6">
        <v>269276</v>
      </c>
      <c r="X3" s="17"/>
      <c r="Y3" s="17"/>
      <c r="Z3" s="17"/>
      <c r="AA3" s="5" t="s">
        <v>8</v>
      </c>
      <c r="AB3" s="5">
        <v>172</v>
      </c>
      <c r="AC3" s="56">
        <v>441</v>
      </c>
      <c r="AD3" s="5">
        <v>527</v>
      </c>
      <c r="AE3" s="37">
        <v>585</v>
      </c>
      <c r="AF3" s="5">
        <v>778</v>
      </c>
      <c r="AG3" s="17"/>
      <c r="AH3" s="17"/>
      <c r="AI3" s="17"/>
      <c r="AJ3" s="8" t="s">
        <v>9</v>
      </c>
      <c r="AK3" s="8">
        <v>70</v>
      </c>
      <c r="AL3" s="8">
        <v>112</v>
      </c>
      <c r="AM3" s="8">
        <v>138</v>
      </c>
      <c r="AN3" s="8">
        <v>168</v>
      </c>
      <c r="AO3" s="8">
        <v>191</v>
      </c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</row>
    <row r="4" spans="1:65">
      <c r="A4" s="1"/>
      <c r="B4" s="1">
        <v>113</v>
      </c>
      <c r="C4" s="1">
        <v>109</v>
      </c>
      <c r="D4" s="1">
        <v>98</v>
      </c>
      <c r="E4" s="1">
        <v>102</v>
      </c>
      <c r="F4" s="1">
        <v>112</v>
      </c>
      <c r="G4" s="17"/>
      <c r="H4" s="17"/>
      <c r="I4" s="2"/>
      <c r="J4" s="2">
        <v>22</v>
      </c>
      <c r="K4" s="2">
        <v>194</v>
      </c>
      <c r="L4" s="2">
        <v>1809</v>
      </c>
      <c r="M4" s="2">
        <v>13266</v>
      </c>
      <c r="N4" s="2">
        <v>133411</v>
      </c>
      <c r="O4" s="17"/>
      <c r="P4" s="17"/>
      <c r="Q4" s="17"/>
      <c r="R4" s="6"/>
      <c r="S4" s="6">
        <v>37</v>
      </c>
      <c r="T4" s="6">
        <v>360</v>
      </c>
      <c r="U4" s="6">
        <v>2743</v>
      </c>
      <c r="V4" s="6">
        <v>26590</v>
      </c>
      <c r="W4" s="6">
        <v>270147</v>
      </c>
      <c r="X4" s="17"/>
      <c r="Y4" s="17"/>
      <c r="Z4" s="17"/>
      <c r="AA4" s="5"/>
      <c r="AB4" s="5">
        <v>177</v>
      </c>
      <c r="AC4" s="5">
        <v>391</v>
      </c>
      <c r="AD4" s="5">
        <v>549</v>
      </c>
      <c r="AE4" s="37">
        <v>601</v>
      </c>
      <c r="AF4" s="5">
        <v>817</v>
      </c>
      <c r="AG4" s="17"/>
      <c r="AH4" s="17"/>
      <c r="AI4" s="17"/>
      <c r="AJ4" s="8"/>
      <c r="AK4" s="8">
        <v>65</v>
      </c>
      <c r="AL4" s="8">
        <v>108</v>
      </c>
      <c r="AM4" s="8">
        <v>141</v>
      </c>
      <c r="AN4" s="8">
        <v>181</v>
      </c>
      <c r="AO4" s="8">
        <v>211</v>
      </c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</row>
    <row r="5" spans="1:65">
      <c r="A5" s="1"/>
      <c r="B5" s="1">
        <v>111</v>
      </c>
      <c r="C5" s="1">
        <v>92</v>
      </c>
      <c r="D5" s="1">
        <v>100</v>
      </c>
      <c r="E5" s="1">
        <v>105</v>
      </c>
      <c r="F5" s="1">
        <v>120</v>
      </c>
      <c r="G5" s="17"/>
      <c r="H5" s="17"/>
      <c r="I5" s="2"/>
      <c r="J5" s="2">
        <v>22</v>
      </c>
      <c r="K5" s="2">
        <v>184</v>
      </c>
      <c r="L5" s="2">
        <v>1529</v>
      </c>
      <c r="M5" s="2">
        <v>13420</v>
      </c>
      <c r="N5" s="2">
        <v>133902</v>
      </c>
      <c r="O5" s="17"/>
      <c r="P5" s="17"/>
      <c r="Q5" s="17"/>
      <c r="R5" s="6"/>
      <c r="S5" s="6">
        <v>37</v>
      </c>
      <c r="T5" s="6">
        <v>357</v>
      </c>
      <c r="U5" s="6">
        <v>2628</v>
      </c>
      <c r="V5" s="6">
        <v>26740</v>
      </c>
      <c r="W5" s="6">
        <v>269335</v>
      </c>
      <c r="X5" s="17"/>
      <c r="Y5" s="17"/>
      <c r="Z5" s="17"/>
      <c r="AA5" s="5"/>
      <c r="AB5" s="5">
        <v>168</v>
      </c>
      <c r="AC5" s="5">
        <v>425</v>
      </c>
      <c r="AD5" s="5">
        <v>508</v>
      </c>
      <c r="AE5" s="37">
        <v>608</v>
      </c>
      <c r="AF5" s="5">
        <v>852</v>
      </c>
      <c r="AG5" s="17"/>
      <c r="AH5" s="17"/>
      <c r="AI5" s="17"/>
      <c r="AJ5" s="8"/>
      <c r="AK5" s="8">
        <v>70</v>
      </c>
      <c r="AL5" s="8">
        <v>117</v>
      </c>
      <c r="AM5" s="8">
        <v>127</v>
      </c>
      <c r="AN5" s="8">
        <v>166</v>
      </c>
      <c r="AO5" s="8">
        <v>198</v>
      </c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</row>
    <row r="6" spans="1:65">
      <c r="A6" s="1"/>
      <c r="B6" s="1">
        <v>114</v>
      </c>
      <c r="C6" s="1">
        <v>90</v>
      </c>
      <c r="D6" s="1">
        <v>88</v>
      </c>
      <c r="E6" s="1">
        <v>94</v>
      </c>
      <c r="F6" s="1">
        <v>93</v>
      </c>
      <c r="G6" s="17"/>
      <c r="H6" s="17"/>
      <c r="I6" s="2"/>
      <c r="J6" s="2">
        <v>23</v>
      </c>
      <c r="K6" s="2">
        <v>214</v>
      </c>
      <c r="L6" s="2">
        <v>1317</v>
      </c>
      <c r="M6" s="2">
        <v>13499</v>
      </c>
      <c r="N6" s="2">
        <v>133742</v>
      </c>
      <c r="O6" s="17"/>
      <c r="P6" s="17"/>
      <c r="Q6" s="17"/>
      <c r="R6" s="6"/>
      <c r="S6" s="6">
        <v>38</v>
      </c>
      <c r="T6" s="6">
        <v>358</v>
      </c>
      <c r="U6" s="6">
        <v>2646</v>
      </c>
      <c r="V6" s="6">
        <v>26893</v>
      </c>
      <c r="W6" s="6">
        <v>269482</v>
      </c>
      <c r="X6" s="17"/>
      <c r="Y6" s="17"/>
      <c r="Z6" s="17"/>
      <c r="AA6" s="5"/>
      <c r="AB6" s="5">
        <v>205</v>
      </c>
      <c r="AC6" s="5">
        <v>414</v>
      </c>
      <c r="AD6" s="5">
        <v>611</v>
      </c>
      <c r="AE6" s="37">
        <v>666</v>
      </c>
      <c r="AF6" s="5">
        <v>849</v>
      </c>
      <c r="AG6" s="17"/>
      <c r="AH6" s="17"/>
      <c r="AI6" s="17"/>
      <c r="AJ6" s="8"/>
      <c r="AK6" s="8">
        <v>74</v>
      </c>
      <c r="AL6" s="8">
        <v>100</v>
      </c>
      <c r="AM6" s="8">
        <v>127</v>
      </c>
      <c r="AN6" s="8">
        <v>161</v>
      </c>
      <c r="AO6" s="8">
        <v>222</v>
      </c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</row>
    <row r="7" spans="1:65">
      <c r="A7" s="1"/>
      <c r="B7" s="1">
        <v>106</v>
      </c>
      <c r="C7" s="1">
        <v>99</v>
      </c>
      <c r="D7" s="1">
        <v>89</v>
      </c>
      <c r="E7" s="1">
        <v>109</v>
      </c>
      <c r="F7" s="1">
        <v>87</v>
      </c>
      <c r="G7" s="17"/>
      <c r="H7" s="17"/>
      <c r="I7" s="2"/>
      <c r="J7" s="2">
        <v>23</v>
      </c>
      <c r="K7" s="2">
        <v>195</v>
      </c>
      <c r="L7" s="2">
        <v>1344</v>
      </c>
      <c r="M7" s="2">
        <v>13547</v>
      </c>
      <c r="N7" s="2">
        <v>135644</v>
      </c>
      <c r="O7" s="17"/>
      <c r="P7" s="17"/>
      <c r="Q7" s="17"/>
      <c r="R7" s="6"/>
      <c r="S7" s="6">
        <v>39</v>
      </c>
      <c r="T7" s="6">
        <v>367</v>
      </c>
      <c r="U7" s="6">
        <v>2628</v>
      </c>
      <c r="V7" s="6">
        <v>26679</v>
      </c>
      <c r="W7" s="6">
        <v>269116</v>
      </c>
      <c r="X7" s="17"/>
      <c r="Y7" s="17"/>
      <c r="Z7" s="17"/>
      <c r="AA7" s="5"/>
      <c r="AB7" s="5">
        <v>172</v>
      </c>
      <c r="AC7" s="5">
        <v>423</v>
      </c>
      <c r="AD7" s="5">
        <v>680</v>
      </c>
      <c r="AE7" s="37">
        <v>585</v>
      </c>
      <c r="AF7" s="5">
        <v>681</v>
      </c>
      <c r="AG7" s="17"/>
      <c r="AH7" s="17"/>
      <c r="AI7" s="17"/>
      <c r="AJ7" s="8"/>
      <c r="AK7" s="8">
        <v>73</v>
      </c>
      <c r="AL7" s="8">
        <v>98</v>
      </c>
      <c r="AM7" s="8">
        <v>122</v>
      </c>
      <c r="AN7" s="8">
        <v>172</v>
      </c>
      <c r="AO7" s="8">
        <v>236</v>
      </c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</row>
    <row r="8" spans="1:65">
      <c r="A8" s="1"/>
      <c r="B8" s="1">
        <v>93</v>
      </c>
      <c r="C8" s="1">
        <v>99</v>
      </c>
      <c r="D8" s="1">
        <v>122</v>
      </c>
      <c r="E8" s="1">
        <v>101</v>
      </c>
      <c r="F8" s="1">
        <v>122</v>
      </c>
      <c r="G8" s="17"/>
      <c r="H8" s="17"/>
      <c r="I8" s="2"/>
      <c r="J8" s="2">
        <v>21</v>
      </c>
      <c r="K8" s="2">
        <v>188</v>
      </c>
      <c r="L8" s="2">
        <v>1324</v>
      </c>
      <c r="M8" s="2">
        <v>13598</v>
      </c>
      <c r="N8" s="2">
        <v>135875</v>
      </c>
      <c r="O8" s="17"/>
      <c r="P8" s="17"/>
      <c r="Q8" s="17"/>
      <c r="R8" s="6"/>
      <c r="S8" s="6">
        <v>37</v>
      </c>
      <c r="T8" s="6">
        <v>378</v>
      </c>
      <c r="U8" s="6">
        <v>2643</v>
      </c>
      <c r="V8" s="6">
        <v>26645</v>
      </c>
      <c r="W8" s="6">
        <v>269046</v>
      </c>
      <c r="X8" s="17"/>
      <c r="Y8" s="17"/>
      <c r="Z8" s="17"/>
      <c r="AA8" s="5"/>
      <c r="AB8" s="5">
        <v>174</v>
      </c>
      <c r="AC8" s="5">
        <v>430</v>
      </c>
      <c r="AD8" s="5">
        <v>668</v>
      </c>
      <c r="AE8" s="37">
        <v>540</v>
      </c>
      <c r="AF8" s="5">
        <v>690</v>
      </c>
      <c r="AG8" s="17"/>
      <c r="AH8" s="17"/>
      <c r="AI8" s="17"/>
      <c r="AJ8" s="8"/>
      <c r="AK8" s="8">
        <v>69</v>
      </c>
      <c r="AL8" s="8">
        <v>97</v>
      </c>
      <c r="AM8" s="8">
        <v>125</v>
      </c>
      <c r="AN8" s="8">
        <v>194</v>
      </c>
      <c r="AO8" s="8">
        <v>203</v>
      </c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</row>
    <row r="9" spans="1:65">
      <c r="A9" s="1"/>
      <c r="B9" s="1">
        <v>113</v>
      </c>
      <c r="C9" s="1">
        <v>112</v>
      </c>
      <c r="D9" s="1">
        <v>131</v>
      </c>
      <c r="E9" s="1">
        <v>134</v>
      </c>
      <c r="F9" s="1">
        <v>99</v>
      </c>
      <c r="G9" s="17"/>
      <c r="H9" s="17"/>
      <c r="I9" s="2"/>
      <c r="J9" s="2">
        <v>24</v>
      </c>
      <c r="K9" s="2">
        <v>186</v>
      </c>
      <c r="L9" s="2">
        <v>1330</v>
      </c>
      <c r="M9" s="2">
        <v>13475</v>
      </c>
      <c r="N9" s="2">
        <v>135420</v>
      </c>
      <c r="O9" s="17"/>
      <c r="P9" s="17"/>
      <c r="Q9" s="17"/>
      <c r="R9" s="6"/>
      <c r="S9" s="6">
        <v>37</v>
      </c>
      <c r="T9" s="6">
        <v>354</v>
      </c>
      <c r="U9" s="6">
        <v>2705</v>
      </c>
      <c r="V9" s="6">
        <v>26710</v>
      </c>
      <c r="W9" s="6">
        <v>269439</v>
      </c>
      <c r="X9" s="17"/>
      <c r="Y9" s="17"/>
      <c r="Z9" s="17"/>
      <c r="AA9" s="5"/>
      <c r="AB9" s="5">
        <v>190</v>
      </c>
      <c r="AC9" s="5">
        <v>405</v>
      </c>
      <c r="AD9" s="5">
        <v>584</v>
      </c>
      <c r="AE9" s="37">
        <v>542</v>
      </c>
      <c r="AF9" s="5">
        <v>689</v>
      </c>
      <c r="AG9" s="17"/>
      <c r="AH9" s="17"/>
      <c r="AI9" s="17"/>
      <c r="AJ9" s="8"/>
      <c r="AK9" s="8">
        <v>71</v>
      </c>
      <c r="AL9" s="8">
        <v>98</v>
      </c>
      <c r="AM9" s="8">
        <v>154</v>
      </c>
      <c r="AN9" s="8">
        <v>171</v>
      </c>
      <c r="AO9" s="8">
        <v>211</v>
      </c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</row>
    <row r="10" spans="1:65">
      <c r="A10" s="1"/>
      <c r="B10" s="1">
        <v>98</v>
      </c>
      <c r="C10" s="1">
        <v>87</v>
      </c>
      <c r="D10" s="1">
        <v>103</v>
      </c>
      <c r="E10" s="1">
        <v>98</v>
      </c>
      <c r="F10" s="1">
        <v>91</v>
      </c>
      <c r="G10" s="17"/>
      <c r="H10" s="17"/>
      <c r="I10" s="2"/>
      <c r="J10" s="2">
        <v>22</v>
      </c>
      <c r="K10" s="2">
        <v>192</v>
      </c>
      <c r="L10" s="2">
        <v>1331</v>
      </c>
      <c r="M10" s="2">
        <v>13238</v>
      </c>
      <c r="N10" s="2">
        <v>135364</v>
      </c>
      <c r="O10" s="17"/>
      <c r="P10" s="17"/>
      <c r="Q10" s="17"/>
      <c r="R10" s="6"/>
      <c r="S10" s="6">
        <v>38</v>
      </c>
      <c r="T10" s="6">
        <v>355</v>
      </c>
      <c r="U10" s="6">
        <v>2678</v>
      </c>
      <c r="V10" s="6">
        <v>27019</v>
      </c>
      <c r="W10" s="6">
        <v>269042</v>
      </c>
      <c r="X10" s="17"/>
      <c r="Y10" s="17"/>
      <c r="Z10" s="17"/>
      <c r="AA10" s="5"/>
      <c r="AB10" s="5">
        <v>176</v>
      </c>
      <c r="AC10" s="5">
        <v>384</v>
      </c>
      <c r="AD10" s="5">
        <v>472</v>
      </c>
      <c r="AE10" s="37">
        <v>548</v>
      </c>
      <c r="AF10" s="5">
        <v>736</v>
      </c>
      <c r="AG10" s="17"/>
      <c r="AH10" s="17"/>
      <c r="AI10" s="17"/>
      <c r="AJ10" s="8"/>
      <c r="AK10" s="8">
        <v>63</v>
      </c>
      <c r="AL10" s="8">
        <v>123</v>
      </c>
      <c r="AM10" s="8">
        <v>140</v>
      </c>
      <c r="AN10" s="8">
        <v>178</v>
      </c>
      <c r="AO10" s="8">
        <v>213</v>
      </c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</row>
    <row r="11" spans="1:65">
      <c r="A11" s="1"/>
      <c r="B11" s="1">
        <v>109</v>
      </c>
      <c r="C11" s="1">
        <v>94</v>
      </c>
      <c r="D11" s="1">
        <v>111</v>
      </c>
      <c r="E11" s="1">
        <v>99</v>
      </c>
      <c r="F11" s="1">
        <v>91</v>
      </c>
      <c r="G11" s="17"/>
      <c r="H11" s="17"/>
      <c r="I11" s="2"/>
      <c r="J11" s="2">
        <v>23</v>
      </c>
      <c r="K11" s="2">
        <v>187</v>
      </c>
      <c r="L11" s="2">
        <v>1357</v>
      </c>
      <c r="M11" s="2">
        <v>13241</v>
      </c>
      <c r="N11" s="2">
        <v>133770</v>
      </c>
      <c r="O11" s="17"/>
      <c r="P11" s="17"/>
      <c r="Q11" s="17"/>
      <c r="R11" s="6"/>
      <c r="S11" s="6">
        <v>38</v>
      </c>
      <c r="T11" s="6">
        <v>360</v>
      </c>
      <c r="U11" s="6">
        <v>2665</v>
      </c>
      <c r="V11" s="6">
        <v>26859</v>
      </c>
      <c r="W11" s="6">
        <v>269549</v>
      </c>
      <c r="X11" s="17"/>
      <c r="Y11" s="17"/>
      <c r="Z11" s="17"/>
      <c r="AA11" s="5"/>
      <c r="AB11" s="5">
        <v>171</v>
      </c>
      <c r="AC11" s="5">
        <v>379</v>
      </c>
      <c r="AD11" s="5">
        <v>532</v>
      </c>
      <c r="AE11" s="37">
        <v>565</v>
      </c>
      <c r="AF11" s="5">
        <v>699</v>
      </c>
      <c r="AG11" s="17"/>
      <c r="AH11" s="17"/>
      <c r="AI11" s="17"/>
      <c r="AJ11" s="8"/>
      <c r="AK11" s="8">
        <v>69</v>
      </c>
      <c r="AL11" s="8">
        <v>143</v>
      </c>
      <c r="AM11" s="8">
        <v>131</v>
      </c>
      <c r="AN11" s="8">
        <v>170</v>
      </c>
      <c r="AO11" s="8">
        <v>190</v>
      </c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</row>
    <row r="12" spans="1:65">
      <c r="A12" s="1"/>
      <c r="B12" s="1">
        <v>99</v>
      </c>
      <c r="C12" s="1">
        <v>103</v>
      </c>
      <c r="D12" s="1">
        <v>99</v>
      </c>
      <c r="E12" s="1">
        <v>99</v>
      </c>
      <c r="F12" s="1">
        <v>93</v>
      </c>
      <c r="G12" s="17"/>
      <c r="H12" s="17"/>
      <c r="I12" s="2"/>
      <c r="J12" s="2">
        <v>22</v>
      </c>
      <c r="K12" s="2">
        <v>185</v>
      </c>
      <c r="L12" s="2">
        <v>1334</v>
      </c>
      <c r="M12" s="2">
        <v>13221</v>
      </c>
      <c r="N12" s="2">
        <v>133587</v>
      </c>
      <c r="O12" s="17"/>
      <c r="P12" s="17"/>
      <c r="Q12" s="17"/>
      <c r="R12" s="6"/>
      <c r="S12" s="6">
        <v>38</v>
      </c>
      <c r="T12" s="6">
        <v>356</v>
      </c>
      <c r="U12" s="6">
        <v>2706</v>
      </c>
      <c r="V12" s="6">
        <v>26888</v>
      </c>
      <c r="W12" s="6">
        <v>269280</v>
      </c>
      <c r="X12" s="17"/>
      <c r="Y12" s="17"/>
      <c r="Z12" s="17"/>
      <c r="AA12" s="5"/>
      <c r="AB12" s="5">
        <v>173</v>
      </c>
      <c r="AC12" s="5">
        <v>378</v>
      </c>
      <c r="AD12" s="5">
        <v>646</v>
      </c>
      <c r="AE12" s="37">
        <v>560</v>
      </c>
      <c r="AF12" s="5">
        <v>683</v>
      </c>
      <c r="AG12" s="17"/>
      <c r="AH12" s="17"/>
      <c r="AI12" s="17"/>
      <c r="AJ12" s="8"/>
      <c r="AK12" s="8">
        <v>67</v>
      </c>
      <c r="AL12" s="8">
        <v>119</v>
      </c>
      <c r="AM12" s="8">
        <v>136</v>
      </c>
      <c r="AN12" s="8">
        <v>187</v>
      </c>
      <c r="AO12" s="8">
        <v>224</v>
      </c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</row>
    <row r="13" spans="1:65">
      <c r="A13" s="1"/>
      <c r="B13" s="1">
        <v>96</v>
      </c>
      <c r="C13" s="1">
        <v>102</v>
      </c>
      <c r="D13" s="1">
        <v>88</v>
      </c>
      <c r="E13" s="1">
        <v>91</v>
      </c>
      <c r="F13" s="1">
        <v>91</v>
      </c>
      <c r="G13" s="17"/>
      <c r="H13" s="17"/>
      <c r="I13" s="2"/>
      <c r="J13" s="2">
        <v>26</v>
      </c>
      <c r="K13" s="2">
        <v>190</v>
      </c>
      <c r="L13" s="2">
        <v>1329</v>
      </c>
      <c r="M13" s="2">
        <v>13239</v>
      </c>
      <c r="N13" s="2">
        <v>132364</v>
      </c>
      <c r="O13" s="17"/>
      <c r="P13" s="17"/>
      <c r="Q13" s="17"/>
      <c r="R13" s="6"/>
      <c r="S13" s="6">
        <v>36</v>
      </c>
      <c r="T13" s="6">
        <v>357</v>
      </c>
      <c r="U13" s="6">
        <v>2694</v>
      </c>
      <c r="V13" s="6">
        <v>26914</v>
      </c>
      <c r="W13" s="6">
        <v>269564</v>
      </c>
      <c r="X13" s="17"/>
      <c r="Y13" s="17"/>
      <c r="Z13" s="17"/>
      <c r="AA13" s="5"/>
      <c r="AB13" s="5">
        <v>174</v>
      </c>
      <c r="AC13" s="5">
        <v>385</v>
      </c>
      <c r="AD13" s="5">
        <v>613</v>
      </c>
      <c r="AE13" s="37">
        <v>554</v>
      </c>
      <c r="AF13" s="5">
        <v>700</v>
      </c>
      <c r="AG13" s="17"/>
      <c r="AH13" s="17"/>
      <c r="AI13" s="17"/>
      <c r="AJ13" s="8"/>
      <c r="AK13" s="8">
        <v>66</v>
      </c>
      <c r="AL13" s="8">
        <v>110</v>
      </c>
      <c r="AM13" s="8">
        <v>152</v>
      </c>
      <c r="AN13" s="8">
        <v>185</v>
      </c>
      <c r="AO13" s="8">
        <v>205</v>
      </c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</row>
    <row r="14" spans="1:65">
      <c r="A14" s="1"/>
      <c r="B14" s="1">
        <v>93</v>
      </c>
      <c r="C14" s="1">
        <v>123</v>
      </c>
      <c r="D14" s="1">
        <v>108</v>
      </c>
      <c r="E14" s="1">
        <v>90</v>
      </c>
      <c r="F14" s="1">
        <v>115</v>
      </c>
      <c r="G14" s="17"/>
      <c r="H14" s="17"/>
      <c r="I14" s="2"/>
      <c r="J14" s="2">
        <v>24</v>
      </c>
      <c r="K14" s="2">
        <v>184</v>
      </c>
      <c r="L14" s="2">
        <v>1352</v>
      </c>
      <c r="M14" s="2">
        <v>13290</v>
      </c>
      <c r="N14" s="2">
        <v>132558</v>
      </c>
      <c r="O14" s="17"/>
      <c r="P14" s="17"/>
      <c r="Q14" s="17"/>
      <c r="R14" s="6"/>
      <c r="S14" s="6">
        <v>39</v>
      </c>
      <c r="T14" s="6">
        <v>361</v>
      </c>
      <c r="U14" s="6">
        <v>2668</v>
      </c>
      <c r="V14" s="6">
        <v>26835</v>
      </c>
      <c r="W14" s="6">
        <v>279482</v>
      </c>
      <c r="X14" s="17"/>
      <c r="Y14" s="17"/>
      <c r="Z14" s="17"/>
      <c r="AA14" s="5"/>
      <c r="AB14" s="5">
        <v>170</v>
      </c>
      <c r="AC14" s="5">
        <v>422</v>
      </c>
      <c r="AD14" s="5">
        <v>494</v>
      </c>
      <c r="AE14" s="37">
        <v>526</v>
      </c>
      <c r="AF14" s="5">
        <v>689</v>
      </c>
      <c r="AG14" s="17"/>
      <c r="AH14" s="17"/>
      <c r="AI14" s="17"/>
      <c r="AJ14" s="8"/>
      <c r="AK14" s="8">
        <v>63</v>
      </c>
      <c r="AL14" s="8">
        <v>100</v>
      </c>
      <c r="AM14" s="8">
        <v>136</v>
      </c>
      <c r="AN14" s="8">
        <v>196</v>
      </c>
      <c r="AO14" s="8">
        <v>206</v>
      </c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</row>
    <row r="15" spans="1:65">
      <c r="A15" s="1"/>
      <c r="B15" s="1">
        <v>125</v>
      </c>
      <c r="C15" s="1">
        <v>122</v>
      </c>
      <c r="D15" s="1">
        <v>121</v>
      </c>
      <c r="E15" s="1">
        <v>128</v>
      </c>
      <c r="F15" s="1">
        <v>112</v>
      </c>
      <c r="G15" s="17"/>
      <c r="H15" s="17"/>
      <c r="I15" s="2"/>
      <c r="J15" s="2">
        <v>24</v>
      </c>
      <c r="K15" s="2">
        <v>184</v>
      </c>
      <c r="L15" s="2">
        <v>1329</v>
      </c>
      <c r="M15" s="2">
        <v>13165</v>
      </c>
      <c r="N15" s="2">
        <v>133503</v>
      </c>
      <c r="O15" s="17"/>
      <c r="P15" s="17"/>
      <c r="Q15" s="17"/>
      <c r="R15" s="6"/>
      <c r="S15" s="6">
        <v>36</v>
      </c>
      <c r="T15" s="6">
        <v>291</v>
      </c>
      <c r="U15" s="6">
        <v>2702</v>
      </c>
      <c r="V15" s="6">
        <v>27032</v>
      </c>
      <c r="W15" s="6">
        <v>269116</v>
      </c>
      <c r="X15" s="17"/>
      <c r="Y15" s="17"/>
      <c r="Z15" s="17"/>
      <c r="AA15" s="5"/>
      <c r="AB15" s="5">
        <v>165</v>
      </c>
      <c r="AC15" s="5">
        <v>377</v>
      </c>
      <c r="AD15" s="5">
        <v>492</v>
      </c>
      <c r="AE15" s="37">
        <v>552</v>
      </c>
      <c r="AF15" s="5">
        <v>687</v>
      </c>
      <c r="AG15" s="17"/>
      <c r="AH15" s="17"/>
      <c r="AI15" s="17"/>
      <c r="AJ15" s="8"/>
      <c r="AK15" s="8">
        <v>70</v>
      </c>
      <c r="AL15" s="8">
        <v>102</v>
      </c>
      <c r="AM15" s="8">
        <v>126</v>
      </c>
      <c r="AN15" s="8">
        <v>178</v>
      </c>
      <c r="AO15" s="8">
        <v>198</v>
      </c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</row>
    <row r="16" spans="1:65">
      <c r="A16" s="1"/>
      <c r="B16" s="1">
        <v>126</v>
      </c>
      <c r="C16" s="1">
        <v>108</v>
      </c>
      <c r="D16" s="1">
        <v>106</v>
      </c>
      <c r="E16" s="1">
        <v>140</v>
      </c>
      <c r="F16" s="1">
        <v>98</v>
      </c>
      <c r="G16" s="17"/>
      <c r="H16" s="17"/>
      <c r="I16" s="2"/>
      <c r="J16" s="2">
        <v>22</v>
      </c>
      <c r="K16" s="2">
        <v>183</v>
      </c>
      <c r="L16" s="2">
        <v>1327</v>
      </c>
      <c r="M16" s="2">
        <v>13238</v>
      </c>
      <c r="N16" s="2">
        <v>133135</v>
      </c>
      <c r="O16" s="17"/>
      <c r="P16" s="17"/>
      <c r="Q16" s="17"/>
      <c r="R16" s="6"/>
      <c r="S16" s="6">
        <v>37</v>
      </c>
      <c r="T16" s="6">
        <v>270</v>
      </c>
      <c r="U16" s="6">
        <v>2684</v>
      </c>
      <c r="V16" s="6">
        <v>26893</v>
      </c>
      <c r="W16" s="6">
        <v>269046</v>
      </c>
      <c r="X16" s="17"/>
      <c r="Y16" s="17"/>
      <c r="Z16" s="17"/>
      <c r="AA16" s="5"/>
      <c r="AB16" s="5">
        <v>171</v>
      </c>
      <c r="AC16" s="5">
        <v>392</v>
      </c>
      <c r="AD16" s="5">
        <v>479</v>
      </c>
      <c r="AE16" s="37">
        <v>543</v>
      </c>
      <c r="AF16" s="5">
        <v>696</v>
      </c>
      <c r="AG16" s="17"/>
      <c r="AH16" s="17"/>
      <c r="AI16" s="17"/>
      <c r="AJ16" s="8"/>
      <c r="AK16" s="8">
        <v>87</v>
      </c>
      <c r="AL16" s="8">
        <v>112</v>
      </c>
      <c r="AM16" s="8">
        <v>139</v>
      </c>
      <c r="AN16" s="8">
        <v>177</v>
      </c>
      <c r="AO16" s="8">
        <v>214</v>
      </c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</row>
    <row r="17" spans="1:112">
      <c r="A17" s="1"/>
      <c r="B17" s="1">
        <v>123</v>
      </c>
      <c r="C17" s="1">
        <v>108</v>
      </c>
      <c r="D17" s="1">
        <v>124</v>
      </c>
      <c r="E17" s="1">
        <v>137</v>
      </c>
      <c r="F17" s="1">
        <v>107</v>
      </c>
      <c r="G17" s="17"/>
      <c r="H17" s="17"/>
      <c r="I17" s="2"/>
      <c r="J17" s="2">
        <v>26</v>
      </c>
      <c r="K17" s="2">
        <v>192</v>
      </c>
      <c r="L17" s="2">
        <v>1339</v>
      </c>
      <c r="M17" s="2">
        <v>13171</v>
      </c>
      <c r="N17" s="2">
        <v>135529</v>
      </c>
      <c r="O17" s="17"/>
      <c r="P17" s="17"/>
      <c r="Q17" s="17"/>
      <c r="R17" s="6"/>
      <c r="S17" s="6">
        <v>37</v>
      </c>
      <c r="T17" s="6">
        <v>267</v>
      </c>
      <c r="U17" s="6">
        <v>2676</v>
      </c>
      <c r="V17" s="6">
        <v>26805</v>
      </c>
      <c r="W17" s="6">
        <v>269439</v>
      </c>
      <c r="X17" s="17"/>
      <c r="Y17" s="17"/>
      <c r="Z17" s="17"/>
      <c r="AA17" s="5"/>
      <c r="AB17" s="5">
        <v>178</v>
      </c>
      <c r="AC17" s="5">
        <v>392</v>
      </c>
      <c r="AD17" s="5">
        <v>488</v>
      </c>
      <c r="AE17" s="37">
        <v>548</v>
      </c>
      <c r="AF17" s="5">
        <v>693</v>
      </c>
      <c r="AG17" s="17"/>
      <c r="AH17" s="17"/>
      <c r="AI17" s="17"/>
      <c r="AJ17" s="8"/>
      <c r="AK17" s="8">
        <v>99</v>
      </c>
      <c r="AL17" s="8">
        <v>108</v>
      </c>
      <c r="AM17" s="8">
        <v>160</v>
      </c>
      <c r="AN17" s="8">
        <v>183</v>
      </c>
      <c r="AO17" s="8">
        <v>197</v>
      </c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</row>
    <row r="18" spans="1:112">
      <c r="A18" s="1"/>
      <c r="B18" s="1">
        <v>135</v>
      </c>
      <c r="C18" s="1">
        <v>135</v>
      </c>
      <c r="D18" s="1">
        <v>103</v>
      </c>
      <c r="E18" s="1">
        <v>109</v>
      </c>
      <c r="F18" s="1">
        <v>124</v>
      </c>
      <c r="G18" s="17"/>
      <c r="H18" s="17"/>
      <c r="I18" s="2"/>
      <c r="J18" s="2">
        <v>21</v>
      </c>
      <c r="K18" s="2">
        <v>194</v>
      </c>
      <c r="L18" s="2">
        <v>1327</v>
      </c>
      <c r="M18" s="2">
        <v>13194</v>
      </c>
      <c r="N18" s="2">
        <v>133961</v>
      </c>
      <c r="O18" s="17"/>
      <c r="P18" s="17"/>
      <c r="Q18" s="17"/>
      <c r="R18" s="6"/>
      <c r="S18" s="6">
        <v>42</v>
      </c>
      <c r="T18" s="6">
        <v>267</v>
      </c>
      <c r="U18" s="6">
        <v>2711</v>
      </c>
      <c r="V18" s="6">
        <v>26622</v>
      </c>
      <c r="W18" s="6">
        <v>269042</v>
      </c>
      <c r="X18" s="17"/>
      <c r="Y18" s="17"/>
      <c r="Z18" s="17"/>
      <c r="AA18" s="5"/>
      <c r="AB18" s="5">
        <v>169</v>
      </c>
      <c r="AC18" s="5">
        <v>388</v>
      </c>
      <c r="AD18" s="5">
        <v>502</v>
      </c>
      <c r="AE18" s="37">
        <v>565</v>
      </c>
      <c r="AF18" s="5">
        <v>689</v>
      </c>
      <c r="AG18" s="17"/>
      <c r="AH18" s="17"/>
      <c r="AI18" s="17"/>
      <c r="AJ18" s="8"/>
      <c r="AK18" s="8">
        <v>77</v>
      </c>
      <c r="AL18" s="8">
        <v>108</v>
      </c>
      <c r="AM18" s="8">
        <v>151</v>
      </c>
      <c r="AN18" s="8">
        <v>161</v>
      </c>
      <c r="AO18" s="8">
        <v>192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</row>
    <row r="19" spans="1:112">
      <c r="A19" s="1"/>
      <c r="B19" s="1">
        <v>108</v>
      </c>
      <c r="C19" s="1">
        <v>108</v>
      </c>
      <c r="D19" s="1">
        <v>94</v>
      </c>
      <c r="E19" s="1">
        <v>122</v>
      </c>
      <c r="F19" s="1">
        <v>118</v>
      </c>
      <c r="G19" s="17"/>
      <c r="H19" s="17"/>
      <c r="I19" s="2"/>
      <c r="J19" s="2">
        <v>24</v>
      </c>
      <c r="K19" s="2">
        <v>187</v>
      </c>
      <c r="L19" s="2">
        <v>1317</v>
      </c>
      <c r="M19" s="2">
        <v>13207</v>
      </c>
      <c r="N19" s="2">
        <v>134381</v>
      </c>
      <c r="O19" s="17"/>
      <c r="P19" s="17"/>
      <c r="Q19" s="17"/>
      <c r="R19" s="6"/>
      <c r="S19" s="6">
        <v>43</v>
      </c>
      <c r="T19" s="6">
        <v>266</v>
      </c>
      <c r="U19" s="6">
        <v>2702</v>
      </c>
      <c r="V19" s="6">
        <v>26718</v>
      </c>
      <c r="W19" s="6">
        <v>269549</v>
      </c>
      <c r="X19" s="17"/>
      <c r="Y19" s="17"/>
      <c r="Z19" s="17"/>
      <c r="AA19" s="5"/>
      <c r="AB19" s="5">
        <v>164</v>
      </c>
      <c r="AC19" s="5">
        <v>390</v>
      </c>
      <c r="AD19" s="5">
        <v>477</v>
      </c>
      <c r="AE19" s="37">
        <v>558</v>
      </c>
      <c r="AF19" s="5">
        <v>709</v>
      </c>
      <c r="AG19" s="17"/>
      <c r="AH19" s="17"/>
      <c r="AI19" s="17"/>
      <c r="AJ19" s="8"/>
      <c r="AK19" s="8">
        <v>71</v>
      </c>
      <c r="AL19" s="8">
        <v>106</v>
      </c>
      <c r="AM19" s="8">
        <v>148</v>
      </c>
      <c r="AN19" s="8">
        <v>167</v>
      </c>
      <c r="AO19" s="8">
        <v>184</v>
      </c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</row>
    <row r="20" spans="1:112">
      <c r="A20" s="1"/>
      <c r="B20" s="1">
        <v>105</v>
      </c>
      <c r="C20" s="1">
        <v>130</v>
      </c>
      <c r="D20" s="1">
        <v>117</v>
      </c>
      <c r="E20" s="1">
        <v>94</v>
      </c>
      <c r="F20" s="1">
        <v>122</v>
      </c>
      <c r="G20" s="17"/>
      <c r="H20" s="17"/>
      <c r="I20" s="2"/>
      <c r="J20" s="2">
        <v>21</v>
      </c>
      <c r="K20" s="2">
        <v>183</v>
      </c>
      <c r="L20" s="2">
        <v>1342</v>
      </c>
      <c r="M20" s="2">
        <v>13213</v>
      </c>
      <c r="N20" s="2">
        <v>133895</v>
      </c>
      <c r="O20" s="17"/>
      <c r="P20" s="17"/>
      <c r="Q20" s="17"/>
      <c r="R20" s="6"/>
      <c r="S20" s="6">
        <v>39</v>
      </c>
      <c r="T20" s="6">
        <v>263</v>
      </c>
      <c r="U20" s="6">
        <v>2657</v>
      </c>
      <c r="V20" s="6">
        <v>26691</v>
      </c>
      <c r="W20" s="6">
        <v>269994</v>
      </c>
      <c r="X20" s="17"/>
      <c r="Y20" s="17"/>
      <c r="Z20" s="17"/>
      <c r="AA20" s="5"/>
      <c r="AB20" s="5">
        <v>181</v>
      </c>
      <c r="AC20" s="5">
        <v>410</v>
      </c>
      <c r="AD20" s="5">
        <v>466</v>
      </c>
      <c r="AE20" s="37">
        <v>565</v>
      </c>
      <c r="AF20" s="5">
        <v>722</v>
      </c>
      <c r="AG20" s="17"/>
      <c r="AH20" s="17"/>
      <c r="AI20" s="17"/>
      <c r="AJ20" s="8"/>
      <c r="AK20" s="8">
        <v>67</v>
      </c>
      <c r="AL20" s="8">
        <v>125</v>
      </c>
      <c r="AM20" s="8">
        <v>127</v>
      </c>
      <c r="AN20" s="8">
        <v>170</v>
      </c>
      <c r="AO20" s="8">
        <v>194</v>
      </c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</row>
    <row r="21" spans="1:112">
      <c r="A21" s="1"/>
      <c r="B21" s="1">
        <v>98</v>
      </c>
      <c r="C21" s="1">
        <v>112</v>
      </c>
      <c r="D21" s="1">
        <v>93</v>
      </c>
      <c r="E21" s="1">
        <v>101</v>
      </c>
      <c r="F21" s="1">
        <v>135</v>
      </c>
      <c r="G21" s="17"/>
      <c r="H21" s="17"/>
      <c r="I21" s="2"/>
      <c r="J21" s="2">
        <v>21</v>
      </c>
      <c r="K21" s="2">
        <v>184</v>
      </c>
      <c r="L21" s="2">
        <v>1335</v>
      </c>
      <c r="M21" s="2">
        <v>13266</v>
      </c>
      <c r="N21" s="2">
        <v>133788</v>
      </c>
      <c r="O21" s="17"/>
      <c r="P21" s="17"/>
      <c r="Q21" s="17"/>
      <c r="R21" s="6"/>
      <c r="S21" s="6">
        <v>38</v>
      </c>
      <c r="T21" s="6">
        <v>266</v>
      </c>
      <c r="U21" s="6">
        <v>2685</v>
      </c>
      <c r="V21" s="6">
        <v>26733</v>
      </c>
      <c r="W21" s="6">
        <v>269879</v>
      </c>
      <c r="X21" s="17"/>
      <c r="Y21" s="17"/>
      <c r="Z21" s="17"/>
      <c r="AA21" s="5"/>
      <c r="AB21" s="5">
        <v>169</v>
      </c>
      <c r="AC21" s="5">
        <v>413</v>
      </c>
      <c r="AD21" s="5">
        <v>494</v>
      </c>
      <c r="AE21" s="37">
        <v>573</v>
      </c>
      <c r="AF21" s="5">
        <v>701</v>
      </c>
      <c r="AG21" s="17"/>
      <c r="AH21" s="17"/>
      <c r="AI21" s="17"/>
      <c r="AJ21" s="8"/>
      <c r="AK21" s="8">
        <v>67</v>
      </c>
      <c r="AL21" s="8">
        <v>128</v>
      </c>
      <c r="AM21" s="8">
        <v>131</v>
      </c>
      <c r="AN21" s="8">
        <v>173</v>
      </c>
      <c r="AO21" s="8">
        <v>189</v>
      </c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</row>
    <row r="22" spans="1:112">
      <c r="A22" s="1"/>
      <c r="B22" s="1">
        <v>86</v>
      </c>
      <c r="C22" s="1">
        <v>98</v>
      </c>
      <c r="D22" s="1">
        <v>96</v>
      </c>
      <c r="E22" s="1">
        <v>100</v>
      </c>
      <c r="F22" s="1">
        <v>119</v>
      </c>
      <c r="G22" s="17"/>
      <c r="H22" s="17"/>
      <c r="I22" s="26"/>
      <c r="J22" s="26">
        <v>20</v>
      </c>
      <c r="K22" s="26">
        <v>191</v>
      </c>
      <c r="L22" s="26">
        <v>1332</v>
      </c>
      <c r="M22" s="26">
        <v>13265</v>
      </c>
      <c r="N22" s="26">
        <v>132879</v>
      </c>
      <c r="O22" s="17"/>
      <c r="P22" s="17"/>
      <c r="Q22" s="17"/>
      <c r="R22" s="6"/>
      <c r="S22" s="6">
        <v>37</v>
      </c>
      <c r="T22" s="6">
        <v>265</v>
      </c>
      <c r="U22" s="6">
        <v>2803</v>
      </c>
      <c r="V22" s="6">
        <v>26743</v>
      </c>
      <c r="W22" s="6">
        <v>269439</v>
      </c>
      <c r="X22" s="17"/>
      <c r="Y22" s="17"/>
      <c r="Z22" s="17"/>
      <c r="AA22" s="24"/>
      <c r="AB22" s="24">
        <v>169</v>
      </c>
      <c r="AC22" s="24">
        <v>400</v>
      </c>
      <c r="AD22" s="24">
        <v>518</v>
      </c>
      <c r="AE22" s="38">
        <v>574</v>
      </c>
      <c r="AF22" s="5">
        <v>713</v>
      </c>
      <c r="AG22" s="17"/>
      <c r="AH22" s="17"/>
      <c r="AI22" s="17"/>
      <c r="AJ22" s="8"/>
      <c r="AK22" s="8">
        <v>68</v>
      </c>
      <c r="AL22" s="8">
        <v>117</v>
      </c>
      <c r="AM22" s="8">
        <v>138</v>
      </c>
      <c r="AN22" s="8">
        <v>160</v>
      </c>
      <c r="AO22" s="8">
        <v>189</v>
      </c>
      <c r="AP22" s="17"/>
      <c r="AQ22" s="17"/>
      <c r="AR22" s="17"/>
      <c r="AS22" s="17"/>
      <c r="AT22" s="17"/>
      <c r="AU22" s="9"/>
      <c r="AV22" s="9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</row>
    <row r="23" spans="1:112">
      <c r="A23" s="3" t="s">
        <v>10</v>
      </c>
      <c r="B23" s="3">
        <f>SUM(B3:B22)/20</f>
        <v>107.4</v>
      </c>
      <c r="C23" s="3">
        <f t="shared" ref="C23:F23" si="0">SUM(C3:C22)/20</f>
        <v>106.35</v>
      </c>
      <c r="D23" s="3">
        <f t="shared" si="0"/>
        <v>104.05</v>
      </c>
      <c r="E23" s="3">
        <f t="shared" si="0"/>
        <v>107.15</v>
      </c>
      <c r="F23" s="3">
        <f t="shared" si="0"/>
        <v>107.3</v>
      </c>
      <c r="G23" s="17"/>
      <c r="H23" s="17"/>
      <c r="I23" s="4" t="s">
        <v>10</v>
      </c>
      <c r="J23" s="4">
        <f>SUM(J3:J22)/20</f>
        <v>22.75</v>
      </c>
      <c r="K23" s="4">
        <f t="shared" ref="K23" si="1">SUM(K3:K22)/20</f>
        <v>189.3</v>
      </c>
      <c r="L23" s="4">
        <f t="shared" ref="L23" si="2">SUM(L3:L22)/20</f>
        <v>1390.95</v>
      </c>
      <c r="M23" s="4">
        <f t="shared" ref="M23" si="3">SUM(M3:M22)/20</f>
        <v>13352.85</v>
      </c>
      <c r="N23" s="4">
        <f t="shared" ref="N23" si="4">SUM(N3:N22)/20</f>
        <v>134061.85</v>
      </c>
      <c r="O23" s="17"/>
      <c r="P23" s="17"/>
      <c r="Q23" s="17"/>
      <c r="R23" s="11" t="s">
        <v>10</v>
      </c>
      <c r="S23" s="11">
        <f>SUM(S3:S22)/20</f>
        <v>38</v>
      </c>
      <c r="T23" s="11">
        <f t="shared" ref="T23" si="5">SUM(T3:T22)/20</f>
        <v>323.95</v>
      </c>
      <c r="U23" s="11">
        <f t="shared" ref="U23" si="6">SUM(U3:U22)/20</f>
        <v>2729.05</v>
      </c>
      <c r="V23" s="11">
        <f t="shared" ref="V23" si="7">SUM(V3:V22)/20</f>
        <v>26775.599999999999</v>
      </c>
      <c r="W23" s="11">
        <f t="shared" ref="W23" si="8">SUM(W3:W22)/20</f>
        <v>269913.09999999998</v>
      </c>
      <c r="X23" s="17"/>
      <c r="Y23" s="17"/>
      <c r="Z23" s="17"/>
      <c r="AA23" s="10" t="s">
        <v>10</v>
      </c>
      <c r="AB23" s="10">
        <f>SUM(AB3:AB22)/20</f>
        <v>174.4</v>
      </c>
      <c r="AC23" s="10">
        <f t="shared" ref="AC23" si="9">SUM(AC3:AC22)/20</f>
        <v>401.95</v>
      </c>
      <c r="AD23" s="10">
        <f t="shared" ref="AD23:AE23" si="10">SUM(AD3:AD22)/20</f>
        <v>540</v>
      </c>
      <c r="AE23" s="10">
        <f t="shared" si="10"/>
        <v>567.9</v>
      </c>
      <c r="AF23" s="39">
        <f t="shared" ref="AF23" si="11">SUM(AF3:AF22)/20</f>
        <v>723.65</v>
      </c>
      <c r="AG23" s="17"/>
      <c r="AH23" s="17"/>
      <c r="AI23" s="17"/>
      <c r="AJ23" s="9" t="s">
        <v>10</v>
      </c>
      <c r="AK23" s="9">
        <f>SUM(AK3:AK22)/20</f>
        <v>71.3</v>
      </c>
      <c r="AL23" s="9">
        <f t="shared" ref="AL23" si="12">SUM(AL3:AL22)/20</f>
        <v>111.55</v>
      </c>
      <c r="AM23" s="9">
        <f t="shared" ref="AM23" si="13">SUM(AM3:AM22)/20</f>
        <v>137.44999999999999</v>
      </c>
      <c r="AN23" s="9">
        <f t="shared" ref="AN23" si="14">SUM(AN3:AN22)/20</f>
        <v>174.9</v>
      </c>
      <c r="AO23" s="9">
        <f t="shared" ref="AO23" si="15">SUM(AO3:AO22)/20</f>
        <v>203.35</v>
      </c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</row>
    <row r="24" spans="1:112">
      <c r="A24" s="23" t="s">
        <v>11</v>
      </c>
      <c r="B24" s="23">
        <f>(B23+C23+D23+F23+E23)/5</f>
        <v>106.45</v>
      </c>
      <c r="C24" s="23"/>
      <c r="D24" s="23"/>
      <c r="E24" s="23"/>
      <c r="F24" s="23"/>
      <c r="G24" s="17"/>
      <c r="H24" s="17"/>
      <c r="I24" s="4" t="s">
        <v>12</v>
      </c>
      <c r="J24" s="25">
        <f>J23-$E$32</f>
        <v>12.105</v>
      </c>
      <c r="K24" s="25">
        <f t="shared" ref="K24:N24" si="16">K23-$E$32</f>
        <v>178.655</v>
      </c>
      <c r="L24" s="25">
        <f t="shared" si="16"/>
        <v>1380.3050000000001</v>
      </c>
      <c r="M24" s="25">
        <f t="shared" si="16"/>
        <v>13342.205</v>
      </c>
      <c r="N24" s="25">
        <f t="shared" si="16"/>
        <v>134051.20500000002</v>
      </c>
      <c r="O24" s="17"/>
      <c r="P24" s="17"/>
      <c r="Q24" s="17"/>
      <c r="R24" s="11" t="s">
        <v>12</v>
      </c>
      <c r="S24" s="11">
        <f>S23</f>
        <v>38</v>
      </c>
      <c r="T24" s="11">
        <f t="shared" ref="T24:W24" si="17">T23</f>
        <v>323.95</v>
      </c>
      <c r="U24" s="11">
        <f t="shared" si="17"/>
        <v>2729.05</v>
      </c>
      <c r="V24" s="11">
        <f t="shared" si="17"/>
        <v>26775.599999999999</v>
      </c>
      <c r="W24" s="11">
        <f t="shared" si="17"/>
        <v>269913.09999999998</v>
      </c>
      <c r="X24" s="17"/>
      <c r="Y24" s="17"/>
      <c r="Z24" s="17"/>
      <c r="AA24" s="33" t="s">
        <v>12</v>
      </c>
      <c r="AB24" s="34">
        <f>AB23-200</f>
        <v>-25.599999999999994</v>
      </c>
      <c r="AC24" s="34">
        <f t="shared" ref="AC24:AF24" si="18">AC23-200</f>
        <v>201.95</v>
      </c>
      <c r="AD24" s="34">
        <f t="shared" si="18"/>
        <v>340</v>
      </c>
      <c r="AE24" s="34">
        <f t="shared" si="18"/>
        <v>367.9</v>
      </c>
      <c r="AF24" s="34">
        <f t="shared" si="18"/>
        <v>523.65</v>
      </c>
      <c r="AG24" s="17"/>
      <c r="AH24" s="17"/>
      <c r="AI24" s="17"/>
      <c r="AJ24" s="35" t="s">
        <v>12</v>
      </c>
      <c r="AK24" s="36">
        <f>AK23</f>
        <v>71.3</v>
      </c>
      <c r="AL24" s="36">
        <f t="shared" ref="AL24" si="19">AL23</f>
        <v>111.55</v>
      </c>
      <c r="AM24" s="36">
        <f t="shared" ref="AM24" si="20">AM23</f>
        <v>137.44999999999999</v>
      </c>
      <c r="AN24" s="36">
        <f t="shared" ref="AN24" si="21">AN23</f>
        <v>174.9</v>
      </c>
      <c r="AO24" s="36">
        <f t="shared" ref="AO24" si="22">AO23</f>
        <v>203.35</v>
      </c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</row>
    <row r="25" spans="1:112">
      <c r="A25" s="23"/>
      <c r="B25" s="23"/>
      <c r="C25" s="23"/>
      <c r="D25" s="23"/>
      <c r="E25" s="23"/>
      <c r="F25" s="23"/>
      <c r="G25" s="17"/>
      <c r="H25" s="17"/>
      <c r="I25" s="4" t="s">
        <v>13</v>
      </c>
      <c r="J25" s="25">
        <f>(1/380*((J3-J23)^2+(J4-J23)^2+(J5-J23)^2+(J6-J23)^2+(J7-J23)^2+(J8-J23)^2+(J9-J23)^2+(J10-J23)^2+(J11-J23)^2+(J12-J23)^2+(J13-J23)^2+(J14-J23)^2+(J15-J23)^2+(J16-J23)^2+(J17-J23)^2+(J18-J23)^2+(J19-J23)^2+(J20-J23)^2+(J21-J23)^2+(J22-J23)^2)+$E$33^2)^0.5</f>
        <v>0.41974302915750222</v>
      </c>
      <c r="K25" s="25">
        <f t="shared" ref="K25:N25" si="23">(1/380*((K3-K23)^2+(K4-K23)^2+(K5-K23)^2+(K6-K23)^2+(K7-K23)^2+(K8-K23)^2+(K9-K23)^2+(K10-K23)^2+(K11-K23)^2+(K12-K23)^2+(K13-K23)^2+(K14-K23)^2+(K15-K23)^2+(K16-K23)^2+(K17-K23)^2+(K18-K23)^2+(K19-K23)^2+(K20-K23)^2+(K21-K23)^2+(K22-K23)^2)+$E$33^2)^0.5</f>
        <v>1.5839657093577038</v>
      </c>
      <c r="L25" s="25">
        <f t="shared" si="23"/>
        <v>33.719358409954168</v>
      </c>
      <c r="M25" s="25">
        <f t="shared" si="23"/>
        <v>57.894999102276806</v>
      </c>
      <c r="N25" s="25">
        <f t="shared" si="23"/>
        <v>232.22827783522786</v>
      </c>
      <c r="O25" s="17"/>
      <c r="P25" s="17"/>
      <c r="Q25" s="17"/>
      <c r="R25" s="11" t="s">
        <v>13</v>
      </c>
      <c r="S25" s="11">
        <f>(1/380*((S3-S23)^2+(S4-S23)^2+(S5-S23)^2+(S6-S23)^2+(S7-S23)^2+(S8-S23)^2+(S9-S23)^2+(S10-S23)^2+(S11-S23)^2+(S12-S23)^2+(S13-S23)^2+(S14-S23)^2+(S15-S23)^2+(S16-S23)^2+(S17-S23)^2+(S18-S23)^2+(S19-S23)^2+(S20-S23)^2+(S21-S23)^2+(S22-S23)^2))^0.5</f>
        <v>0.39735970711951313</v>
      </c>
      <c r="T25" s="11">
        <f t="shared" ref="T25:W25" si="24">(1/380*((T3-T23)^2+(T4-T23)^2+(T5-T23)^2+(T6-T23)^2+(T7-T23)^2+(T8-T23)^2+(T9-T23)^2+(T10-T23)^2+(T11-T23)^2+(T12-T23)^2+(T13-T23)^2+(T14-T23)^2+(T15-T23)^2+(T16-T23)^2+(T17-T23)^2+(T18-T23)^2+(T19-T23)^2+(T20-T23)^2+(T21-T23)^2+(T22-T23)^2))^0.5</f>
        <v>10.355134754771358</v>
      </c>
      <c r="U25" s="11">
        <f t="shared" si="24"/>
        <v>44.497987831503472</v>
      </c>
      <c r="V25" s="11">
        <f t="shared" si="24"/>
        <v>31.344805663861806</v>
      </c>
      <c r="W25" s="11">
        <f t="shared" si="24"/>
        <v>508.62672643315284</v>
      </c>
      <c r="X25" s="17"/>
      <c r="Y25" s="17"/>
      <c r="Z25" s="17"/>
      <c r="AA25" s="33" t="s">
        <v>13</v>
      </c>
      <c r="AB25" s="34">
        <f>(1/380*((AB3-AB23)^2+(AB4-AB23)^2+(AB5-AB23)^2+(AB6-AB23)^2+(AB7-AB23)^2+(AB8-AB23)^2+(AB9-AB23)^2+(AB10-AB23)^2+(AB11-AB23)^2+(AB12-AB23)^2+(AB13-AB23)^2+(AB14-AB23)^2+(AB15-AB23)^2+(AB16-AB23)^2+(AB17-AB23)^2+(AB18-AB23)^2+(AB19-AB23)^2+(AB20-AB23)^2+(AB21-AB23)^2+(AB22-AB23)^2)+$F$33^2)^0.5</f>
        <v>2.8776818155555262</v>
      </c>
      <c r="AC25" s="34">
        <f t="shared" ref="AC25:AD25" si="25">(1/380*((AC3-AC23)^2+(AC4-AC23)^2+(AC5-AC23)^2+(AC6-AC23)^2+(AC7-AC23)^2+(AC8-AC23)^2+(AC9-AC23)^2+(AC10-AC23)^2+(AC11-AC23)^2+(AC12-AC23)^2+(AC13-AC23)^2+(AC14-AC23)^2+(AC15-AC23)^2+(AC16-AC23)^2+(AC17-AC23)^2+(AC18-AC23)^2+(AC19-AC23)^2+(AC20-AC23)^2+(AC21-AC23)^2+(AC22-AC23)^2)+$F$33^2)^0.5</f>
        <v>4.74090542096405</v>
      </c>
      <c r="AD25" s="34">
        <f t="shared" si="25"/>
        <v>15.503989299871382</v>
      </c>
      <c r="AE25" s="34">
        <f t="shared" ref="AE25:AF25" si="26">(1/380*((AE3-AE23)^2+(AE4-AE23)^2+(AE5-AE23)^2+(AE6-AE23)^2+(AE7-AE23)^2+(AE8-AE23)^2+(AE9-AE23)^2+(AE10-AE23)^2+(AE11-AE23)^2+(AE12-AE23)^2+(AE13-AE23)^2+(AE14-AE23)^2+(AE15-AE23)^2+(AE16-AE23)^2+(AE17-AE23)^2+(AE18-AE23)^2+(AE19-AE23)^2+(AE20-AE23)^2+(AE21-AE23)^2+(AE22-AE23)^2)+$F$33^2)^0.5</f>
        <v>7.208145976674766</v>
      </c>
      <c r="AF25" s="34">
        <f t="shared" si="26"/>
        <v>12.438326804044447</v>
      </c>
      <c r="AG25" s="17"/>
      <c r="AH25" s="17"/>
      <c r="AI25" s="17"/>
      <c r="AJ25" s="35" t="s">
        <v>13</v>
      </c>
      <c r="AK25" s="36">
        <f>(1/380*((AK3-AK23)^2+(AK4-AK23)^2+(AK5-AK23)^2+(AK6-AK23)^2+(AK7-AK23)^2+(AK8-AK23)^2+(AK9-AK23)^2+(AK10-AK23)^2+(AK11-AK23)^2+(AK12-AK23)^2+(AK13-AK23)^2+(AK14-AK23)^2+(AK15-AK23)^2+(AK16-AK23)^2+(AK17-AK23)^2+(AK18-AK23)^2+(AK19-AK23)^2+(AK20-AK23)^2+(AK21-AK23)^2+(AK22-AK23)^2))^0.5</f>
        <v>1.8807893079908315</v>
      </c>
      <c r="AL25" s="36">
        <f t="shared" ref="AL25:AO25" si="27">(1/380*((AL3-AL23)^2+(AL4-AL23)^2+(AL5-AL23)^2+(AL6-AL23)^2+(AL7-AL23)^2+(AL8-AL23)^2+(AL9-AL23)^2+(AL10-AL23)^2+(AL11-AL23)^2+(AL12-AL23)^2+(AL13-AL23)^2+(AL14-AL23)^2+(AL15-AL23)^2+(AL16-AL23)^2+(AL17-AL23)^2+(AL18-AL23)^2+(AL19-AL23)^2+(AL20-AL23)^2+(AL21-AL23)^2+(AL22-AL23)^2))^0.5</f>
        <v>2.6630759816818079</v>
      </c>
      <c r="AM25" s="36">
        <f t="shared" si="27"/>
        <v>2.4338349639157846</v>
      </c>
      <c r="AN25" s="36">
        <f t="shared" si="27"/>
        <v>2.3270717990416059</v>
      </c>
      <c r="AO25" s="36">
        <f t="shared" si="27"/>
        <v>3.0798795260102043</v>
      </c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</row>
    <row r="26" spans="1:112" s="17" customFormat="1">
      <c r="I26" s="27" t="s">
        <v>14</v>
      </c>
      <c r="J26" s="29">
        <f>LOG(J24,10)</f>
        <v>1.0829647937777516</v>
      </c>
      <c r="K26" s="29">
        <f t="shared" ref="K26:N26" si="28">LOG(K24,10)</f>
        <v>2.2520151752657065</v>
      </c>
      <c r="L26" s="29">
        <f t="shared" si="28"/>
        <v>3.1399750611703432</v>
      </c>
      <c r="M26" s="29">
        <f t="shared" si="28"/>
        <v>4.125227609205548</v>
      </c>
      <c r="N26" s="29">
        <f t="shared" si="28"/>
        <v>5.1272707222539857</v>
      </c>
      <c r="R26" s="30" t="s">
        <v>14</v>
      </c>
      <c r="S26" s="31">
        <f>LOG(S24,10)</f>
        <v>1.5797835966168099</v>
      </c>
      <c r="T26" s="31">
        <f t="shared" ref="T26:W26" si="29">LOG(T24,10)</f>
        <v>2.5104779842813452</v>
      </c>
      <c r="U26" s="31">
        <f t="shared" si="29"/>
        <v>3.4360114926230554</v>
      </c>
      <c r="V26" s="31">
        <f t="shared" si="29"/>
        <v>4.4277392114840817</v>
      </c>
      <c r="W26" s="31">
        <f t="shared" si="29"/>
        <v>5.4312239631769277</v>
      </c>
      <c r="AA26" s="33" t="s">
        <v>15</v>
      </c>
      <c r="AB26" s="33">
        <f>LOG(AB2, 2)</f>
        <v>6.6438561897747253</v>
      </c>
      <c r="AC26" s="33">
        <f t="shared" ref="AC26:AF26" si="30">LOG(AC2, 2)</f>
        <v>9.965784284662087</v>
      </c>
      <c r="AD26" s="33">
        <f t="shared" si="30"/>
        <v>13.287712379549451</v>
      </c>
      <c r="AE26" s="33">
        <f t="shared" si="30"/>
        <v>16.609640474436812</v>
      </c>
      <c r="AF26" s="33">
        <f t="shared" si="30"/>
        <v>19.931568569324174</v>
      </c>
      <c r="AJ26" s="35" t="s">
        <v>15</v>
      </c>
      <c r="AK26" s="35">
        <f>LOG(AK2, 2)</f>
        <v>6.6438561897747253</v>
      </c>
      <c r="AL26" s="35">
        <f t="shared" ref="AL26:AO26" si="31">LOG(AL2, 2)</f>
        <v>9.965784284662087</v>
      </c>
      <c r="AM26" s="35">
        <f t="shared" si="31"/>
        <v>13.287712379549451</v>
      </c>
      <c r="AN26" s="35">
        <f t="shared" si="31"/>
        <v>16.609640474436812</v>
      </c>
      <c r="AO26" s="35">
        <f t="shared" si="31"/>
        <v>19.931568569324174</v>
      </c>
    </row>
    <row r="27" spans="1:112" s="17" customFormat="1">
      <c r="I27" s="27" t="s">
        <v>16</v>
      </c>
      <c r="J27" s="29">
        <f>J25/J24</f>
        <v>3.4675177956010099E-2</v>
      </c>
      <c r="K27" s="29">
        <f t="shared" ref="K27:N27" si="32">K25/K24</f>
        <v>8.8660586569516871E-3</v>
      </c>
      <c r="L27" s="29">
        <f>L25/L24</f>
        <v>2.442891854333221E-2</v>
      </c>
      <c r="M27" s="29">
        <f t="shared" si="32"/>
        <v>4.3392377123778868E-3</v>
      </c>
      <c r="N27" s="29">
        <f t="shared" si="32"/>
        <v>1.7323848587204257E-3</v>
      </c>
      <c r="R27" s="30" t="s">
        <v>16</v>
      </c>
      <c r="S27" s="31">
        <f>S25/S24</f>
        <v>1.0456834397881925E-2</v>
      </c>
      <c r="T27" s="31">
        <f t="shared" ref="T27:W27" si="33">T25/T24</f>
        <v>3.1965225358145881E-2</v>
      </c>
      <c r="U27" s="31">
        <f>U25/U24</f>
        <v>1.6305303248934051E-2</v>
      </c>
      <c r="V27" s="31">
        <f t="shared" ref="V27:W27" si="34">V25/V24</f>
        <v>1.1706481148456732E-3</v>
      </c>
      <c r="W27" s="31">
        <f t="shared" si="34"/>
        <v>1.884409191080955E-3</v>
      </c>
    </row>
    <row r="28" spans="1:112" s="17" customFormat="1">
      <c r="I28" s="27" t="s">
        <v>17</v>
      </c>
      <c r="J28" s="28">
        <f>LOG10(J2)</f>
        <v>2</v>
      </c>
      <c r="K28" s="28">
        <f t="shared" ref="K28:N28" si="35">LOG10(K2)</f>
        <v>3</v>
      </c>
      <c r="L28" s="28">
        <f t="shared" si="35"/>
        <v>4</v>
      </c>
      <c r="M28" s="28">
        <f t="shared" si="35"/>
        <v>5</v>
      </c>
      <c r="N28" s="28">
        <f t="shared" si="35"/>
        <v>6</v>
      </c>
      <c r="R28" s="30" t="s">
        <v>17</v>
      </c>
      <c r="S28" s="32">
        <f>LOG10(S2)</f>
        <v>2</v>
      </c>
      <c r="T28" s="32">
        <f t="shared" ref="T28:W28" si="36">LOG10(T2)</f>
        <v>3</v>
      </c>
      <c r="U28" s="32">
        <f t="shared" si="36"/>
        <v>4</v>
      </c>
      <c r="V28" s="32">
        <f t="shared" si="36"/>
        <v>5</v>
      </c>
      <c r="W28" s="32">
        <f t="shared" si="36"/>
        <v>6</v>
      </c>
    </row>
    <row r="29" spans="1:112" s="17" customFormat="1"/>
    <row r="30" spans="1:112" s="18" customFormat="1"/>
    <row r="31" spans="1:112" ht="30" customHeight="1">
      <c r="A31" s="18" t="s">
        <v>18</v>
      </c>
      <c r="B31" s="18">
        <v>100</v>
      </c>
      <c r="C31" s="18">
        <v>1000</v>
      </c>
      <c r="D31" s="18">
        <v>10000</v>
      </c>
      <c r="E31" s="18">
        <v>100000</v>
      </c>
      <c r="F31" s="18">
        <v>1000000</v>
      </c>
      <c r="G31" s="18"/>
      <c r="H31" s="18"/>
      <c r="I31" s="78" t="s">
        <v>19</v>
      </c>
      <c r="J31" s="78"/>
      <c r="K31" s="78"/>
      <c r="L31" s="78"/>
      <c r="M31" s="78"/>
      <c r="N31" s="78"/>
      <c r="O31" s="18"/>
      <c r="P31" s="18"/>
      <c r="Q31" s="18"/>
      <c r="R31" s="88" t="s">
        <v>20</v>
      </c>
      <c r="S31" s="88"/>
      <c r="T31" s="88"/>
      <c r="U31" s="88"/>
      <c r="V31" s="88"/>
      <c r="W31" s="88"/>
      <c r="X31" s="18"/>
      <c r="Y31" s="18"/>
      <c r="Z31" s="18"/>
      <c r="AA31" s="89" t="s">
        <v>21</v>
      </c>
      <c r="AB31" s="89"/>
      <c r="AC31" s="89"/>
      <c r="AD31" s="89"/>
      <c r="AE31" s="89"/>
      <c r="AF31" s="89"/>
      <c r="AG31" s="18"/>
      <c r="AH31" s="18"/>
      <c r="AI31" s="18"/>
      <c r="AJ31" s="90" t="s">
        <v>22</v>
      </c>
      <c r="AK31" s="90"/>
      <c r="AL31" s="90"/>
      <c r="AM31" s="90"/>
      <c r="AN31" s="90"/>
      <c r="AO31" s="90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</row>
    <row r="32" spans="1:112">
      <c r="A32" s="18" t="s">
        <v>11</v>
      </c>
      <c r="B32" s="18">
        <f>$B24/10^6*B31</f>
        <v>1.0645E-2</v>
      </c>
      <c r="C32" s="18">
        <f t="shared" ref="C32:F32" si="37">$B24/10^6*C31</f>
        <v>0.10645</v>
      </c>
      <c r="D32" s="18">
        <f t="shared" si="37"/>
        <v>1.0645</v>
      </c>
      <c r="E32" s="18">
        <f t="shared" si="37"/>
        <v>10.645</v>
      </c>
      <c r="F32" s="18">
        <f t="shared" si="37"/>
        <v>106.45</v>
      </c>
      <c r="G32" s="18"/>
      <c r="H32" s="18"/>
      <c r="I32" s="2" t="s">
        <v>5</v>
      </c>
      <c r="J32" s="2">
        <v>100</v>
      </c>
      <c r="K32" s="2">
        <v>1000</v>
      </c>
      <c r="L32" s="2">
        <v>10000</v>
      </c>
      <c r="M32" s="2">
        <v>550</v>
      </c>
      <c r="N32" s="2">
        <v>5500</v>
      </c>
      <c r="O32" s="18"/>
      <c r="P32" s="18"/>
      <c r="Q32" s="18"/>
      <c r="R32" s="13" t="s">
        <v>5</v>
      </c>
      <c r="S32" s="13">
        <v>100</v>
      </c>
      <c r="T32" s="13">
        <v>550</v>
      </c>
      <c r="U32" s="13">
        <v>1000</v>
      </c>
      <c r="V32" s="13">
        <v>5500</v>
      </c>
      <c r="W32" s="13">
        <v>10000</v>
      </c>
      <c r="X32" s="18"/>
      <c r="Y32" s="18"/>
      <c r="Z32" s="18"/>
      <c r="AA32" s="14" t="s">
        <v>5</v>
      </c>
      <c r="AB32" s="14">
        <v>100</v>
      </c>
      <c r="AC32" s="14">
        <v>550</v>
      </c>
      <c r="AD32" s="14">
        <v>1000</v>
      </c>
      <c r="AE32" s="14">
        <v>5500</v>
      </c>
      <c r="AF32" s="14">
        <v>10000</v>
      </c>
      <c r="AG32" s="18"/>
      <c r="AH32" s="18"/>
      <c r="AI32" s="18"/>
      <c r="AJ32" s="15" t="s">
        <v>5</v>
      </c>
      <c r="AK32" s="15">
        <v>100</v>
      </c>
      <c r="AL32" s="15">
        <v>550</v>
      </c>
      <c r="AM32" s="15">
        <v>1000</v>
      </c>
      <c r="AN32" s="15">
        <v>5500</v>
      </c>
      <c r="AO32" s="15">
        <v>10000</v>
      </c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</row>
    <row r="33" spans="1:112">
      <c r="A33" s="18" t="s">
        <v>16</v>
      </c>
      <c r="B33" s="18">
        <f>2/10^6*B31</f>
        <v>1.9999999999999998E-4</v>
      </c>
      <c r="C33" s="18">
        <f t="shared" ref="C33:F33" si="38">2/10^6*C31</f>
        <v>2E-3</v>
      </c>
      <c r="D33" s="18">
        <f t="shared" si="38"/>
        <v>0.02</v>
      </c>
      <c r="E33" s="18">
        <f t="shared" si="38"/>
        <v>0.19999999999999998</v>
      </c>
      <c r="F33" s="18">
        <f t="shared" si="38"/>
        <v>2</v>
      </c>
      <c r="G33" s="18"/>
      <c r="H33" s="18"/>
      <c r="I33" s="2" t="s">
        <v>7</v>
      </c>
      <c r="J33" s="2">
        <v>29</v>
      </c>
      <c r="K33" s="2">
        <v>2921</v>
      </c>
      <c r="L33" s="2">
        <v>296000</v>
      </c>
      <c r="M33" s="2">
        <v>842</v>
      </c>
      <c r="N33" s="2">
        <v>82727</v>
      </c>
      <c r="O33" s="18"/>
      <c r="P33" s="18"/>
      <c r="Q33" s="18"/>
      <c r="R33" s="13" t="s">
        <v>7</v>
      </c>
      <c r="S33" s="13">
        <v>34</v>
      </c>
      <c r="T33" s="13">
        <v>1022</v>
      </c>
      <c r="U33" s="13">
        <v>3436</v>
      </c>
      <c r="V33" s="13">
        <v>99206</v>
      </c>
      <c r="W33" s="13">
        <v>334619</v>
      </c>
      <c r="X33" s="18"/>
      <c r="Y33" s="18"/>
      <c r="Z33" s="18"/>
      <c r="AA33" s="14" t="s">
        <v>7</v>
      </c>
      <c r="AB33" s="14">
        <v>178</v>
      </c>
      <c r="AC33" s="14">
        <v>1556</v>
      </c>
      <c r="AD33" s="14">
        <v>2566</v>
      </c>
      <c r="AE33" s="14">
        <v>14069</v>
      </c>
      <c r="AF33" s="14">
        <v>25965</v>
      </c>
      <c r="AG33" s="18"/>
      <c r="AH33" s="18"/>
      <c r="AI33" s="18"/>
      <c r="AJ33" s="15" t="s">
        <v>7</v>
      </c>
      <c r="AK33" s="15">
        <v>139</v>
      </c>
      <c r="AL33" s="15">
        <v>723</v>
      </c>
      <c r="AM33" s="15">
        <v>1343</v>
      </c>
      <c r="AN33" s="15">
        <v>6558</v>
      </c>
      <c r="AO33" s="15">
        <v>9935</v>
      </c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</row>
    <row r="34" spans="1:112">
      <c r="A34" s="18"/>
      <c r="B34" s="18"/>
      <c r="C34" s="18"/>
      <c r="D34" s="18"/>
      <c r="E34" s="18"/>
      <c r="F34" s="18"/>
      <c r="G34" s="18"/>
      <c r="H34" s="18"/>
      <c r="I34" s="2"/>
      <c r="J34" s="2">
        <v>29</v>
      </c>
      <c r="K34" s="2">
        <v>2774</v>
      </c>
      <c r="L34" s="2">
        <v>287971</v>
      </c>
      <c r="M34" s="2">
        <v>843</v>
      </c>
      <c r="N34" s="2">
        <v>81906</v>
      </c>
      <c r="O34" s="18"/>
      <c r="P34" s="18"/>
      <c r="Q34" s="18"/>
      <c r="R34" s="13"/>
      <c r="S34" s="13">
        <v>34</v>
      </c>
      <c r="T34" s="13">
        <v>1013</v>
      </c>
      <c r="U34" s="13">
        <v>3432</v>
      </c>
      <c r="V34" s="13">
        <v>99191</v>
      </c>
      <c r="W34" s="13">
        <v>328876</v>
      </c>
      <c r="X34" s="18"/>
      <c r="Y34" s="18"/>
      <c r="Z34" s="18"/>
      <c r="AA34" s="14"/>
      <c r="AB34" s="14">
        <v>182</v>
      </c>
      <c r="AC34" s="14">
        <v>1300</v>
      </c>
      <c r="AD34" s="14">
        <v>2482</v>
      </c>
      <c r="AE34" s="14">
        <v>13024</v>
      </c>
      <c r="AF34" s="14">
        <v>24079</v>
      </c>
      <c r="AG34" s="18"/>
      <c r="AH34" s="18"/>
      <c r="AI34" s="18"/>
      <c r="AJ34" s="15"/>
      <c r="AK34" s="15">
        <v>131</v>
      </c>
      <c r="AL34" s="15">
        <v>721</v>
      </c>
      <c r="AM34" s="15">
        <v>1211</v>
      </c>
      <c r="AN34" s="15">
        <v>5018</v>
      </c>
      <c r="AO34" s="15">
        <v>8956</v>
      </c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</row>
    <row r="35" spans="1:112">
      <c r="A35" s="18"/>
      <c r="B35" s="18"/>
      <c r="C35" s="18"/>
      <c r="D35" s="18"/>
      <c r="E35" s="18"/>
      <c r="F35" s="18"/>
      <c r="G35" s="18"/>
      <c r="H35" s="18"/>
      <c r="I35" s="2"/>
      <c r="J35" s="2">
        <v>29</v>
      </c>
      <c r="K35" s="2">
        <v>2794</v>
      </c>
      <c r="L35" s="2">
        <v>282915</v>
      </c>
      <c r="M35" s="2">
        <v>859</v>
      </c>
      <c r="N35" s="2">
        <v>82625</v>
      </c>
      <c r="O35" s="18"/>
      <c r="P35" s="18"/>
      <c r="Q35" s="18"/>
      <c r="R35" s="13"/>
      <c r="S35" s="13">
        <v>34</v>
      </c>
      <c r="T35" s="13">
        <v>1019</v>
      </c>
      <c r="U35" s="13">
        <v>3261</v>
      </c>
      <c r="V35" s="13">
        <v>99025</v>
      </c>
      <c r="W35" s="13">
        <v>327756</v>
      </c>
      <c r="X35" s="18"/>
      <c r="Y35" s="18"/>
      <c r="Z35" s="18"/>
      <c r="AA35" s="14"/>
      <c r="AB35" s="14">
        <v>206</v>
      </c>
      <c r="AC35" s="14">
        <v>1261</v>
      </c>
      <c r="AD35" s="14">
        <v>1855</v>
      </c>
      <c r="AE35" s="14">
        <v>13104</v>
      </c>
      <c r="AF35" s="14">
        <v>24176</v>
      </c>
      <c r="AG35" s="18"/>
      <c r="AH35" s="18"/>
      <c r="AI35" s="18"/>
      <c r="AJ35" s="15"/>
      <c r="AK35" s="15">
        <v>119</v>
      </c>
      <c r="AL35" s="15">
        <v>697</v>
      </c>
      <c r="AM35" s="15">
        <v>1173</v>
      </c>
      <c r="AN35" s="15">
        <v>5029</v>
      </c>
      <c r="AO35" s="15">
        <v>8987</v>
      </c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</row>
    <row r="36" spans="1:112">
      <c r="A36" s="18"/>
      <c r="B36" s="18"/>
      <c r="C36" s="18"/>
      <c r="D36" s="18"/>
      <c r="E36" s="18"/>
      <c r="F36" s="18"/>
      <c r="G36" s="18"/>
      <c r="H36" s="18"/>
      <c r="I36" s="2"/>
      <c r="J36" s="2">
        <v>30</v>
      </c>
      <c r="K36" s="2">
        <v>2871</v>
      </c>
      <c r="L36" s="2">
        <v>269823</v>
      </c>
      <c r="M36" s="2">
        <v>840</v>
      </c>
      <c r="N36" s="2">
        <v>82110</v>
      </c>
      <c r="O36" s="18"/>
      <c r="P36" s="18"/>
      <c r="Q36" s="18"/>
      <c r="R36" s="13"/>
      <c r="S36" s="13">
        <v>34</v>
      </c>
      <c r="T36" s="13">
        <v>988</v>
      </c>
      <c r="U36" s="13">
        <v>3319</v>
      </c>
      <c r="V36" s="13">
        <v>99132</v>
      </c>
      <c r="W36" s="13">
        <v>327529</v>
      </c>
      <c r="X36" s="18"/>
      <c r="Y36" s="18"/>
      <c r="Z36" s="18"/>
      <c r="AA36" s="14"/>
      <c r="AB36" s="14">
        <v>198</v>
      </c>
      <c r="AC36" s="14">
        <v>939</v>
      </c>
      <c r="AD36" s="14">
        <v>1812</v>
      </c>
      <c r="AE36" s="14">
        <v>12926</v>
      </c>
      <c r="AF36" s="14">
        <v>24142</v>
      </c>
      <c r="AG36" s="18"/>
      <c r="AH36" s="18"/>
      <c r="AI36" s="18"/>
      <c r="AJ36" s="15"/>
      <c r="AK36" s="15">
        <v>127</v>
      </c>
      <c r="AL36" s="15">
        <v>643</v>
      </c>
      <c r="AM36" s="15">
        <v>1104</v>
      </c>
      <c r="AN36" s="15">
        <v>4967</v>
      </c>
      <c r="AO36" s="15">
        <v>8835</v>
      </c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</row>
    <row r="37" spans="1:112">
      <c r="A37" s="18"/>
      <c r="B37" s="18"/>
      <c r="C37" s="18"/>
      <c r="D37" s="18"/>
      <c r="E37" s="18"/>
      <c r="F37" s="18"/>
      <c r="G37" s="18"/>
      <c r="H37" s="18"/>
      <c r="I37" s="2"/>
      <c r="J37" s="2">
        <v>29</v>
      </c>
      <c r="K37" s="2">
        <v>2732</v>
      </c>
      <c r="L37" s="2">
        <v>275402</v>
      </c>
      <c r="M37" s="2">
        <v>817</v>
      </c>
      <c r="N37" s="2">
        <v>82359</v>
      </c>
      <c r="O37" s="18"/>
      <c r="P37" s="18"/>
      <c r="Q37" s="18"/>
      <c r="R37" s="13"/>
      <c r="S37" s="13">
        <v>36</v>
      </c>
      <c r="T37" s="13">
        <v>1008</v>
      </c>
      <c r="U37" s="13">
        <v>3285</v>
      </c>
      <c r="V37" s="13">
        <v>98972</v>
      </c>
      <c r="W37" s="13">
        <v>328301</v>
      </c>
      <c r="X37" s="18"/>
      <c r="Y37" s="18"/>
      <c r="Z37" s="18"/>
      <c r="AA37" s="14"/>
      <c r="AB37" s="14">
        <v>170</v>
      </c>
      <c r="AC37" s="14">
        <v>917</v>
      </c>
      <c r="AD37" s="14">
        <v>1861</v>
      </c>
      <c r="AE37" s="14">
        <v>12976</v>
      </c>
      <c r="AF37" s="14">
        <v>24066</v>
      </c>
      <c r="AG37" s="18"/>
      <c r="AH37" s="18"/>
      <c r="AI37" s="18"/>
      <c r="AJ37" s="15"/>
      <c r="AK37" s="15">
        <v>149</v>
      </c>
      <c r="AL37" s="15">
        <v>690</v>
      </c>
      <c r="AM37" s="15">
        <v>903</v>
      </c>
      <c r="AN37" s="15">
        <v>4890</v>
      </c>
      <c r="AO37" s="15">
        <v>8785</v>
      </c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</row>
    <row r="38" spans="1:112">
      <c r="A38" s="18"/>
      <c r="B38" s="18"/>
      <c r="C38" s="18"/>
      <c r="D38" s="18"/>
      <c r="E38" s="18"/>
      <c r="F38" s="18"/>
      <c r="G38" s="18"/>
      <c r="H38" s="18"/>
      <c r="I38" s="2"/>
      <c r="J38" s="2">
        <v>29</v>
      </c>
      <c r="K38" s="2">
        <v>2749</v>
      </c>
      <c r="L38" s="2">
        <v>270439</v>
      </c>
      <c r="M38" s="2">
        <v>875</v>
      </c>
      <c r="N38" s="2">
        <v>81568</v>
      </c>
      <c r="O38" s="18"/>
      <c r="P38" s="18"/>
      <c r="Q38" s="18"/>
      <c r="R38" s="13"/>
      <c r="S38" s="13">
        <v>34</v>
      </c>
      <c r="T38" s="13">
        <v>1002</v>
      </c>
      <c r="U38" s="13">
        <v>3267</v>
      </c>
      <c r="V38" s="13">
        <v>99001</v>
      </c>
      <c r="W38" s="13">
        <v>328883</v>
      </c>
      <c r="X38" s="18"/>
      <c r="Y38" s="18"/>
      <c r="Z38" s="18"/>
      <c r="AA38" s="14"/>
      <c r="AB38" s="14">
        <v>176</v>
      </c>
      <c r="AC38" s="14">
        <v>921</v>
      </c>
      <c r="AD38" s="14">
        <v>1906</v>
      </c>
      <c r="AE38" s="14">
        <v>13103</v>
      </c>
      <c r="AF38" s="14">
        <v>24543</v>
      </c>
      <c r="AG38" s="18"/>
      <c r="AH38" s="18"/>
      <c r="AI38" s="18"/>
      <c r="AJ38" s="15"/>
      <c r="AK38" s="15">
        <v>126</v>
      </c>
      <c r="AL38" s="15">
        <v>669</v>
      </c>
      <c r="AM38" s="15">
        <v>927</v>
      </c>
      <c r="AN38" s="15">
        <v>4893</v>
      </c>
      <c r="AO38" s="15">
        <v>8994</v>
      </c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</row>
    <row r="39" spans="1:112">
      <c r="A39" s="18"/>
      <c r="B39" s="18"/>
      <c r="C39" s="18"/>
      <c r="D39" s="18"/>
      <c r="E39" s="18"/>
      <c r="F39" s="18"/>
      <c r="G39" s="18"/>
      <c r="H39" s="18"/>
      <c r="I39" s="2"/>
      <c r="J39" s="2">
        <v>29</v>
      </c>
      <c r="K39" s="2">
        <v>2714</v>
      </c>
      <c r="L39" s="2">
        <v>282915</v>
      </c>
      <c r="M39" s="2">
        <v>843</v>
      </c>
      <c r="N39" s="2">
        <v>82091</v>
      </c>
      <c r="O39" s="18"/>
      <c r="P39" s="18"/>
      <c r="Q39" s="18"/>
      <c r="R39" s="13"/>
      <c r="S39" s="13">
        <v>35</v>
      </c>
      <c r="T39" s="13">
        <v>1007</v>
      </c>
      <c r="U39" s="13">
        <v>3322</v>
      </c>
      <c r="V39" s="13">
        <v>99104</v>
      </c>
      <c r="W39" s="13">
        <v>325672</v>
      </c>
      <c r="X39" s="18"/>
      <c r="Y39" s="18"/>
      <c r="Z39" s="18"/>
      <c r="AA39" s="14"/>
      <c r="AB39" s="14">
        <v>198</v>
      </c>
      <c r="AC39" s="14">
        <v>918</v>
      </c>
      <c r="AD39" s="14">
        <v>1822</v>
      </c>
      <c r="AE39" s="14">
        <v>13080</v>
      </c>
      <c r="AF39" s="14">
        <v>23974</v>
      </c>
      <c r="AG39" s="18"/>
      <c r="AH39" s="18"/>
      <c r="AI39" s="18"/>
      <c r="AJ39" s="15"/>
      <c r="AK39" s="15">
        <v>123</v>
      </c>
      <c r="AL39" s="15">
        <v>634</v>
      </c>
      <c r="AM39" s="15">
        <v>867</v>
      </c>
      <c r="AN39" s="15">
        <v>5019</v>
      </c>
      <c r="AO39" s="15">
        <v>8879</v>
      </c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</row>
    <row r="40" spans="1:112">
      <c r="A40" s="18"/>
      <c r="B40" s="18"/>
      <c r="C40" s="18"/>
      <c r="D40" s="18"/>
      <c r="E40" s="18"/>
      <c r="F40" s="18"/>
      <c r="G40" s="18"/>
      <c r="H40" s="18"/>
      <c r="I40" s="2"/>
      <c r="J40" s="2">
        <v>29</v>
      </c>
      <c r="K40" s="2">
        <v>2742</v>
      </c>
      <c r="L40" s="2">
        <v>269823</v>
      </c>
      <c r="M40" s="2">
        <v>834</v>
      </c>
      <c r="N40" s="2">
        <v>82727</v>
      </c>
      <c r="O40" s="18"/>
      <c r="P40" s="18"/>
      <c r="Q40" s="18"/>
      <c r="R40" s="13"/>
      <c r="S40" s="13">
        <v>34</v>
      </c>
      <c r="T40" s="13">
        <v>992</v>
      </c>
      <c r="U40" s="13">
        <v>3259</v>
      </c>
      <c r="V40" s="13">
        <v>98789</v>
      </c>
      <c r="W40" s="13">
        <v>328641</v>
      </c>
      <c r="X40" s="18"/>
      <c r="Y40" s="18"/>
      <c r="Z40" s="18"/>
      <c r="AA40" s="14"/>
      <c r="AB40" s="14">
        <v>169</v>
      </c>
      <c r="AC40" s="14">
        <v>899</v>
      </c>
      <c r="AD40" s="14">
        <v>1890</v>
      </c>
      <c r="AE40" s="14">
        <v>13220</v>
      </c>
      <c r="AF40" s="14">
        <v>24043</v>
      </c>
      <c r="AG40" s="18"/>
      <c r="AH40" s="18"/>
      <c r="AI40" s="18"/>
      <c r="AJ40" s="15"/>
      <c r="AK40" s="15">
        <v>119</v>
      </c>
      <c r="AL40" s="15">
        <v>525</v>
      </c>
      <c r="AM40" s="15">
        <v>896</v>
      </c>
      <c r="AN40" s="15">
        <v>4998</v>
      </c>
      <c r="AO40" s="15">
        <v>8820</v>
      </c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</row>
    <row r="41" spans="1:112">
      <c r="A41" s="18"/>
      <c r="B41" s="18"/>
      <c r="C41" s="18"/>
      <c r="D41" s="18"/>
      <c r="E41" s="18"/>
      <c r="F41" s="18"/>
      <c r="G41" s="18"/>
      <c r="H41" s="18"/>
      <c r="I41" s="2"/>
      <c r="J41" s="2">
        <v>29</v>
      </c>
      <c r="K41" s="2">
        <v>2715</v>
      </c>
      <c r="L41" s="2">
        <v>275402</v>
      </c>
      <c r="M41" s="2">
        <v>834</v>
      </c>
      <c r="N41" s="2">
        <v>81906</v>
      </c>
      <c r="O41" s="18"/>
      <c r="P41" s="18"/>
      <c r="Q41" s="18"/>
      <c r="R41" s="13"/>
      <c r="S41" s="13">
        <v>34</v>
      </c>
      <c r="T41" s="13">
        <v>990</v>
      </c>
      <c r="U41" s="13">
        <v>3264</v>
      </c>
      <c r="V41" s="13">
        <v>98836</v>
      </c>
      <c r="W41" s="13">
        <v>326158</v>
      </c>
      <c r="X41" s="18"/>
      <c r="Y41" s="18"/>
      <c r="Z41" s="18"/>
      <c r="AA41" s="14"/>
      <c r="AB41" s="14">
        <v>181</v>
      </c>
      <c r="AC41" s="14">
        <v>925</v>
      </c>
      <c r="AD41" s="14">
        <v>1879</v>
      </c>
      <c r="AE41" s="14">
        <v>12980</v>
      </c>
      <c r="AF41" s="14">
        <v>24035</v>
      </c>
      <c r="AG41" s="18"/>
      <c r="AH41" s="18"/>
      <c r="AI41" s="18"/>
      <c r="AJ41" s="15"/>
      <c r="AK41" s="15">
        <v>122</v>
      </c>
      <c r="AL41" s="15">
        <v>486</v>
      </c>
      <c r="AM41" s="15">
        <v>882</v>
      </c>
      <c r="AN41" s="15">
        <v>4933</v>
      </c>
      <c r="AO41" s="15">
        <v>8747</v>
      </c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</row>
    <row r="42" spans="1:112">
      <c r="A42" s="18"/>
      <c r="B42" s="18"/>
      <c r="C42" s="18"/>
      <c r="D42" s="18"/>
      <c r="E42" s="18"/>
      <c r="F42" s="18"/>
      <c r="G42" s="18"/>
      <c r="H42" s="18"/>
      <c r="I42" s="2"/>
      <c r="J42" s="2">
        <v>31</v>
      </c>
      <c r="K42" s="2">
        <v>2739</v>
      </c>
      <c r="L42" s="2">
        <v>270439</v>
      </c>
      <c r="M42" s="2">
        <v>838</v>
      </c>
      <c r="N42" s="2">
        <v>82625</v>
      </c>
      <c r="O42" s="18"/>
      <c r="P42" s="18"/>
      <c r="Q42" s="18"/>
      <c r="R42" s="13"/>
      <c r="S42" s="13">
        <v>34</v>
      </c>
      <c r="T42" s="13">
        <v>996</v>
      </c>
      <c r="U42" s="13">
        <v>3297</v>
      </c>
      <c r="V42" s="13">
        <v>98721</v>
      </c>
      <c r="W42" s="13">
        <v>329359</v>
      </c>
      <c r="X42" s="18"/>
      <c r="Y42" s="18"/>
      <c r="Z42" s="18"/>
      <c r="AA42" s="14"/>
      <c r="AB42" s="14">
        <v>183</v>
      </c>
      <c r="AC42" s="14">
        <v>916</v>
      </c>
      <c r="AD42" s="14">
        <v>1847</v>
      </c>
      <c r="AE42" s="14">
        <v>13169</v>
      </c>
      <c r="AF42" s="14">
        <v>24181</v>
      </c>
      <c r="AG42" s="18"/>
      <c r="AH42" s="18"/>
      <c r="AI42" s="18"/>
      <c r="AJ42" s="15"/>
      <c r="AK42" s="15">
        <v>144</v>
      </c>
      <c r="AL42" s="15">
        <v>489</v>
      </c>
      <c r="AM42" s="15">
        <v>862</v>
      </c>
      <c r="AN42" s="15">
        <v>5022</v>
      </c>
      <c r="AO42" s="15">
        <v>8853</v>
      </c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</row>
    <row r="43" spans="1:112">
      <c r="A43" s="18"/>
      <c r="B43" s="18"/>
      <c r="C43" s="18"/>
      <c r="D43" s="18"/>
      <c r="E43" s="18"/>
      <c r="F43" s="18"/>
      <c r="G43" s="18"/>
      <c r="H43" s="18"/>
      <c r="I43" s="2"/>
      <c r="J43" s="2">
        <v>30</v>
      </c>
      <c r="K43" s="2">
        <v>2737</v>
      </c>
      <c r="L43" s="2">
        <v>282915</v>
      </c>
      <c r="M43" s="2">
        <v>834</v>
      </c>
      <c r="N43" s="2">
        <v>82110</v>
      </c>
      <c r="O43" s="18"/>
      <c r="P43" s="18"/>
      <c r="Q43" s="18"/>
      <c r="R43" s="13"/>
      <c r="S43" s="13">
        <v>34</v>
      </c>
      <c r="T43" s="13">
        <v>986</v>
      </c>
      <c r="U43" s="13">
        <v>3305</v>
      </c>
      <c r="V43" s="13">
        <v>98698</v>
      </c>
      <c r="W43" s="13">
        <v>329181</v>
      </c>
      <c r="X43" s="18"/>
      <c r="Y43" s="18"/>
      <c r="Z43" s="18"/>
      <c r="AA43" s="14"/>
      <c r="AB43" s="14">
        <v>171</v>
      </c>
      <c r="AC43" s="14">
        <v>924</v>
      </c>
      <c r="AD43" s="14">
        <v>1873</v>
      </c>
      <c r="AE43" s="14">
        <v>14121</v>
      </c>
      <c r="AF43" s="14">
        <v>24237</v>
      </c>
      <c r="AG43" s="18"/>
      <c r="AH43" s="18"/>
      <c r="AI43" s="18"/>
      <c r="AJ43" s="15"/>
      <c r="AK43" s="15">
        <v>131</v>
      </c>
      <c r="AL43" s="15">
        <v>471</v>
      </c>
      <c r="AM43" s="15">
        <v>886</v>
      </c>
      <c r="AN43" s="15">
        <v>5006</v>
      </c>
      <c r="AO43" s="15">
        <v>8907</v>
      </c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</row>
    <row r="44" spans="1:112">
      <c r="A44" s="18"/>
      <c r="B44" s="18"/>
      <c r="C44" s="18"/>
      <c r="D44" s="18"/>
      <c r="E44" s="18"/>
      <c r="F44" s="18"/>
      <c r="G44" s="18"/>
      <c r="H44" s="18"/>
      <c r="I44" s="2"/>
      <c r="J44" s="2">
        <v>29</v>
      </c>
      <c r="K44" s="2">
        <v>2727</v>
      </c>
      <c r="L44" s="2">
        <v>269823</v>
      </c>
      <c r="M44" s="2">
        <v>833</v>
      </c>
      <c r="N44" s="2">
        <v>82359</v>
      </c>
      <c r="O44" s="18"/>
      <c r="P44" s="18"/>
      <c r="Q44" s="18"/>
      <c r="R44" s="13"/>
      <c r="S44" s="13">
        <v>34</v>
      </c>
      <c r="T44" s="13">
        <v>995</v>
      </c>
      <c r="U44" s="13">
        <v>3274</v>
      </c>
      <c r="V44" s="13">
        <v>98657</v>
      </c>
      <c r="W44" s="13">
        <v>326576</v>
      </c>
      <c r="X44" s="18"/>
      <c r="Y44" s="18"/>
      <c r="Z44" s="18"/>
      <c r="AA44" s="14"/>
      <c r="AB44" s="14">
        <v>170</v>
      </c>
      <c r="AC44" s="14">
        <v>907</v>
      </c>
      <c r="AD44" s="14">
        <v>1821</v>
      </c>
      <c r="AE44" s="14">
        <v>13072</v>
      </c>
      <c r="AF44" s="14">
        <v>24639</v>
      </c>
      <c r="AG44" s="18"/>
      <c r="AH44" s="18"/>
      <c r="AI44" s="18"/>
      <c r="AJ44" s="15"/>
      <c r="AK44" s="15">
        <v>128</v>
      </c>
      <c r="AL44" s="15">
        <v>484</v>
      </c>
      <c r="AM44" s="15">
        <v>892</v>
      </c>
      <c r="AN44" s="15">
        <v>5034</v>
      </c>
      <c r="AO44" s="15">
        <v>8779</v>
      </c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</row>
    <row r="45" spans="1:112">
      <c r="A45" s="18"/>
      <c r="B45" s="18"/>
      <c r="C45" s="18"/>
      <c r="D45" s="18"/>
      <c r="E45" s="18"/>
      <c r="F45" s="18"/>
      <c r="G45" s="18"/>
      <c r="H45" s="18"/>
      <c r="I45" s="2"/>
      <c r="J45" s="2">
        <v>29</v>
      </c>
      <c r="K45" s="2">
        <v>2740</v>
      </c>
      <c r="L45" s="2">
        <v>275402</v>
      </c>
      <c r="M45" s="2">
        <v>832</v>
      </c>
      <c r="N45" s="2">
        <v>81568</v>
      </c>
      <c r="O45" s="18"/>
      <c r="P45" s="18"/>
      <c r="Q45" s="18"/>
      <c r="R45" s="13"/>
      <c r="S45" s="13">
        <v>34</v>
      </c>
      <c r="T45" s="13">
        <v>996</v>
      </c>
      <c r="U45" s="13">
        <v>3271</v>
      </c>
      <c r="V45" s="13">
        <v>98769</v>
      </c>
      <c r="W45" s="13">
        <v>332324</v>
      </c>
      <c r="X45" s="18"/>
      <c r="Y45" s="18"/>
      <c r="Z45" s="18"/>
      <c r="AA45" s="14"/>
      <c r="AB45" s="14">
        <v>174</v>
      </c>
      <c r="AC45" s="14">
        <v>896</v>
      </c>
      <c r="AD45" s="14">
        <v>1857</v>
      </c>
      <c r="AE45" s="14">
        <v>12887</v>
      </c>
      <c r="AF45" s="14">
        <v>24939</v>
      </c>
      <c r="AG45" s="18"/>
      <c r="AH45" s="18"/>
      <c r="AI45" s="18"/>
      <c r="AJ45" s="15"/>
      <c r="AK45" s="15">
        <v>125</v>
      </c>
      <c r="AL45" s="15">
        <v>477</v>
      </c>
      <c r="AM45" s="15">
        <v>916</v>
      </c>
      <c r="AN45" s="15">
        <v>4924</v>
      </c>
      <c r="AO45" s="15">
        <v>8845</v>
      </c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</row>
    <row r="46" spans="1:112">
      <c r="A46" s="18"/>
      <c r="B46" s="18"/>
      <c r="C46" s="18"/>
      <c r="D46" s="18"/>
      <c r="E46" s="18"/>
      <c r="F46" s="18"/>
      <c r="G46" s="18"/>
      <c r="H46" s="18"/>
      <c r="I46" s="2"/>
      <c r="J46" s="2">
        <v>32</v>
      </c>
      <c r="K46" s="2">
        <v>2726</v>
      </c>
      <c r="L46" s="2">
        <v>270439</v>
      </c>
      <c r="M46" s="2">
        <v>840</v>
      </c>
      <c r="N46" s="2">
        <v>82091</v>
      </c>
      <c r="O46" s="18"/>
      <c r="P46" s="18"/>
      <c r="Q46" s="18"/>
      <c r="R46" s="13"/>
      <c r="S46" s="13">
        <v>34</v>
      </c>
      <c r="T46" s="13">
        <v>999</v>
      </c>
      <c r="U46" s="13">
        <v>3265</v>
      </c>
      <c r="V46" s="13">
        <v>99341</v>
      </c>
      <c r="W46" s="13">
        <v>327637</v>
      </c>
      <c r="X46" s="18"/>
      <c r="Y46" s="18"/>
      <c r="Z46" s="18"/>
      <c r="AA46" s="14"/>
      <c r="AB46" s="14">
        <v>185</v>
      </c>
      <c r="AC46" s="14">
        <v>927</v>
      </c>
      <c r="AD46" s="14">
        <v>1872</v>
      </c>
      <c r="AE46" s="14">
        <v>12991</v>
      </c>
      <c r="AF46" s="14">
        <v>24731</v>
      </c>
      <c r="AG46" s="18"/>
      <c r="AH46" s="18"/>
      <c r="AI46" s="18"/>
      <c r="AJ46" s="15"/>
      <c r="AK46" s="15">
        <v>131</v>
      </c>
      <c r="AL46" s="15">
        <v>490</v>
      </c>
      <c r="AM46" s="15">
        <v>868</v>
      </c>
      <c r="AN46" s="15">
        <v>5042</v>
      </c>
      <c r="AO46" s="15">
        <v>8859</v>
      </c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</row>
    <row r="47" spans="1:112">
      <c r="A47" s="18"/>
      <c r="B47" s="18"/>
      <c r="C47" s="18"/>
      <c r="D47" s="18"/>
      <c r="E47" s="18"/>
      <c r="F47" s="18"/>
      <c r="G47" s="18"/>
      <c r="H47" s="18"/>
      <c r="I47" s="2"/>
      <c r="J47" s="2">
        <v>29</v>
      </c>
      <c r="K47" s="2">
        <v>2801</v>
      </c>
      <c r="L47" s="2">
        <v>282915</v>
      </c>
      <c r="M47" s="2">
        <v>834</v>
      </c>
      <c r="N47" s="2">
        <v>81906</v>
      </c>
      <c r="O47" s="18"/>
      <c r="P47" s="18"/>
      <c r="Q47" s="18"/>
      <c r="R47" s="13"/>
      <c r="S47" s="13">
        <v>49</v>
      </c>
      <c r="T47" s="13">
        <v>986</v>
      </c>
      <c r="U47" s="13">
        <v>3278</v>
      </c>
      <c r="V47" s="13">
        <v>98789</v>
      </c>
      <c r="W47" s="13">
        <v>327751</v>
      </c>
      <c r="X47" s="18"/>
      <c r="Y47" s="18"/>
      <c r="Z47" s="18"/>
      <c r="AA47" s="14"/>
      <c r="AB47" s="14">
        <v>180</v>
      </c>
      <c r="AC47" s="14">
        <v>912</v>
      </c>
      <c r="AD47" s="14">
        <v>1852</v>
      </c>
      <c r="AE47" s="14">
        <v>12914</v>
      </c>
      <c r="AF47" s="14">
        <v>24940</v>
      </c>
      <c r="AG47" s="18"/>
      <c r="AH47" s="18"/>
      <c r="AI47" s="18"/>
      <c r="AJ47" s="15"/>
      <c r="AK47" s="15">
        <v>129</v>
      </c>
      <c r="AL47" s="15">
        <v>489</v>
      </c>
      <c r="AM47" s="15">
        <v>893</v>
      </c>
      <c r="AN47" s="15">
        <v>5032</v>
      </c>
      <c r="AO47" s="15">
        <v>8828</v>
      </c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</row>
    <row r="48" spans="1:112">
      <c r="A48" s="18"/>
      <c r="B48" s="18"/>
      <c r="C48" s="18"/>
      <c r="D48" s="18"/>
      <c r="E48" s="18"/>
      <c r="F48" s="18"/>
      <c r="G48" s="18"/>
      <c r="H48" s="18"/>
      <c r="I48" s="2"/>
      <c r="J48" s="2">
        <v>29</v>
      </c>
      <c r="K48" s="2">
        <v>2891</v>
      </c>
      <c r="L48" s="2">
        <v>269823</v>
      </c>
      <c r="M48" s="2">
        <v>829</v>
      </c>
      <c r="N48" s="2">
        <v>82625</v>
      </c>
      <c r="O48" s="18"/>
      <c r="P48" s="18"/>
      <c r="Q48" s="18"/>
      <c r="R48" s="13"/>
      <c r="S48" s="13">
        <v>38</v>
      </c>
      <c r="T48" s="13">
        <v>1001</v>
      </c>
      <c r="U48" s="13">
        <v>3275</v>
      </c>
      <c r="V48" s="13">
        <v>98836</v>
      </c>
      <c r="W48" s="13">
        <v>328406</v>
      </c>
      <c r="X48" s="18"/>
      <c r="Y48" s="18"/>
      <c r="Z48" s="18"/>
      <c r="AA48" s="14"/>
      <c r="AB48" s="14">
        <v>176</v>
      </c>
      <c r="AC48" s="14">
        <v>902</v>
      </c>
      <c r="AD48" s="14">
        <v>1887</v>
      </c>
      <c r="AE48" s="14">
        <v>12789</v>
      </c>
      <c r="AF48" s="14">
        <v>24638</v>
      </c>
      <c r="AG48" s="18"/>
      <c r="AH48" s="18"/>
      <c r="AI48" s="18"/>
      <c r="AJ48" s="15"/>
      <c r="AK48" s="15">
        <v>117</v>
      </c>
      <c r="AL48" s="15">
        <v>505</v>
      </c>
      <c r="AM48" s="15">
        <v>876</v>
      </c>
      <c r="AN48" s="15">
        <v>5124</v>
      </c>
      <c r="AO48" s="15">
        <v>8777</v>
      </c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</row>
    <row r="49" spans="1:112">
      <c r="A49" s="18"/>
      <c r="B49" s="18"/>
      <c r="C49" s="18"/>
      <c r="D49" s="18"/>
      <c r="E49" s="18"/>
      <c r="F49" s="18"/>
      <c r="G49" s="18"/>
      <c r="H49" s="18"/>
      <c r="I49" s="2"/>
      <c r="J49" s="2">
        <v>29</v>
      </c>
      <c r="K49" s="2">
        <v>2778</v>
      </c>
      <c r="L49" s="2">
        <v>275402</v>
      </c>
      <c r="M49" s="2">
        <v>838</v>
      </c>
      <c r="N49" s="2">
        <v>82110</v>
      </c>
      <c r="O49" s="18"/>
      <c r="P49" s="18"/>
      <c r="Q49" s="18"/>
      <c r="R49" s="13"/>
      <c r="S49" s="13">
        <v>35</v>
      </c>
      <c r="T49" s="13">
        <v>990</v>
      </c>
      <c r="U49" s="13">
        <v>3274</v>
      </c>
      <c r="V49" s="13">
        <v>98721</v>
      </c>
      <c r="W49" s="13">
        <v>332121</v>
      </c>
      <c r="X49" s="18"/>
      <c r="Y49" s="18"/>
      <c r="Z49" s="18"/>
      <c r="AA49" s="14"/>
      <c r="AB49" s="14">
        <v>174</v>
      </c>
      <c r="AC49" s="14">
        <v>897</v>
      </c>
      <c r="AD49" s="14">
        <v>1904</v>
      </c>
      <c r="AE49" s="14">
        <v>12788</v>
      </c>
      <c r="AF49" s="14">
        <v>25002</v>
      </c>
      <c r="AG49" s="18"/>
      <c r="AH49" s="18"/>
      <c r="AI49" s="18"/>
      <c r="AJ49" s="15"/>
      <c r="AK49" s="15">
        <v>114</v>
      </c>
      <c r="AL49" s="15">
        <v>465</v>
      </c>
      <c r="AM49" s="15">
        <v>901</v>
      </c>
      <c r="AN49" s="15">
        <v>5001</v>
      </c>
      <c r="AO49" s="15">
        <v>8765</v>
      </c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</row>
    <row r="50" spans="1:112">
      <c r="A50" s="18"/>
      <c r="B50" s="18"/>
      <c r="C50" s="18"/>
      <c r="D50" s="18"/>
      <c r="E50" s="18"/>
      <c r="F50" s="18"/>
      <c r="G50" s="18"/>
      <c r="H50" s="18"/>
      <c r="I50" s="2"/>
      <c r="J50" s="2">
        <v>29</v>
      </c>
      <c r="K50" s="2">
        <v>2819</v>
      </c>
      <c r="L50" s="2">
        <v>270439</v>
      </c>
      <c r="M50" s="2">
        <v>834</v>
      </c>
      <c r="N50" s="2">
        <v>82359</v>
      </c>
      <c r="O50" s="18"/>
      <c r="P50" s="18"/>
      <c r="Q50" s="18"/>
      <c r="R50" s="13"/>
      <c r="S50" s="13">
        <v>34</v>
      </c>
      <c r="T50" s="13">
        <v>1004</v>
      </c>
      <c r="U50" s="13">
        <v>3296</v>
      </c>
      <c r="V50" s="13">
        <v>98698</v>
      </c>
      <c r="W50" s="13">
        <v>327333</v>
      </c>
      <c r="X50" s="18"/>
      <c r="Y50" s="18"/>
      <c r="Z50" s="18"/>
      <c r="AA50" s="14"/>
      <c r="AB50" s="14">
        <v>173</v>
      </c>
      <c r="AC50" s="14">
        <v>927</v>
      </c>
      <c r="AD50" s="14">
        <v>1836</v>
      </c>
      <c r="AE50" s="14">
        <v>12768</v>
      </c>
      <c r="AF50" s="14">
        <v>24713</v>
      </c>
      <c r="AG50" s="18"/>
      <c r="AH50" s="18"/>
      <c r="AI50" s="18"/>
      <c r="AJ50" s="15"/>
      <c r="AK50" s="15">
        <v>117</v>
      </c>
      <c r="AL50" s="15">
        <v>476</v>
      </c>
      <c r="AM50" s="15">
        <v>883</v>
      </c>
      <c r="AN50" s="15">
        <v>4963</v>
      </c>
      <c r="AO50" s="15">
        <v>8854</v>
      </c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</row>
    <row r="51" spans="1:112">
      <c r="A51" s="18"/>
      <c r="B51" s="18"/>
      <c r="C51" s="18"/>
      <c r="D51" s="18"/>
      <c r="E51" s="18"/>
      <c r="F51" s="18"/>
      <c r="G51" s="18"/>
      <c r="H51" s="18"/>
      <c r="I51" s="2"/>
      <c r="J51" s="2">
        <v>28</v>
      </c>
      <c r="K51" s="2">
        <v>2899</v>
      </c>
      <c r="L51" s="2">
        <v>260123</v>
      </c>
      <c r="M51" s="2">
        <v>835</v>
      </c>
      <c r="N51" s="2">
        <v>81568</v>
      </c>
      <c r="O51" s="18"/>
      <c r="P51" s="18"/>
      <c r="Q51" s="18"/>
      <c r="R51" s="13"/>
      <c r="S51" s="13">
        <v>34</v>
      </c>
      <c r="T51" s="13">
        <v>989</v>
      </c>
      <c r="U51" s="13">
        <v>3314</v>
      </c>
      <c r="V51" s="13">
        <v>98657</v>
      </c>
      <c r="W51" s="13">
        <v>326990</v>
      </c>
      <c r="X51" s="18"/>
      <c r="Y51" s="18"/>
      <c r="Z51" s="18"/>
      <c r="AA51" s="14"/>
      <c r="AB51" s="14">
        <v>183</v>
      </c>
      <c r="AC51" s="14">
        <v>911</v>
      </c>
      <c r="AD51" s="14">
        <v>1869</v>
      </c>
      <c r="AE51" s="14">
        <v>12709</v>
      </c>
      <c r="AF51" s="14">
        <v>24718</v>
      </c>
      <c r="AG51" s="18"/>
      <c r="AH51" s="18"/>
      <c r="AI51" s="18"/>
      <c r="AJ51" s="15"/>
      <c r="AK51" s="15">
        <v>122</v>
      </c>
      <c r="AL51" s="15">
        <v>513</v>
      </c>
      <c r="AM51" s="15">
        <v>880</v>
      </c>
      <c r="AN51" s="15">
        <v>5066</v>
      </c>
      <c r="AO51" s="15">
        <v>8802</v>
      </c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</row>
    <row r="52" spans="1:112">
      <c r="A52" s="18"/>
      <c r="B52" s="18"/>
      <c r="C52" s="18"/>
      <c r="D52" s="18"/>
      <c r="E52" s="18"/>
      <c r="F52" s="18"/>
      <c r="G52" s="18"/>
      <c r="H52" s="18"/>
      <c r="I52" s="26"/>
      <c r="J52" s="26">
        <v>29</v>
      </c>
      <c r="K52" s="26">
        <v>2718</v>
      </c>
      <c r="L52" s="26">
        <v>260671</v>
      </c>
      <c r="M52" s="26">
        <v>850</v>
      </c>
      <c r="N52" s="26">
        <v>82091</v>
      </c>
      <c r="O52" s="18"/>
      <c r="P52" s="18"/>
      <c r="Q52" s="18"/>
      <c r="R52" s="51"/>
      <c r="S52" s="51">
        <v>34</v>
      </c>
      <c r="T52" s="51">
        <v>1008</v>
      </c>
      <c r="U52" s="51">
        <v>3269</v>
      </c>
      <c r="V52" s="51">
        <v>98589</v>
      </c>
      <c r="W52" s="51">
        <v>328676</v>
      </c>
      <c r="X52" s="18"/>
      <c r="Y52" s="18"/>
      <c r="Z52" s="18"/>
      <c r="AA52" s="14"/>
      <c r="AB52" s="14">
        <v>176</v>
      </c>
      <c r="AC52" s="14">
        <v>930</v>
      </c>
      <c r="AD52" s="14">
        <v>1804</v>
      </c>
      <c r="AE52" s="14">
        <v>12971</v>
      </c>
      <c r="AF52" s="14">
        <v>24021</v>
      </c>
      <c r="AG52" s="18"/>
      <c r="AH52" s="18"/>
      <c r="AI52" s="18"/>
      <c r="AJ52" s="15"/>
      <c r="AK52" s="15">
        <v>130</v>
      </c>
      <c r="AL52" s="15">
        <v>480</v>
      </c>
      <c r="AM52" s="15">
        <v>867</v>
      </c>
      <c r="AN52" s="15">
        <v>4920</v>
      </c>
      <c r="AO52" s="15">
        <v>8864</v>
      </c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</row>
    <row r="53" spans="1:112">
      <c r="A53" s="18"/>
      <c r="B53" s="18"/>
      <c r="C53" s="18"/>
      <c r="D53" s="18"/>
      <c r="E53" s="18"/>
      <c r="F53" s="18"/>
      <c r="G53" s="18"/>
      <c r="H53" s="18"/>
      <c r="I53" s="4" t="s">
        <v>10</v>
      </c>
      <c r="J53" s="4">
        <f>SUM(J33:J52)/20</f>
        <v>29.3</v>
      </c>
      <c r="K53" s="4">
        <f t="shared" ref="K53:N53" si="39">SUM(K33:K52)/20</f>
        <v>2779.35</v>
      </c>
      <c r="L53" s="4">
        <f t="shared" si="39"/>
        <v>274954.05</v>
      </c>
      <c r="M53" s="4">
        <f t="shared" si="39"/>
        <v>839.2</v>
      </c>
      <c r="N53" s="4">
        <f t="shared" si="39"/>
        <v>82171.55</v>
      </c>
      <c r="O53" s="18"/>
      <c r="P53" s="18"/>
      <c r="Q53" s="18"/>
      <c r="R53" s="12" t="s">
        <v>10</v>
      </c>
      <c r="S53" s="12">
        <f>SUM(S33:S52)/20</f>
        <v>35.15</v>
      </c>
      <c r="T53" s="12">
        <f t="shared" ref="T53:W53" si="40">SUM(T33:T52)/20</f>
        <v>999.55</v>
      </c>
      <c r="U53" s="12">
        <f t="shared" si="40"/>
        <v>3298.15</v>
      </c>
      <c r="V53" s="12">
        <f t="shared" si="40"/>
        <v>98886.6</v>
      </c>
      <c r="W53" s="12">
        <f t="shared" si="40"/>
        <v>328639.45</v>
      </c>
      <c r="X53" s="18"/>
      <c r="Y53" s="18"/>
      <c r="Z53" s="18"/>
      <c r="AA53" s="42" t="s">
        <v>10</v>
      </c>
      <c r="AB53" s="42">
        <f>SUM(AB33:AB52)/20</f>
        <v>180.15</v>
      </c>
      <c r="AC53" s="42">
        <f t="shared" ref="AC53:AF53" si="41">SUM(AC33:AC52)/20</f>
        <v>984.25</v>
      </c>
      <c r="AD53" s="42">
        <f t="shared" si="41"/>
        <v>1924.75</v>
      </c>
      <c r="AE53" s="42">
        <f t="shared" si="41"/>
        <v>13083.05</v>
      </c>
      <c r="AF53" s="42">
        <f t="shared" si="41"/>
        <v>24489.1</v>
      </c>
      <c r="AG53" s="18"/>
      <c r="AH53" s="18"/>
      <c r="AI53" s="18"/>
      <c r="AJ53" s="40" t="s">
        <v>10</v>
      </c>
      <c r="AK53" s="40">
        <f>SUM(AK33:AK52)/20</f>
        <v>127.15</v>
      </c>
      <c r="AL53" s="40">
        <f t="shared" ref="AL53:AO53" si="42">SUM(AL33:AL52)/20</f>
        <v>556.35</v>
      </c>
      <c r="AM53" s="40">
        <f t="shared" si="42"/>
        <v>951.5</v>
      </c>
      <c r="AN53" s="40">
        <f t="shared" si="42"/>
        <v>5071.95</v>
      </c>
      <c r="AO53" s="40">
        <f t="shared" si="42"/>
        <v>8903.5499999999993</v>
      </c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</row>
    <row r="54" spans="1:112">
      <c r="A54" s="18"/>
      <c r="B54" s="18"/>
      <c r="C54" s="18"/>
      <c r="D54" s="18"/>
      <c r="E54" s="18"/>
      <c r="F54" s="18"/>
      <c r="G54" s="18"/>
      <c r="H54" s="18"/>
      <c r="I54" s="4" t="s">
        <v>12</v>
      </c>
      <c r="J54" s="4">
        <f>J53-$C$32</f>
        <v>29.193550000000002</v>
      </c>
      <c r="K54" s="4">
        <f t="shared" ref="K54:N54" si="43">K53-$C$32</f>
        <v>2779.2435499999997</v>
      </c>
      <c r="L54" s="4">
        <f t="shared" si="43"/>
        <v>274953.94354999997</v>
      </c>
      <c r="M54" s="4">
        <f t="shared" si="43"/>
        <v>839.09355000000005</v>
      </c>
      <c r="N54" s="4">
        <f t="shared" si="43"/>
        <v>82171.443549999996</v>
      </c>
      <c r="O54" s="18"/>
      <c r="P54" s="18"/>
      <c r="Q54" s="18"/>
      <c r="R54" s="12" t="s">
        <v>12</v>
      </c>
      <c r="S54" s="12">
        <f>S53</f>
        <v>35.15</v>
      </c>
      <c r="T54" s="12">
        <f t="shared" ref="T54" si="44">T53</f>
        <v>999.55</v>
      </c>
      <c r="U54" s="12">
        <f t="shared" ref="U54" si="45">U53</f>
        <v>3298.15</v>
      </c>
      <c r="V54" s="12">
        <f t="shared" ref="V54" si="46">V53</f>
        <v>98886.6</v>
      </c>
      <c r="W54" s="12">
        <f t="shared" ref="W54" si="47">W53</f>
        <v>328639.45</v>
      </c>
      <c r="X54" s="18"/>
      <c r="Y54" s="18"/>
      <c r="Z54" s="18"/>
      <c r="AA54" s="42" t="s">
        <v>12</v>
      </c>
      <c r="AB54" s="42">
        <f>AB53-10</f>
        <v>170.15</v>
      </c>
      <c r="AC54" s="42">
        <f t="shared" ref="AC54:AF54" si="48">AC53-10</f>
        <v>974.25</v>
      </c>
      <c r="AD54" s="42">
        <f t="shared" si="48"/>
        <v>1914.75</v>
      </c>
      <c r="AE54" s="42">
        <f t="shared" si="48"/>
        <v>13073.05</v>
      </c>
      <c r="AF54" s="42">
        <f t="shared" si="48"/>
        <v>24479.1</v>
      </c>
      <c r="AG54" s="18"/>
      <c r="AH54" s="18"/>
      <c r="AI54" s="18"/>
      <c r="AJ54" s="40" t="s">
        <v>12</v>
      </c>
      <c r="AK54" s="40">
        <f>AK53</f>
        <v>127.15</v>
      </c>
      <c r="AL54" s="40">
        <f t="shared" ref="AL54:AO54" si="49">AL53</f>
        <v>556.35</v>
      </c>
      <c r="AM54" s="40">
        <f t="shared" si="49"/>
        <v>951.5</v>
      </c>
      <c r="AN54" s="40">
        <f t="shared" si="49"/>
        <v>5071.95</v>
      </c>
      <c r="AO54" s="40">
        <f t="shared" si="49"/>
        <v>8903.5499999999993</v>
      </c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</row>
    <row r="55" spans="1:112">
      <c r="A55" s="18"/>
      <c r="B55" s="18"/>
      <c r="C55" s="18"/>
      <c r="D55" s="18"/>
      <c r="E55" s="18"/>
      <c r="F55" s="18"/>
      <c r="G55" s="18"/>
      <c r="H55" s="18"/>
      <c r="I55" s="4" t="s">
        <v>13</v>
      </c>
      <c r="J55" s="4">
        <f>(1/380*((J33-J53)^2+(J34-J53)^2+(J35-J53)^2+(J36-J53)^2+(J37-J53)^2+(J38-J53)^2+(J39-J53)^2+(J40-J53)^2+(J41-J53)^2+(J42-J53)^2+(J43-J53)^2+(J44-J53)^2+(J45-J53)^2+(J46-J53)^2+(J47-J53)^2+(J48-J53)^2+(J49-J53)^2+(J50-J53)^2+(J51-J53)^2+(J52-J53)^2)+$C$33^2)^0.5</f>
        <v>0.19331947923743115</v>
      </c>
      <c r="K55" s="4">
        <f t="shared" ref="K55:N55" si="50">(1/380*((K33-K53)^2+(K34-K53)^2+(K35-K53)^2+(K36-K53)^2+(K37-K53)^2+(K38-K53)^2+(K39-K53)^2+(K40-K53)^2+(K41-K53)^2+(K42-K53)^2+(K43-K53)^2+(K44-K53)^2+(K45-K53)^2+(K46-K53)^2+(K47-K53)^2+(K48-K53)^2+(K49-K53)^2+(K50-K53)^2+(K51-K53)^2+(K52-K53)^2)+$C$33^2)^0.5</f>
        <v>14.940456513845394</v>
      </c>
      <c r="L55" s="4">
        <f t="shared" si="50"/>
        <v>1971.8422450455071</v>
      </c>
      <c r="M55" s="4">
        <f t="shared" si="50"/>
        <v>2.651316217317452</v>
      </c>
      <c r="N55" s="4">
        <f t="shared" si="50"/>
        <v>83.893901533581797</v>
      </c>
      <c r="O55" s="18"/>
      <c r="P55" s="18"/>
      <c r="Q55" s="18"/>
      <c r="R55" s="12" t="s">
        <v>13</v>
      </c>
      <c r="S55" s="12">
        <f>(1/380*((S33-S53)^2+(S34-S53)^2+(S35-S53)^2+(S36-S53)^2+(S37-S53)^2+(S38-S53)^2+(S39-S53)^2+(S40-S53)^2+(S41-S53)^2+(S42-S53)^2+(S43-S53)^2+(S44-S53)^2+(S45-S53)^2+(S46-S53)^2+(S47-S53)^2+(S48-S53)^2+(S49-S53)^2+(S50-S53)^2+(S51-S53)^2+(S52-S53)^2))^0.5</f>
        <v>0.76183642394027418</v>
      </c>
      <c r="T55" s="12">
        <f t="shared" ref="T55:W55" si="51">(1/380*((T33-T53)^2+(T34-T53)^2+(T35-T53)^2+(T36-T53)^2+(T37-T53)^2+(T38-T53)^2+(T39-T53)^2+(T40-T53)^2+(T41-T53)^2+(T42-T53)^2+(T43-T53)^2+(T44-T53)^2+(T45-T53)^2+(T46-T53)^2+(T47-T53)^2+(T48-T53)^2+(T49-T53)^2+(T50-T53)^2+(T51-T53)^2+(T52-T53)^2))^0.5</f>
        <v>2.3989855312084254</v>
      </c>
      <c r="U55" s="12">
        <f t="shared" si="51"/>
        <v>11.267390068128838</v>
      </c>
      <c r="V55" s="12">
        <f t="shared" si="51"/>
        <v>48.832711210934484</v>
      </c>
      <c r="W55" s="12">
        <f t="shared" si="51"/>
        <v>486.67862775195539</v>
      </c>
      <c r="X55" s="18"/>
      <c r="Y55" s="18"/>
      <c r="Z55" s="18"/>
      <c r="AA55" s="42" t="s">
        <v>13</v>
      </c>
      <c r="AB55" s="42">
        <f>(1/380*((AB33-AB53)^2+(AB34-AB53)^2+(AB35-AB53)^2+(AB36-AB53)^2+(AB37-AB53)^2+(AB38-AB53)^2+(AB39-AB53)^2+(AB40-AB53)^2+(AB41-AB53)^2+(AB42-AB53)^2+(AB43-AB53)^2+(AB44-AB53)^2+(AB45-AB53)^2+(AB46-AB53)^2+(AB47-AB53)^2+(AB48-AB53)^2+(AB49-AB53)^2+(AB50-AB53)^2+(AB51-AB53)^2+(AB52-AB53)^2))^0.5</f>
        <v>2.2632940595512547</v>
      </c>
      <c r="AC55" s="42">
        <f t="shared" ref="AC55:AF55" si="52">(1/380*((AC33-AC53)^2+(AC34-AC53)^2+(AC35-AC53)^2+(AC36-AC53)^2+(AC37-AC53)^2+(AC38-AC53)^2+(AC39-AC53)^2+(AC40-AC53)^2+(AC41-AC53)^2+(AC42-AC53)^2+(AC43-AC53)^2+(AC44-AC53)^2+(AC45-AC53)^2+(AC46-AC53)^2+(AC47-AC53)^2+(AC48-AC53)^2+(AC49-AC53)^2+(AC50-AC53)^2+(AC51-AC53)^2+(AC52-AC53)^2))^0.5</f>
        <v>39.250536369114215</v>
      </c>
      <c r="AD55" s="42">
        <f t="shared" si="52"/>
        <v>46.372455242990512</v>
      </c>
      <c r="AE55" s="42">
        <f t="shared" si="52"/>
        <v>83.153487599739307</v>
      </c>
      <c r="AF55" s="42">
        <f t="shared" si="52"/>
        <v>110.8519615001063</v>
      </c>
      <c r="AG55" s="18"/>
      <c r="AH55" s="18"/>
      <c r="AI55" s="18"/>
      <c r="AJ55" s="40" t="s">
        <v>13</v>
      </c>
      <c r="AK55" s="40">
        <f>(1/380*((AK33-AK53)^2+(AK34-AK53)^2+(AK35-AK53)^2+(AK36-AK53)^2+(AK37-AK53)^2+(AK38-AK53)^2+(AK39-AK53)^2+(AK40-AK53)^2+(AK41-AK53)^2+(AK42-AK53)^2+(AK43-AK53)^2+(AK44-AK53)^2+(AK45-AK53)^2+(AK46-AK53)^2+(AK47-AK53)^2+(AK48-AK53)^2+(AK49-AK53)^2+(AK50-AK53)^2+(AK51-AK53)^2+(AK52-AK53)^2))^0.5</f>
        <v>2.0173914892882419</v>
      </c>
      <c r="AL55" s="40">
        <f t="shared" ref="AL55:AO55" si="53">(1/380*((AL33-AL53)^2+(AL34-AL53)^2+(AL35-AL53)^2+(AL36-AL53)^2+(AL37-AL53)^2+(AL38-AL53)^2+(AL39-AL53)^2+(AL40-AL53)^2+(AL41-AL53)^2+(AL42-AL53)^2+(AL43-AL53)^2+(AL44-AL53)^2+(AL45-AL53)^2+(AL46-AL53)^2+(AL47-AL53)^2+(AL48-AL53)^2+(AL49-AL53)^2+(AL50-AL53)^2+(AL51-AL53)^2+(AL52-AL53)^2))^0.5</f>
        <v>21.892233061546111</v>
      </c>
      <c r="AM55" s="40">
        <f t="shared" si="53"/>
        <v>30.933927890535372</v>
      </c>
      <c r="AN55" s="40">
        <f t="shared" si="53"/>
        <v>79.343141347865526</v>
      </c>
      <c r="AO55" s="40">
        <f t="shared" si="53"/>
        <v>56.460814310737483</v>
      </c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</row>
    <row r="56" spans="1:112">
      <c r="A56" s="18"/>
      <c r="B56" s="18"/>
      <c r="C56" s="18"/>
      <c r="D56" s="18"/>
      <c r="E56" s="18"/>
      <c r="F56" s="18"/>
      <c r="G56" s="18"/>
      <c r="H56" s="18"/>
      <c r="I56" s="44" t="s">
        <v>14</v>
      </c>
      <c r="J56" s="45">
        <f>LOG(J53,10)</f>
        <v>1.4668676203541093</v>
      </c>
      <c r="K56" s="45">
        <f t="shared" ref="K56:N56" si="54">LOG(K53,10)</f>
        <v>3.443943240371286</v>
      </c>
      <c r="L56" s="45">
        <f t="shared" si="54"/>
        <v>5.4392601211071776</v>
      </c>
      <c r="M56" s="45">
        <f t="shared" si="54"/>
        <v>2.9238654751855013</v>
      </c>
      <c r="N56" s="45">
        <f t="shared" si="54"/>
        <v>4.9147214791374063</v>
      </c>
      <c r="O56" s="18"/>
      <c r="P56" s="18"/>
      <c r="Q56" s="18"/>
      <c r="R56" s="47" t="s">
        <v>14</v>
      </c>
      <c r="S56" s="48">
        <f>LOG(S54,10)</f>
        <v>1.5459253293558426</v>
      </c>
      <c r="T56" s="48">
        <f t="shared" ref="T56:W56" si="55">LOG(T54,10)</f>
        <v>2.9998045234976307</v>
      </c>
      <c r="U56" s="48">
        <f t="shared" si="55"/>
        <v>3.5182704034888768</v>
      </c>
      <c r="V56" s="48">
        <f t="shared" si="55"/>
        <v>4.9951374448798953</v>
      </c>
      <c r="W56" s="48">
        <f t="shared" si="55"/>
        <v>5.5167196950970618</v>
      </c>
      <c r="X56" s="18"/>
      <c r="Y56" s="18"/>
      <c r="Z56" s="18"/>
      <c r="AA56" s="43" t="s">
        <v>14</v>
      </c>
      <c r="AB56" s="67">
        <f>LOG(AB54,10)</f>
        <v>2.2308319534318279</v>
      </c>
      <c r="AC56" s="67">
        <f t="shared" ref="AC56:AF56" si="56">LOG(AC54,10)</f>
        <v>2.9886704144647278</v>
      </c>
      <c r="AD56" s="67">
        <f t="shared" si="56"/>
        <v>3.2821120781959499</v>
      </c>
      <c r="AE56" s="67">
        <f t="shared" si="56"/>
        <v>4.1163769222125639</v>
      </c>
      <c r="AF56" s="67">
        <f t="shared" si="56"/>
        <v>4.388795446471117</v>
      </c>
      <c r="AG56" s="18"/>
      <c r="AH56" s="18"/>
      <c r="AI56" s="18"/>
      <c r="AJ56" s="41" t="s">
        <v>14</v>
      </c>
      <c r="AK56" s="102">
        <f>LOG(AK54,10)</f>
        <v>2.1043163645117278</v>
      </c>
      <c r="AL56" s="102">
        <f t="shared" ref="AL56:AO56" si="57">LOG(AL54,10)</f>
        <v>2.7453480923842912</v>
      </c>
      <c r="AM56" s="102">
        <f t="shared" si="57"/>
        <v>2.9784087926230391</v>
      </c>
      <c r="AN56" s="102">
        <f t="shared" si="57"/>
        <v>3.7051749635583904</v>
      </c>
      <c r="AO56" s="102">
        <f t="shared" si="57"/>
        <v>3.9495632019268854</v>
      </c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</row>
    <row r="57" spans="1:112" s="18" customFormat="1">
      <c r="I57" s="27" t="s">
        <v>16</v>
      </c>
      <c r="J57" s="29">
        <f>J55/J54</f>
        <v>6.6219928455919586E-3</v>
      </c>
      <c r="K57" s="29">
        <f t="shared" ref="K57:N57" si="58">K55/K54</f>
        <v>5.3757276917474166E-3</v>
      </c>
      <c r="L57" s="29">
        <f>L55/L54</f>
        <v>7.1715365111209269E-3</v>
      </c>
      <c r="M57" s="29">
        <f t="shared" ref="M57:N57" si="59">M55/M54</f>
        <v>3.1597385265533882E-3</v>
      </c>
      <c r="N57" s="29">
        <f t="shared" si="59"/>
        <v>1.020961758844284E-3</v>
      </c>
      <c r="R57" s="20" t="s">
        <v>16</v>
      </c>
      <c r="S57" s="49">
        <f>S55/S54</f>
        <v>2.1673866968428854E-2</v>
      </c>
      <c r="T57" s="49">
        <f t="shared" ref="T57:W57" si="60">T55/T54</f>
        <v>2.4000655607107455E-3</v>
      </c>
      <c r="U57" s="49">
        <f>U55/U54</f>
        <v>3.4162758116304103E-3</v>
      </c>
      <c r="V57" s="49">
        <f t="shared" ref="V57:W57" si="61">V55/V54</f>
        <v>4.9382536370887946E-4</v>
      </c>
      <c r="W57" s="49">
        <f t="shared" si="61"/>
        <v>1.4808892473254667E-3</v>
      </c>
      <c r="AA57" s="43" t="s">
        <v>16</v>
      </c>
      <c r="AB57" s="67">
        <f>AB55/AB54</f>
        <v>1.3301757622987097E-2</v>
      </c>
      <c r="AC57" s="67">
        <f t="shared" ref="AC57" si="62">AC55/AC54</f>
        <v>4.0287951110201912E-2</v>
      </c>
      <c r="AD57" s="67">
        <f>AD55/AD54</f>
        <v>2.4218543017621368E-2</v>
      </c>
      <c r="AE57" s="67">
        <f t="shared" ref="AE57:AF57" si="63">AE55/AE54</f>
        <v>6.3606799943195591E-3</v>
      </c>
      <c r="AF57" s="67">
        <f t="shared" si="63"/>
        <v>4.5284328876513558E-3</v>
      </c>
      <c r="AJ57" s="41" t="s">
        <v>16</v>
      </c>
      <c r="AK57" s="102">
        <f>AK55/AK54</f>
        <v>1.586623271166529E-2</v>
      </c>
      <c r="AL57" s="102">
        <f t="shared" ref="AL57" si="64">AL55/AL54</f>
        <v>3.9349749369185061E-2</v>
      </c>
      <c r="AM57" s="102">
        <f>AM55/AM54</f>
        <v>3.2510696679490671E-2</v>
      </c>
      <c r="AN57" s="102">
        <f t="shared" ref="AN57:AO57" si="65">AN55/AN54</f>
        <v>1.5643518044906896E-2</v>
      </c>
      <c r="AO57" s="102">
        <f t="shared" si="65"/>
        <v>6.3413822925392103E-3</v>
      </c>
    </row>
    <row r="58" spans="1:112" s="18" customFormat="1">
      <c r="I58" s="27" t="s">
        <v>17</v>
      </c>
      <c r="J58" s="46">
        <f>LOG10(J32)</f>
        <v>2</v>
      </c>
      <c r="K58" s="46">
        <f t="shared" ref="K58:N58" si="66">LOG10(K32)</f>
        <v>3</v>
      </c>
      <c r="L58" s="46">
        <f t="shared" si="66"/>
        <v>4</v>
      </c>
      <c r="M58" s="46">
        <f t="shared" si="66"/>
        <v>2.7403626894942437</v>
      </c>
      <c r="N58" s="46">
        <f t="shared" si="66"/>
        <v>3.7403626894942437</v>
      </c>
      <c r="R58" s="20" t="s">
        <v>17</v>
      </c>
      <c r="S58" s="50">
        <f>LOG10(S32)</f>
        <v>2</v>
      </c>
      <c r="T58" s="50">
        <f t="shared" ref="T58:W58" si="67">LOG10(T32)</f>
        <v>2.7403626894942437</v>
      </c>
      <c r="U58" s="50">
        <f t="shared" si="67"/>
        <v>3</v>
      </c>
      <c r="V58" s="50">
        <f t="shared" si="67"/>
        <v>3.7403626894942437</v>
      </c>
      <c r="W58" s="50">
        <f t="shared" si="67"/>
        <v>4</v>
      </c>
      <c r="AA58" s="43" t="s">
        <v>17</v>
      </c>
      <c r="AB58" s="43">
        <f>LOG10(AB32)</f>
        <v>2</v>
      </c>
      <c r="AC58" s="43">
        <f t="shared" ref="AC58:AF58" si="68">LOG10(AC32)</f>
        <v>2.7403626894942437</v>
      </c>
      <c r="AD58" s="43">
        <f t="shared" si="68"/>
        <v>3</v>
      </c>
      <c r="AE58" s="43">
        <f t="shared" si="68"/>
        <v>3.7403626894942437</v>
      </c>
      <c r="AF58" s="43">
        <f t="shared" si="68"/>
        <v>4</v>
      </c>
      <c r="AJ58" s="41" t="s">
        <v>17</v>
      </c>
      <c r="AK58" s="41">
        <f>LOG10(AK32)</f>
        <v>2</v>
      </c>
      <c r="AL58" s="41">
        <f t="shared" ref="AL58:AO58" si="69">LOG10(AL32)</f>
        <v>2.7403626894942437</v>
      </c>
      <c r="AM58" s="41">
        <f t="shared" si="69"/>
        <v>3</v>
      </c>
      <c r="AN58" s="41">
        <f t="shared" si="69"/>
        <v>3.7403626894942437</v>
      </c>
      <c r="AO58" s="41">
        <f t="shared" si="69"/>
        <v>4</v>
      </c>
    </row>
    <row r="59" spans="1:112" s="18" customFormat="1"/>
    <row r="60" spans="1:112" s="18" customFormat="1"/>
    <row r="61" spans="1:112" s="22" customFormat="1"/>
    <row r="62" spans="1:112" ht="32.25" customHeight="1">
      <c r="A62" s="22"/>
      <c r="B62" s="22"/>
      <c r="C62" s="22"/>
      <c r="D62" s="22"/>
      <c r="E62" s="22"/>
      <c r="F62" s="22"/>
      <c r="G62" s="22"/>
      <c r="H62" s="22"/>
      <c r="I62" s="86" t="s">
        <v>23</v>
      </c>
      <c r="J62" s="87"/>
      <c r="K62" s="87"/>
      <c r="L62" s="87"/>
      <c r="M62" s="87"/>
      <c r="N62" s="87"/>
      <c r="O62" s="87"/>
      <c r="P62" s="22"/>
      <c r="Q62" s="22"/>
      <c r="R62" s="91" t="s">
        <v>24</v>
      </c>
      <c r="S62" s="92"/>
      <c r="T62" s="92"/>
      <c r="U62" s="92"/>
      <c r="V62" s="92"/>
      <c r="W62" s="92"/>
      <c r="X62" s="92"/>
      <c r="Y62" s="22"/>
      <c r="Z62" s="22"/>
      <c r="AA62" s="93" t="s">
        <v>25</v>
      </c>
      <c r="AB62" s="94"/>
      <c r="AC62" s="94"/>
      <c r="AD62" s="94"/>
      <c r="AE62" s="94"/>
      <c r="AF62" s="94"/>
      <c r="AG62" s="94"/>
      <c r="AH62" s="22"/>
      <c r="AI62" s="22"/>
      <c r="AJ62" s="95" t="s">
        <v>26</v>
      </c>
      <c r="AK62" s="96"/>
      <c r="AL62" s="96"/>
      <c r="AM62" s="96"/>
      <c r="AN62" s="96"/>
      <c r="AO62" s="96"/>
      <c r="AP62" s="97"/>
      <c r="AQ62" s="22"/>
      <c r="AR62" s="22"/>
      <c r="AS62" s="98" t="s">
        <v>27</v>
      </c>
      <c r="AT62" s="99"/>
      <c r="AU62" s="99"/>
      <c r="AV62" s="99"/>
      <c r="AW62" s="99"/>
      <c r="AX62" s="99"/>
      <c r="AY62" s="99"/>
      <c r="AZ62" s="22"/>
      <c r="BA62" s="22"/>
      <c r="BB62" s="100" t="s">
        <v>28</v>
      </c>
      <c r="BC62" s="101"/>
      <c r="BD62" s="101"/>
      <c r="BE62" s="101"/>
      <c r="BF62" s="101"/>
      <c r="BG62" s="101"/>
      <c r="BH62" s="101"/>
      <c r="BI62" s="22"/>
      <c r="BJ62" s="22"/>
    </row>
    <row r="63" spans="1:112">
      <c r="A63" s="22"/>
      <c r="B63" s="22"/>
      <c r="C63" s="22"/>
      <c r="D63" s="22"/>
      <c r="E63" s="22"/>
      <c r="F63" s="22"/>
      <c r="G63" s="22"/>
      <c r="H63" s="22"/>
      <c r="I63" s="19" t="s">
        <v>5</v>
      </c>
      <c r="J63" s="19">
        <v>100</v>
      </c>
      <c r="K63" s="19">
        <v>550</v>
      </c>
      <c r="L63" s="19">
        <v>1000</v>
      </c>
      <c r="M63" s="19">
        <v>5500</v>
      </c>
      <c r="N63" s="19">
        <v>10000</v>
      </c>
      <c r="O63" s="19">
        <v>55000</v>
      </c>
      <c r="P63" s="22"/>
      <c r="Q63" s="22"/>
      <c r="R63" s="5" t="s">
        <v>5</v>
      </c>
      <c r="S63" s="5">
        <v>100</v>
      </c>
      <c r="T63" s="5">
        <v>550</v>
      </c>
      <c r="U63" s="5">
        <v>1000</v>
      </c>
      <c r="V63" s="5">
        <v>5500</v>
      </c>
      <c r="W63" s="5">
        <v>10000</v>
      </c>
      <c r="X63" s="5">
        <v>55000</v>
      </c>
      <c r="Y63" s="22"/>
      <c r="Z63" s="22"/>
      <c r="AA63" s="14" t="s">
        <v>5</v>
      </c>
      <c r="AB63" s="14">
        <v>100</v>
      </c>
      <c r="AC63" s="14">
        <v>550</v>
      </c>
      <c r="AD63" s="14">
        <v>1000</v>
      </c>
      <c r="AE63" s="14">
        <v>5500</v>
      </c>
      <c r="AF63" s="14">
        <v>10000</v>
      </c>
      <c r="AG63" s="14">
        <v>55000</v>
      </c>
      <c r="AH63" s="22"/>
      <c r="AI63" s="22"/>
      <c r="AJ63" s="6" t="s">
        <v>5</v>
      </c>
      <c r="AK63" s="6">
        <v>100</v>
      </c>
      <c r="AL63" s="6">
        <v>550</v>
      </c>
      <c r="AM63" s="6">
        <v>1000</v>
      </c>
      <c r="AN63" s="6">
        <v>5500</v>
      </c>
      <c r="AO63" s="6">
        <v>10000</v>
      </c>
      <c r="AP63" s="6">
        <v>55000</v>
      </c>
      <c r="AQ63" s="22"/>
      <c r="AR63" s="22"/>
      <c r="AS63" s="2" t="s">
        <v>5</v>
      </c>
      <c r="AT63" s="2">
        <v>100</v>
      </c>
      <c r="AU63" s="2">
        <v>550</v>
      </c>
      <c r="AV63" s="2">
        <v>1000</v>
      </c>
      <c r="AW63" s="2">
        <v>5500</v>
      </c>
      <c r="AX63" s="2">
        <v>10000</v>
      </c>
      <c r="AY63" s="2">
        <v>55000</v>
      </c>
      <c r="AZ63" s="22"/>
      <c r="BA63" s="22"/>
      <c r="BB63" s="8" t="s">
        <v>5</v>
      </c>
      <c r="BC63" s="8">
        <v>100</v>
      </c>
      <c r="BD63" s="8">
        <v>550</v>
      </c>
      <c r="BE63" s="8">
        <v>1000</v>
      </c>
      <c r="BF63" s="8">
        <v>5500</v>
      </c>
      <c r="BG63" s="8">
        <v>10000</v>
      </c>
      <c r="BH63" s="8">
        <v>55000</v>
      </c>
      <c r="BI63" s="22"/>
      <c r="BJ63" s="22"/>
    </row>
    <row r="64" spans="1:112">
      <c r="A64" s="22"/>
      <c r="B64" s="22"/>
      <c r="C64" s="22"/>
      <c r="D64" s="22"/>
      <c r="E64" s="22"/>
      <c r="F64" s="22"/>
      <c r="G64" s="22"/>
      <c r="H64" s="22"/>
      <c r="I64" s="19" t="s">
        <v>7</v>
      </c>
      <c r="J64" s="19">
        <v>25</v>
      </c>
      <c r="K64" s="19">
        <v>183</v>
      </c>
      <c r="L64" s="19">
        <v>185</v>
      </c>
      <c r="M64" s="19">
        <v>1714</v>
      </c>
      <c r="N64" s="19">
        <v>1828</v>
      </c>
      <c r="O64" s="19">
        <v>14177</v>
      </c>
      <c r="P64" s="22"/>
      <c r="Q64" s="22"/>
      <c r="R64" s="5" t="s">
        <v>7</v>
      </c>
      <c r="S64" s="5">
        <v>34</v>
      </c>
      <c r="T64" s="5">
        <v>166</v>
      </c>
      <c r="U64" s="5">
        <v>297</v>
      </c>
      <c r="V64" s="5">
        <v>1568</v>
      </c>
      <c r="W64" s="5">
        <v>2777</v>
      </c>
      <c r="X64" s="5">
        <v>13480</v>
      </c>
      <c r="Y64" s="22"/>
      <c r="Z64" s="22"/>
      <c r="AA64" s="14" t="s">
        <v>7</v>
      </c>
      <c r="AB64" s="14">
        <v>24</v>
      </c>
      <c r="AC64" s="14">
        <v>97</v>
      </c>
      <c r="AD64" s="14">
        <v>193</v>
      </c>
      <c r="AE64" s="14">
        <v>787</v>
      </c>
      <c r="AF64" s="14">
        <v>1825</v>
      </c>
      <c r="AG64" s="14">
        <v>8637</v>
      </c>
      <c r="AH64" s="22"/>
      <c r="AI64" s="22"/>
      <c r="AJ64" s="6" t="s">
        <v>7</v>
      </c>
      <c r="AK64" s="6">
        <v>22</v>
      </c>
      <c r="AL64" s="6">
        <v>89</v>
      </c>
      <c r="AM64" s="6">
        <v>182</v>
      </c>
      <c r="AN64" s="6">
        <v>991</v>
      </c>
      <c r="AO64" s="6">
        <v>1834</v>
      </c>
      <c r="AP64" s="6">
        <v>8680</v>
      </c>
      <c r="AQ64" s="22"/>
      <c r="AR64" s="22"/>
      <c r="AS64" s="2" t="s">
        <v>7</v>
      </c>
      <c r="AT64" s="2">
        <v>44</v>
      </c>
      <c r="AU64" s="2">
        <v>172</v>
      </c>
      <c r="AV64" s="2">
        <v>356</v>
      </c>
      <c r="AW64" s="2">
        <v>672</v>
      </c>
      <c r="AX64" s="2">
        <v>1356</v>
      </c>
      <c r="AY64" s="2">
        <v>6406</v>
      </c>
      <c r="AZ64" s="22"/>
      <c r="BA64" s="22"/>
      <c r="BB64" s="8" t="s">
        <v>7</v>
      </c>
      <c r="BC64" s="8">
        <v>41</v>
      </c>
      <c r="BD64" s="8">
        <v>159</v>
      </c>
      <c r="BE64" s="8">
        <v>312</v>
      </c>
      <c r="BF64" s="8">
        <v>625</v>
      </c>
      <c r="BG64" s="8">
        <v>1035</v>
      </c>
      <c r="BH64" s="8">
        <v>5821</v>
      </c>
      <c r="BI64" s="22"/>
      <c r="BJ64" s="22"/>
    </row>
    <row r="65" spans="1:62">
      <c r="A65" s="22"/>
      <c r="B65" s="22"/>
      <c r="C65" s="22"/>
      <c r="D65" s="22"/>
      <c r="E65" s="22"/>
      <c r="F65" s="22"/>
      <c r="G65" s="22"/>
      <c r="H65" s="22"/>
      <c r="I65" s="19"/>
      <c r="J65" s="19">
        <v>24</v>
      </c>
      <c r="K65" s="19">
        <v>185</v>
      </c>
      <c r="L65" s="19">
        <v>189</v>
      </c>
      <c r="M65" s="19">
        <v>1674</v>
      </c>
      <c r="N65" s="19">
        <v>1754</v>
      </c>
      <c r="O65" s="19">
        <v>12816</v>
      </c>
      <c r="P65" s="22"/>
      <c r="Q65" s="22"/>
      <c r="R65" s="5"/>
      <c r="S65" s="5">
        <v>33</v>
      </c>
      <c r="T65" s="5">
        <v>169</v>
      </c>
      <c r="U65" s="5">
        <v>273</v>
      </c>
      <c r="V65" s="5">
        <v>1471</v>
      </c>
      <c r="W65" s="5">
        <v>2556</v>
      </c>
      <c r="X65" s="5">
        <v>11950</v>
      </c>
      <c r="Y65" s="22"/>
      <c r="Z65" s="22"/>
      <c r="AA65" s="14"/>
      <c r="AB65" s="14">
        <v>27</v>
      </c>
      <c r="AC65" s="14">
        <v>102</v>
      </c>
      <c r="AD65" s="14">
        <v>185</v>
      </c>
      <c r="AE65" s="14">
        <v>752</v>
      </c>
      <c r="AF65" s="14">
        <v>1803</v>
      </c>
      <c r="AG65" s="14">
        <v>7314</v>
      </c>
      <c r="AH65" s="22"/>
      <c r="AI65" s="22"/>
      <c r="AJ65" s="6"/>
      <c r="AK65" s="6">
        <v>22</v>
      </c>
      <c r="AL65" s="6">
        <v>94</v>
      </c>
      <c r="AM65" s="6">
        <v>176</v>
      </c>
      <c r="AN65" s="6">
        <v>985</v>
      </c>
      <c r="AO65" s="6">
        <v>1799</v>
      </c>
      <c r="AP65" s="6">
        <v>7270</v>
      </c>
      <c r="AQ65" s="22"/>
      <c r="AR65" s="22"/>
      <c r="AS65" s="2"/>
      <c r="AT65" s="2">
        <v>47</v>
      </c>
      <c r="AU65" s="2">
        <v>182</v>
      </c>
      <c r="AV65" s="2">
        <v>325</v>
      </c>
      <c r="AW65" s="2">
        <v>775</v>
      </c>
      <c r="AX65" s="2">
        <v>1141</v>
      </c>
      <c r="AY65" s="2">
        <v>5828</v>
      </c>
      <c r="AZ65" s="22"/>
      <c r="BA65" s="22"/>
      <c r="BB65" s="8"/>
      <c r="BC65" s="8">
        <v>44</v>
      </c>
      <c r="BD65" s="8">
        <v>153</v>
      </c>
      <c r="BE65" s="8">
        <v>314</v>
      </c>
      <c r="BF65" s="8">
        <v>604</v>
      </c>
      <c r="BG65" s="8">
        <v>1037</v>
      </c>
      <c r="BH65" s="8">
        <v>5768</v>
      </c>
      <c r="BI65" s="22"/>
      <c r="BJ65" s="22"/>
    </row>
    <row r="66" spans="1:62">
      <c r="A66" s="22"/>
      <c r="B66" s="22"/>
      <c r="C66" s="22"/>
      <c r="D66" s="22"/>
      <c r="E66" s="22"/>
      <c r="F66" s="22"/>
      <c r="G66" s="22"/>
      <c r="H66" s="22"/>
      <c r="I66" s="19"/>
      <c r="J66" s="19">
        <v>24</v>
      </c>
      <c r="K66" s="19">
        <v>180</v>
      </c>
      <c r="L66" s="19">
        <v>185</v>
      </c>
      <c r="M66" s="19">
        <v>1641</v>
      </c>
      <c r="N66" s="19">
        <v>1752</v>
      </c>
      <c r="O66" s="19">
        <v>12797</v>
      </c>
      <c r="P66" s="22"/>
      <c r="Q66" s="22"/>
      <c r="R66" s="5"/>
      <c r="S66" s="5">
        <v>34</v>
      </c>
      <c r="T66" s="5">
        <v>164</v>
      </c>
      <c r="U66" s="5">
        <v>277</v>
      </c>
      <c r="V66" s="5">
        <v>1506</v>
      </c>
      <c r="W66" s="5">
        <v>2050</v>
      </c>
      <c r="X66" s="5">
        <v>11930</v>
      </c>
      <c r="Y66" s="22"/>
      <c r="Z66" s="22"/>
      <c r="AA66" s="14"/>
      <c r="AB66" s="14">
        <v>24</v>
      </c>
      <c r="AC66" s="14">
        <v>101</v>
      </c>
      <c r="AD66" s="14">
        <v>175</v>
      </c>
      <c r="AE66" s="14">
        <v>743</v>
      </c>
      <c r="AF66" s="14">
        <v>1827</v>
      </c>
      <c r="AG66" s="14">
        <v>7573</v>
      </c>
      <c r="AH66" s="22"/>
      <c r="AI66" s="22"/>
      <c r="AJ66" s="6"/>
      <c r="AK66" s="6">
        <v>22</v>
      </c>
      <c r="AL66" s="6">
        <v>94</v>
      </c>
      <c r="AM66" s="6">
        <v>173</v>
      </c>
      <c r="AN66" s="6">
        <v>991</v>
      </c>
      <c r="AO66" s="6">
        <v>1498</v>
      </c>
      <c r="AP66" s="6">
        <v>7315</v>
      </c>
      <c r="AQ66" s="22"/>
      <c r="AR66" s="22"/>
      <c r="AS66" s="2"/>
      <c r="AT66" s="2">
        <v>45</v>
      </c>
      <c r="AU66" s="2">
        <v>177</v>
      </c>
      <c r="AV66" s="2">
        <v>326</v>
      </c>
      <c r="AW66" s="2">
        <v>983</v>
      </c>
      <c r="AX66" s="2">
        <v>1048</v>
      </c>
      <c r="AY66" s="2">
        <v>5777</v>
      </c>
      <c r="AZ66" s="22"/>
      <c r="BA66" s="22"/>
      <c r="BB66" s="8"/>
      <c r="BC66" s="8">
        <v>43</v>
      </c>
      <c r="BD66" s="8">
        <v>161</v>
      </c>
      <c r="BE66" s="8">
        <v>321</v>
      </c>
      <c r="BF66" s="8">
        <v>585</v>
      </c>
      <c r="BG66" s="8">
        <v>1034</v>
      </c>
      <c r="BH66" s="8">
        <v>5724</v>
      </c>
      <c r="BI66" s="22"/>
      <c r="BJ66" s="22"/>
    </row>
    <row r="67" spans="1:62">
      <c r="A67" s="22"/>
      <c r="B67" s="22"/>
      <c r="C67" s="22"/>
      <c r="D67" s="22"/>
      <c r="E67" s="22"/>
      <c r="F67" s="22"/>
      <c r="G67" s="22"/>
      <c r="H67" s="22"/>
      <c r="I67" s="19"/>
      <c r="J67" s="19">
        <v>24</v>
      </c>
      <c r="K67" s="19">
        <v>191</v>
      </c>
      <c r="L67" s="19">
        <v>187</v>
      </c>
      <c r="M67" s="19">
        <v>1247</v>
      </c>
      <c r="N67" s="19">
        <v>1761</v>
      </c>
      <c r="O67" s="19">
        <v>12834</v>
      </c>
      <c r="P67" s="22"/>
      <c r="Q67" s="22"/>
      <c r="R67" s="5"/>
      <c r="S67" s="5">
        <v>30</v>
      </c>
      <c r="T67" s="5">
        <v>166</v>
      </c>
      <c r="U67" s="5">
        <v>301</v>
      </c>
      <c r="V67" s="5">
        <v>1217</v>
      </c>
      <c r="W67" s="5">
        <v>2032</v>
      </c>
      <c r="X67" s="5">
        <v>11992</v>
      </c>
      <c r="Y67" s="22"/>
      <c r="Z67" s="22"/>
      <c r="AA67" s="14"/>
      <c r="AB67" s="14">
        <v>23</v>
      </c>
      <c r="AC67" s="14">
        <v>95</v>
      </c>
      <c r="AD67" s="14">
        <v>253</v>
      </c>
      <c r="AE67" s="14">
        <v>738</v>
      </c>
      <c r="AF67" s="14">
        <v>1318</v>
      </c>
      <c r="AG67" s="14">
        <v>7309</v>
      </c>
      <c r="AH67" s="22"/>
      <c r="AI67" s="22"/>
      <c r="AJ67" s="6"/>
      <c r="AK67" s="6">
        <v>22</v>
      </c>
      <c r="AL67" s="6">
        <v>94</v>
      </c>
      <c r="AM67" s="6">
        <v>176</v>
      </c>
      <c r="AN67" s="6">
        <v>989</v>
      </c>
      <c r="AO67" s="6">
        <v>1331</v>
      </c>
      <c r="AP67" s="6">
        <v>7344</v>
      </c>
      <c r="AQ67" s="22"/>
      <c r="AR67" s="22"/>
      <c r="AS67" s="2"/>
      <c r="AT67" s="2">
        <v>50</v>
      </c>
      <c r="AU67" s="2">
        <v>172</v>
      </c>
      <c r="AV67" s="2">
        <v>320</v>
      </c>
      <c r="AW67" s="2">
        <v>655</v>
      </c>
      <c r="AX67" s="2">
        <v>1071</v>
      </c>
      <c r="AY67" s="2">
        <v>5754</v>
      </c>
      <c r="AZ67" s="22"/>
      <c r="BA67" s="22"/>
      <c r="BB67" s="8"/>
      <c r="BC67" s="8">
        <v>48</v>
      </c>
      <c r="BD67" s="8">
        <v>160</v>
      </c>
      <c r="BE67" s="8">
        <v>312</v>
      </c>
      <c r="BF67" s="8">
        <v>643</v>
      </c>
      <c r="BG67" s="8">
        <v>1037</v>
      </c>
      <c r="BH67" s="8">
        <v>5815</v>
      </c>
      <c r="BI67" s="22"/>
      <c r="BJ67" s="22"/>
    </row>
    <row r="68" spans="1:62">
      <c r="A68" s="22"/>
      <c r="B68" s="22"/>
      <c r="C68" s="22"/>
      <c r="D68" s="22"/>
      <c r="E68" s="22"/>
      <c r="F68" s="22"/>
      <c r="G68" s="22"/>
      <c r="H68" s="22"/>
      <c r="I68" s="19"/>
      <c r="J68" s="19">
        <v>24</v>
      </c>
      <c r="K68" s="19">
        <v>179</v>
      </c>
      <c r="L68" s="19">
        <v>186</v>
      </c>
      <c r="M68" s="19">
        <v>1210</v>
      </c>
      <c r="N68" s="19">
        <v>1754</v>
      </c>
      <c r="O68" s="19">
        <v>13024</v>
      </c>
      <c r="P68" s="22"/>
      <c r="Q68" s="22"/>
      <c r="R68" s="5"/>
      <c r="S68" s="5">
        <v>28</v>
      </c>
      <c r="T68" s="5">
        <v>171</v>
      </c>
      <c r="U68" s="5">
        <v>288</v>
      </c>
      <c r="V68" s="5">
        <v>1097</v>
      </c>
      <c r="W68" s="5">
        <v>2022</v>
      </c>
      <c r="X68" s="5">
        <v>11905</v>
      </c>
      <c r="Y68" s="22"/>
      <c r="Z68" s="22"/>
      <c r="AA68" s="14"/>
      <c r="AB68" s="14">
        <v>23</v>
      </c>
      <c r="AC68" s="14">
        <v>98</v>
      </c>
      <c r="AD68" s="14">
        <v>175</v>
      </c>
      <c r="AE68" s="14">
        <v>750</v>
      </c>
      <c r="AF68" s="14">
        <v>1336</v>
      </c>
      <c r="AG68" s="14">
        <v>7350</v>
      </c>
      <c r="AH68" s="22"/>
      <c r="AI68" s="22"/>
      <c r="AJ68" s="6"/>
      <c r="AK68" s="6">
        <v>24</v>
      </c>
      <c r="AL68" s="6">
        <v>90</v>
      </c>
      <c r="AM68" s="6">
        <v>172</v>
      </c>
      <c r="AN68" s="6">
        <v>1008</v>
      </c>
      <c r="AO68" s="6">
        <v>1326</v>
      </c>
      <c r="AP68" s="6">
        <v>7421</v>
      </c>
      <c r="AQ68" s="22"/>
      <c r="AR68" s="22"/>
      <c r="AS68" s="2"/>
      <c r="AT68" s="2">
        <v>46</v>
      </c>
      <c r="AU68" s="2">
        <v>163</v>
      </c>
      <c r="AV68" s="2">
        <v>322</v>
      </c>
      <c r="AW68" s="2">
        <v>629</v>
      </c>
      <c r="AX68" s="2">
        <v>1045</v>
      </c>
      <c r="AY68" s="2">
        <v>5707</v>
      </c>
      <c r="AZ68" s="22"/>
      <c r="BA68" s="22"/>
      <c r="BB68" s="8"/>
      <c r="BC68" s="8">
        <v>40</v>
      </c>
      <c r="BD68" s="8">
        <v>158</v>
      </c>
      <c r="BE68" s="8">
        <v>306</v>
      </c>
      <c r="BF68" s="8">
        <v>594</v>
      </c>
      <c r="BG68" s="8">
        <v>1035</v>
      </c>
      <c r="BH68" s="8">
        <v>5934</v>
      </c>
      <c r="BI68" s="22"/>
      <c r="BJ68" s="22"/>
    </row>
    <row r="69" spans="1:62">
      <c r="A69" s="22"/>
      <c r="B69" s="22"/>
      <c r="C69" s="22"/>
      <c r="D69" s="22"/>
      <c r="E69" s="22"/>
      <c r="F69" s="22"/>
      <c r="G69" s="22"/>
      <c r="H69" s="22"/>
      <c r="I69" s="19"/>
      <c r="J69" s="19">
        <v>24</v>
      </c>
      <c r="K69" s="19">
        <v>184</v>
      </c>
      <c r="L69" s="19">
        <v>192</v>
      </c>
      <c r="M69" s="19">
        <v>1235</v>
      </c>
      <c r="N69" s="19">
        <v>1756</v>
      </c>
      <c r="O69" s="19">
        <v>13229</v>
      </c>
      <c r="P69" s="22"/>
      <c r="Q69" s="22"/>
      <c r="R69" s="5"/>
      <c r="S69" s="5">
        <v>29</v>
      </c>
      <c r="T69" s="5">
        <v>163</v>
      </c>
      <c r="U69" s="5">
        <v>291</v>
      </c>
      <c r="V69" s="5">
        <v>1090</v>
      </c>
      <c r="W69" s="5">
        <v>2019</v>
      </c>
      <c r="X69" s="5">
        <v>12017</v>
      </c>
      <c r="Y69" s="22"/>
      <c r="Z69" s="22"/>
      <c r="AA69" s="14"/>
      <c r="AB69" s="14">
        <v>35</v>
      </c>
      <c r="AC69" s="14">
        <v>96</v>
      </c>
      <c r="AD69" s="14">
        <v>177</v>
      </c>
      <c r="AE69" s="14">
        <v>724</v>
      </c>
      <c r="AF69" s="14">
        <v>1335</v>
      </c>
      <c r="AG69" s="14">
        <v>7325</v>
      </c>
      <c r="AH69" s="22"/>
      <c r="AI69" s="22"/>
      <c r="AJ69" s="6"/>
      <c r="AK69" s="6">
        <v>32</v>
      </c>
      <c r="AL69" s="6">
        <v>91</v>
      </c>
      <c r="AM69" s="6">
        <v>180</v>
      </c>
      <c r="AN69" s="6">
        <v>767</v>
      </c>
      <c r="AO69" s="6">
        <v>1330</v>
      </c>
      <c r="AP69" s="6">
        <v>7454</v>
      </c>
      <c r="AQ69" s="22"/>
      <c r="AR69" s="22"/>
      <c r="AS69" s="2"/>
      <c r="AT69" s="2">
        <v>48</v>
      </c>
      <c r="AU69" s="2">
        <v>179</v>
      </c>
      <c r="AV69" s="2">
        <v>334</v>
      </c>
      <c r="AW69" s="2">
        <v>586</v>
      </c>
      <c r="AX69" s="2">
        <v>1067</v>
      </c>
      <c r="AY69" s="2">
        <v>5718</v>
      </c>
      <c r="AZ69" s="22"/>
      <c r="BA69" s="22"/>
      <c r="BB69" s="8"/>
      <c r="BC69" s="8">
        <v>40</v>
      </c>
      <c r="BD69" s="8">
        <v>163</v>
      </c>
      <c r="BE69" s="8">
        <v>311</v>
      </c>
      <c r="BF69" s="8">
        <v>571</v>
      </c>
      <c r="BG69" s="8">
        <v>1043</v>
      </c>
      <c r="BH69" s="8">
        <v>5745</v>
      </c>
      <c r="BI69" s="22"/>
      <c r="BJ69" s="22"/>
    </row>
    <row r="70" spans="1:62">
      <c r="A70" s="22"/>
      <c r="B70" s="22"/>
      <c r="C70" s="22"/>
      <c r="D70" s="22"/>
      <c r="E70" s="22"/>
      <c r="F70" s="22"/>
      <c r="G70" s="22"/>
      <c r="H70" s="22"/>
      <c r="I70" s="19"/>
      <c r="J70" s="19">
        <v>24</v>
      </c>
      <c r="K70" s="19">
        <v>177</v>
      </c>
      <c r="L70" s="19">
        <v>183</v>
      </c>
      <c r="M70" s="19">
        <v>1223</v>
      </c>
      <c r="N70" s="19">
        <v>1754</v>
      </c>
      <c r="O70" s="19">
        <v>12965</v>
      </c>
      <c r="P70" s="22"/>
      <c r="Q70" s="22"/>
      <c r="R70" s="5"/>
      <c r="S70" s="5">
        <v>31</v>
      </c>
      <c r="T70" s="5">
        <v>163</v>
      </c>
      <c r="U70" s="5">
        <v>292</v>
      </c>
      <c r="V70" s="5">
        <v>1100</v>
      </c>
      <c r="W70" s="5">
        <v>2047</v>
      </c>
      <c r="X70" s="5">
        <v>12016</v>
      </c>
      <c r="Y70" s="22"/>
      <c r="Z70" s="22"/>
      <c r="AA70" s="14"/>
      <c r="AB70" s="14">
        <v>38</v>
      </c>
      <c r="AC70" s="14">
        <v>105</v>
      </c>
      <c r="AD70" s="14">
        <v>173</v>
      </c>
      <c r="AE70" s="14">
        <v>729</v>
      </c>
      <c r="AF70" s="14">
        <v>1351</v>
      </c>
      <c r="AG70" s="14">
        <v>7355</v>
      </c>
      <c r="AH70" s="22"/>
      <c r="AI70" s="22"/>
      <c r="AJ70" s="6"/>
      <c r="AK70" s="6">
        <v>24</v>
      </c>
      <c r="AL70" s="6">
        <v>105</v>
      </c>
      <c r="AM70" s="6">
        <v>185</v>
      </c>
      <c r="AN70" s="6">
        <v>731</v>
      </c>
      <c r="AO70" s="6">
        <v>1321</v>
      </c>
      <c r="AP70" s="6">
        <v>7422</v>
      </c>
      <c r="AQ70" s="22"/>
      <c r="AR70" s="22"/>
      <c r="AS70" s="2"/>
      <c r="AT70" s="2">
        <v>46</v>
      </c>
      <c r="AU70" s="2">
        <v>169</v>
      </c>
      <c r="AV70" s="2">
        <v>331</v>
      </c>
      <c r="AW70" s="2">
        <v>578</v>
      </c>
      <c r="AX70" s="2">
        <v>1149</v>
      </c>
      <c r="AY70" s="2">
        <v>5725</v>
      </c>
      <c r="AZ70" s="22"/>
      <c r="BA70" s="22"/>
      <c r="BB70" s="8"/>
      <c r="BC70" s="8">
        <v>40</v>
      </c>
      <c r="BD70" s="8">
        <v>164</v>
      </c>
      <c r="BE70" s="8">
        <v>315</v>
      </c>
      <c r="BF70" s="8">
        <v>573</v>
      </c>
      <c r="BG70" s="8">
        <v>1035</v>
      </c>
      <c r="BH70" s="8">
        <v>5774</v>
      </c>
      <c r="BI70" s="22"/>
      <c r="BJ70" s="22"/>
    </row>
    <row r="71" spans="1:62">
      <c r="A71" s="22"/>
      <c r="B71" s="22"/>
      <c r="C71" s="22"/>
      <c r="D71" s="22"/>
      <c r="E71" s="22"/>
      <c r="F71" s="22"/>
      <c r="G71" s="22"/>
      <c r="H71" s="22"/>
      <c r="I71" s="19"/>
      <c r="J71" s="19">
        <v>26</v>
      </c>
      <c r="K71" s="19">
        <v>182</v>
      </c>
      <c r="L71" s="19">
        <v>186</v>
      </c>
      <c r="M71" s="19">
        <v>1220</v>
      </c>
      <c r="N71" s="19">
        <v>1746</v>
      </c>
      <c r="O71" s="19">
        <v>12776</v>
      </c>
      <c r="P71" s="22"/>
      <c r="Q71" s="22"/>
      <c r="R71" s="5"/>
      <c r="S71" s="5">
        <v>28</v>
      </c>
      <c r="T71" s="5">
        <v>159</v>
      </c>
      <c r="U71" s="5">
        <v>278</v>
      </c>
      <c r="V71" s="5">
        <v>1094</v>
      </c>
      <c r="W71" s="5">
        <v>2136</v>
      </c>
      <c r="X71" s="5">
        <v>11918</v>
      </c>
      <c r="Y71" s="22"/>
      <c r="Z71" s="22"/>
      <c r="AA71" s="14"/>
      <c r="AB71" s="14">
        <v>34</v>
      </c>
      <c r="AC71" s="14">
        <v>96</v>
      </c>
      <c r="AD71" s="14">
        <v>181</v>
      </c>
      <c r="AE71" s="14">
        <v>737</v>
      </c>
      <c r="AF71" s="14">
        <v>1334</v>
      </c>
      <c r="AG71" s="14">
        <v>7341</v>
      </c>
      <c r="AH71" s="22"/>
      <c r="AI71" s="22"/>
      <c r="AJ71" s="6"/>
      <c r="AK71" s="6">
        <v>27</v>
      </c>
      <c r="AL71" s="6">
        <v>90</v>
      </c>
      <c r="AM71" s="6">
        <v>173</v>
      </c>
      <c r="AN71" s="6">
        <v>735</v>
      </c>
      <c r="AO71" s="6">
        <v>1330</v>
      </c>
      <c r="AP71" s="6">
        <v>7415</v>
      </c>
      <c r="AQ71" s="22"/>
      <c r="AR71" s="22"/>
      <c r="AS71" s="2"/>
      <c r="AT71" s="2">
        <v>52</v>
      </c>
      <c r="AU71" s="2">
        <v>165</v>
      </c>
      <c r="AV71" s="2">
        <v>356</v>
      </c>
      <c r="AW71" s="2">
        <v>586</v>
      </c>
      <c r="AX71" s="2">
        <v>1043</v>
      </c>
      <c r="AY71" s="2">
        <v>5721</v>
      </c>
      <c r="AZ71" s="22"/>
      <c r="BA71" s="22"/>
      <c r="BB71" s="8"/>
      <c r="BC71" s="8">
        <v>41</v>
      </c>
      <c r="BD71" s="8">
        <v>159</v>
      </c>
      <c r="BE71" s="8">
        <v>313</v>
      </c>
      <c r="BF71" s="8">
        <v>572</v>
      </c>
      <c r="BG71" s="8">
        <v>1042</v>
      </c>
      <c r="BH71" s="8">
        <v>5793</v>
      </c>
      <c r="BI71" s="22"/>
      <c r="BJ71" s="22"/>
    </row>
    <row r="72" spans="1:62">
      <c r="A72" s="22"/>
      <c r="B72" s="22"/>
      <c r="C72" s="22"/>
      <c r="D72" s="22"/>
      <c r="E72" s="22"/>
      <c r="F72" s="22"/>
      <c r="G72" s="22"/>
      <c r="H72" s="22"/>
      <c r="I72" s="19"/>
      <c r="J72" s="19">
        <v>26</v>
      </c>
      <c r="K72" s="19">
        <v>180</v>
      </c>
      <c r="L72" s="19">
        <v>186</v>
      </c>
      <c r="M72" s="19">
        <v>1235</v>
      </c>
      <c r="N72" s="19">
        <v>1754</v>
      </c>
      <c r="O72" s="19">
        <v>12901</v>
      </c>
      <c r="P72" s="22"/>
      <c r="Q72" s="22"/>
      <c r="R72" s="5"/>
      <c r="S72" s="5">
        <v>29</v>
      </c>
      <c r="T72" s="5">
        <v>163</v>
      </c>
      <c r="U72" s="5">
        <v>285</v>
      </c>
      <c r="V72" s="5">
        <v>1111</v>
      </c>
      <c r="W72" s="5">
        <v>2105</v>
      </c>
      <c r="X72" s="5">
        <v>11934</v>
      </c>
      <c r="Y72" s="22"/>
      <c r="Z72" s="22"/>
      <c r="AA72" s="14"/>
      <c r="AB72" s="14">
        <v>28</v>
      </c>
      <c r="AC72" s="14">
        <v>97</v>
      </c>
      <c r="AD72" s="14">
        <v>185</v>
      </c>
      <c r="AE72" s="14">
        <v>743</v>
      </c>
      <c r="AF72" s="14">
        <v>1348</v>
      </c>
      <c r="AG72" s="14">
        <v>7350</v>
      </c>
      <c r="AH72" s="22"/>
      <c r="AI72" s="22"/>
      <c r="AJ72" s="6"/>
      <c r="AK72" s="6">
        <v>24</v>
      </c>
      <c r="AL72" s="6">
        <v>90</v>
      </c>
      <c r="AM72" s="6">
        <v>175</v>
      </c>
      <c r="AN72" s="6">
        <v>736</v>
      </c>
      <c r="AO72" s="6">
        <v>1336</v>
      </c>
      <c r="AP72" s="6">
        <v>7361</v>
      </c>
      <c r="AQ72" s="22"/>
      <c r="AR72" s="22"/>
      <c r="AS72" s="2"/>
      <c r="AT72" s="2">
        <v>46</v>
      </c>
      <c r="AU72" s="2">
        <v>167</v>
      </c>
      <c r="AV72" s="2">
        <v>340</v>
      </c>
      <c r="AW72" s="2">
        <v>598</v>
      </c>
      <c r="AX72" s="2">
        <v>1040</v>
      </c>
      <c r="AY72" s="2">
        <v>5720</v>
      </c>
      <c r="AZ72" s="22"/>
      <c r="BA72" s="22"/>
      <c r="BB72" s="8"/>
      <c r="BC72" s="8">
        <v>43</v>
      </c>
      <c r="BD72" s="8">
        <v>156</v>
      </c>
      <c r="BE72" s="8">
        <v>311</v>
      </c>
      <c r="BF72" s="8">
        <v>585</v>
      </c>
      <c r="BG72" s="8">
        <v>1038</v>
      </c>
      <c r="BH72" s="8">
        <v>5823</v>
      </c>
      <c r="BI72" s="22"/>
      <c r="BJ72" s="22"/>
    </row>
    <row r="73" spans="1:62">
      <c r="A73" s="22"/>
      <c r="B73" s="22"/>
      <c r="C73" s="22"/>
      <c r="D73" s="22"/>
      <c r="E73" s="22"/>
      <c r="F73" s="22"/>
      <c r="G73" s="22"/>
      <c r="H73" s="22"/>
      <c r="I73" s="19"/>
      <c r="J73" s="19">
        <v>24</v>
      </c>
      <c r="K73" s="19">
        <v>176</v>
      </c>
      <c r="L73" s="19">
        <v>181</v>
      </c>
      <c r="M73" s="19">
        <v>1230</v>
      </c>
      <c r="N73" s="19">
        <v>1759</v>
      </c>
      <c r="O73" s="19">
        <v>12851</v>
      </c>
      <c r="P73" s="22"/>
      <c r="Q73" s="22"/>
      <c r="R73" s="5"/>
      <c r="S73" s="5">
        <v>30</v>
      </c>
      <c r="T73" s="5">
        <v>164</v>
      </c>
      <c r="U73" s="5">
        <v>278</v>
      </c>
      <c r="V73" s="5">
        <v>1097</v>
      </c>
      <c r="W73" s="5">
        <v>2046</v>
      </c>
      <c r="X73" s="5">
        <v>11899</v>
      </c>
      <c r="Y73" s="22"/>
      <c r="Z73" s="22"/>
      <c r="AA73" s="14"/>
      <c r="AB73" s="14">
        <v>27</v>
      </c>
      <c r="AC73" s="14">
        <v>94</v>
      </c>
      <c r="AD73" s="14">
        <v>181</v>
      </c>
      <c r="AE73" s="14">
        <v>729</v>
      </c>
      <c r="AF73" s="14">
        <v>1345</v>
      </c>
      <c r="AG73" s="14">
        <v>7368</v>
      </c>
      <c r="AH73" s="22"/>
      <c r="AI73" s="22"/>
      <c r="AJ73" s="6"/>
      <c r="AK73" s="6">
        <v>23</v>
      </c>
      <c r="AL73" s="6">
        <v>93</v>
      </c>
      <c r="AM73" s="6">
        <v>188</v>
      </c>
      <c r="AN73" s="6">
        <v>740</v>
      </c>
      <c r="AO73" s="6">
        <v>1326</v>
      </c>
      <c r="AP73" s="6">
        <v>7277</v>
      </c>
      <c r="AQ73" s="22"/>
      <c r="AR73" s="22"/>
      <c r="AS73" s="2"/>
      <c r="AT73" s="2">
        <v>41</v>
      </c>
      <c r="AU73" s="2">
        <v>176</v>
      </c>
      <c r="AV73" s="2">
        <v>336</v>
      </c>
      <c r="AW73" s="2">
        <v>580</v>
      </c>
      <c r="AX73" s="2">
        <v>1041</v>
      </c>
      <c r="AY73" s="2">
        <v>5715</v>
      </c>
      <c r="AZ73" s="22"/>
      <c r="BA73" s="22"/>
      <c r="BB73" s="8"/>
      <c r="BC73" s="8">
        <v>46</v>
      </c>
      <c r="BD73" s="8">
        <v>164</v>
      </c>
      <c r="BE73" s="8">
        <v>318</v>
      </c>
      <c r="BF73" s="8">
        <v>576</v>
      </c>
      <c r="BG73" s="8">
        <v>1041</v>
      </c>
      <c r="BH73" s="8">
        <v>5752</v>
      </c>
      <c r="BI73" s="22"/>
      <c r="BJ73" s="22"/>
    </row>
    <row r="74" spans="1:62">
      <c r="A74" s="22"/>
      <c r="B74" s="22"/>
      <c r="C74" s="22"/>
      <c r="D74" s="22"/>
      <c r="E74" s="22"/>
      <c r="F74" s="22"/>
      <c r="G74" s="22"/>
      <c r="H74" s="22"/>
      <c r="I74" s="19"/>
      <c r="J74" s="19">
        <v>24</v>
      </c>
      <c r="K74" s="19">
        <v>180</v>
      </c>
      <c r="L74" s="19">
        <v>180</v>
      </c>
      <c r="M74" s="19">
        <v>1231</v>
      </c>
      <c r="N74" s="19">
        <v>1758</v>
      </c>
      <c r="O74" s="19">
        <v>12827</v>
      </c>
      <c r="P74" s="22"/>
      <c r="Q74" s="22"/>
      <c r="R74" s="5"/>
      <c r="S74" s="5">
        <v>27</v>
      </c>
      <c r="T74" s="5">
        <v>162</v>
      </c>
      <c r="U74" s="5">
        <v>277</v>
      </c>
      <c r="V74" s="5">
        <v>1102</v>
      </c>
      <c r="W74" s="5">
        <v>2039</v>
      </c>
      <c r="X74" s="5">
        <v>12024</v>
      </c>
      <c r="Y74" s="22"/>
      <c r="Z74" s="22"/>
      <c r="AA74" s="14"/>
      <c r="AB74" s="14">
        <v>29</v>
      </c>
      <c r="AC74" s="14">
        <v>96</v>
      </c>
      <c r="AD74" s="14">
        <v>183</v>
      </c>
      <c r="AE74" s="14">
        <v>733</v>
      </c>
      <c r="AF74" s="14">
        <v>1338</v>
      </c>
      <c r="AG74" s="14">
        <v>7364</v>
      </c>
      <c r="AH74" s="22"/>
      <c r="AI74" s="22"/>
      <c r="AJ74" s="6"/>
      <c r="AK74" s="6">
        <v>24</v>
      </c>
      <c r="AL74" s="6">
        <v>95</v>
      </c>
      <c r="AM74" s="6">
        <v>172</v>
      </c>
      <c r="AN74" s="6">
        <v>744</v>
      </c>
      <c r="AO74" s="6">
        <v>1328</v>
      </c>
      <c r="AP74" s="6">
        <v>7414</v>
      </c>
      <c r="AQ74" s="22"/>
      <c r="AR74" s="22"/>
      <c r="AS74" s="2"/>
      <c r="AT74" s="2">
        <v>46</v>
      </c>
      <c r="AU74" s="2">
        <v>165</v>
      </c>
      <c r="AV74" s="2">
        <v>314</v>
      </c>
      <c r="AW74" s="2">
        <v>582</v>
      </c>
      <c r="AX74" s="2">
        <v>1045</v>
      </c>
      <c r="AY74" s="2">
        <v>5809</v>
      </c>
      <c r="AZ74" s="22"/>
      <c r="BA74" s="22"/>
      <c r="BB74" s="8"/>
      <c r="BC74" s="8">
        <v>45</v>
      </c>
      <c r="BD74" s="8">
        <v>157</v>
      </c>
      <c r="BE74" s="8">
        <v>319</v>
      </c>
      <c r="BF74" s="8">
        <v>574</v>
      </c>
      <c r="BG74" s="8">
        <v>1039</v>
      </c>
      <c r="BH74" s="8">
        <v>5837</v>
      </c>
      <c r="BI74" s="22"/>
      <c r="BJ74" s="22"/>
    </row>
    <row r="75" spans="1:62">
      <c r="A75" s="22"/>
      <c r="B75" s="22"/>
      <c r="C75" s="22"/>
      <c r="D75" s="22"/>
      <c r="E75" s="22"/>
      <c r="F75" s="22"/>
      <c r="G75" s="22"/>
      <c r="H75" s="22"/>
      <c r="I75" s="19"/>
      <c r="J75" s="19">
        <v>25</v>
      </c>
      <c r="K75" s="19">
        <v>182</v>
      </c>
      <c r="L75" s="19">
        <v>181</v>
      </c>
      <c r="M75" s="19">
        <v>1248</v>
      </c>
      <c r="N75" s="19">
        <v>1751</v>
      </c>
      <c r="O75" s="19">
        <v>12992</v>
      </c>
      <c r="P75" s="22"/>
      <c r="Q75" s="22"/>
      <c r="R75" s="5"/>
      <c r="S75" s="5">
        <v>28</v>
      </c>
      <c r="T75" s="5">
        <v>160</v>
      </c>
      <c r="U75" s="5">
        <v>281</v>
      </c>
      <c r="V75" s="5">
        <v>1122</v>
      </c>
      <c r="W75" s="5">
        <v>2065</v>
      </c>
      <c r="X75" s="5">
        <v>11931</v>
      </c>
      <c r="Y75" s="22"/>
      <c r="Z75" s="22"/>
      <c r="AA75" s="14"/>
      <c r="AB75" s="14">
        <v>26</v>
      </c>
      <c r="AC75" s="14">
        <v>96</v>
      </c>
      <c r="AD75" s="14">
        <v>190</v>
      </c>
      <c r="AE75" s="14">
        <v>731</v>
      </c>
      <c r="AF75" s="14">
        <v>1341</v>
      </c>
      <c r="AG75" s="14">
        <v>7289</v>
      </c>
      <c r="AH75" s="22"/>
      <c r="AI75" s="22"/>
      <c r="AJ75" s="6"/>
      <c r="AK75" s="6">
        <v>21</v>
      </c>
      <c r="AL75" s="6">
        <v>88</v>
      </c>
      <c r="AM75" s="6">
        <v>172</v>
      </c>
      <c r="AN75" s="6">
        <v>741</v>
      </c>
      <c r="AO75" s="6">
        <v>1338</v>
      </c>
      <c r="AP75" s="6">
        <v>7461</v>
      </c>
      <c r="AQ75" s="22"/>
      <c r="AR75" s="22"/>
      <c r="AS75" s="2"/>
      <c r="AT75" s="2">
        <v>45</v>
      </c>
      <c r="AU75" s="2">
        <v>170</v>
      </c>
      <c r="AV75" s="2">
        <v>319</v>
      </c>
      <c r="AW75" s="2">
        <v>577</v>
      </c>
      <c r="AX75" s="2">
        <v>1044</v>
      </c>
      <c r="AY75" s="2">
        <v>5906</v>
      </c>
      <c r="AZ75" s="22"/>
      <c r="BA75" s="22"/>
      <c r="BB75" s="8"/>
      <c r="BC75" s="8">
        <v>52</v>
      </c>
      <c r="BD75" s="8">
        <v>162</v>
      </c>
      <c r="BE75" s="8">
        <v>316</v>
      </c>
      <c r="BF75" s="8">
        <v>600</v>
      </c>
      <c r="BG75" s="8">
        <v>1036</v>
      </c>
      <c r="BH75" s="8">
        <v>5831</v>
      </c>
      <c r="BI75" s="22"/>
      <c r="BJ75" s="22"/>
    </row>
    <row r="76" spans="1:62">
      <c r="A76" s="22"/>
      <c r="B76" s="22"/>
      <c r="C76" s="22"/>
      <c r="D76" s="22"/>
      <c r="E76" s="22"/>
      <c r="F76" s="22"/>
      <c r="G76" s="22"/>
      <c r="H76" s="22"/>
      <c r="I76" s="19"/>
      <c r="J76" s="19">
        <v>25</v>
      </c>
      <c r="K76" s="19">
        <v>188</v>
      </c>
      <c r="L76" s="19">
        <v>180</v>
      </c>
      <c r="M76" s="19">
        <v>1219</v>
      </c>
      <c r="N76" s="19">
        <v>1748</v>
      </c>
      <c r="O76" s="19">
        <v>12811</v>
      </c>
      <c r="P76" s="22"/>
      <c r="Q76" s="22"/>
      <c r="R76" s="5"/>
      <c r="S76" s="5">
        <v>29</v>
      </c>
      <c r="T76" s="5">
        <v>168</v>
      </c>
      <c r="U76" s="5">
        <v>278</v>
      </c>
      <c r="V76" s="5">
        <v>1107</v>
      </c>
      <c r="W76" s="5">
        <v>2035</v>
      </c>
      <c r="X76" s="5">
        <v>11981</v>
      </c>
      <c r="Y76" s="22"/>
      <c r="Z76" s="22"/>
      <c r="AA76" s="14"/>
      <c r="AB76" s="14">
        <v>26</v>
      </c>
      <c r="AC76" s="14">
        <v>100</v>
      </c>
      <c r="AD76" s="14">
        <v>181</v>
      </c>
      <c r="AE76" s="14">
        <v>730</v>
      </c>
      <c r="AF76" s="14">
        <v>1330</v>
      </c>
      <c r="AG76" s="14">
        <v>7291</v>
      </c>
      <c r="AH76" s="22"/>
      <c r="AI76" s="22"/>
      <c r="AJ76" s="6"/>
      <c r="AK76" s="6">
        <v>23</v>
      </c>
      <c r="AL76" s="6">
        <v>89</v>
      </c>
      <c r="AM76" s="6">
        <v>173</v>
      </c>
      <c r="AN76" s="6">
        <v>738</v>
      </c>
      <c r="AO76" s="6">
        <v>1329</v>
      </c>
      <c r="AP76" s="6">
        <v>7308</v>
      </c>
      <c r="AQ76" s="22"/>
      <c r="AR76" s="22"/>
      <c r="AS76" s="2"/>
      <c r="AT76" s="2">
        <v>42</v>
      </c>
      <c r="AU76" s="2">
        <v>180</v>
      </c>
      <c r="AV76" s="2">
        <v>328</v>
      </c>
      <c r="AW76" s="2">
        <v>582</v>
      </c>
      <c r="AX76" s="2">
        <v>1038</v>
      </c>
      <c r="AY76" s="2">
        <v>5716</v>
      </c>
      <c r="AZ76" s="22"/>
      <c r="BA76" s="22"/>
      <c r="BB76" s="8"/>
      <c r="BC76" s="8">
        <v>40</v>
      </c>
      <c r="BD76" s="8">
        <v>163</v>
      </c>
      <c r="BE76" s="8">
        <v>317</v>
      </c>
      <c r="BF76" s="8">
        <v>616</v>
      </c>
      <c r="BG76" s="8">
        <v>1038</v>
      </c>
      <c r="BH76" s="8">
        <v>5743</v>
      </c>
      <c r="BI76" s="22"/>
      <c r="BJ76" s="22"/>
    </row>
    <row r="77" spans="1:62">
      <c r="A77" s="22"/>
      <c r="B77" s="22"/>
      <c r="C77" s="22"/>
      <c r="D77" s="22"/>
      <c r="E77" s="22"/>
      <c r="F77" s="22"/>
      <c r="G77" s="22"/>
      <c r="H77" s="22"/>
      <c r="I77" s="19"/>
      <c r="J77" s="19">
        <v>24</v>
      </c>
      <c r="K77" s="19">
        <v>186</v>
      </c>
      <c r="L77" s="19">
        <v>181</v>
      </c>
      <c r="M77" s="19">
        <v>1238</v>
      </c>
      <c r="N77" s="19">
        <v>1749</v>
      </c>
      <c r="O77" s="19">
        <v>12944</v>
      </c>
      <c r="P77" s="22"/>
      <c r="Q77" s="22"/>
      <c r="R77" s="5"/>
      <c r="S77" s="5">
        <v>27</v>
      </c>
      <c r="T77" s="5">
        <v>165</v>
      </c>
      <c r="U77" s="5">
        <v>283</v>
      </c>
      <c r="V77" s="5">
        <v>1108</v>
      </c>
      <c r="W77" s="5">
        <v>2041</v>
      </c>
      <c r="X77" s="5">
        <v>11913</v>
      </c>
      <c r="Y77" s="22"/>
      <c r="Z77" s="22"/>
      <c r="AA77" s="14"/>
      <c r="AB77" s="14">
        <v>24</v>
      </c>
      <c r="AC77" s="14">
        <v>97</v>
      </c>
      <c r="AD77" s="14">
        <v>176</v>
      </c>
      <c r="AE77" s="14">
        <v>745</v>
      </c>
      <c r="AF77" s="14">
        <v>1342</v>
      </c>
      <c r="AG77" s="14">
        <v>7335</v>
      </c>
      <c r="AH77" s="22"/>
      <c r="AI77" s="22"/>
      <c r="AJ77" s="6"/>
      <c r="AK77" s="6">
        <v>23</v>
      </c>
      <c r="AL77" s="6">
        <v>98</v>
      </c>
      <c r="AM77" s="6">
        <v>173</v>
      </c>
      <c r="AN77" s="6">
        <v>748</v>
      </c>
      <c r="AO77" s="6">
        <v>1326</v>
      </c>
      <c r="AP77" s="6">
        <v>7373</v>
      </c>
      <c r="AQ77" s="22"/>
      <c r="AR77" s="22"/>
      <c r="AS77" s="2"/>
      <c r="AT77" s="2">
        <v>41</v>
      </c>
      <c r="AU77" s="2">
        <v>167</v>
      </c>
      <c r="AV77" s="2">
        <v>331</v>
      </c>
      <c r="AW77" s="2">
        <v>592</v>
      </c>
      <c r="AX77" s="2">
        <v>1038</v>
      </c>
      <c r="AY77" s="2">
        <v>6157</v>
      </c>
      <c r="AZ77" s="22"/>
      <c r="BA77" s="22"/>
      <c r="BB77" s="8"/>
      <c r="BC77" s="8">
        <v>42</v>
      </c>
      <c r="BD77" s="8">
        <v>158</v>
      </c>
      <c r="BE77" s="8">
        <v>316</v>
      </c>
      <c r="BF77" s="8">
        <v>625</v>
      </c>
      <c r="BG77" s="8">
        <v>1036</v>
      </c>
      <c r="BH77" s="8">
        <v>5817</v>
      </c>
      <c r="BI77" s="22"/>
      <c r="BJ77" s="22"/>
    </row>
    <row r="78" spans="1:62">
      <c r="A78" s="22"/>
      <c r="B78" s="22"/>
      <c r="C78" s="22"/>
      <c r="D78" s="22"/>
      <c r="E78" s="22"/>
      <c r="F78" s="22"/>
      <c r="G78" s="22"/>
      <c r="H78" s="22"/>
      <c r="I78" s="19"/>
      <c r="J78" s="19">
        <v>27</v>
      </c>
      <c r="K78" s="19">
        <v>195</v>
      </c>
      <c r="L78" s="19">
        <v>181</v>
      </c>
      <c r="M78" s="19">
        <v>1226</v>
      </c>
      <c r="N78" s="19">
        <v>1752</v>
      </c>
      <c r="O78" s="19">
        <v>12869</v>
      </c>
      <c r="P78" s="22"/>
      <c r="Q78" s="22"/>
      <c r="R78" s="5"/>
      <c r="S78" s="5">
        <v>29</v>
      </c>
      <c r="T78" s="5">
        <v>160</v>
      </c>
      <c r="U78" s="5">
        <v>279</v>
      </c>
      <c r="V78" s="5">
        <v>1110</v>
      </c>
      <c r="W78" s="5">
        <v>2056</v>
      </c>
      <c r="X78" s="5">
        <v>11869</v>
      </c>
      <c r="Y78" s="22"/>
      <c r="Z78" s="22"/>
      <c r="AA78" s="14"/>
      <c r="AB78" s="14">
        <v>23</v>
      </c>
      <c r="AC78" s="14">
        <v>105</v>
      </c>
      <c r="AD78" s="14">
        <v>180</v>
      </c>
      <c r="AE78" s="14">
        <v>726</v>
      </c>
      <c r="AF78" s="14">
        <v>1346</v>
      </c>
      <c r="AG78" s="14">
        <v>7296</v>
      </c>
      <c r="AH78" s="22"/>
      <c r="AI78" s="22"/>
      <c r="AJ78" s="6"/>
      <c r="AK78" s="6">
        <v>21</v>
      </c>
      <c r="AL78" s="6">
        <v>92</v>
      </c>
      <c r="AM78" s="6">
        <v>174</v>
      </c>
      <c r="AN78" s="6">
        <v>741</v>
      </c>
      <c r="AO78" s="6">
        <v>1334</v>
      </c>
      <c r="AP78" s="6">
        <v>7465</v>
      </c>
      <c r="AQ78" s="22"/>
      <c r="AR78" s="22"/>
      <c r="AS78" s="2"/>
      <c r="AT78" s="2">
        <v>44</v>
      </c>
      <c r="AU78" s="2">
        <v>175</v>
      </c>
      <c r="AV78" s="2">
        <v>313</v>
      </c>
      <c r="AW78" s="2">
        <v>580</v>
      </c>
      <c r="AX78" s="2">
        <v>1037</v>
      </c>
      <c r="AY78" s="2">
        <v>5765</v>
      </c>
      <c r="AZ78" s="22"/>
      <c r="BA78" s="22"/>
      <c r="BB78" s="8"/>
      <c r="BC78" s="8">
        <v>41</v>
      </c>
      <c r="BD78" s="8">
        <v>161</v>
      </c>
      <c r="BE78" s="8">
        <v>309</v>
      </c>
      <c r="BF78" s="8">
        <v>589</v>
      </c>
      <c r="BG78" s="8">
        <v>1041</v>
      </c>
      <c r="BH78" s="8">
        <v>5828</v>
      </c>
      <c r="BI78" s="22"/>
      <c r="BJ78" s="22"/>
    </row>
    <row r="79" spans="1:62">
      <c r="A79" s="22"/>
      <c r="B79" s="22"/>
      <c r="C79" s="22"/>
      <c r="D79" s="22"/>
      <c r="E79" s="22"/>
      <c r="F79" s="22"/>
      <c r="G79" s="22"/>
      <c r="H79" s="22"/>
      <c r="I79" s="19"/>
      <c r="J79" s="19">
        <v>25</v>
      </c>
      <c r="K79" s="19">
        <v>188</v>
      </c>
      <c r="L79" s="19">
        <v>181</v>
      </c>
      <c r="M79" s="19">
        <v>1254</v>
      </c>
      <c r="N79" s="19">
        <v>1754</v>
      </c>
      <c r="O79" s="19">
        <v>12792</v>
      </c>
      <c r="P79" s="22"/>
      <c r="Q79" s="22"/>
      <c r="R79" s="5"/>
      <c r="S79" s="5">
        <v>27</v>
      </c>
      <c r="T79" s="5">
        <v>168</v>
      </c>
      <c r="U79" s="5">
        <v>257</v>
      </c>
      <c r="V79" s="5">
        <v>1108</v>
      </c>
      <c r="W79" s="5">
        <v>2061</v>
      </c>
      <c r="X79" s="5">
        <v>11969</v>
      </c>
      <c r="Y79" s="22"/>
      <c r="Z79" s="22"/>
      <c r="AA79" s="14"/>
      <c r="AB79" s="14">
        <v>22</v>
      </c>
      <c r="AC79" s="14">
        <v>96</v>
      </c>
      <c r="AD79" s="14">
        <v>276</v>
      </c>
      <c r="AE79" s="14">
        <v>739</v>
      </c>
      <c r="AF79" s="14">
        <v>1352</v>
      </c>
      <c r="AG79" s="14">
        <v>7303</v>
      </c>
      <c r="AH79" s="22"/>
      <c r="AI79" s="22"/>
      <c r="AJ79" s="6"/>
      <c r="AK79" s="6">
        <v>21</v>
      </c>
      <c r="AL79" s="6">
        <v>88</v>
      </c>
      <c r="AM79" s="6">
        <v>182</v>
      </c>
      <c r="AN79" s="6">
        <v>734</v>
      </c>
      <c r="AO79" s="6">
        <v>1335</v>
      </c>
      <c r="AP79" s="6">
        <v>7319</v>
      </c>
      <c r="AQ79" s="22"/>
      <c r="AR79" s="22"/>
      <c r="AS79" s="2"/>
      <c r="AT79" s="2">
        <v>47</v>
      </c>
      <c r="AU79" s="2">
        <v>169</v>
      </c>
      <c r="AV79" s="2">
        <v>312</v>
      </c>
      <c r="AW79" s="2">
        <v>588</v>
      </c>
      <c r="AX79" s="2">
        <v>1036</v>
      </c>
      <c r="AY79" s="2">
        <v>5778</v>
      </c>
      <c r="AZ79" s="22"/>
      <c r="BA79" s="22"/>
      <c r="BB79" s="8"/>
      <c r="BC79" s="8">
        <v>43</v>
      </c>
      <c r="BD79" s="8">
        <v>160</v>
      </c>
      <c r="BE79" s="8">
        <v>313</v>
      </c>
      <c r="BF79" s="8">
        <v>708</v>
      </c>
      <c r="BG79" s="8">
        <v>1058</v>
      </c>
      <c r="BH79" s="8">
        <v>5762</v>
      </c>
      <c r="BI79" s="22"/>
      <c r="BJ79" s="22"/>
    </row>
    <row r="80" spans="1:62">
      <c r="A80" s="22"/>
      <c r="B80" s="22"/>
      <c r="C80" s="22"/>
      <c r="D80" s="22"/>
      <c r="E80" s="22"/>
      <c r="F80" s="22"/>
      <c r="G80" s="22"/>
      <c r="H80" s="22"/>
      <c r="I80" s="19"/>
      <c r="J80" s="19">
        <v>25</v>
      </c>
      <c r="K80" s="19">
        <v>194</v>
      </c>
      <c r="L80" s="19">
        <v>181</v>
      </c>
      <c r="M80" s="19">
        <v>1242</v>
      </c>
      <c r="N80" s="19">
        <v>1771</v>
      </c>
      <c r="O80" s="19">
        <v>12866</v>
      </c>
      <c r="P80" s="22"/>
      <c r="Q80" s="22"/>
      <c r="R80" s="5"/>
      <c r="S80" s="5">
        <v>26</v>
      </c>
      <c r="T80" s="5">
        <v>165</v>
      </c>
      <c r="U80" s="5">
        <v>242</v>
      </c>
      <c r="V80" s="5">
        <v>1108</v>
      </c>
      <c r="W80" s="5">
        <v>2043</v>
      </c>
      <c r="X80" s="5">
        <v>11882</v>
      </c>
      <c r="Y80" s="22"/>
      <c r="Z80" s="22"/>
      <c r="AA80" s="14"/>
      <c r="AB80" s="14">
        <v>23</v>
      </c>
      <c r="AC80" s="14">
        <v>95</v>
      </c>
      <c r="AD80" s="14">
        <v>204</v>
      </c>
      <c r="AE80" s="14">
        <v>737</v>
      </c>
      <c r="AF80" s="14">
        <v>1329</v>
      </c>
      <c r="AG80" s="14">
        <v>7244</v>
      </c>
      <c r="AH80" s="22"/>
      <c r="AI80" s="22"/>
      <c r="AJ80" s="6"/>
      <c r="AK80" s="6">
        <v>21</v>
      </c>
      <c r="AL80" s="6">
        <v>90</v>
      </c>
      <c r="AM80" s="6">
        <v>176</v>
      </c>
      <c r="AN80" s="6">
        <v>740</v>
      </c>
      <c r="AO80" s="6">
        <v>1327</v>
      </c>
      <c r="AP80" s="6">
        <v>7278</v>
      </c>
      <c r="AQ80" s="22"/>
      <c r="AR80" s="22"/>
      <c r="AS80" s="2"/>
      <c r="AT80" s="2">
        <v>53</v>
      </c>
      <c r="AU80" s="2">
        <v>174</v>
      </c>
      <c r="AV80" s="2">
        <v>322</v>
      </c>
      <c r="AW80" s="2">
        <v>588</v>
      </c>
      <c r="AX80" s="2">
        <v>1042</v>
      </c>
      <c r="AY80" s="2">
        <v>5796</v>
      </c>
      <c r="AZ80" s="22"/>
      <c r="BA80" s="22"/>
      <c r="BB80" s="8"/>
      <c r="BC80" s="8">
        <v>41</v>
      </c>
      <c r="BD80" s="8">
        <v>154</v>
      </c>
      <c r="BE80" s="8">
        <v>303</v>
      </c>
      <c r="BF80" s="8">
        <v>583</v>
      </c>
      <c r="BG80" s="8">
        <v>1095</v>
      </c>
      <c r="BH80" s="8">
        <v>5747</v>
      </c>
      <c r="BI80" s="22"/>
      <c r="BJ80" s="22"/>
    </row>
    <row r="81" spans="1:62">
      <c r="A81" s="22"/>
      <c r="B81" s="22"/>
      <c r="C81" s="22"/>
      <c r="D81" s="22"/>
      <c r="E81" s="22"/>
      <c r="F81" s="22"/>
      <c r="G81" s="22"/>
      <c r="H81" s="22"/>
      <c r="I81" s="19"/>
      <c r="J81" s="19">
        <v>24</v>
      </c>
      <c r="K81" s="19">
        <v>197</v>
      </c>
      <c r="L81" s="19">
        <v>182</v>
      </c>
      <c r="M81" s="19">
        <v>1234</v>
      </c>
      <c r="N81" s="19">
        <v>1755</v>
      </c>
      <c r="O81" s="19">
        <v>12899</v>
      </c>
      <c r="P81" s="22"/>
      <c r="Q81" s="22"/>
      <c r="R81" s="5"/>
      <c r="S81" s="5">
        <v>28</v>
      </c>
      <c r="T81" s="5">
        <v>161</v>
      </c>
      <c r="U81" s="5">
        <v>213</v>
      </c>
      <c r="V81" s="5">
        <v>1101</v>
      </c>
      <c r="W81" s="5">
        <v>2023</v>
      </c>
      <c r="X81" s="5">
        <v>11980</v>
      </c>
      <c r="Y81" s="22"/>
      <c r="Z81" s="22"/>
      <c r="AA81" s="14"/>
      <c r="AB81" s="14">
        <v>23</v>
      </c>
      <c r="AC81" s="14">
        <v>104</v>
      </c>
      <c r="AD81" s="14">
        <v>189</v>
      </c>
      <c r="AE81" s="14">
        <v>730</v>
      </c>
      <c r="AF81" s="14">
        <v>1331</v>
      </c>
      <c r="AG81" s="14">
        <v>7368</v>
      </c>
      <c r="AH81" s="22"/>
      <c r="AI81" s="22"/>
      <c r="AJ81" s="6"/>
      <c r="AK81" s="6">
        <v>23</v>
      </c>
      <c r="AL81" s="6">
        <v>93</v>
      </c>
      <c r="AM81" s="6">
        <v>170</v>
      </c>
      <c r="AN81" s="6">
        <v>737</v>
      </c>
      <c r="AO81" s="6">
        <v>1326</v>
      </c>
      <c r="AP81" s="6">
        <v>7313</v>
      </c>
      <c r="AQ81" s="22"/>
      <c r="AR81" s="22"/>
      <c r="AS81" s="2"/>
      <c r="AT81" s="2">
        <v>51</v>
      </c>
      <c r="AU81" s="2">
        <v>172</v>
      </c>
      <c r="AV81" s="2">
        <v>322</v>
      </c>
      <c r="AW81" s="2">
        <v>595</v>
      </c>
      <c r="AX81" s="2">
        <v>1037</v>
      </c>
      <c r="AY81" s="2">
        <v>5863</v>
      </c>
      <c r="AZ81" s="22"/>
      <c r="BA81" s="22"/>
      <c r="BB81" s="8"/>
      <c r="BC81" s="8">
        <v>43</v>
      </c>
      <c r="BD81" s="8">
        <v>157</v>
      </c>
      <c r="BE81" s="8">
        <v>324</v>
      </c>
      <c r="BF81" s="8">
        <v>584</v>
      </c>
      <c r="BG81" s="8">
        <v>1038</v>
      </c>
      <c r="BH81" s="8">
        <v>5765</v>
      </c>
      <c r="BI81" s="22"/>
      <c r="BJ81" s="22"/>
    </row>
    <row r="82" spans="1:62">
      <c r="A82" s="22"/>
      <c r="B82" s="22"/>
      <c r="C82" s="22"/>
      <c r="D82" s="22"/>
      <c r="E82" s="22"/>
      <c r="F82" s="22"/>
      <c r="G82" s="22"/>
      <c r="H82" s="22"/>
      <c r="I82" s="19"/>
      <c r="J82" s="19">
        <v>24</v>
      </c>
      <c r="K82" s="19">
        <v>198</v>
      </c>
      <c r="L82" s="19">
        <v>180</v>
      </c>
      <c r="M82" s="19">
        <v>1222</v>
      </c>
      <c r="N82" s="19">
        <v>1748</v>
      </c>
      <c r="O82" s="19">
        <v>12816</v>
      </c>
      <c r="P82" s="22"/>
      <c r="Q82" s="22"/>
      <c r="R82" s="5"/>
      <c r="S82" s="5">
        <v>28</v>
      </c>
      <c r="T82" s="5">
        <v>165</v>
      </c>
      <c r="U82" s="5">
        <v>212</v>
      </c>
      <c r="V82" s="5">
        <v>1094</v>
      </c>
      <c r="W82" s="5">
        <v>2023</v>
      </c>
      <c r="X82" s="5">
        <v>11846</v>
      </c>
      <c r="Y82" s="22"/>
      <c r="Z82" s="22"/>
      <c r="AA82" s="14"/>
      <c r="AB82" s="14">
        <v>24</v>
      </c>
      <c r="AC82" s="14">
        <v>94</v>
      </c>
      <c r="AD82" s="14">
        <v>181</v>
      </c>
      <c r="AE82" s="14">
        <v>737</v>
      </c>
      <c r="AF82" s="14">
        <v>1387</v>
      </c>
      <c r="AG82" s="14">
        <v>7297</v>
      </c>
      <c r="AH82" s="22"/>
      <c r="AI82" s="22"/>
      <c r="AJ82" s="6"/>
      <c r="AK82" s="6">
        <v>23</v>
      </c>
      <c r="AL82" s="6">
        <v>89</v>
      </c>
      <c r="AM82" s="6">
        <v>173</v>
      </c>
      <c r="AN82" s="6">
        <v>734</v>
      </c>
      <c r="AO82" s="6">
        <v>1325</v>
      </c>
      <c r="AP82" s="6">
        <v>7331</v>
      </c>
      <c r="AQ82" s="22"/>
      <c r="AR82" s="22"/>
      <c r="AS82" s="2"/>
      <c r="AT82" s="2">
        <v>55</v>
      </c>
      <c r="AU82" s="2">
        <v>162</v>
      </c>
      <c r="AV82" s="2">
        <v>316</v>
      </c>
      <c r="AW82" s="2">
        <v>623</v>
      </c>
      <c r="AX82" s="2">
        <v>1035</v>
      </c>
      <c r="AY82" s="2">
        <v>5772</v>
      </c>
      <c r="AZ82" s="22"/>
      <c r="BA82" s="22"/>
      <c r="BB82" s="8"/>
      <c r="BC82" s="8">
        <v>41</v>
      </c>
      <c r="BD82" s="8">
        <v>164</v>
      </c>
      <c r="BE82" s="8">
        <v>318</v>
      </c>
      <c r="BF82" s="8">
        <v>573</v>
      </c>
      <c r="BG82" s="8">
        <v>1038</v>
      </c>
      <c r="BH82" s="8">
        <v>5722</v>
      </c>
      <c r="BI82" s="22"/>
      <c r="BJ82" s="22"/>
    </row>
    <row r="83" spans="1:62">
      <c r="A83" s="22"/>
      <c r="B83" s="22"/>
      <c r="C83" s="22"/>
      <c r="D83" s="22"/>
      <c r="E83" s="22"/>
      <c r="F83" s="22"/>
      <c r="G83" s="22"/>
      <c r="H83" s="22"/>
      <c r="I83" s="57"/>
      <c r="J83" s="57">
        <v>25</v>
      </c>
      <c r="K83" s="57">
        <v>194</v>
      </c>
      <c r="L83" s="57">
        <v>181</v>
      </c>
      <c r="M83" s="57">
        <v>1228</v>
      </c>
      <c r="N83" s="57">
        <v>1759</v>
      </c>
      <c r="O83" s="57">
        <v>12924</v>
      </c>
      <c r="P83" s="22"/>
      <c r="Q83" s="22"/>
      <c r="R83" s="24"/>
      <c r="S83" s="24">
        <v>27</v>
      </c>
      <c r="T83" s="24">
        <v>164</v>
      </c>
      <c r="U83" s="24">
        <v>206</v>
      </c>
      <c r="V83" s="24">
        <v>1110</v>
      </c>
      <c r="W83" s="24">
        <v>2050</v>
      </c>
      <c r="X83" s="24">
        <v>11963</v>
      </c>
      <c r="Y83" s="22"/>
      <c r="Z83" s="22"/>
      <c r="AA83" s="64"/>
      <c r="AB83" s="64">
        <v>27</v>
      </c>
      <c r="AC83" s="64">
        <v>99</v>
      </c>
      <c r="AD83" s="64">
        <v>192</v>
      </c>
      <c r="AE83" s="64">
        <v>730</v>
      </c>
      <c r="AF83" s="64">
        <v>1367</v>
      </c>
      <c r="AG83" s="64">
        <v>7259</v>
      </c>
      <c r="AH83" s="22"/>
      <c r="AI83" s="22"/>
      <c r="AJ83" s="6"/>
      <c r="AK83" s="6">
        <v>21</v>
      </c>
      <c r="AL83" s="6">
        <v>95</v>
      </c>
      <c r="AM83" s="6">
        <v>172</v>
      </c>
      <c r="AN83" s="6">
        <v>735</v>
      </c>
      <c r="AO83" s="6">
        <v>1339</v>
      </c>
      <c r="AP83" s="6">
        <v>7464</v>
      </c>
      <c r="AQ83" s="22"/>
      <c r="AR83" s="22"/>
      <c r="AS83" s="2"/>
      <c r="AT83" s="2">
        <v>46</v>
      </c>
      <c r="AU83" s="2">
        <v>168</v>
      </c>
      <c r="AV83" s="2">
        <v>317</v>
      </c>
      <c r="AW83" s="2">
        <v>598</v>
      </c>
      <c r="AX83" s="2">
        <v>1034</v>
      </c>
      <c r="AY83" s="2">
        <v>5752</v>
      </c>
      <c r="AZ83" s="22"/>
      <c r="BA83" s="22"/>
      <c r="BB83" s="8"/>
      <c r="BC83" s="8">
        <v>43</v>
      </c>
      <c r="BD83" s="8">
        <v>160</v>
      </c>
      <c r="BE83" s="8">
        <v>316</v>
      </c>
      <c r="BF83" s="8">
        <v>580</v>
      </c>
      <c r="BG83" s="8">
        <v>1037</v>
      </c>
      <c r="BH83" s="8">
        <v>5750</v>
      </c>
      <c r="BI83" s="22"/>
      <c r="BJ83" s="22"/>
    </row>
    <row r="84" spans="1:62">
      <c r="A84" s="22"/>
      <c r="B84" s="22"/>
      <c r="C84" s="22"/>
      <c r="D84" s="22"/>
      <c r="E84" s="22"/>
      <c r="F84" s="22"/>
      <c r="G84" s="22"/>
      <c r="H84" s="22"/>
      <c r="I84" s="20" t="s">
        <v>10</v>
      </c>
      <c r="J84" s="20">
        <f>SUM(J64:J83)/20</f>
        <v>24.65</v>
      </c>
      <c r="K84" s="20">
        <f t="shared" ref="K84:O84" si="70">SUM(K64:K83)/20</f>
        <v>185.95</v>
      </c>
      <c r="L84" s="20">
        <f t="shared" si="70"/>
        <v>183.4</v>
      </c>
      <c r="M84" s="20">
        <f t="shared" si="70"/>
        <v>1298.55</v>
      </c>
      <c r="N84" s="20">
        <f t="shared" si="70"/>
        <v>1758.15</v>
      </c>
      <c r="O84" s="20">
        <f t="shared" si="70"/>
        <v>12955.5</v>
      </c>
      <c r="P84" s="22"/>
      <c r="Q84" s="22"/>
      <c r="R84" s="10" t="s">
        <v>10</v>
      </c>
      <c r="S84" s="10">
        <f>SUM(S64:S83)/20</f>
        <v>29.1</v>
      </c>
      <c r="T84" s="10">
        <f t="shared" ref="T84:W84" si="71">SUM(T64:T83)/20</f>
        <v>164.3</v>
      </c>
      <c r="U84" s="10">
        <f t="shared" si="71"/>
        <v>269.39999999999998</v>
      </c>
      <c r="V84" s="10">
        <f t="shared" si="71"/>
        <v>1171.05</v>
      </c>
      <c r="W84" s="10">
        <f t="shared" si="71"/>
        <v>2111.3000000000002</v>
      </c>
      <c r="X84" s="10">
        <f t="shared" ref="X84" si="72">SUM(X64:X83)/20</f>
        <v>12019.95</v>
      </c>
      <c r="Y84" s="22"/>
      <c r="Z84" s="22"/>
      <c r="AA84" s="63" t="s">
        <v>10</v>
      </c>
      <c r="AB84" s="63">
        <f>SUM(AB64:AB83)/20</f>
        <v>26.5</v>
      </c>
      <c r="AC84" s="63">
        <f t="shared" ref="AC84:AG84" si="73">SUM(AC64:AC83)/20</f>
        <v>98.15</v>
      </c>
      <c r="AD84" s="63">
        <f t="shared" si="73"/>
        <v>191.5</v>
      </c>
      <c r="AE84" s="63">
        <f t="shared" si="73"/>
        <v>738.5</v>
      </c>
      <c r="AF84" s="63">
        <f t="shared" si="73"/>
        <v>1414.25</v>
      </c>
      <c r="AG84" s="63">
        <f t="shared" si="73"/>
        <v>7398.4</v>
      </c>
      <c r="AH84" s="22"/>
      <c r="AI84" s="22"/>
      <c r="AJ84" s="21" t="s">
        <v>10</v>
      </c>
      <c r="AK84" s="21">
        <f>SUM(AK64:AK83)/20</f>
        <v>23.15</v>
      </c>
      <c r="AL84" s="21">
        <f t="shared" ref="AL84:AP84" si="74">SUM(AL64:AL83)/20</f>
        <v>92.35</v>
      </c>
      <c r="AM84" s="21">
        <f t="shared" si="74"/>
        <v>175.85</v>
      </c>
      <c r="AN84" s="21">
        <f t="shared" si="74"/>
        <v>803.25</v>
      </c>
      <c r="AO84" s="21">
        <f t="shared" si="74"/>
        <v>1386.9</v>
      </c>
      <c r="AP84" s="21">
        <f t="shared" si="74"/>
        <v>7434.25</v>
      </c>
      <c r="AQ84" s="22"/>
      <c r="AR84" s="22"/>
      <c r="AS84" s="74" t="s">
        <v>10</v>
      </c>
      <c r="AT84" s="74"/>
      <c r="AU84" s="74">
        <f t="shared" ref="AU84:AY84" si="75">SUM(AU64:AU83)/20</f>
        <v>171.2</v>
      </c>
      <c r="AV84" s="74">
        <f t="shared" si="75"/>
        <v>327</v>
      </c>
      <c r="AW84" s="74">
        <f t="shared" si="75"/>
        <v>627.35</v>
      </c>
      <c r="AX84" s="74">
        <f t="shared" si="75"/>
        <v>1069.3499999999999</v>
      </c>
      <c r="AY84" s="74">
        <f t="shared" si="75"/>
        <v>5819.25</v>
      </c>
      <c r="AZ84" s="22"/>
      <c r="BA84" s="22"/>
      <c r="BB84" s="75" t="s">
        <v>10</v>
      </c>
      <c r="BC84" s="75">
        <f>SUM(BC64:BC83)/20</f>
        <v>42.85</v>
      </c>
      <c r="BD84" s="75">
        <f t="shared" ref="BD84:BH84" si="76">SUM(BD64:BD83)/20</f>
        <v>159.65</v>
      </c>
      <c r="BE84" s="75">
        <f t="shared" si="76"/>
        <v>314.2</v>
      </c>
      <c r="BF84" s="75">
        <f t="shared" si="76"/>
        <v>598</v>
      </c>
      <c r="BG84" s="75">
        <f t="shared" si="76"/>
        <v>1041.6500000000001</v>
      </c>
      <c r="BH84" s="75">
        <f t="shared" si="76"/>
        <v>5787.55</v>
      </c>
      <c r="BI84" s="22"/>
      <c r="BJ84" s="22"/>
    </row>
    <row r="85" spans="1:62">
      <c r="A85" s="22"/>
      <c r="B85" s="22"/>
      <c r="C85" s="22"/>
      <c r="D85" s="22"/>
      <c r="E85" s="22"/>
      <c r="F85" s="22"/>
      <c r="G85" s="22"/>
      <c r="H85" s="22"/>
      <c r="I85" s="20" t="s">
        <v>12</v>
      </c>
      <c r="J85" s="20">
        <f>J84-$E$32</f>
        <v>14.004999999999999</v>
      </c>
      <c r="K85" s="20">
        <f t="shared" ref="K85:O85" si="77">K84-$E$32</f>
        <v>175.30499999999998</v>
      </c>
      <c r="L85" s="20">
        <f t="shared" si="77"/>
        <v>172.755</v>
      </c>
      <c r="M85" s="20">
        <f t="shared" si="77"/>
        <v>1287.905</v>
      </c>
      <c r="N85" s="20">
        <f t="shared" si="77"/>
        <v>1747.5050000000001</v>
      </c>
      <c r="O85" s="20">
        <f t="shared" si="77"/>
        <v>12944.855</v>
      </c>
      <c r="P85" s="22"/>
      <c r="Q85" s="22"/>
      <c r="R85" s="10" t="s">
        <v>12</v>
      </c>
      <c r="S85" s="10">
        <f>S84-$E$32</f>
        <v>18.455000000000002</v>
      </c>
      <c r="T85" s="10">
        <f>T84-$E$32</f>
        <v>153.655</v>
      </c>
      <c r="U85" s="10">
        <f t="shared" ref="U85" si="78">U84-$E$32</f>
        <v>258.755</v>
      </c>
      <c r="V85" s="10">
        <f t="shared" ref="V85" si="79">V84-$E$32</f>
        <v>1160.405</v>
      </c>
      <c r="W85" s="10">
        <f t="shared" ref="W85:X85" si="80">W84-$E$32</f>
        <v>2100.6550000000002</v>
      </c>
      <c r="X85" s="10">
        <f t="shared" si="80"/>
        <v>12009.305</v>
      </c>
      <c r="Y85" s="22"/>
      <c r="Z85" s="22"/>
      <c r="AA85" s="63" t="s">
        <v>12</v>
      </c>
      <c r="AB85" s="63">
        <f>AB84-$E$32</f>
        <v>15.855</v>
      </c>
      <c r="AC85" s="63">
        <f t="shared" ref="AC85:AG85" si="81">AC84-$E$32</f>
        <v>87.50500000000001</v>
      </c>
      <c r="AD85" s="63">
        <f t="shared" si="81"/>
        <v>180.85499999999999</v>
      </c>
      <c r="AE85" s="63">
        <f t="shared" si="81"/>
        <v>727.85500000000002</v>
      </c>
      <c r="AF85" s="63">
        <f t="shared" si="81"/>
        <v>1403.605</v>
      </c>
      <c r="AG85" s="63">
        <f t="shared" si="81"/>
        <v>7387.7549999999992</v>
      </c>
      <c r="AH85" s="22"/>
      <c r="AI85" s="22"/>
      <c r="AJ85" s="21" t="s">
        <v>12</v>
      </c>
      <c r="AK85" s="21">
        <f>AK84-$E$32</f>
        <v>12.504999999999999</v>
      </c>
      <c r="AL85" s="21">
        <f t="shared" ref="AL85:AP85" si="82">AL84-$E$32</f>
        <v>81.704999999999998</v>
      </c>
      <c r="AM85" s="21">
        <f t="shared" si="82"/>
        <v>165.20499999999998</v>
      </c>
      <c r="AN85" s="21">
        <f t="shared" si="82"/>
        <v>792.60500000000002</v>
      </c>
      <c r="AO85" s="21">
        <f t="shared" si="82"/>
        <v>1376.2550000000001</v>
      </c>
      <c r="AP85" s="21">
        <f t="shared" si="82"/>
        <v>7423.6049999999996</v>
      </c>
      <c r="AQ85" s="22"/>
      <c r="AR85" s="22"/>
      <c r="AS85" s="4" t="s">
        <v>12</v>
      </c>
      <c r="AT85" s="4">
        <v>69</v>
      </c>
      <c r="AU85" s="4">
        <f t="shared" ref="AU85:AY85" si="83">AU84-$E$32</f>
        <v>160.55499999999998</v>
      </c>
      <c r="AV85" s="4">
        <f t="shared" si="83"/>
        <v>316.35500000000002</v>
      </c>
      <c r="AW85" s="4">
        <f t="shared" si="83"/>
        <v>616.70500000000004</v>
      </c>
      <c r="AX85" s="4">
        <f t="shared" si="83"/>
        <v>1058.7049999999999</v>
      </c>
      <c r="AY85" s="4">
        <f t="shared" si="83"/>
        <v>5808.6049999999996</v>
      </c>
      <c r="AZ85" s="22"/>
      <c r="BA85" s="22"/>
      <c r="BB85" s="9" t="s">
        <v>12</v>
      </c>
      <c r="BC85" s="9">
        <f>BC84-$E$32</f>
        <v>32.204999999999998</v>
      </c>
      <c r="BD85" s="9">
        <f t="shared" ref="BD85:BH85" si="84">BD84-$E$32</f>
        <v>149.005</v>
      </c>
      <c r="BE85" s="9">
        <f t="shared" si="84"/>
        <v>303.55500000000001</v>
      </c>
      <c r="BF85" s="9">
        <f t="shared" si="84"/>
        <v>587.35500000000002</v>
      </c>
      <c r="BG85" s="9">
        <f t="shared" si="84"/>
        <v>1031.0050000000001</v>
      </c>
      <c r="BH85" s="9">
        <f t="shared" si="84"/>
        <v>5776.9049999999997</v>
      </c>
      <c r="BI85" s="22"/>
      <c r="BJ85" s="22"/>
    </row>
    <row r="86" spans="1:62">
      <c r="A86" s="22"/>
      <c r="B86" s="22"/>
      <c r="C86" s="22"/>
      <c r="D86" s="22"/>
      <c r="E86" s="22"/>
      <c r="F86" s="22"/>
      <c r="G86" s="22"/>
      <c r="H86" s="22"/>
      <c r="I86" s="20" t="s">
        <v>13</v>
      </c>
      <c r="J86" s="20">
        <f>(1/380*((J64-J84)^2+(J65-J84)^2+(J66-J84)^2+(J67-J84)^2+(J68-J84)^2+(J69-J84)^2+(J70-J84)^2+(J71-J84)^2+(J72-J84)^2+(J73-J84)^2+(J74-J84)^2+(J75-J84)^2+(J76-J84)^2+(J77-J84)^2+(J78-J84)^2+(J79-J84)^2+(J80-J84)^2+(J81-J84)^2+(J82-J84)^2+(J83-J84)^2)+$E$33^2)^0.5</f>
        <v>0.27980256196863268</v>
      </c>
      <c r="K86" s="20">
        <f t="shared" ref="K86:O86" si="85">(1/380*((K64-K84)^2+(K65-K84)^2+(K66-K84)^2+(K67-K84)^2+(K68-K84)^2+(K69-K84)^2+(K70-K84)^2+(K71-K84)^2+(K72-K84)^2+(K73-K84)^2+(K74-K84)^2+(K75-K84)^2+(K76-K84)^2+(K77-K84)^2+(K78-K84)^2+(K79-K84)^2+(K80-K84)^2+(K81-K84)^2+(K82-K84)^2+(K83-K84)^2)+$E$33^2)^0.5</f>
        <v>1.5442167150882335</v>
      </c>
      <c r="L86" s="20">
        <f t="shared" si="85"/>
        <v>0.78806892565241216</v>
      </c>
      <c r="M86" s="20">
        <f t="shared" si="85"/>
        <v>36.583147903458439</v>
      </c>
      <c r="N86" s="20">
        <f t="shared" si="85"/>
        <v>3.8844324925880334</v>
      </c>
      <c r="O86" s="20">
        <f t="shared" si="85"/>
        <v>68.476738270821031</v>
      </c>
      <c r="P86" s="22"/>
      <c r="Q86" s="22"/>
      <c r="R86" s="10" t="s">
        <v>13</v>
      </c>
      <c r="S86" s="10">
        <f>(1/380*((S64-S84)^2+(S65-S84)^2+(S66-S84)^2+(S67-S84)^2+(S68-S84)^2+(S69-S84)^2+(S70-S84)^2+(S71-S84)^2+(S72-S84)^2+(S73-S84)^2+(S74-S84)^2+(S75-S84)^2+(S76-S84)^2+(S77-S84)^2+(S78-S84)^2+(S79-S84)^2+(S80-S84)^2+(S81-S84)^2+(S82-S84)^2+(S83-S84)^2)+$E$33^2)^0.5</f>
        <v>0.55488263339386057</v>
      </c>
      <c r="T86" s="10">
        <f t="shared" ref="T86:W86" si="86">(1/380*((T64-T84)^2+(T65-T84)^2+(T66-T84)^2+(T67-T84)^2+(T68-T84)^2+(T69-T84)^2+(T70-T84)^2+(T71-T84)^2+(T72-T84)^2+(T73-T84)^2+(T74-T84)^2+(T75-T84)^2+(T76-T84)^2+(T77-T84)^2+(T78-T84)^2+(T79-T84)^2+(T80-T84)^2+(T81-T84)^2+(T82-T84)^2+(T83-T84)^2)+$E$33^2)^0.5</f>
        <v>0.73161681083387964</v>
      </c>
      <c r="U86" s="10">
        <f t="shared" si="86"/>
        <v>6.3874877690685246</v>
      </c>
      <c r="V86" s="10">
        <f t="shared" si="86"/>
        <v>33.852783062144702</v>
      </c>
      <c r="W86" s="10">
        <f t="shared" si="86"/>
        <v>43.657078765256259</v>
      </c>
      <c r="X86" s="10">
        <f t="shared" ref="X86" si="87">(1/380*((X64-X84)^2+(X65-X84)^2+(X66-X84)^2+(X67-X84)^2+(X68-X84)^2+(X69-X84)^2+(X70-X84)^2+(X71-X84)^2+(X72-X84)^2+(X73-X84)^2+(X74-X84)^2+(X75-X84)^2+(X76-X84)^2+(X77-X84)^2+(X78-X84)^2+(X79-X84)^2+(X80-X84)^2+(X81-X84)^2+(X82-X84)^2+(X83-X84)^2)+$E$33^2)^0.5</f>
        <v>77.655923792071391</v>
      </c>
      <c r="Y86" s="22"/>
      <c r="Z86" s="22"/>
      <c r="AA86" s="63" t="s">
        <v>13</v>
      </c>
      <c r="AB86" s="63">
        <f>(1/380*((AB64-AB84)^2+(AB65-AB84)^2+(AB66-AB84)^2+(AB67-AB84)^2+(AB68-AB84)^2+(AB69-AB84)^2+(AB70-AB84)^2+(AB71-AB84)^2+(AB72-AB84)^2+(AB73-AB84)^2+(AB74-AB84)^2+(AB75-AB84)^2+(AB76-AB84)^2+(AB77-AB84)^2+(AB78-AB84)^2+(AB79-AB84)^2+(AB80-AB84)^2+(AB81-AB84)^2+(AB82-AB84)^2+(AB83-AB84)^2)+$E$33^2)^0.5</f>
        <v>1.0159258157748994</v>
      </c>
      <c r="AC86" s="63">
        <f t="shared" ref="AC86:AG86" si="88">(1/380*((AC64-AC84)^2+(AC65-AC84)^2+(AC66-AC84)^2+(AC67-AC84)^2+(AC68-AC84)^2+(AC69-AC84)^2+(AC70-AC84)^2+(AC71-AC84)^2+(AC72-AC84)^2+(AC73-AC84)^2+(AC74-AC84)^2+(AC75-AC84)^2+(AC76-AC84)^2+(AC77-AC84)^2+(AC78-AC84)^2+(AC79-AC84)^2+(AC80-AC84)^2+(AC81-AC84)^2+(AC82-AC84)^2+(AC83-AC84)^2)+$E$33^2)^0.5</f>
        <v>0.81394102980498539</v>
      </c>
      <c r="AD86" s="63">
        <f t="shared" si="88"/>
        <v>5.8875872996097742</v>
      </c>
      <c r="AE86" s="63">
        <f t="shared" si="88"/>
        <v>3.0874107700722129</v>
      </c>
      <c r="AF86" s="63">
        <f t="shared" si="88"/>
        <v>39.092230685904838</v>
      </c>
      <c r="AG86" s="63">
        <f t="shared" si="88"/>
        <v>66.859869168755921</v>
      </c>
      <c r="AH86" s="22"/>
      <c r="AI86" s="22"/>
      <c r="AJ86" s="21" t="s">
        <v>13</v>
      </c>
      <c r="AK86" s="21">
        <f>(1/380*((AK64-AK84)^2+(AK65-AK84)^2+(AK66-AK84)^2+(AK67-AK84)^2+(AK68-AK84)^2+(AK69-AK84)^2+(AK70-AK84)^2+(AK71-AK84)^2+(AK72-AK84)^2+(AK73-AK84)^2+(AK74-AK84)^2+(AK75-AK84)^2+(AK76-AK84)^2+(AK77-AK84)^2+(AK78-AK84)^2+(AK79-AK84)^2+(AK80-AK84)^2+(AK81-AK84)^2+(AK82-AK84)^2+(AK83-AK84)^2)+$E$33^2)^0.5</f>
        <v>0.60643479278050705</v>
      </c>
      <c r="AL86" s="21">
        <f t="shared" ref="AL86:AP86" si="89">(1/380*((AL64-AL84)^2+(AL65-AL84)^2+(AL66-AL84)^2+(AL67-AL84)^2+(AL68-AL84)^2+(AL69-AL84)^2+(AL70-AL84)^2+(AL71-AL84)^2+(AL72-AL84)^2+(AL73-AL84)^2+(AL74-AL84)^2+(AL75-AL84)^2+(AL76-AL84)^2+(AL77-AL84)^2+(AL78-AL84)^2+(AL79-AL84)^2+(AL80-AL84)^2+(AL81-AL84)^2+(AL82-AL84)^2+(AL83-AL84)^2)+$E$33^2)^0.5</f>
        <v>0.92587085606215269</v>
      </c>
      <c r="AM86" s="21">
        <f t="shared" si="89"/>
        <v>1.1212657321550779</v>
      </c>
      <c r="AN86" s="21">
        <f t="shared" si="89"/>
        <v>25.178256596975849</v>
      </c>
      <c r="AO86" s="21">
        <f t="shared" si="89"/>
        <v>33.94542834113539</v>
      </c>
      <c r="AP86" s="21">
        <f t="shared" si="89"/>
        <v>67.241453184146678</v>
      </c>
      <c r="AQ86" s="22"/>
      <c r="AR86" s="22"/>
      <c r="AS86" s="4" t="s">
        <v>13</v>
      </c>
      <c r="AT86" s="4">
        <v>66</v>
      </c>
      <c r="AU86" s="4">
        <f t="shared" ref="AU86:AY86" si="90">(1/380*((AU64-AU84)^2+(AU65-AU84)^2+(AU66-AU84)^2+(AU67-AU84)^2+(AU68-AU84)^2+(AU69-AU84)^2+(AU70-AU84)^2+(AU71-AU84)^2+(AU72-AU84)^2+(AU73-AU84)^2+(AU74-AU84)^2+(AU75-AU84)^2+(AU76-AU84)^2+(AU77-AU84)^2+(AU78-AU84)^2+(AU79-AU84)^2+(AU80-AU84)^2+(AU81-AU84)^2+(AU82-AU84)^2+(AU83-AU84)^2)+$E$33^2)^0.5</f>
        <v>1.2941162397965891</v>
      </c>
      <c r="AV86" s="4">
        <f t="shared" si="90"/>
        <v>2.8252619813316242</v>
      </c>
      <c r="AW86" s="4">
        <f t="shared" si="90"/>
        <v>21.471262924638303</v>
      </c>
      <c r="AX86" s="4">
        <f t="shared" si="90"/>
        <v>16.753770196271457</v>
      </c>
      <c r="AY86" s="4">
        <f t="shared" si="90"/>
        <v>38.345278649878686</v>
      </c>
      <c r="AZ86" s="22"/>
      <c r="BA86" s="22"/>
      <c r="BB86" s="9" t="s">
        <v>13</v>
      </c>
      <c r="BC86" s="9">
        <f>(1/380*((BC64-BC84)^2+(BC65-BC84)^2+(BC66-BC84)^2+(BC67-BC84)^2+(BC68-BC84)^2+(BC69-BC84)^2+(BC70-BC84)^2+(BC71-BC84)^2+(BC72-BC84)^2+(BC73-BC84)^2+(BC74-BC84)^2+(BC75-BC84)^2+(BC76-BC84)^2+(BC77-BC84)^2+(BC78-BC84)^2+(BC79-BC84)^2+(BC80-BC84)^2+(BC81-BC84)^2+(BC82-BC84)^2+(BC83-BC84)^2)+$E$33^2)^0.5</f>
        <v>0.71035573000989782</v>
      </c>
      <c r="BD86" s="9">
        <f t="shared" ref="BD86:BH86" si="91">(1/380*((BD64-BD84)^2+(BD65-BD84)^2+(BD66-BD84)^2+(BD67-BD84)^2+(BD68-BD84)^2+(BD69-BD84)^2+(BD70-BD84)^2+(BD71-BD84)^2+(BD72-BD84)^2+(BD73-BD84)^2+(BD74-BD84)^2+(BD75-BD84)^2+(BD76-BD84)^2+(BD77-BD84)^2+(BD78-BD84)^2+(BD79-BD84)^2+(BD80-BD84)^2+(BD81-BD84)^2+(BD82-BD84)^2+(BD83-BD84)^2)+$E$33^2)^0.5</f>
        <v>0.75000000000000011</v>
      </c>
      <c r="BE86" s="9">
        <f t="shared" si="91"/>
        <v>1.1243711692834308</v>
      </c>
      <c r="BF86" s="9">
        <f t="shared" si="91"/>
        <v>7.408600975963858</v>
      </c>
      <c r="BG86" s="9">
        <f t="shared" si="91"/>
        <v>3.0399748960182307</v>
      </c>
      <c r="BH86" s="9">
        <f t="shared" si="91"/>
        <v>11.428743772196764</v>
      </c>
      <c r="BI86" s="22"/>
      <c r="BJ86" s="22"/>
    </row>
    <row r="87" spans="1:62" s="22" customFormat="1">
      <c r="I87" s="58" t="s">
        <v>14</v>
      </c>
      <c r="J87" s="59">
        <f>LOG(J85,10)</f>
        <v>1.1462831131595868</v>
      </c>
      <c r="K87" s="59">
        <f t="shared" ref="K87:O87" si="92">LOG(K85,10)</f>
        <v>2.2437943030957466</v>
      </c>
      <c r="L87" s="59">
        <f t="shared" si="92"/>
        <v>2.2374306258927485</v>
      </c>
      <c r="M87" s="59">
        <f t="shared" si="92"/>
        <v>3.1098838292525168</v>
      </c>
      <c r="N87" s="59">
        <f t="shared" si="92"/>
        <v>3.2424184270324843</v>
      </c>
      <c r="O87" s="59">
        <f t="shared" si="92"/>
        <v>4.1120971901086607</v>
      </c>
      <c r="R87" s="52" t="s">
        <v>14</v>
      </c>
      <c r="S87" s="53">
        <f>LOG(S85,10)</f>
        <v>1.2661140495316758</v>
      </c>
      <c r="T87" s="53">
        <f t="shared" ref="T87:W87" si="93">LOG(T85,10)</f>
        <v>2.1865466969521679</v>
      </c>
      <c r="U87" s="53">
        <f t="shared" si="93"/>
        <v>2.4128887505477929</v>
      </c>
      <c r="V87" s="53">
        <f t="shared" si="93"/>
        <v>3.0646095914402878</v>
      </c>
      <c r="W87" s="53">
        <f t="shared" si="93"/>
        <v>3.3223547321302069</v>
      </c>
      <c r="X87" s="53">
        <f t="shared" ref="X87" si="94">LOG(X85,10)</f>
        <v>4.0795178747302483</v>
      </c>
      <c r="AA87" s="65" t="s">
        <v>14</v>
      </c>
      <c r="AB87" s="66">
        <f>LOG(AB85,10)</f>
        <v>1.2001662463631073</v>
      </c>
      <c r="AC87" s="66">
        <f t="shared" ref="AC87:AG87" si="95">LOG(AC85,10)</f>
        <v>1.9420328691408253</v>
      </c>
      <c r="AD87" s="66">
        <f t="shared" si="95"/>
        <v>2.2573305199673785</v>
      </c>
      <c r="AE87" s="66">
        <f t="shared" si="95"/>
        <v>2.8620448697360747</v>
      </c>
      <c r="AF87" s="66">
        <f t="shared" si="95"/>
        <v>3.1472449066141448</v>
      </c>
      <c r="AG87" s="66">
        <f t="shared" si="95"/>
        <v>3.8685124845061094</v>
      </c>
      <c r="AJ87" s="69" t="s">
        <v>14</v>
      </c>
      <c r="AK87" s="70">
        <f>LOG(AK85,10)</f>
        <v>1.0970836960665211</v>
      </c>
      <c r="AL87" s="70">
        <f t="shared" ref="AL87:AP87" si="96">LOG(AL85,10)</f>
        <v>1.9122486343288132</v>
      </c>
      <c r="AM87" s="70">
        <f t="shared" si="96"/>
        <v>2.2180231872915597</v>
      </c>
      <c r="AN87" s="70">
        <f t="shared" si="96"/>
        <v>2.8990568076721046</v>
      </c>
      <c r="AO87" s="70">
        <f t="shared" si="96"/>
        <v>3.1386989097952229</v>
      </c>
      <c r="AP87" s="70">
        <f t="shared" si="96"/>
        <v>3.8706148556024886</v>
      </c>
      <c r="AS87" s="72" t="s">
        <v>14</v>
      </c>
      <c r="AT87" s="73">
        <f>LOG(AT85,10)</f>
        <v>1.8388490907372552</v>
      </c>
      <c r="AU87" s="73">
        <f t="shared" ref="AU87:AY87" si="97">LOG(AU85,10)</f>
        <v>2.2056238349015689</v>
      </c>
      <c r="AV87" s="73">
        <f t="shared" si="97"/>
        <v>2.5001747028863619</v>
      </c>
      <c r="AW87" s="73">
        <f t="shared" si="97"/>
        <v>2.7900774695283102</v>
      </c>
      <c r="AX87" s="73">
        <f t="shared" si="97"/>
        <v>3.0247749641491333</v>
      </c>
      <c r="AY87" s="73">
        <f t="shared" si="97"/>
        <v>3.7640718443445338</v>
      </c>
      <c r="BB87" s="35" t="s">
        <v>14</v>
      </c>
      <c r="BC87" s="76">
        <f>LOG(BC85,10)</f>
        <v>1.5079233034919297</v>
      </c>
      <c r="BD87" s="76">
        <f t="shared" ref="BD87:BH87" si="98">LOG(BD85,10)</f>
        <v>2.1732008418080877</v>
      </c>
      <c r="BE87" s="76">
        <f t="shared" si="98"/>
        <v>2.4822373907405955</v>
      </c>
      <c r="BF87" s="76">
        <f t="shared" si="98"/>
        <v>2.7689006701399368</v>
      </c>
      <c r="BG87" s="76">
        <f t="shared" si="98"/>
        <v>3.0132607714592141</v>
      </c>
      <c r="BH87" s="76">
        <f t="shared" si="98"/>
        <v>3.7616952257177982</v>
      </c>
    </row>
    <row r="88" spans="1:62" s="22" customFormat="1">
      <c r="I88" s="60" t="s">
        <v>16</v>
      </c>
      <c r="J88" s="61">
        <f>J86/J85</f>
        <v>1.997876201132686E-2</v>
      </c>
      <c r="K88" s="61">
        <f t="shared" ref="K88:N88" si="99">K86/K85</f>
        <v>8.8087431338993959E-3</v>
      </c>
      <c r="L88" s="61">
        <f>L86/L85</f>
        <v>4.5617720219525469E-3</v>
      </c>
      <c r="M88" s="61">
        <f t="shared" ref="M88:O88" si="100">M86/M85</f>
        <v>2.8405160243541595E-2</v>
      </c>
      <c r="N88" s="61">
        <f t="shared" si="100"/>
        <v>2.2228448517103146E-3</v>
      </c>
      <c r="O88" s="61">
        <f t="shared" si="100"/>
        <v>5.2898806723459656E-3</v>
      </c>
      <c r="R88" s="33" t="s">
        <v>16</v>
      </c>
      <c r="S88" s="54">
        <f>S86/S85</f>
        <v>3.0066791297418613E-2</v>
      </c>
      <c r="T88" s="54">
        <f t="shared" ref="T88:W88" si="101">T86/T85</f>
        <v>4.7614253414069154E-3</v>
      </c>
      <c r="U88" s="54">
        <f>U86/U85</f>
        <v>2.4685466055027052E-2</v>
      </c>
      <c r="V88" s="54">
        <f t="shared" ref="V88:W88" si="102">V86/V85</f>
        <v>2.9173248186749198E-2</v>
      </c>
      <c r="W88" s="54">
        <f t="shared" si="102"/>
        <v>2.078260293349277E-2</v>
      </c>
      <c r="X88" s="54">
        <f t="shared" ref="X88" si="103">X86/X85</f>
        <v>6.4663128958812677E-3</v>
      </c>
      <c r="AA88" s="43" t="s">
        <v>16</v>
      </c>
      <c r="AB88" s="67">
        <f>AB86/AB85</f>
        <v>6.4076052713648649E-2</v>
      </c>
      <c r="AC88" s="67">
        <f t="shared" ref="AC88:AF88" si="104">AC86/AC85</f>
        <v>9.301651674818414E-3</v>
      </c>
      <c r="AD88" s="67">
        <f>AD86/AD85</f>
        <v>3.2554185947912831E-2</v>
      </c>
      <c r="AE88" s="67">
        <f t="shared" ref="AE88:AG88" si="105">AE86/AE85</f>
        <v>4.2417937227500159E-3</v>
      </c>
      <c r="AF88" s="67">
        <f t="shared" si="105"/>
        <v>2.7851304808621254E-2</v>
      </c>
      <c r="AG88" s="67">
        <f t="shared" si="105"/>
        <v>9.0500929130373064E-3</v>
      </c>
      <c r="AJ88" s="69" t="s">
        <v>16</v>
      </c>
      <c r="AK88" s="70">
        <f>AK86/AK85</f>
        <v>4.8495385268333233E-2</v>
      </c>
      <c r="AL88" s="70">
        <f t="shared" ref="AL88:AO88" si="106">AL86/AL85</f>
        <v>1.1331875112442968E-2</v>
      </c>
      <c r="AM88" s="70">
        <f>AM86/AM85</f>
        <v>6.7871174126393147E-3</v>
      </c>
      <c r="AN88" s="70">
        <f t="shared" ref="AN88:AP88" si="107">AN86/AN85</f>
        <v>3.1766461979139481E-2</v>
      </c>
      <c r="AO88" s="70">
        <f t="shared" si="107"/>
        <v>2.4665071764415306E-2</v>
      </c>
      <c r="AP88" s="70">
        <f t="shared" si="107"/>
        <v>9.0577897374855866E-3</v>
      </c>
      <c r="AS88" s="72" t="s">
        <v>16</v>
      </c>
      <c r="AT88" s="73">
        <f>AT86/AT85</f>
        <v>0.95652173913043481</v>
      </c>
      <c r="AU88" s="73">
        <f t="shared" ref="AU88:AX88" si="108">AU86/AU85</f>
        <v>8.0602674460252821E-3</v>
      </c>
      <c r="AV88" s="73">
        <f>AV86/AV85</f>
        <v>8.9306696000746762E-3</v>
      </c>
      <c r="AW88" s="73">
        <f t="shared" ref="AW88:AY88" si="109">AW86/AW85</f>
        <v>3.4816099958064721E-2</v>
      </c>
      <c r="AX88" s="73">
        <f t="shared" si="109"/>
        <v>1.5824776681201524E-2</v>
      </c>
      <c r="AY88" s="73">
        <f t="shared" si="109"/>
        <v>6.6014608756971233E-3</v>
      </c>
      <c r="BB88" s="35" t="s">
        <v>16</v>
      </c>
      <c r="BC88" s="76">
        <f>BC86/BC85</f>
        <v>2.2057311908396146E-2</v>
      </c>
      <c r="BD88" s="76">
        <f t="shared" ref="BD88:BG88" si="110">BD86/BD85</f>
        <v>5.0333881413375395E-3</v>
      </c>
      <c r="BE88" s="76">
        <f>BE86/BE85</f>
        <v>3.7040113629603559E-3</v>
      </c>
      <c r="BF88" s="76">
        <f t="shared" ref="BF88:BH88" si="111">BF86/BF85</f>
        <v>1.2613497758534205E-2</v>
      </c>
      <c r="BG88" s="76">
        <f t="shared" si="111"/>
        <v>2.9485549497996911E-3</v>
      </c>
      <c r="BH88" s="76">
        <f t="shared" si="111"/>
        <v>1.978350651810401E-3</v>
      </c>
    </row>
    <row r="89" spans="1:62" s="22" customFormat="1">
      <c r="I89" s="60" t="s">
        <v>17</v>
      </c>
      <c r="J89" s="62">
        <f>LOG10(J63)</f>
        <v>2</v>
      </c>
      <c r="K89" s="62">
        <f t="shared" ref="K89:O89" si="112">LOG10(K63)</f>
        <v>2.7403626894942437</v>
      </c>
      <c r="L89" s="62">
        <f t="shared" si="112"/>
        <v>3</v>
      </c>
      <c r="M89" s="62">
        <f t="shared" si="112"/>
        <v>3.7403626894942437</v>
      </c>
      <c r="N89" s="62">
        <f t="shared" si="112"/>
        <v>4</v>
      </c>
      <c r="O89" s="62">
        <f t="shared" si="112"/>
        <v>4.7403626894942441</v>
      </c>
      <c r="R89" s="33" t="s">
        <v>17</v>
      </c>
      <c r="S89" s="55">
        <f>LOG10(S63)</f>
        <v>2</v>
      </c>
      <c r="T89" s="55">
        <f t="shared" ref="T89:W89" si="113">LOG10(T63)</f>
        <v>2.7403626894942437</v>
      </c>
      <c r="U89" s="55">
        <f t="shared" si="113"/>
        <v>3</v>
      </c>
      <c r="V89" s="55">
        <f t="shared" si="113"/>
        <v>3.7403626894942437</v>
      </c>
      <c r="W89" s="55">
        <f t="shared" si="113"/>
        <v>4</v>
      </c>
      <c r="X89" s="55">
        <f t="shared" ref="X89" si="114">LOG10(X63)</f>
        <v>4.7403626894942441</v>
      </c>
      <c r="AA89" s="43" t="s">
        <v>17</v>
      </c>
      <c r="AB89" s="68">
        <f>LOG10(AB63)</f>
        <v>2</v>
      </c>
      <c r="AC89" s="68">
        <f t="shared" ref="AC89:AG89" si="115">LOG10(AC63)</f>
        <v>2.7403626894942437</v>
      </c>
      <c r="AD89" s="68">
        <f t="shared" si="115"/>
        <v>3</v>
      </c>
      <c r="AE89" s="68">
        <f t="shared" si="115"/>
        <v>3.7403626894942437</v>
      </c>
      <c r="AF89" s="68">
        <f t="shared" si="115"/>
        <v>4</v>
      </c>
      <c r="AG89" s="68">
        <f t="shared" si="115"/>
        <v>4.7403626894942441</v>
      </c>
      <c r="AJ89" s="69" t="s">
        <v>17</v>
      </c>
      <c r="AK89" s="69">
        <f>LOG10(AK63)</f>
        <v>2</v>
      </c>
      <c r="AL89" s="69">
        <f t="shared" ref="AL89:AP89" si="116">LOG10(AL63)</f>
        <v>2.7403626894942437</v>
      </c>
      <c r="AM89" s="69">
        <f t="shared" si="116"/>
        <v>3</v>
      </c>
      <c r="AN89" s="69">
        <f t="shared" si="116"/>
        <v>3.7403626894942437</v>
      </c>
      <c r="AO89" s="69">
        <f t="shared" si="116"/>
        <v>4</v>
      </c>
      <c r="AP89" s="69">
        <f t="shared" si="116"/>
        <v>4.7403626894942441</v>
      </c>
      <c r="AS89" s="72" t="s">
        <v>17</v>
      </c>
      <c r="AT89" s="72">
        <f>LOG10(AT63)</f>
        <v>2</v>
      </c>
      <c r="AU89" s="72">
        <f t="shared" ref="AU89:AY89" si="117">LOG10(AU63)</f>
        <v>2.7403626894942437</v>
      </c>
      <c r="AV89" s="72">
        <f t="shared" si="117"/>
        <v>3</v>
      </c>
      <c r="AW89" s="72">
        <f t="shared" si="117"/>
        <v>3.7403626894942437</v>
      </c>
      <c r="AX89" s="72">
        <f t="shared" si="117"/>
        <v>4</v>
      </c>
      <c r="AY89" s="72">
        <f t="shared" si="117"/>
        <v>4.7403626894942441</v>
      </c>
      <c r="BB89" s="35" t="s">
        <v>17</v>
      </c>
      <c r="BC89" s="35">
        <f>LOG10(BC63)</f>
        <v>2</v>
      </c>
      <c r="BD89" s="35">
        <f t="shared" ref="BD89:BH89" si="118">LOG10(BD63)</f>
        <v>2.7403626894942437</v>
      </c>
      <c r="BE89" s="35">
        <f t="shared" si="118"/>
        <v>3</v>
      </c>
      <c r="BF89" s="35">
        <f t="shared" si="118"/>
        <v>3.7403626894942437</v>
      </c>
      <c r="BG89" s="35">
        <f t="shared" si="118"/>
        <v>4</v>
      </c>
      <c r="BH89" s="35">
        <f t="shared" si="118"/>
        <v>4.7403626894942441</v>
      </c>
    </row>
    <row r="90" spans="1:62" s="22" customFormat="1"/>
    <row r="91" spans="1:62" s="22" customFormat="1"/>
    <row r="92" spans="1:62" ht="30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91" t="s">
        <v>29</v>
      </c>
      <c r="S92" s="92"/>
      <c r="T92" s="92"/>
      <c r="U92" s="92"/>
      <c r="V92" s="92"/>
      <c r="W92" s="92"/>
      <c r="X92" s="9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95" t="s">
        <v>30</v>
      </c>
      <c r="AK92" s="96"/>
      <c r="AL92" s="96"/>
      <c r="AM92" s="96"/>
      <c r="AN92" s="96"/>
      <c r="AO92" s="96"/>
      <c r="AP92" s="97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100" t="s">
        <v>31</v>
      </c>
      <c r="BC92" s="101"/>
      <c r="BD92" s="101"/>
      <c r="BE92" s="101"/>
      <c r="BF92" s="101"/>
      <c r="BG92" s="101"/>
      <c r="BH92" s="101"/>
      <c r="BI92" s="22"/>
      <c r="BJ92" s="22"/>
    </row>
    <row r="93" spans="1:6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5" t="s">
        <v>5</v>
      </c>
      <c r="S93" s="5">
        <v>100</v>
      </c>
      <c r="T93" s="5">
        <v>550</v>
      </c>
      <c r="U93" s="5">
        <v>1000</v>
      </c>
      <c r="V93" s="5">
        <v>5500</v>
      </c>
      <c r="W93" s="5">
        <v>10000</v>
      </c>
      <c r="X93" s="5">
        <v>55000</v>
      </c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6" t="s">
        <v>5</v>
      </c>
      <c r="AK93" s="6">
        <v>100</v>
      </c>
      <c r="AL93" s="6">
        <v>550</v>
      </c>
      <c r="AM93" s="6">
        <v>1000</v>
      </c>
      <c r="AN93" s="6">
        <v>5500</v>
      </c>
      <c r="AO93" s="6">
        <v>10000</v>
      </c>
      <c r="AP93" s="6">
        <v>55000</v>
      </c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8" t="s">
        <v>5</v>
      </c>
      <c r="BC93" s="8">
        <v>100</v>
      </c>
      <c r="BD93" s="8">
        <v>550</v>
      </c>
      <c r="BE93" s="8">
        <v>1000</v>
      </c>
      <c r="BF93" s="8">
        <v>5500</v>
      </c>
      <c r="BG93" s="8">
        <v>10000</v>
      </c>
      <c r="BH93" s="8">
        <v>55000</v>
      </c>
      <c r="BI93" s="22"/>
      <c r="BJ93" s="22"/>
    </row>
    <row r="94" spans="1:6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5" t="s">
        <v>7</v>
      </c>
      <c r="S94" s="5">
        <v>34</v>
      </c>
      <c r="T94" s="5">
        <v>146</v>
      </c>
      <c r="U94" s="5">
        <v>248</v>
      </c>
      <c r="V94" s="5">
        <v>1261</v>
      </c>
      <c r="W94" s="5">
        <v>2382</v>
      </c>
      <c r="X94" s="5">
        <v>12076</v>
      </c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6" t="s">
        <v>7</v>
      </c>
      <c r="AK94" s="6">
        <v>21</v>
      </c>
      <c r="AL94" s="6">
        <v>86</v>
      </c>
      <c r="AM94" s="6">
        <v>172</v>
      </c>
      <c r="AN94" s="6">
        <v>1008</v>
      </c>
      <c r="AO94" s="6">
        <v>1875</v>
      </c>
      <c r="AP94" s="6">
        <v>8773</v>
      </c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8" t="s">
        <v>7</v>
      </c>
      <c r="BC94" s="8">
        <v>43</v>
      </c>
      <c r="BD94" s="8">
        <v>149</v>
      </c>
      <c r="BE94" s="8">
        <v>302</v>
      </c>
      <c r="BF94" s="8">
        <v>591</v>
      </c>
      <c r="BG94" s="8">
        <v>1039</v>
      </c>
      <c r="BH94" s="8">
        <v>5755</v>
      </c>
      <c r="BI94" s="22"/>
      <c r="BJ94" s="22"/>
    </row>
    <row r="95" spans="1:6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5"/>
      <c r="S95" s="5">
        <v>33</v>
      </c>
      <c r="T95" s="5">
        <v>146</v>
      </c>
      <c r="U95" s="5">
        <v>238</v>
      </c>
      <c r="V95" s="5">
        <v>1237</v>
      </c>
      <c r="W95" s="5">
        <v>2262</v>
      </c>
      <c r="X95" s="5">
        <v>10702</v>
      </c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6"/>
      <c r="AK95" s="6">
        <v>21</v>
      </c>
      <c r="AL95" s="6">
        <v>87</v>
      </c>
      <c r="AM95" s="6">
        <v>175</v>
      </c>
      <c r="AN95" s="6">
        <v>982</v>
      </c>
      <c r="AO95" s="6">
        <v>1807</v>
      </c>
      <c r="AP95" s="6">
        <v>7342</v>
      </c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8"/>
      <c r="BC95" s="8">
        <v>41</v>
      </c>
      <c r="BD95" s="8">
        <v>146</v>
      </c>
      <c r="BE95" s="8">
        <v>304</v>
      </c>
      <c r="BF95" s="8">
        <v>814</v>
      </c>
      <c r="BG95" s="8">
        <v>1037</v>
      </c>
      <c r="BH95" s="8">
        <v>5752</v>
      </c>
      <c r="BI95" s="22"/>
      <c r="BJ95" s="22"/>
    </row>
    <row r="96" spans="1:6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5"/>
      <c r="S96" s="5">
        <v>33</v>
      </c>
      <c r="T96" s="5">
        <v>140</v>
      </c>
      <c r="U96" s="5">
        <v>239</v>
      </c>
      <c r="V96" s="5">
        <v>1244</v>
      </c>
      <c r="W96" s="5">
        <v>1704</v>
      </c>
      <c r="X96" s="5">
        <v>10571</v>
      </c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6"/>
      <c r="AK96" s="6">
        <v>21</v>
      </c>
      <c r="AL96" s="6">
        <v>89</v>
      </c>
      <c r="AM96" s="6">
        <v>169</v>
      </c>
      <c r="AN96" s="6">
        <v>982</v>
      </c>
      <c r="AO96" s="6">
        <v>1777</v>
      </c>
      <c r="AP96" s="6">
        <v>7627</v>
      </c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8"/>
      <c r="BC96" s="8">
        <v>39</v>
      </c>
      <c r="BD96" s="8">
        <v>190</v>
      </c>
      <c r="BE96" s="8">
        <v>311</v>
      </c>
      <c r="BF96" s="8">
        <v>577</v>
      </c>
      <c r="BG96" s="8">
        <v>1035</v>
      </c>
      <c r="BH96" s="8">
        <v>5764</v>
      </c>
      <c r="BI96" s="22"/>
      <c r="BJ96" s="22"/>
    </row>
    <row r="97" spans="1:6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5"/>
      <c r="S97" s="5">
        <v>34</v>
      </c>
      <c r="T97" s="5">
        <v>150</v>
      </c>
      <c r="U97" s="5">
        <v>239</v>
      </c>
      <c r="V97" s="5">
        <v>1264</v>
      </c>
      <c r="W97" s="5">
        <v>1732</v>
      </c>
      <c r="X97" s="5">
        <v>10646</v>
      </c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6"/>
      <c r="AK97" s="6">
        <v>20</v>
      </c>
      <c r="AL97" s="6">
        <v>87</v>
      </c>
      <c r="AM97" s="6">
        <v>177</v>
      </c>
      <c r="AN97" s="6">
        <v>984</v>
      </c>
      <c r="AO97" s="6">
        <v>1373</v>
      </c>
      <c r="AP97" s="6">
        <v>7405</v>
      </c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8"/>
      <c r="BC97" s="8">
        <v>37</v>
      </c>
      <c r="BD97" s="8">
        <v>160</v>
      </c>
      <c r="BE97" s="8">
        <v>317</v>
      </c>
      <c r="BF97" s="8">
        <v>573</v>
      </c>
      <c r="BG97" s="8">
        <v>1108</v>
      </c>
      <c r="BH97" s="8">
        <v>5711</v>
      </c>
      <c r="BI97" s="22"/>
      <c r="BJ97" s="22"/>
    </row>
    <row r="98" spans="1:6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5"/>
      <c r="S98" s="5">
        <v>42</v>
      </c>
      <c r="T98" s="5">
        <v>143</v>
      </c>
      <c r="U98" s="5">
        <v>240</v>
      </c>
      <c r="V98" s="5">
        <v>1105</v>
      </c>
      <c r="W98" s="5">
        <v>1696</v>
      </c>
      <c r="X98" s="5">
        <v>10570</v>
      </c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6"/>
      <c r="AK98" s="6">
        <v>20</v>
      </c>
      <c r="AL98" s="6">
        <v>85</v>
      </c>
      <c r="AM98" s="6">
        <v>169</v>
      </c>
      <c r="AN98" s="6">
        <v>847</v>
      </c>
      <c r="AO98" s="6">
        <v>1326</v>
      </c>
      <c r="AP98" s="6">
        <v>7449</v>
      </c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8"/>
      <c r="BC98" s="8">
        <v>38</v>
      </c>
      <c r="BD98" s="8">
        <v>162</v>
      </c>
      <c r="BE98" s="8">
        <v>304</v>
      </c>
      <c r="BF98" s="8">
        <v>576</v>
      </c>
      <c r="BG98" s="8">
        <v>1143</v>
      </c>
      <c r="BH98" s="8">
        <v>5745</v>
      </c>
      <c r="BI98" s="22"/>
      <c r="BJ98" s="22"/>
    </row>
    <row r="99" spans="1:6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5"/>
      <c r="S99" s="5">
        <v>39</v>
      </c>
      <c r="T99" s="5">
        <v>138</v>
      </c>
      <c r="U99" s="5">
        <v>241</v>
      </c>
      <c r="V99" s="5">
        <v>927</v>
      </c>
      <c r="W99" s="5">
        <v>1715</v>
      </c>
      <c r="X99" s="5">
        <v>10754</v>
      </c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6"/>
      <c r="AK99" s="6">
        <v>22</v>
      </c>
      <c r="AL99" s="6">
        <v>87</v>
      </c>
      <c r="AM99" s="6">
        <v>176</v>
      </c>
      <c r="AN99" s="6">
        <v>733</v>
      </c>
      <c r="AO99" s="6">
        <v>1429</v>
      </c>
      <c r="AP99" s="6">
        <v>7284</v>
      </c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8"/>
      <c r="BC99" s="8">
        <v>40</v>
      </c>
      <c r="BD99" s="8">
        <v>157</v>
      </c>
      <c r="BE99" s="8">
        <v>363</v>
      </c>
      <c r="BF99" s="8">
        <v>607</v>
      </c>
      <c r="BG99" s="8">
        <v>1040</v>
      </c>
      <c r="BH99" s="8">
        <v>5838</v>
      </c>
      <c r="BI99" s="22"/>
      <c r="BJ99" s="22"/>
    </row>
    <row r="100" spans="1:6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5"/>
      <c r="S100" s="5">
        <v>35</v>
      </c>
      <c r="T100" s="5">
        <v>142</v>
      </c>
      <c r="U100" s="5">
        <v>231</v>
      </c>
      <c r="V100" s="5">
        <v>921</v>
      </c>
      <c r="W100" s="5">
        <v>1720</v>
      </c>
      <c r="X100" s="5">
        <v>10679</v>
      </c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6"/>
      <c r="AK100" s="6">
        <v>26</v>
      </c>
      <c r="AL100" s="6">
        <v>86</v>
      </c>
      <c r="AM100" s="6">
        <v>166</v>
      </c>
      <c r="AN100" s="6">
        <v>733</v>
      </c>
      <c r="AO100" s="6">
        <v>1338</v>
      </c>
      <c r="AP100" s="6">
        <v>7323</v>
      </c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8"/>
      <c r="BC100" s="8">
        <v>36</v>
      </c>
      <c r="BD100" s="8">
        <v>148</v>
      </c>
      <c r="BE100" s="8">
        <v>307</v>
      </c>
      <c r="BF100" s="8">
        <v>651</v>
      </c>
      <c r="BG100" s="8">
        <v>1039</v>
      </c>
      <c r="BH100" s="8">
        <v>5740</v>
      </c>
      <c r="BI100" s="22"/>
      <c r="BJ100" s="22"/>
    </row>
    <row r="101" spans="1:6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5"/>
      <c r="S101" s="5">
        <v>36</v>
      </c>
      <c r="T101" s="5">
        <v>138</v>
      </c>
      <c r="U101" s="5">
        <v>233</v>
      </c>
      <c r="V101" s="5">
        <v>925</v>
      </c>
      <c r="W101" s="5">
        <v>1718</v>
      </c>
      <c r="X101" s="5">
        <v>10494</v>
      </c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6"/>
      <c r="AK101" s="6">
        <v>31</v>
      </c>
      <c r="AL101" s="6">
        <v>93</v>
      </c>
      <c r="AM101" s="6">
        <v>176</v>
      </c>
      <c r="AN101" s="6">
        <v>732</v>
      </c>
      <c r="AO101" s="6">
        <v>1352</v>
      </c>
      <c r="AP101" s="6">
        <v>7261</v>
      </c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8"/>
      <c r="BC101" s="8">
        <v>44</v>
      </c>
      <c r="BD101" s="8">
        <v>148</v>
      </c>
      <c r="BE101" s="8">
        <v>300</v>
      </c>
      <c r="BF101" s="8">
        <v>663</v>
      </c>
      <c r="BG101" s="8">
        <v>1034</v>
      </c>
      <c r="BH101" s="8">
        <v>5723</v>
      </c>
      <c r="BI101" s="22"/>
      <c r="BJ101" s="22"/>
    </row>
    <row r="102" spans="1:6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5"/>
      <c r="S102" s="5">
        <v>34</v>
      </c>
      <c r="T102" s="5">
        <v>144</v>
      </c>
      <c r="U102" s="5">
        <v>234</v>
      </c>
      <c r="V102" s="5">
        <v>939</v>
      </c>
      <c r="W102" s="5">
        <v>1719</v>
      </c>
      <c r="X102" s="5">
        <v>10523</v>
      </c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6"/>
      <c r="AK102" s="6">
        <v>27</v>
      </c>
      <c r="AL102" s="6">
        <v>87</v>
      </c>
      <c r="AM102" s="6">
        <v>171</v>
      </c>
      <c r="AN102" s="6">
        <v>731</v>
      </c>
      <c r="AO102" s="6">
        <v>1350</v>
      </c>
      <c r="AP102" s="6">
        <v>7308</v>
      </c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8"/>
      <c r="BC102" s="8">
        <v>49</v>
      </c>
      <c r="BD102" s="8">
        <v>154</v>
      </c>
      <c r="BE102" s="8">
        <v>313</v>
      </c>
      <c r="BF102" s="8">
        <v>742</v>
      </c>
      <c r="BG102" s="8">
        <v>1043</v>
      </c>
      <c r="BH102" s="8">
        <v>5698</v>
      </c>
      <c r="BI102" s="22"/>
      <c r="BJ102" s="22"/>
    </row>
    <row r="103" spans="1:6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5"/>
      <c r="S103" s="5">
        <v>33</v>
      </c>
      <c r="T103" s="5">
        <v>138</v>
      </c>
      <c r="U103" s="5">
        <v>228</v>
      </c>
      <c r="V103" s="5">
        <v>919</v>
      </c>
      <c r="W103" s="5">
        <v>1716</v>
      </c>
      <c r="X103" s="5">
        <v>10543</v>
      </c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6"/>
      <c r="AK103" s="6">
        <v>23</v>
      </c>
      <c r="AL103" s="6">
        <v>86</v>
      </c>
      <c r="AM103" s="6">
        <v>171</v>
      </c>
      <c r="AN103" s="6">
        <v>737</v>
      </c>
      <c r="AO103" s="6">
        <v>1360</v>
      </c>
      <c r="AP103" s="6">
        <v>7310</v>
      </c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8"/>
      <c r="BC103" s="8">
        <v>45</v>
      </c>
      <c r="BD103" s="8">
        <v>147</v>
      </c>
      <c r="BE103" s="8">
        <v>295</v>
      </c>
      <c r="BF103" s="8">
        <v>575</v>
      </c>
      <c r="BG103" s="8">
        <v>1036</v>
      </c>
      <c r="BH103" s="8">
        <v>5713</v>
      </c>
      <c r="BI103" s="22"/>
      <c r="BJ103" s="22"/>
    </row>
    <row r="104" spans="1:6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5"/>
      <c r="S104" s="5">
        <v>33</v>
      </c>
      <c r="T104" s="5">
        <v>144</v>
      </c>
      <c r="U104" s="5">
        <v>237</v>
      </c>
      <c r="V104" s="5">
        <v>936</v>
      </c>
      <c r="W104" s="5">
        <v>1718</v>
      </c>
      <c r="X104" s="5">
        <v>10529</v>
      </c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6"/>
      <c r="AK104" s="6">
        <v>20</v>
      </c>
      <c r="AL104" s="6">
        <v>85</v>
      </c>
      <c r="AM104" s="6">
        <v>168</v>
      </c>
      <c r="AN104" s="6">
        <v>729</v>
      </c>
      <c r="AO104" s="6">
        <v>1346</v>
      </c>
      <c r="AP104" s="6">
        <v>7329</v>
      </c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8"/>
      <c r="BC104" s="8">
        <v>72</v>
      </c>
      <c r="BD104" s="8">
        <v>149</v>
      </c>
      <c r="BE104" s="8">
        <v>295</v>
      </c>
      <c r="BF104" s="8">
        <v>580</v>
      </c>
      <c r="BG104" s="8">
        <v>1037</v>
      </c>
      <c r="BH104" s="8">
        <v>5795</v>
      </c>
      <c r="BI104" s="22"/>
      <c r="BJ104" s="22"/>
    </row>
    <row r="105" spans="1:6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5"/>
      <c r="S105" s="5">
        <v>34</v>
      </c>
      <c r="T105" s="5">
        <v>143</v>
      </c>
      <c r="U105" s="5">
        <v>232</v>
      </c>
      <c r="V105" s="5">
        <v>918</v>
      </c>
      <c r="W105" s="5">
        <v>1730</v>
      </c>
      <c r="X105" s="5">
        <v>10691</v>
      </c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6"/>
      <c r="AK105" s="6">
        <v>21</v>
      </c>
      <c r="AL105" s="6">
        <v>87</v>
      </c>
      <c r="AM105" s="6">
        <v>170</v>
      </c>
      <c r="AN105" s="6">
        <v>726</v>
      </c>
      <c r="AO105" s="6">
        <v>1340</v>
      </c>
      <c r="AP105" s="6">
        <v>7351</v>
      </c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8"/>
      <c r="BC105" s="8">
        <v>40</v>
      </c>
      <c r="BD105" s="8">
        <v>152</v>
      </c>
      <c r="BE105" s="8">
        <v>298</v>
      </c>
      <c r="BF105" s="8">
        <v>581</v>
      </c>
      <c r="BG105" s="8">
        <v>1035</v>
      </c>
      <c r="BH105" s="8">
        <v>5776</v>
      </c>
      <c r="BI105" s="22"/>
      <c r="BJ105" s="22"/>
    </row>
    <row r="106" spans="1:6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5"/>
      <c r="S106" s="5">
        <v>32</v>
      </c>
      <c r="T106" s="5">
        <v>148</v>
      </c>
      <c r="U106" s="5">
        <v>233</v>
      </c>
      <c r="V106" s="5">
        <v>937</v>
      </c>
      <c r="W106" s="5">
        <v>1727</v>
      </c>
      <c r="X106" s="5">
        <v>10624</v>
      </c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6"/>
      <c r="AK106" s="6">
        <v>22</v>
      </c>
      <c r="AL106" s="6">
        <v>85</v>
      </c>
      <c r="AM106" s="6">
        <v>166</v>
      </c>
      <c r="AN106" s="6">
        <v>738</v>
      </c>
      <c r="AO106" s="6">
        <v>1335</v>
      </c>
      <c r="AP106" s="6">
        <v>7276</v>
      </c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8"/>
      <c r="BC106" s="8">
        <v>41</v>
      </c>
      <c r="BD106" s="8">
        <v>151</v>
      </c>
      <c r="BE106" s="8">
        <v>299</v>
      </c>
      <c r="BF106" s="8">
        <v>577</v>
      </c>
      <c r="BG106" s="8">
        <v>1037</v>
      </c>
      <c r="BH106" s="8">
        <v>5770</v>
      </c>
      <c r="BI106" s="22"/>
      <c r="BJ106" s="22"/>
    </row>
    <row r="107" spans="1:6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5"/>
      <c r="S107" s="5">
        <v>31</v>
      </c>
      <c r="T107" s="5">
        <v>139</v>
      </c>
      <c r="U107" s="5">
        <v>249</v>
      </c>
      <c r="V107" s="5">
        <v>933</v>
      </c>
      <c r="W107" s="5">
        <v>1714</v>
      </c>
      <c r="X107" s="5">
        <v>10609</v>
      </c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6"/>
      <c r="AK107" s="6">
        <v>20</v>
      </c>
      <c r="AL107" s="6">
        <v>85</v>
      </c>
      <c r="AM107" s="6">
        <v>173</v>
      </c>
      <c r="AN107" s="6">
        <v>737</v>
      </c>
      <c r="AO107" s="6">
        <v>1352</v>
      </c>
      <c r="AP107" s="6">
        <v>7383</v>
      </c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8"/>
      <c r="BC107" s="8">
        <v>41</v>
      </c>
      <c r="BD107" s="8">
        <v>150</v>
      </c>
      <c r="BE107" s="8">
        <v>307</v>
      </c>
      <c r="BF107" s="8">
        <v>574</v>
      </c>
      <c r="BG107" s="8">
        <v>1055</v>
      </c>
      <c r="BH107" s="8">
        <v>5754</v>
      </c>
      <c r="BI107" s="22"/>
      <c r="BJ107" s="22"/>
    </row>
    <row r="108" spans="1:6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5"/>
      <c r="S108" s="5">
        <v>32</v>
      </c>
      <c r="T108" s="5">
        <v>140</v>
      </c>
      <c r="U108" s="5">
        <v>239</v>
      </c>
      <c r="V108" s="5">
        <v>947</v>
      </c>
      <c r="W108" s="5">
        <v>1701</v>
      </c>
      <c r="X108" s="5">
        <v>10485</v>
      </c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6"/>
      <c r="AK108" s="6">
        <v>22</v>
      </c>
      <c r="AL108" s="6">
        <v>87</v>
      </c>
      <c r="AM108" s="6">
        <v>171</v>
      </c>
      <c r="AN108" s="6">
        <v>723</v>
      </c>
      <c r="AO108" s="6">
        <v>1337</v>
      </c>
      <c r="AP108" s="6">
        <v>7350</v>
      </c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8"/>
      <c r="BC108" s="8">
        <v>40</v>
      </c>
      <c r="BD108" s="8">
        <v>153</v>
      </c>
      <c r="BE108" s="8">
        <v>301</v>
      </c>
      <c r="BF108" s="8">
        <v>577</v>
      </c>
      <c r="BG108" s="8">
        <v>1040</v>
      </c>
      <c r="BH108" s="8">
        <v>5823</v>
      </c>
      <c r="BI108" s="22"/>
      <c r="BJ108" s="22"/>
    </row>
    <row r="109" spans="1:6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5"/>
      <c r="S109" s="5">
        <v>35</v>
      </c>
      <c r="T109" s="5">
        <v>138</v>
      </c>
      <c r="U109" s="5">
        <v>241</v>
      </c>
      <c r="V109" s="5">
        <v>941</v>
      </c>
      <c r="W109" s="5">
        <v>1714</v>
      </c>
      <c r="X109" s="5">
        <v>10617</v>
      </c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6"/>
      <c r="AK109" s="6">
        <v>21</v>
      </c>
      <c r="AL109" s="6">
        <v>91</v>
      </c>
      <c r="AM109" s="6">
        <v>165</v>
      </c>
      <c r="AN109" s="6">
        <v>734</v>
      </c>
      <c r="AO109" s="6">
        <v>1348</v>
      </c>
      <c r="AP109" s="6">
        <v>7335</v>
      </c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8"/>
      <c r="BC109" s="8">
        <v>39</v>
      </c>
      <c r="BD109" s="8">
        <v>155</v>
      </c>
      <c r="BE109" s="8">
        <v>299</v>
      </c>
      <c r="BF109" s="8">
        <v>584</v>
      </c>
      <c r="BG109" s="8">
        <v>1044</v>
      </c>
      <c r="BH109" s="8">
        <v>5748</v>
      </c>
      <c r="BI109" s="22"/>
      <c r="BJ109" s="22"/>
    </row>
    <row r="110" spans="1:6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5"/>
      <c r="S110" s="5">
        <v>38</v>
      </c>
      <c r="T110" s="5">
        <v>139</v>
      </c>
      <c r="U110" s="5">
        <v>234</v>
      </c>
      <c r="V110" s="5">
        <v>929</v>
      </c>
      <c r="W110" s="5">
        <v>1725</v>
      </c>
      <c r="X110" s="5">
        <v>10702</v>
      </c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6"/>
      <c r="AK110" s="6">
        <v>22</v>
      </c>
      <c r="AL110" s="6">
        <v>87</v>
      </c>
      <c r="AM110" s="6">
        <v>174</v>
      </c>
      <c r="AN110" s="6">
        <v>732</v>
      </c>
      <c r="AO110" s="6">
        <v>1329</v>
      </c>
      <c r="AP110" s="6">
        <v>7309</v>
      </c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8"/>
      <c r="BC110" s="8">
        <v>41</v>
      </c>
      <c r="BD110" s="8">
        <v>152</v>
      </c>
      <c r="BE110" s="8">
        <v>313</v>
      </c>
      <c r="BF110" s="8">
        <v>586</v>
      </c>
      <c r="BG110" s="8">
        <v>1042</v>
      </c>
      <c r="BH110" s="8">
        <v>5927</v>
      </c>
      <c r="BI110" s="22"/>
      <c r="BJ110" s="22"/>
    </row>
    <row r="111" spans="1:6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5"/>
      <c r="S111" s="5">
        <v>35</v>
      </c>
      <c r="T111" s="5">
        <v>140</v>
      </c>
      <c r="U111" s="5">
        <v>240</v>
      </c>
      <c r="V111" s="5">
        <v>918</v>
      </c>
      <c r="W111" s="5">
        <v>1717</v>
      </c>
      <c r="X111" s="5">
        <v>10653</v>
      </c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6"/>
      <c r="AK111" s="6">
        <v>20</v>
      </c>
      <c r="AL111" s="6">
        <v>85</v>
      </c>
      <c r="AM111" s="6">
        <v>178</v>
      </c>
      <c r="AN111" s="6">
        <v>733</v>
      </c>
      <c r="AO111" s="6">
        <v>1344</v>
      </c>
      <c r="AP111" s="6">
        <v>7320</v>
      </c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8"/>
      <c r="BC111" s="8">
        <v>37</v>
      </c>
      <c r="BD111" s="8">
        <v>157</v>
      </c>
      <c r="BE111" s="8">
        <v>316</v>
      </c>
      <c r="BF111" s="8">
        <v>572</v>
      </c>
      <c r="BG111" s="8">
        <v>1060</v>
      </c>
      <c r="BH111" s="8">
        <v>6498</v>
      </c>
      <c r="BI111" s="22"/>
      <c r="BJ111" s="22"/>
    </row>
    <row r="112" spans="1:6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5"/>
      <c r="S112" s="5">
        <v>34</v>
      </c>
      <c r="T112" s="5">
        <v>147</v>
      </c>
      <c r="U112" s="5">
        <v>230</v>
      </c>
      <c r="V112" s="5">
        <v>919</v>
      </c>
      <c r="W112" s="5">
        <v>1699</v>
      </c>
      <c r="X112" s="5">
        <v>10647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6"/>
      <c r="AK112" s="6">
        <v>21</v>
      </c>
      <c r="AL112" s="6">
        <v>89</v>
      </c>
      <c r="AM112" s="6">
        <v>170</v>
      </c>
      <c r="AN112" s="6">
        <v>721</v>
      </c>
      <c r="AO112" s="6">
        <v>1346</v>
      </c>
      <c r="AP112" s="6">
        <v>7489</v>
      </c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8"/>
      <c r="BC112" s="8">
        <v>41</v>
      </c>
      <c r="BD112" s="8">
        <v>159</v>
      </c>
      <c r="BE112" s="8">
        <v>363</v>
      </c>
      <c r="BF112" s="8">
        <v>579</v>
      </c>
      <c r="BG112" s="8">
        <v>1092</v>
      </c>
      <c r="BH112" s="8">
        <v>5906</v>
      </c>
      <c r="BI112" s="22"/>
      <c r="BJ112" s="22"/>
    </row>
    <row r="113" spans="1:6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5"/>
      <c r="S113" s="24">
        <v>31</v>
      </c>
      <c r="T113" s="24">
        <v>139</v>
      </c>
      <c r="U113" s="24">
        <v>232</v>
      </c>
      <c r="V113" s="24">
        <v>922</v>
      </c>
      <c r="W113" s="24">
        <v>1710</v>
      </c>
      <c r="X113" s="24">
        <v>10771</v>
      </c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6"/>
      <c r="AK113" s="6">
        <v>21</v>
      </c>
      <c r="AL113" s="6">
        <v>86</v>
      </c>
      <c r="AM113" s="6">
        <v>173</v>
      </c>
      <c r="AN113" s="6">
        <v>724</v>
      </c>
      <c r="AO113" s="6">
        <v>1349</v>
      </c>
      <c r="AP113" s="6">
        <v>7468</v>
      </c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8"/>
      <c r="BC113" s="8">
        <v>41</v>
      </c>
      <c r="BD113" s="8">
        <v>152</v>
      </c>
      <c r="BE113" s="8">
        <v>322</v>
      </c>
      <c r="BF113" s="8">
        <v>574</v>
      </c>
      <c r="BG113" s="8">
        <v>1238</v>
      </c>
      <c r="BH113" s="8">
        <v>5895</v>
      </c>
      <c r="BI113" s="22"/>
      <c r="BJ113" s="22"/>
    </row>
    <row r="114" spans="1:6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10" t="s">
        <v>10</v>
      </c>
      <c r="S114" s="10">
        <f>SUM(S94:S113)/20</f>
        <v>34.4</v>
      </c>
      <c r="T114" s="10">
        <f t="shared" ref="T114:X114" si="119">SUM(T94:T113)/20</f>
        <v>142.1</v>
      </c>
      <c r="U114" s="10">
        <f t="shared" si="119"/>
        <v>236.9</v>
      </c>
      <c r="V114" s="10">
        <f t="shared" si="119"/>
        <v>1002.1</v>
      </c>
      <c r="W114" s="10">
        <f t="shared" si="119"/>
        <v>1775.95</v>
      </c>
      <c r="X114" s="10">
        <f t="shared" si="119"/>
        <v>10694.3</v>
      </c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1" t="s">
        <v>10</v>
      </c>
      <c r="AK114" s="21">
        <f>SUM(AK94:AK113)/20</f>
        <v>22.1</v>
      </c>
      <c r="AL114" s="21">
        <f t="shared" ref="AL114:AP114" si="120">SUM(AL94:AL113)/20</f>
        <v>87</v>
      </c>
      <c r="AM114" s="21">
        <f t="shared" si="120"/>
        <v>171.5</v>
      </c>
      <c r="AN114" s="21">
        <f t="shared" si="120"/>
        <v>788.3</v>
      </c>
      <c r="AO114" s="21">
        <f t="shared" si="120"/>
        <v>1420.65</v>
      </c>
      <c r="AP114" s="21">
        <f t="shared" si="120"/>
        <v>7434.6</v>
      </c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75" t="s">
        <v>10</v>
      </c>
      <c r="BC114" s="75">
        <f>SUM(BC94:BC113)/20</f>
        <v>42.25</v>
      </c>
      <c r="BD114" s="75">
        <f t="shared" ref="BD114:BH114" si="121">SUM(BD94:BD113)/20</f>
        <v>154.55000000000001</v>
      </c>
      <c r="BE114" s="75">
        <f t="shared" si="121"/>
        <v>311.45</v>
      </c>
      <c r="BF114" s="75">
        <f t="shared" si="121"/>
        <v>607.65</v>
      </c>
      <c r="BG114" s="75">
        <f t="shared" si="121"/>
        <v>1061.7</v>
      </c>
      <c r="BH114" s="75">
        <f t="shared" si="121"/>
        <v>5816.55</v>
      </c>
      <c r="BI114" s="22"/>
      <c r="BJ114" s="22"/>
    </row>
    <row r="115" spans="1:6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10" t="s">
        <v>12</v>
      </c>
      <c r="S115" s="10">
        <f>S114-$E$32</f>
        <v>23.754999999999999</v>
      </c>
      <c r="T115" s="10">
        <f t="shared" ref="T115" si="122">T114-$E$32</f>
        <v>131.45499999999998</v>
      </c>
      <c r="U115" s="10">
        <f t="shared" ref="U115" si="123">U114-$E$32</f>
        <v>226.255</v>
      </c>
      <c r="V115" s="10">
        <f t="shared" ref="V115" si="124">V114-$E$32</f>
        <v>991.45500000000004</v>
      </c>
      <c r="W115" s="10">
        <f t="shared" ref="W115:X115" si="125">W114-$E$32</f>
        <v>1765.3050000000001</v>
      </c>
      <c r="X115" s="10">
        <f t="shared" si="125"/>
        <v>10683.654999999999</v>
      </c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1" t="s">
        <v>12</v>
      </c>
      <c r="AK115" s="21">
        <f>AK114-$E$32</f>
        <v>11.455000000000002</v>
      </c>
      <c r="AL115" s="21">
        <f t="shared" ref="AL115:AP115" si="126">AL114-$E$32</f>
        <v>76.355000000000004</v>
      </c>
      <c r="AM115" s="21">
        <f t="shared" si="126"/>
        <v>160.85499999999999</v>
      </c>
      <c r="AN115" s="21">
        <f t="shared" si="126"/>
        <v>777.65499999999997</v>
      </c>
      <c r="AO115" s="21">
        <f t="shared" si="126"/>
        <v>1410.0050000000001</v>
      </c>
      <c r="AP115" s="21">
        <f t="shared" si="126"/>
        <v>7423.9549999999999</v>
      </c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9" t="s">
        <v>12</v>
      </c>
      <c r="BC115" s="9">
        <f>BC114-$E$32</f>
        <v>31.605</v>
      </c>
      <c r="BD115" s="9">
        <f t="shared" ref="BD115:BH115" si="127">BD114-$E$32</f>
        <v>143.905</v>
      </c>
      <c r="BE115" s="9">
        <f t="shared" si="127"/>
        <v>300.80500000000001</v>
      </c>
      <c r="BF115" s="9">
        <f t="shared" si="127"/>
        <v>597.005</v>
      </c>
      <c r="BG115" s="9">
        <f t="shared" si="127"/>
        <v>1051.0550000000001</v>
      </c>
      <c r="BH115" s="9">
        <f t="shared" si="127"/>
        <v>5805.9049999999997</v>
      </c>
      <c r="BI115" s="22"/>
      <c r="BJ115" s="22"/>
    </row>
    <row r="116" spans="1:6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10" t="s">
        <v>13</v>
      </c>
      <c r="S116" s="10">
        <f>(1/380*((S94-S114)^2+(S95-S114)^2+(S96-S114)^2+(S97-S114)^2+(S98-S114)^2+(S99-S114)^2+(S100-S114)^2+(S101-S114)^2+(S102-S114)^2+(S103-S114)^2+(S104-S114)^2+(S105-S114)^2+(S106-S114)^2+(S107-S114)^2+(S108-S114)^2+(S109-S114)^2+(S110-S114)^2+(S111-S114)^2+(S112-S114)^2+(S113-S114)^2)+$E$33^2)^0.5</f>
        <v>0.63660282586141315</v>
      </c>
      <c r="T116" s="10">
        <f t="shared" ref="T116:X116" si="128">(1/380*((T94-T114)^2+(T95-T114)^2+(T96-T114)^2+(T97-T114)^2+(T98-T114)^2+(T99-T114)^2+(T100-T114)^2+(T101-T114)^2+(T102-T114)^2+(T103-T114)^2+(T104-T114)^2+(T105-T114)^2+(T106-T114)^2+(T107-T114)^2+(T108-T114)^2+(T109-T114)^2+(T110-T114)^2+(T111-T114)^2+(T112-T114)^2+(T113-T114)^2)+$E$33^2)^0.5</f>
        <v>0.8660254037844386</v>
      </c>
      <c r="U116" s="10">
        <f t="shared" si="128"/>
        <v>1.265950859610028</v>
      </c>
      <c r="V116" s="10">
        <f t="shared" si="128"/>
        <v>29.996885803275259</v>
      </c>
      <c r="W116" s="10">
        <f t="shared" si="128"/>
        <v>42.040023223490003</v>
      </c>
      <c r="X116" s="10">
        <f t="shared" si="128"/>
        <v>75.00051578770011</v>
      </c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1" t="s">
        <v>13</v>
      </c>
      <c r="AK116" s="21">
        <f>(1/380*((AK94-AK114)^2+(AK95-AK114)^2+(AK96-AK114)^2+(AK97-AK114)^2+(AK98-AK114)^2+(AK99-AK114)^2+(AK100-AK114)^2+(AK101-AK114)^2+(AK102-AK114)^2+(AK103-AK114)^2+(AK104-AK114)^2+(AK105-AK114)^2+(AK106-AK114)^2+(AK107-AK114)^2+(AK108-AK114)^2+(AK109-AK114)^2+(AK110-AK114)^2+(AK111-AK114)^2+(AK112-AK114)^2+(AK113-AK114)^2)+$E$33^2)^0.5</f>
        <v>0.65894652766046913</v>
      </c>
      <c r="AL116" s="21">
        <f t="shared" ref="AL116:AP116" si="129">(1/380*((AL94-AL114)^2+(AL95-AL114)^2+(AL96-AL114)^2+(AL97-AL114)^2+(AL98-AL114)^2+(AL99-AL114)^2+(AL100-AL114)^2+(AL101-AL114)^2+(AL102-AL114)^2+(AL103-AL114)^2+(AL104-AL114)^2+(AL105-AL114)^2+(AL106-AL114)^2+(AL107-AL114)^2+(AL108-AL114)^2+(AL109-AL114)^2+(AL110-AL114)^2+(AL111-AL114)^2+(AL112-AL114)^2+(AL113-AL114)^2)+$E$33^2)^0.5</f>
        <v>0.51093309892680405</v>
      </c>
      <c r="AM116" s="21">
        <f t="shared" si="129"/>
        <v>0.86480907536987917</v>
      </c>
      <c r="AN116" s="21">
        <f t="shared" si="129"/>
        <v>23.782534502622322</v>
      </c>
      <c r="AO116" s="21">
        <f t="shared" si="129"/>
        <v>38.919476588139474</v>
      </c>
      <c r="AP116" s="21">
        <f t="shared" si="129"/>
        <v>73.104971391180115</v>
      </c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9" t="s">
        <v>13</v>
      </c>
      <c r="BC116" s="9">
        <f>(1/380*((BC94-BC114)^2+(BC95-BC114)^2+(BC96-BC114)^2+(BC97-BC114)^2+(BC98-BC114)^2+(BC99-BC114)^2+(BC100-BC114)^2+(BC101-BC114)^2+(BC102-BC114)^2+(BC103-BC114)^2+(BC104-BC114)^2+(BC105-BC114)^2+(BC106-BC114)^2+(BC107-BC114)^2+(BC108-BC114)^2+(BC109-BC114)^2+(BC110-BC114)^2+(BC111-BC114)^2+(BC112-BC114)^2+(BC113-BC114)^2)+$E$33^2)^0.5</f>
        <v>1.7129153357269065</v>
      </c>
      <c r="BD116" s="9">
        <f t="shared" ref="BD116:BH116" si="130">(1/380*((BD94-BD114)^2+(BD95-BD114)^2+(BD96-BD114)^2+(BD97-BD114)^2+(BD98-BD114)^2+(BD99-BD114)^2+(BD100-BD114)^2+(BD101-BD114)^2+(BD102-BD114)^2+(BD103-BD114)^2+(BD104-BD114)^2+(BD105-BD114)^2+(BD106-BD114)^2+(BD107-BD114)^2+(BD108-BD114)^2+(BD109-BD114)^2+(BD110-BD114)^2+(BD111-BD114)^2+(BD112-BD114)^2+(BD113-BD114)^2)+$E$33^2)^0.5</f>
        <v>2.1288432737546765</v>
      </c>
      <c r="BE116" s="9">
        <f t="shared" si="130"/>
        <v>4.2950859313749161</v>
      </c>
      <c r="BF116" s="9">
        <f t="shared" si="130"/>
        <v>14.401365980533344</v>
      </c>
      <c r="BG116" s="9">
        <f t="shared" si="130"/>
        <v>11.300139728991709</v>
      </c>
      <c r="BH116" s="9">
        <f t="shared" si="130"/>
        <v>38.746753684052443</v>
      </c>
      <c r="BI116" s="22"/>
      <c r="BJ116" s="22"/>
    </row>
    <row r="117" spans="1:62" s="22" customFormat="1">
      <c r="R117" s="52" t="s">
        <v>14</v>
      </c>
      <c r="S117" s="53">
        <f>LOG(S115,10)</f>
        <v>1.3757550347552241</v>
      </c>
      <c r="T117" s="53">
        <f t="shared" ref="T117:X117" si="131">LOG(T115,10)</f>
        <v>2.1187771095075174</v>
      </c>
      <c r="U117" s="53">
        <f t="shared" si="131"/>
        <v>2.3545981854392988</v>
      </c>
      <c r="V117" s="53">
        <f t="shared" si="131"/>
        <v>2.9962730073005832</v>
      </c>
      <c r="W117" s="53">
        <f t="shared" si="131"/>
        <v>3.2468197512952126</v>
      </c>
      <c r="X117" s="53">
        <f t="shared" si="131"/>
        <v>4.0287198551996317</v>
      </c>
      <c r="AJ117" s="69" t="s">
        <v>14</v>
      </c>
      <c r="AK117" s="70">
        <f>LOG(AK115,10)</f>
        <v>1.0589950935254162</v>
      </c>
      <c r="AL117" s="70">
        <f t="shared" ref="AL117:AP117" si="132">LOG(AL115,10)</f>
        <v>1.8828374814881839</v>
      </c>
      <c r="AM117" s="70">
        <f t="shared" si="132"/>
        <v>2.2064345650120654</v>
      </c>
      <c r="AN117" s="70">
        <f t="shared" si="132"/>
        <v>2.890786968677225</v>
      </c>
      <c r="AO117" s="70">
        <f t="shared" si="132"/>
        <v>3.1492206527040034</v>
      </c>
      <c r="AP117" s="70">
        <f t="shared" si="132"/>
        <v>3.8706353307605204</v>
      </c>
      <c r="BB117" s="35" t="s">
        <v>14</v>
      </c>
      <c r="BC117" s="76">
        <f>LOG(BC115,10)</f>
        <v>1.4997557946637814</v>
      </c>
      <c r="BD117" s="76">
        <f t="shared" ref="BD117:BH117" si="133">LOG(BD115,10)</f>
        <v>2.1580758838232277</v>
      </c>
      <c r="BE117" s="76">
        <f t="shared" si="133"/>
        <v>2.4782850508503298</v>
      </c>
      <c r="BF117" s="76">
        <f t="shared" si="133"/>
        <v>2.7759779684213557</v>
      </c>
      <c r="BG117" s="76">
        <f t="shared" si="133"/>
        <v>3.0216254425473008</v>
      </c>
      <c r="BH117" s="76">
        <f t="shared" si="133"/>
        <v>3.7638699253445482</v>
      </c>
    </row>
    <row r="118" spans="1:62" s="22" customFormat="1">
      <c r="R118" s="33" t="s">
        <v>16</v>
      </c>
      <c r="S118" s="54">
        <f>S116/S115</f>
        <v>2.6798687680968773E-2</v>
      </c>
      <c r="T118" s="54">
        <f t="shared" ref="T118:W118" si="134">T116/T115</f>
        <v>6.5879989637856202E-3</v>
      </c>
      <c r="U118" s="54">
        <f>U116/U115</f>
        <v>5.5952392637070034E-3</v>
      </c>
      <c r="V118" s="54">
        <f t="shared" ref="V118:X118" si="135">V116/V115</f>
        <v>3.0255418353102519E-2</v>
      </c>
      <c r="W118" s="54">
        <f t="shared" si="135"/>
        <v>2.3814594771719336E-2</v>
      </c>
      <c r="X118" s="54">
        <f t="shared" si="135"/>
        <v>7.0201177207332242E-3</v>
      </c>
      <c r="AJ118" s="69" t="s">
        <v>16</v>
      </c>
      <c r="AK118" s="70">
        <f>AK116/AK115</f>
        <v>5.7524795081664692E-2</v>
      </c>
      <c r="AL118" s="70">
        <f t="shared" ref="AL118:AO118" si="136">AL116/AL115</f>
        <v>6.6915473633266196E-3</v>
      </c>
      <c r="AM118" s="70">
        <f>AM116/AM115</f>
        <v>5.376326973795525E-3</v>
      </c>
      <c r="AN118" s="70">
        <f t="shared" ref="AN118:AP118" si="137">AN116/AN115</f>
        <v>3.0582372006381139E-2</v>
      </c>
      <c r="AO118" s="70">
        <f t="shared" si="137"/>
        <v>2.7602367784610317E-2</v>
      </c>
      <c r="AP118" s="70">
        <f t="shared" si="137"/>
        <v>9.8471732912147388E-3</v>
      </c>
      <c r="BB118" s="35" t="s">
        <v>16</v>
      </c>
      <c r="BC118" s="76">
        <f>BC116/BC115</f>
        <v>5.4197605939785051E-2</v>
      </c>
      <c r="BD118" s="76">
        <f t="shared" ref="BD118:BG118" si="138">BD116/BD115</f>
        <v>1.4793393375870724E-2</v>
      </c>
      <c r="BE118" s="76">
        <f>BE116/BE115</f>
        <v>1.4278638757251097E-2</v>
      </c>
      <c r="BF118" s="76">
        <f t="shared" ref="BF118:BH118" si="139">BF116/BF115</f>
        <v>2.4122689057098926E-2</v>
      </c>
      <c r="BG118" s="76">
        <f t="shared" si="139"/>
        <v>1.0751235405370516E-2</v>
      </c>
      <c r="BH118" s="76">
        <f t="shared" si="139"/>
        <v>6.6736802762105895E-3</v>
      </c>
    </row>
    <row r="119" spans="1:62" s="22" customFormat="1">
      <c r="R119" s="33" t="s">
        <v>17</v>
      </c>
      <c r="S119" s="55">
        <f>LOG10(S93)</f>
        <v>2</v>
      </c>
      <c r="T119" s="55">
        <f t="shared" ref="T119:X119" si="140">LOG10(T93)</f>
        <v>2.7403626894942437</v>
      </c>
      <c r="U119" s="55">
        <f t="shared" si="140"/>
        <v>3</v>
      </c>
      <c r="V119" s="55">
        <f t="shared" si="140"/>
        <v>3.7403626894942437</v>
      </c>
      <c r="W119" s="55">
        <f t="shared" si="140"/>
        <v>4</v>
      </c>
      <c r="X119" s="55">
        <f t="shared" si="140"/>
        <v>4.7403626894942441</v>
      </c>
      <c r="AJ119" s="69" t="s">
        <v>17</v>
      </c>
      <c r="AK119" s="69">
        <f>LOG10(AK93)</f>
        <v>2</v>
      </c>
      <c r="AL119" s="69">
        <f t="shared" ref="AL119:AP119" si="141">LOG10(AL93)</f>
        <v>2.7403626894942437</v>
      </c>
      <c r="AM119" s="69">
        <f t="shared" si="141"/>
        <v>3</v>
      </c>
      <c r="AN119" s="69">
        <f t="shared" si="141"/>
        <v>3.7403626894942437</v>
      </c>
      <c r="AO119" s="69">
        <f t="shared" si="141"/>
        <v>4</v>
      </c>
      <c r="AP119" s="69">
        <f t="shared" si="141"/>
        <v>4.7403626894942441</v>
      </c>
      <c r="BB119" s="35" t="s">
        <v>17</v>
      </c>
      <c r="BC119" s="35">
        <f>LOG10(BC93)</f>
        <v>2</v>
      </c>
      <c r="BD119" s="35">
        <f t="shared" ref="BD119:BH119" si="142">LOG10(BD93)</f>
        <v>2.7403626894942437</v>
      </c>
      <c r="BE119" s="35">
        <f t="shared" si="142"/>
        <v>3</v>
      </c>
      <c r="BF119" s="35">
        <f t="shared" si="142"/>
        <v>3.7403626894942437</v>
      </c>
      <c r="BG119" s="35">
        <f t="shared" si="142"/>
        <v>4</v>
      </c>
      <c r="BH119" s="35">
        <f t="shared" si="142"/>
        <v>4.7403626894942441</v>
      </c>
    </row>
    <row r="120" spans="1:62" s="22" customFormat="1"/>
    <row r="121" spans="1:62" s="22" customFormat="1"/>
    <row r="122" spans="1:62" ht="33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91" t="s">
        <v>32</v>
      </c>
      <c r="S122" s="92"/>
      <c r="T122" s="92"/>
      <c r="U122" s="92"/>
      <c r="V122" s="92"/>
      <c r="W122" s="92"/>
      <c r="X122" s="9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95" t="s">
        <v>33</v>
      </c>
      <c r="AK122" s="96"/>
      <c r="AL122" s="96"/>
      <c r="AM122" s="96"/>
      <c r="AN122" s="96"/>
      <c r="AO122" s="96"/>
      <c r="AP122" s="97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100" t="s">
        <v>34</v>
      </c>
      <c r="BC122" s="101"/>
      <c r="BD122" s="101"/>
      <c r="BE122" s="101"/>
      <c r="BF122" s="101"/>
      <c r="BG122" s="101"/>
      <c r="BH122" s="101"/>
      <c r="BI122" s="22"/>
      <c r="BJ122" s="22"/>
    </row>
    <row r="123" spans="1:6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5" t="s">
        <v>5</v>
      </c>
      <c r="S123" s="5">
        <v>100</v>
      </c>
      <c r="T123" s="5">
        <v>550</v>
      </c>
      <c r="U123" s="5">
        <v>1000</v>
      </c>
      <c r="V123" s="5">
        <v>5500</v>
      </c>
      <c r="W123" s="5">
        <v>10000</v>
      </c>
      <c r="X123" s="5">
        <v>55000</v>
      </c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6" t="s">
        <v>5</v>
      </c>
      <c r="AK123" s="6">
        <v>100</v>
      </c>
      <c r="AL123" s="6">
        <v>550</v>
      </c>
      <c r="AM123" s="6">
        <v>1000</v>
      </c>
      <c r="AN123" s="6">
        <v>5500</v>
      </c>
      <c r="AO123" s="6">
        <v>10000</v>
      </c>
      <c r="AP123" s="6">
        <v>55000</v>
      </c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8" t="s">
        <v>5</v>
      </c>
      <c r="BC123" s="8">
        <v>100</v>
      </c>
      <c r="BD123" s="8">
        <v>550</v>
      </c>
      <c r="BE123" s="8">
        <v>1000</v>
      </c>
      <c r="BF123" s="8">
        <v>5500</v>
      </c>
      <c r="BG123" s="8">
        <v>10000</v>
      </c>
      <c r="BH123" s="8">
        <v>55000</v>
      </c>
      <c r="BI123" s="22"/>
      <c r="BJ123" s="22"/>
    </row>
    <row r="124" spans="1:6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5" t="s">
        <v>7</v>
      </c>
      <c r="S124" s="5">
        <v>28</v>
      </c>
      <c r="T124" s="5">
        <v>113</v>
      </c>
      <c r="U124" s="5">
        <v>194</v>
      </c>
      <c r="V124" s="5">
        <v>1016</v>
      </c>
      <c r="W124" s="5">
        <v>1977</v>
      </c>
      <c r="X124" s="5">
        <v>10436</v>
      </c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6" t="s">
        <v>7</v>
      </c>
      <c r="AK124" s="6">
        <v>20</v>
      </c>
      <c r="AL124" s="6">
        <v>79</v>
      </c>
      <c r="AM124" s="6">
        <v>162</v>
      </c>
      <c r="AN124" s="6">
        <v>997</v>
      </c>
      <c r="AO124" s="6">
        <v>1818</v>
      </c>
      <c r="AP124" s="6">
        <v>8658</v>
      </c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8" t="s">
        <v>7</v>
      </c>
      <c r="BC124" s="8">
        <v>36</v>
      </c>
      <c r="BD124" s="8">
        <v>137</v>
      </c>
      <c r="BE124" s="8">
        <v>319</v>
      </c>
      <c r="BF124" s="8">
        <v>576</v>
      </c>
      <c r="BG124" s="8">
        <v>1041</v>
      </c>
      <c r="BH124" s="8">
        <v>5881</v>
      </c>
      <c r="BI124" s="22"/>
      <c r="BJ124" s="22"/>
    </row>
    <row r="125" spans="1:6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5"/>
      <c r="S125" s="5">
        <v>28</v>
      </c>
      <c r="T125" s="5">
        <v>136</v>
      </c>
      <c r="U125" s="5">
        <v>196</v>
      </c>
      <c r="V125" s="5">
        <v>1002</v>
      </c>
      <c r="W125" s="5">
        <v>1872</v>
      </c>
      <c r="X125" s="5">
        <v>9200</v>
      </c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6"/>
      <c r="AK125" s="6">
        <v>22</v>
      </c>
      <c r="AL125" s="6">
        <v>81</v>
      </c>
      <c r="AM125" s="6">
        <v>173</v>
      </c>
      <c r="AN125" s="6">
        <v>974</v>
      </c>
      <c r="AO125" s="6">
        <v>1798</v>
      </c>
      <c r="AP125" s="6">
        <v>7286</v>
      </c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8"/>
      <c r="BC125" s="8">
        <v>39</v>
      </c>
      <c r="BD125" s="8">
        <v>145</v>
      </c>
      <c r="BE125" s="8">
        <v>320</v>
      </c>
      <c r="BF125" s="8">
        <v>637</v>
      </c>
      <c r="BG125" s="8">
        <v>1199</v>
      </c>
      <c r="BH125" s="8">
        <v>5761</v>
      </c>
      <c r="BI125" s="22"/>
      <c r="BJ125" s="22"/>
    </row>
    <row r="126" spans="1:6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5"/>
      <c r="S126" s="5">
        <v>28</v>
      </c>
      <c r="T126" s="5">
        <v>122</v>
      </c>
      <c r="U126" s="5">
        <v>192</v>
      </c>
      <c r="V126" s="5">
        <v>1066</v>
      </c>
      <c r="W126" s="5">
        <v>1783</v>
      </c>
      <c r="X126" s="5">
        <v>9115</v>
      </c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6"/>
      <c r="AK126" s="6">
        <v>19</v>
      </c>
      <c r="AL126" s="6">
        <v>86</v>
      </c>
      <c r="AM126" s="6">
        <v>167</v>
      </c>
      <c r="AN126" s="6">
        <v>983</v>
      </c>
      <c r="AO126" s="6">
        <v>1754</v>
      </c>
      <c r="AP126" s="6">
        <v>7315</v>
      </c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8"/>
      <c r="BC126" s="8">
        <v>43</v>
      </c>
      <c r="BD126" s="8">
        <v>142</v>
      </c>
      <c r="BE126" s="8">
        <v>334</v>
      </c>
      <c r="BF126" s="8">
        <v>576</v>
      </c>
      <c r="BG126" s="8">
        <v>1058</v>
      </c>
      <c r="BH126" s="8">
        <v>6031</v>
      </c>
      <c r="BI126" s="22"/>
      <c r="BJ126" s="22"/>
    </row>
    <row r="127" spans="1:6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5"/>
      <c r="S127" s="5">
        <v>29</v>
      </c>
      <c r="T127" s="5">
        <v>115</v>
      </c>
      <c r="U127" s="5">
        <v>198</v>
      </c>
      <c r="V127" s="5">
        <v>1004</v>
      </c>
      <c r="W127" s="5">
        <v>1368</v>
      </c>
      <c r="X127" s="5">
        <v>9179</v>
      </c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6"/>
      <c r="AK127" s="6">
        <v>19</v>
      </c>
      <c r="AL127" s="6">
        <v>82</v>
      </c>
      <c r="AM127" s="6">
        <v>171</v>
      </c>
      <c r="AN127" s="6">
        <v>984</v>
      </c>
      <c r="AO127" s="6">
        <v>1331</v>
      </c>
      <c r="AP127" s="6">
        <v>7481</v>
      </c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8"/>
      <c r="BC127" s="8">
        <v>42</v>
      </c>
      <c r="BD127" s="8">
        <v>142</v>
      </c>
      <c r="BE127" s="8">
        <v>310</v>
      </c>
      <c r="BF127" s="8">
        <v>575</v>
      </c>
      <c r="BG127" s="8">
        <v>1070</v>
      </c>
      <c r="BH127" s="8">
        <v>5821</v>
      </c>
      <c r="BI127" s="22"/>
      <c r="BJ127" s="22"/>
    </row>
    <row r="128" spans="1:6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5"/>
      <c r="S128" s="5">
        <v>36</v>
      </c>
      <c r="T128" s="5">
        <v>113</v>
      </c>
      <c r="U128" s="5">
        <v>194</v>
      </c>
      <c r="V128" s="5">
        <v>985</v>
      </c>
      <c r="W128" s="5">
        <v>1384</v>
      </c>
      <c r="X128" s="5">
        <v>9154</v>
      </c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6"/>
      <c r="AK128" s="6">
        <v>20</v>
      </c>
      <c r="AL128" s="6">
        <v>82</v>
      </c>
      <c r="AM128" s="6">
        <v>175</v>
      </c>
      <c r="AN128" s="6">
        <v>1001</v>
      </c>
      <c r="AO128" s="6">
        <v>1330</v>
      </c>
      <c r="AP128" s="6">
        <v>7316</v>
      </c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8"/>
      <c r="BC128" s="8">
        <v>38</v>
      </c>
      <c r="BD128" s="8">
        <v>144</v>
      </c>
      <c r="BE128" s="8">
        <v>313</v>
      </c>
      <c r="BF128" s="8">
        <v>581</v>
      </c>
      <c r="BG128" s="8">
        <v>1043</v>
      </c>
      <c r="BH128" s="8">
        <v>6058</v>
      </c>
      <c r="BI128" s="22"/>
      <c r="BJ128" s="22"/>
    </row>
    <row r="129" spans="1:6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5"/>
      <c r="S129" s="5">
        <v>32</v>
      </c>
      <c r="T129" s="5">
        <v>131</v>
      </c>
      <c r="U129" s="5">
        <v>188</v>
      </c>
      <c r="V129" s="5">
        <v>757</v>
      </c>
      <c r="W129" s="5">
        <v>1374</v>
      </c>
      <c r="X129" s="5">
        <v>9249</v>
      </c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6"/>
      <c r="AK129" s="6">
        <v>19</v>
      </c>
      <c r="AL129" s="6">
        <v>79</v>
      </c>
      <c r="AM129" s="6">
        <v>166</v>
      </c>
      <c r="AN129" s="6">
        <v>886</v>
      </c>
      <c r="AO129" s="6">
        <v>1322</v>
      </c>
      <c r="AP129" s="6">
        <v>7385</v>
      </c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8"/>
      <c r="BC129" s="8">
        <v>35</v>
      </c>
      <c r="BD129" s="8">
        <v>142</v>
      </c>
      <c r="BE129" s="8">
        <v>315</v>
      </c>
      <c r="BF129" s="8">
        <v>574</v>
      </c>
      <c r="BG129" s="8">
        <v>1052</v>
      </c>
      <c r="BH129" s="8">
        <v>5742</v>
      </c>
      <c r="BI129" s="22"/>
      <c r="BJ129" s="22"/>
    </row>
    <row r="130" spans="1:6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5"/>
      <c r="S130" s="5">
        <v>35</v>
      </c>
      <c r="T130" s="5">
        <v>112</v>
      </c>
      <c r="U130" s="5">
        <v>189</v>
      </c>
      <c r="V130" s="5">
        <v>730</v>
      </c>
      <c r="W130" s="5">
        <v>1375</v>
      </c>
      <c r="X130" s="5">
        <v>9234</v>
      </c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6"/>
      <c r="AK130" s="6">
        <v>21</v>
      </c>
      <c r="AL130" s="6">
        <v>85</v>
      </c>
      <c r="AM130" s="6">
        <v>165</v>
      </c>
      <c r="AN130" s="6">
        <v>736</v>
      </c>
      <c r="AO130" s="6">
        <v>1319</v>
      </c>
      <c r="AP130" s="6">
        <v>7345</v>
      </c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8"/>
      <c r="BC130" s="8">
        <v>38</v>
      </c>
      <c r="BD130" s="8">
        <v>149</v>
      </c>
      <c r="BE130" s="8">
        <v>327</v>
      </c>
      <c r="BF130" s="8">
        <v>571</v>
      </c>
      <c r="BG130" s="8">
        <v>1039</v>
      </c>
      <c r="BH130" s="8">
        <v>5779</v>
      </c>
      <c r="BI130" s="22"/>
      <c r="BJ130" s="22"/>
    </row>
    <row r="131" spans="1:6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5"/>
      <c r="S131" s="5">
        <v>29</v>
      </c>
      <c r="T131" s="5">
        <v>111</v>
      </c>
      <c r="U131" s="5">
        <v>196</v>
      </c>
      <c r="V131" s="5">
        <v>728</v>
      </c>
      <c r="W131" s="5">
        <v>1377</v>
      </c>
      <c r="X131" s="5">
        <v>9199</v>
      </c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6"/>
      <c r="AK131" s="6">
        <v>22</v>
      </c>
      <c r="AL131" s="6">
        <v>91</v>
      </c>
      <c r="AM131" s="6">
        <v>173</v>
      </c>
      <c r="AN131" s="6">
        <v>744</v>
      </c>
      <c r="AO131" s="6">
        <v>1327</v>
      </c>
      <c r="AP131" s="6">
        <v>7411</v>
      </c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8"/>
      <c r="BC131" s="8">
        <v>43</v>
      </c>
      <c r="BD131" s="8">
        <v>140</v>
      </c>
      <c r="BE131" s="8">
        <v>327</v>
      </c>
      <c r="BF131" s="8">
        <v>712</v>
      </c>
      <c r="BG131" s="8">
        <v>1045</v>
      </c>
      <c r="BH131" s="8">
        <v>5798</v>
      </c>
      <c r="BI131" s="22"/>
      <c r="BJ131" s="22"/>
    </row>
    <row r="132" spans="1:6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5"/>
      <c r="S132" s="5">
        <v>30</v>
      </c>
      <c r="T132" s="5">
        <v>116</v>
      </c>
      <c r="U132" s="5">
        <v>194</v>
      </c>
      <c r="V132" s="5">
        <v>735</v>
      </c>
      <c r="W132" s="5">
        <v>1369</v>
      </c>
      <c r="X132" s="5">
        <v>9229</v>
      </c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6"/>
      <c r="AK132" s="6">
        <v>23</v>
      </c>
      <c r="AL132" s="6">
        <v>80</v>
      </c>
      <c r="AM132" s="6">
        <v>171</v>
      </c>
      <c r="AN132" s="6">
        <v>737</v>
      </c>
      <c r="AO132" s="6">
        <v>1334</v>
      </c>
      <c r="AP132" s="6">
        <v>7291</v>
      </c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8"/>
      <c r="BC132" s="8">
        <v>42</v>
      </c>
      <c r="BD132" s="8">
        <v>139</v>
      </c>
      <c r="BE132" s="8">
        <v>348</v>
      </c>
      <c r="BF132" s="8">
        <v>652</v>
      </c>
      <c r="BG132" s="8">
        <v>1045</v>
      </c>
      <c r="BH132" s="8">
        <v>5845</v>
      </c>
      <c r="BI132" s="22"/>
      <c r="BJ132" s="22"/>
    </row>
    <row r="133" spans="1:6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5"/>
      <c r="S133" s="5">
        <v>27</v>
      </c>
      <c r="T133" s="5">
        <v>109</v>
      </c>
      <c r="U133" s="5">
        <v>185</v>
      </c>
      <c r="V133" s="5">
        <v>734</v>
      </c>
      <c r="W133" s="5">
        <v>1381</v>
      </c>
      <c r="X133" s="5">
        <v>9216</v>
      </c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6"/>
      <c r="AK133" s="6">
        <v>21</v>
      </c>
      <c r="AL133" s="6">
        <v>77</v>
      </c>
      <c r="AM133" s="6">
        <v>169</v>
      </c>
      <c r="AN133" s="6">
        <v>745</v>
      </c>
      <c r="AO133" s="6">
        <v>1462</v>
      </c>
      <c r="AP133" s="6">
        <v>7373</v>
      </c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8"/>
      <c r="BC133" s="8">
        <v>34</v>
      </c>
      <c r="BD133" s="8">
        <v>141</v>
      </c>
      <c r="BE133" s="8">
        <v>301</v>
      </c>
      <c r="BF133" s="8">
        <v>576</v>
      </c>
      <c r="BG133" s="8">
        <v>1079</v>
      </c>
      <c r="BH133" s="8">
        <v>5738</v>
      </c>
      <c r="BI133" s="22"/>
      <c r="BJ133" s="22"/>
    </row>
    <row r="134" spans="1:6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5"/>
      <c r="S134" s="5">
        <v>27</v>
      </c>
      <c r="T134" s="5">
        <v>116</v>
      </c>
      <c r="U134" s="5">
        <v>193</v>
      </c>
      <c r="V134" s="5">
        <v>735</v>
      </c>
      <c r="W134" s="5">
        <v>1373</v>
      </c>
      <c r="X134" s="5">
        <v>9144</v>
      </c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6"/>
      <c r="AK134" s="6">
        <v>20</v>
      </c>
      <c r="AL134" s="6">
        <v>79</v>
      </c>
      <c r="AM134" s="6">
        <v>163</v>
      </c>
      <c r="AN134" s="6">
        <v>742</v>
      </c>
      <c r="AO134" s="6">
        <v>1385</v>
      </c>
      <c r="AP134" s="6">
        <v>7489</v>
      </c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8"/>
      <c r="BC134" s="8">
        <v>34</v>
      </c>
      <c r="BD134" s="8">
        <v>142</v>
      </c>
      <c r="BE134" s="8">
        <v>295</v>
      </c>
      <c r="BF134" s="8">
        <v>573</v>
      </c>
      <c r="BG134" s="8">
        <v>1068</v>
      </c>
      <c r="BH134" s="8">
        <v>5716</v>
      </c>
      <c r="BI134" s="22"/>
      <c r="BJ134" s="22"/>
    </row>
    <row r="135" spans="1:6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5"/>
      <c r="S135" s="5">
        <v>27</v>
      </c>
      <c r="T135" s="5">
        <v>110</v>
      </c>
      <c r="U135" s="5">
        <v>185</v>
      </c>
      <c r="V135" s="5">
        <v>733</v>
      </c>
      <c r="W135" s="5">
        <v>1373</v>
      </c>
      <c r="X135" s="5">
        <v>9182</v>
      </c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6"/>
      <c r="AK135" s="6">
        <v>20</v>
      </c>
      <c r="AL135" s="6">
        <v>80</v>
      </c>
      <c r="AM135" s="6">
        <v>171</v>
      </c>
      <c r="AN135" s="6">
        <v>742</v>
      </c>
      <c r="AO135" s="6">
        <v>1332</v>
      </c>
      <c r="AP135" s="6">
        <v>7314</v>
      </c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8"/>
      <c r="BC135" s="8">
        <v>34</v>
      </c>
      <c r="BD135" s="8">
        <v>143</v>
      </c>
      <c r="BE135" s="8">
        <v>297</v>
      </c>
      <c r="BF135" s="8">
        <v>585</v>
      </c>
      <c r="BG135" s="8">
        <v>1067</v>
      </c>
      <c r="BH135" s="8">
        <v>5843</v>
      </c>
      <c r="BI135" s="22"/>
      <c r="BJ135" s="22"/>
    </row>
    <row r="136" spans="1:6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5"/>
      <c r="S136" s="5">
        <v>26</v>
      </c>
      <c r="T136" s="5">
        <v>117</v>
      </c>
      <c r="U136" s="5">
        <v>187</v>
      </c>
      <c r="V136" s="5">
        <v>738</v>
      </c>
      <c r="W136" s="5">
        <v>1372</v>
      </c>
      <c r="X136" s="5">
        <v>9236</v>
      </c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6"/>
      <c r="AK136" s="6">
        <v>19</v>
      </c>
      <c r="AL136" s="6">
        <v>87</v>
      </c>
      <c r="AM136" s="6">
        <v>165</v>
      </c>
      <c r="AN136" s="6">
        <v>737</v>
      </c>
      <c r="AO136" s="6">
        <v>1331</v>
      </c>
      <c r="AP136" s="6">
        <v>7292</v>
      </c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8"/>
      <c r="BC136" s="8">
        <v>34</v>
      </c>
      <c r="BD136" s="8">
        <v>137</v>
      </c>
      <c r="BE136" s="8">
        <v>293</v>
      </c>
      <c r="BF136" s="8">
        <v>583</v>
      </c>
      <c r="BG136" s="8">
        <v>1058</v>
      </c>
      <c r="BH136" s="8">
        <v>5743</v>
      </c>
      <c r="BI136" s="22"/>
      <c r="BJ136" s="22"/>
    </row>
    <row r="137" spans="1:6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5"/>
      <c r="S137" s="5">
        <v>27</v>
      </c>
      <c r="T137" s="5">
        <v>109</v>
      </c>
      <c r="U137" s="5">
        <v>190</v>
      </c>
      <c r="V137" s="5">
        <v>733</v>
      </c>
      <c r="W137" s="5">
        <v>1377</v>
      </c>
      <c r="X137" s="5">
        <v>9157</v>
      </c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6"/>
      <c r="AK137" s="6">
        <v>18</v>
      </c>
      <c r="AL137" s="6">
        <v>78</v>
      </c>
      <c r="AM137" s="6">
        <v>164</v>
      </c>
      <c r="AN137" s="6">
        <v>739</v>
      </c>
      <c r="AO137" s="6">
        <v>1323</v>
      </c>
      <c r="AP137" s="6">
        <v>7334</v>
      </c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8"/>
      <c r="BC137" s="8">
        <v>34</v>
      </c>
      <c r="BD137" s="8">
        <v>147</v>
      </c>
      <c r="BE137" s="8">
        <v>304</v>
      </c>
      <c r="BF137" s="8">
        <v>576</v>
      </c>
      <c r="BG137" s="8">
        <v>1047</v>
      </c>
      <c r="BH137" s="8">
        <v>5802</v>
      </c>
      <c r="BI137" s="22"/>
      <c r="BJ137" s="22"/>
    </row>
    <row r="138" spans="1:6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5"/>
      <c r="S138" s="5">
        <v>30</v>
      </c>
      <c r="T138" s="5">
        <v>116</v>
      </c>
      <c r="U138" s="5">
        <v>190</v>
      </c>
      <c r="V138" s="5">
        <v>747</v>
      </c>
      <c r="W138" s="5">
        <v>1368</v>
      </c>
      <c r="X138" s="5">
        <v>9183</v>
      </c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6"/>
      <c r="AK138" s="6">
        <v>21</v>
      </c>
      <c r="AL138" s="6">
        <v>80</v>
      </c>
      <c r="AM138" s="6">
        <v>165</v>
      </c>
      <c r="AN138" s="6">
        <v>724</v>
      </c>
      <c r="AO138" s="6">
        <v>1323</v>
      </c>
      <c r="AP138" s="6">
        <v>7322</v>
      </c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8"/>
      <c r="BC138" s="8">
        <v>34</v>
      </c>
      <c r="BD138" s="8">
        <v>143</v>
      </c>
      <c r="BE138" s="8">
        <v>294</v>
      </c>
      <c r="BF138" s="8">
        <v>589</v>
      </c>
      <c r="BG138" s="8">
        <v>1209</v>
      </c>
      <c r="BH138" s="8">
        <v>5765</v>
      </c>
      <c r="BI138" s="22"/>
      <c r="BJ138" s="22"/>
    </row>
    <row r="139" spans="1:6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5"/>
      <c r="S139" s="5">
        <v>27</v>
      </c>
      <c r="T139" s="5">
        <v>118</v>
      </c>
      <c r="U139" s="5">
        <v>188</v>
      </c>
      <c r="V139" s="5">
        <v>752</v>
      </c>
      <c r="W139" s="5">
        <v>1371</v>
      </c>
      <c r="X139" s="5">
        <v>9235</v>
      </c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6"/>
      <c r="AK139" s="6">
        <v>20</v>
      </c>
      <c r="AL139" s="6">
        <v>86</v>
      </c>
      <c r="AM139" s="6">
        <v>166</v>
      </c>
      <c r="AN139" s="6">
        <v>731</v>
      </c>
      <c r="AO139" s="6">
        <v>1396</v>
      </c>
      <c r="AP139" s="6">
        <v>7368</v>
      </c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8"/>
      <c r="BC139" s="8">
        <v>34</v>
      </c>
      <c r="BD139" s="8">
        <v>136</v>
      </c>
      <c r="BE139" s="8">
        <v>294</v>
      </c>
      <c r="BF139" s="8">
        <v>575</v>
      </c>
      <c r="BG139" s="8">
        <v>1176</v>
      </c>
      <c r="BH139" s="8">
        <v>5741</v>
      </c>
      <c r="BI139" s="22"/>
      <c r="BJ139" s="22"/>
    </row>
    <row r="140" spans="1:6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5"/>
      <c r="S140" s="5">
        <v>28</v>
      </c>
      <c r="T140" s="5">
        <v>115</v>
      </c>
      <c r="U140" s="5">
        <v>193</v>
      </c>
      <c r="V140" s="5">
        <v>730</v>
      </c>
      <c r="W140" s="5">
        <v>1377</v>
      </c>
      <c r="X140" s="5">
        <v>9196</v>
      </c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6"/>
      <c r="AK140" s="6">
        <v>19</v>
      </c>
      <c r="AL140" s="6">
        <v>81</v>
      </c>
      <c r="AM140" s="6">
        <v>162</v>
      </c>
      <c r="AN140" s="6">
        <v>734</v>
      </c>
      <c r="AO140" s="6">
        <v>1505</v>
      </c>
      <c r="AP140" s="6">
        <v>7298</v>
      </c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8"/>
      <c r="BC140" s="8">
        <v>34</v>
      </c>
      <c r="BD140" s="8">
        <v>137</v>
      </c>
      <c r="BE140" s="8">
        <v>294</v>
      </c>
      <c r="BF140" s="8">
        <v>576</v>
      </c>
      <c r="BG140" s="8">
        <v>1049</v>
      </c>
      <c r="BH140" s="8">
        <v>5729</v>
      </c>
      <c r="BI140" s="22"/>
      <c r="BJ140" s="22"/>
    </row>
    <row r="141" spans="1:6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5"/>
      <c r="S141" s="5">
        <v>27</v>
      </c>
      <c r="T141" s="5">
        <v>109</v>
      </c>
      <c r="U141" s="5">
        <v>191</v>
      </c>
      <c r="V141" s="5">
        <v>746</v>
      </c>
      <c r="W141" s="5">
        <v>1373</v>
      </c>
      <c r="X141" s="5">
        <v>9176</v>
      </c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6"/>
      <c r="AK141" s="6">
        <v>18</v>
      </c>
      <c r="AL141" s="6">
        <v>80</v>
      </c>
      <c r="AM141" s="6">
        <v>185</v>
      </c>
      <c r="AN141" s="6">
        <v>748</v>
      </c>
      <c r="AO141" s="6">
        <v>1478</v>
      </c>
      <c r="AP141" s="6">
        <v>7265</v>
      </c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8"/>
      <c r="BC141" s="8">
        <v>34</v>
      </c>
      <c r="BD141" s="8">
        <v>146</v>
      </c>
      <c r="BE141" s="8">
        <v>294</v>
      </c>
      <c r="BF141" s="8">
        <v>570</v>
      </c>
      <c r="BG141" s="8">
        <v>1064</v>
      </c>
      <c r="BH141" s="8">
        <v>5765</v>
      </c>
      <c r="BI141" s="22"/>
      <c r="BJ141" s="22"/>
    </row>
    <row r="142" spans="1:6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5"/>
      <c r="S142" s="5">
        <v>31</v>
      </c>
      <c r="T142" s="5">
        <v>113</v>
      </c>
      <c r="U142" s="5">
        <v>189</v>
      </c>
      <c r="V142" s="5">
        <v>742</v>
      </c>
      <c r="W142" s="5">
        <v>1362</v>
      </c>
      <c r="X142" s="5">
        <v>9247</v>
      </c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6"/>
      <c r="AK142" s="6">
        <v>19</v>
      </c>
      <c r="AL142" s="6">
        <v>103</v>
      </c>
      <c r="AM142" s="6">
        <v>165</v>
      </c>
      <c r="AN142" s="6">
        <v>733</v>
      </c>
      <c r="AO142" s="6">
        <v>1381</v>
      </c>
      <c r="AP142" s="6">
        <v>7279</v>
      </c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8"/>
      <c r="BC142" s="8">
        <v>35</v>
      </c>
      <c r="BD142" s="8">
        <v>140</v>
      </c>
      <c r="BE142" s="8">
        <v>317</v>
      </c>
      <c r="BF142" s="8">
        <v>573</v>
      </c>
      <c r="BG142" s="8">
        <v>1046</v>
      </c>
      <c r="BH142" s="8">
        <v>5719</v>
      </c>
      <c r="BI142" s="22"/>
      <c r="BJ142" s="22"/>
    </row>
    <row r="143" spans="1:6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5"/>
      <c r="S143" s="24">
        <v>41</v>
      </c>
      <c r="T143" s="24">
        <v>112</v>
      </c>
      <c r="U143" s="24">
        <v>190</v>
      </c>
      <c r="V143" s="24">
        <v>748</v>
      </c>
      <c r="W143" s="24">
        <v>1367</v>
      </c>
      <c r="X143" s="24">
        <v>9232</v>
      </c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6"/>
      <c r="AK143" s="6">
        <v>21</v>
      </c>
      <c r="AL143" s="6">
        <v>76</v>
      </c>
      <c r="AM143" s="6">
        <v>167</v>
      </c>
      <c r="AN143" s="6">
        <v>732</v>
      </c>
      <c r="AO143" s="6">
        <v>1331</v>
      </c>
      <c r="AP143" s="6">
        <v>7318</v>
      </c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8"/>
      <c r="BC143" s="8">
        <v>37</v>
      </c>
      <c r="BD143" s="8">
        <v>138</v>
      </c>
      <c r="BE143" s="8">
        <v>301</v>
      </c>
      <c r="BF143" s="8">
        <v>576</v>
      </c>
      <c r="BG143" s="8">
        <v>1044</v>
      </c>
      <c r="BH143" s="8">
        <v>5758</v>
      </c>
      <c r="BI143" s="22"/>
      <c r="BJ143" s="22"/>
    </row>
    <row r="144" spans="1:6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10" t="s">
        <v>10</v>
      </c>
      <c r="S144" s="10">
        <f>SUM(S124:S143)/20</f>
        <v>29.65</v>
      </c>
      <c r="T144" s="10">
        <f t="shared" ref="T144:X144" si="143">SUM(T124:T143)/20</f>
        <v>115.65</v>
      </c>
      <c r="U144" s="10">
        <f t="shared" si="143"/>
        <v>191.1</v>
      </c>
      <c r="V144" s="10">
        <f t="shared" si="143"/>
        <v>808.05</v>
      </c>
      <c r="W144" s="10">
        <f t="shared" si="143"/>
        <v>1448.65</v>
      </c>
      <c r="X144" s="10">
        <f t="shared" si="143"/>
        <v>9259.9500000000007</v>
      </c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1" t="s">
        <v>10</v>
      </c>
      <c r="AK144" s="21">
        <f>SUM(AK124:AK143)/20</f>
        <v>20.05</v>
      </c>
      <c r="AL144" s="21">
        <f t="shared" ref="AL144:AP144" si="144">SUM(AL124:AL143)/20</f>
        <v>82.6</v>
      </c>
      <c r="AM144" s="21">
        <f t="shared" si="144"/>
        <v>168.25</v>
      </c>
      <c r="AN144" s="21">
        <f t="shared" si="144"/>
        <v>807.45</v>
      </c>
      <c r="AO144" s="21">
        <f t="shared" si="144"/>
        <v>1429</v>
      </c>
      <c r="AP144" s="21">
        <f t="shared" si="144"/>
        <v>7407</v>
      </c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75" t="s">
        <v>10</v>
      </c>
      <c r="BC144" s="75">
        <f>SUM(BC124:BC143)/20</f>
        <v>36.700000000000003</v>
      </c>
      <c r="BD144" s="75">
        <f t="shared" ref="BD144:BH144" si="145">SUM(BD124:BD143)/20</f>
        <v>141.5</v>
      </c>
      <c r="BE144" s="75">
        <f t="shared" si="145"/>
        <v>309.85000000000002</v>
      </c>
      <c r="BF144" s="75">
        <f t="shared" si="145"/>
        <v>590.29999999999995</v>
      </c>
      <c r="BG144" s="75">
        <f t="shared" si="145"/>
        <v>1074.95</v>
      </c>
      <c r="BH144" s="75">
        <f t="shared" si="145"/>
        <v>5801.75</v>
      </c>
      <c r="BI144" s="22"/>
      <c r="BJ144" s="22"/>
    </row>
    <row r="145" spans="1:6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10" t="s">
        <v>12</v>
      </c>
      <c r="S145" s="10">
        <f>S144-$E$32</f>
        <v>19.004999999999999</v>
      </c>
      <c r="T145" s="10">
        <f t="shared" ref="T145" si="146">T144-$E$32</f>
        <v>105.00500000000001</v>
      </c>
      <c r="U145" s="10">
        <f t="shared" ref="U145" si="147">U144-$E$32</f>
        <v>180.45499999999998</v>
      </c>
      <c r="V145" s="10">
        <f t="shared" ref="V145" si="148">V144-$E$32</f>
        <v>797.40499999999997</v>
      </c>
      <c r="W145" s="10">
        <f t="shared" ref="W145:X145" si="149">W144-$E$32</f>
        <v>1438.0050000000001</v>
      </c>
      <c r="X145" s="10">
        <f t="shared" si="149"/>
        <v>9249.3050000000003</v>
      </c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1" t="s">
        <v>12</v>
      </c>
      <c r="AK145" s="21">
        <f>AK144-$E$32</f>
        <v>9.4050000000000011</v>
      </c>
      <c r="AL145" s="21">
        <f t="shared" ref="AL145:AP145" si="150">AL144-$E$32</f>
        <v>71.954999999999998</v>
      </c>
      <c r="AM145" s="21">
        <f t="shared" si="150"/>
        <v>157.60499999999999</v>
      </c>
      <c r="AN145" s="21">
        <f t="shared" si="150"/>
        <v>796.80500000000006</v>
      </c>
      <c r="AO145" s="21">
        <f t="shared" si="150"/>
        <v>1418.355</v>
      </c>
      <c r="AP145" s="21">
        <f t="shared" si="150"/>
        <v>7396.3549999999996</v>
      </c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9" t="s">
        <v>12</v>
      </c>
      <c r="BC145" s="9">
        <f>BC144-$E$32</f>
        <v>26.055000000000003</v>
      </c>
      <c r="BD145" s="9">
        <f t="shared" ref="BD145:BH145" si="151">BD144-$E$32</f>
        <v>130.85499999999999</v>
      </c>
      <c r="BE145" s="9">
        <f t="shared" si="151"/>
        <v>299.20500000000004</v>
      </c>
      <c r="BF145" s="9">
        <f t="shared" si="151"/>
        <v>579.65499999999997</v>
      </c>
      <c r="BG145" s="9">
        <f t="shared" si="151"/>
        <v>1064.3050000000001</v>
      </c>
      <c r="BH145" s="9">
        <f t="shared" si="151"/>
        <v>5791.1049999999996</v>
      </c>
      <c r="BI145" s="22"/>
      <c r="BJ145" s="22"/>
    </row>
    <row r="146" spans="1:6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10" t="s">
        <v>13</v>
      </c>
      <c r="S146" s="10">
        <f>(1/380*((S124-S144)^2+(S125-S144)^2+(S126-S144)^2+(S127-S144)^2+(S128-S144)^2+(S129-S144)^2+(S130-S144)^2+(S131-S144)^2+(S132-S144)^2+(S133-S144)^2+(S134-S144)^2+(S135-S144)^2+(S136-S144)^2+(S137-S144)^2+(S138-S144)^2+(S139-S144)^2+(S140-S144)^2+(S141-S144)^2+(S142-S144)^2+(S143-S144)^2)+$E$33^2)^0.5</f>
        <v>0.87019356588362751</v>
      </c>
      <c r="T146" s="10">
        <f t="shared" ref="T146:X146" si="152">(1/380*((T124-T144)^2+(T125-T144)^2+(T126-T144)^2+(T127-T144)^2+(T128-T144)^2+(T129-T144)^2+(T130-T144)^2+(T131-T144)^2+(T132-T144)^2+(T133-T144)^2+(T134-T144)^2+(T135-T144)^2+(T136-T144)^2+(T137-T144)^2+(T138-T144)^2+(T139-T144)^2+(T140-T144)^2+(T141-T144)^2+(T142-T144)^2+(T143-T144)^2)+$E$33^2)^0.5</f>
        <v>1.5792653188645727</v>
      </c>
      <c r="U146" s="10">
        <f t="shared" si="152"/>
        <v>0.83823122045612697</v>
      </c>
      <c r="V146" s="10">
        <f t="shared" si="152"/>
        <v>27.593580012291568</v>
      </c>
      <c r="W146" s="10">
        <f t="shared" si="152"/>
        <v>41.925364449346489</v>
      </c>
      <c r="X146" s="10">
        <f t="shared" si="152"/>
        <v>62.454449717163342</v>
      </c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1" t="s">
        <v>13</v>
      </c>
      <c r="AK146" s="21">
        <f>(1/380*((AK124-AK144)^2+(AK125-AK144)^2+(AK126-AK144)^2+(AK127-AK144)^2+(AK128-AK144)^2+(AK129-AK144)^2+(AK130-AK144)^2+(AK131-AK144)^2+(AK132-AK144)^2+(AK133-AK144)^2+(AK134-AK144)^2+(AK135-AK144)^2+(AK136-AK144)^2+(AK137-AK144)^2+(AK138-AK144)^2+(AK139-AK144)^2+(AK140-AK144)^2+(AK141-AK144)^2+(AK142-AK144)^2+(AK143-AK144)^2)+$E$33^2)^0.5</f>
        <v>0.36328182477317289</v>
      </c>
      <c r="AL146" s="21">
        <f t="shared" ref="AL146:AP146" si="153">(1/380*((AL124-AL144)^2+(AL125-AL144)^2+(AL126-AL144)^2+(AL127-AL144)^2+(AL128-AL144)^2+(AL129-AL144)^2+(AL130-AL144)^2+(AL131-AL144)^2+(AL132-AL144)^2+(AL133-AL144)^2+(AL134-AL144)^2+(AL135-AL144)^2+(AL136-AL144)^2+(AL137-AL144)^2+(AL138-AL144)^2+(AL139-AL144)^2+(AL140-AL144)^2+(AL141-AL144)^2+(AL142-AL144)^2+(AL143-AL144)^2)+$E$33^2)^0.5</f>
        <v>1.3745812759566187</v>
      </c>
      <c r="AM146" s="21">
        <f t="shared" si="153"/>
        <v>1.2449371153004603</v>
      </c>
      <c r="AN146" s="21">
        <f t="shared" si="153"/>
        <v>25.051848865481912</v>
      </c>
      <c r="AO146" s="21">
        <f t="shared" si="153"/>
        <v>37.034450533466668</v>
      </c>
      <c r="AP146" s="21">
        <f t="shared" si="153"/>
        <v>67.275106837522003</v>
      </c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9" t="s">
        <v>13</v>
      </c>
      <c r="BC146" s="9">
        <f>(1/380*((BC124-BC144)^2+(BC125-BC144)^2+(BC126-BC144)^2+(BC127-BC144)^2+(BC128-BC144)^2+(BC129-BC144)^2+(BC130-BC144)^2+(BC131-BC144)^2+(BC132-BC144)^2+(BC133-BC144)^2+(BC134-BC144)^2+(BC135-BC144)^2+(BC136-BC144)^2+(BC137-BC144)^2+(BC138-BC144)^2+(BC139-BC144)^2+(BC140-BC144)^2+(BC141-BC144)^2+(BC142-BC144)^2+(BC143-BC144)^2)+$E$33^2)^0.5</f>
        <v>0.78035079830871767</v>
      </c>
      <c r="BD146" s="9">
        <f t="shared" ref="BD146:BH146" si="154">(1/380*((BD124-BD144)^2+(BD125-BD144)^2+(BD126-BD144)^2+(BD127-BD144)^2+(BD128-BD144)^2+(BD129-BD144)^2+(BD130-BD144)^2+(BD131-BD144)^2+(BD132-BD144)^2+(BD133-BD144)^2+(BD134-BD144)^2+(BD135-BD144)^2+(BD136-BD144)^2+(BD137-BD144)^2+(BD138-BD144)^2+(BD139-BD144)^2+(BD140-BD144)^2+(BD141-BD144)^2+(BD142-BD144)^2+(BD143-BD144)^2)+$E$33^2)^0.5</f>
        <v>0.82748827309229178</v>
      </c>
      <c r="BE146" s="9">
        <f t="shared" si="154"/>
        <v>3.5473303527552864</v>
      </c>
      <c r="BF146" s="9">
        <f t="shared" si="154"/>
        <v>8.0012170126931643</v>
      </c>
      <c r="BG146" s="9">
        <f t="shared" si="154"/>
        <v>11.861941573567831</v>
      </c>
      <c r="BH146" s="9">
        <f t="shared" si="154"/>
        <v>21.122135433311612</v>
      </c>
      <c r="BI146" s="22"/>
      <c r="BJ146" s="22"/>
    </row>
    <row r="147" spans="1:62" s="22" customFormat="1">
      <c r="R147" s="52" t="s">
        <v>14</v>
      </c>
      <c r="S147" s="53">
        <f>LOG(S145,10)</f>
        <v>1.2788678739391224</v>
      </c>
      <c r="T147" s="53">
        <f t="shared" ref="T147:X147" si="155">LOG(T145,10)</f>
        <v>2.0212099792671707</v>
      </c>
      <c r="U147" s="53">
        <f t="shared" si="155"/>
        <v>2.2563689198802912</v>
      </c>
      <c r="V147" s="53">
        <f t="shared" si="155"/>
        <v>2.90167895450872</v>
      </c>
      <c r="W147" s="53">
        <f t="shared" si="155"/>
        <v>3.1577603961085008</v>
      </c>
      <c r="X147" s="53">
        <f t="shared" si="155"/>
        <v>3.9661091007385259</v>
      </c>
      <c r="AJ147" s="69" t="s">
        <v>14</v>
      </c>
      <c r="AK147" s="70">
        <f>LOG(AK145,10)</f>
        <v>0.97335879988639762</v>
      </c>
      <c r="AL147" s="70">
        <f t="shared" ref="AL147:AP147" si="156">LOG(AL145,10)</f>
        <v>1.8570609775215783</v>
      </c>
      <c r="AM147" s="70">
        <f t="shared" si="156"/>
        <v>2.1975699913132081</v>
      </c>
      <c r="AN147" s="70">
        <f t="shared" si="156"/>
        <v>2.9013520506485695</v>
      </c>
      <c r="AO147" s="70">
        <f t="shared" si="156"/>
        <v>3.1517849439960579</v>
      </c>
      <c r="AP147" s="70">
        <f t="shared" si="156"/>
        <v>3.8690177476522365</v>
      </c>
      <c r="BB147" s="35" t="s">
        <v>14</v>
      </c>
      <c r="BC147" s="76">
        <f>LOG(BC145,10)</f>
        <v>1.4158910775027798</v>
      </c>
      <c r="BD147" s="76">
        <f t="shared" ref="BD147:BH147" si="157">LOG(BD145,10)</f>
        <v>2.1167903217861612</v>
      </c>
      <c r="BE147" s="76">
        <f t="shared" si="157"/>
        <v>2.475968846726734</v>
      </c>
      <c r="BF147" s="76">
        <f t="shared" si="157"/>
        <v>2.7631695863630763</v>
      </c>
      <c r="BG147" s="76">
        <f t="shared" si="157"/>
        <v>3.0270661024285128</v>
      </c>
      <c r="BH147" s="76">
        <f t="shared" si="157"/>
        <v>3.7627614393086448</v>
      </c>
    </row>
    <row r="148" spans="1:62" s="22" customFormat="1">
      <c r="R148" s="33" t="s">
        <v>16</v>
      </c>
      <c r="S148" s="54">
        <f>S146/S145</f>
        <v>4.5787611990719679E-2</v>
      </c>
      <c r="T148" s="54">
        <f t="shared" ref="T148:W148" si="158">T146/T145</f>
        <v>1.5039905898429337E-2</v>
      </c>
      <c r="U148" s="54">
        <f>U146/U145</f>
        <v>4.6450983372925492E-3</v>
      </c>
      <c r="V148" s="54">
        <f t="shared" ref="V148:X148" si="159">V146/V145</f>
        <v>3.4604222461975497E-2</v>
      </c>
      <c r="W148" s="54">
        <f t="shared" si="159"/>
        <v>2.9155228562728563E-2</v>
      </c>
      <c r="X148" s="54">
        <f t="shared" si="159"/>
        <v>6.7523397398143257E-3</v>
      </c>
      <c r="AJ148" s="69" t="s">
        <v>16</v>
      </c>
      <c r="AK148" s="70">
        <f>AK146/AK145</f>
        <v>3.8626456647865265E-2</v>
      </c>
      <c r="AL148" s="70">
        <f t="shared" ref="AL148:AO148" si="160">AL146/AL145</f>
        <v>1.9103346201884773E-2</v>
      </c>
      <c r="AM148" s="70">
        <f>AM146/AM145</f>
        <v>7.8990965724466886E-3</v>
      </c>
      <c r="AN148" s="70">
        <f t="shared" ref="AN148:AP148" si="161">AN146/AN145</f>
        <v>3.1440376083837214E-2</v>
      </c>
      <c r="AO148" s="70">
        <f t="shared" si="161"/>
        <v>2.6110847096436834E-2</v>
      </c>
      <c r="AP148" s="70">
        <f t="shared" si="161"/>
        <v>9.0957109059154155E-3</v>
      </c>
      <c r="BB148" s="35" t="s">
        <v>16</v>
      </c>
      <c r="BC148" s="76">
        <f>BC146/BC145</f>
        <v>2.9950136185327866E-2</v>
      </c>
      <c r="BD148" s="76">
        <f t="shared" ref="BD148:BG148" si="162">BD146/BD145</f>
        <v>6.3237038943280109E-3</v>
      </c>
      <c r="BE148" s="76">
        <f>BE146/BE145</f>
        <v>1.1855852518357935E-2</v>
      </c>
      <c r="BF148" s="76">
        <f t="shared" ref="BF148:BH148" si="163">BF146/BF145</f>
        <v>1.3803412396499926E-2</v>
      </c>
      <c r="BG148" s="76">
        <f t="shared" si="163"/>
        <v>1.1145246497543308E-2</v>
      </c>
      <c r="BH148" s="76">
        <f t="shared" si="163"/>
        <v>3.6473411263155502E-3</v>
      </c>
    </row>
    <row r="149" spans="1:62" s="22" customFormat="1">
      <c r="R149" s="33" t="s">
        <v>17</v>
      </c>
      <c r="S149" s="55">
        <f>LOG10(S123)</f>
        <v>2</v>
      </c>
      <c r="T149" s="55">
        <f t="shared" ref="T149:X149" si="164">LOG10(T123)</f>
        <v>2.7403626894942437</v>
      </c>
      <c r="U149" s="55">
        <f t="shared" si="164"/>
        <v>3</v>
      </c>
      <c r="V149" s="55">
        <f t="shared" si="164"/>
        <v>3.7403626894942437</v>
      </c>
      <c r="W149" s="55">
        <f t="shared" si="164"/>
        <v>4</v>
      </c>
      <c r="X149" s="55">
        <f t="shared" si="164"/>
        <v>4.7403626894942441</v>
      </c>
      <c r="AJ149" s="69" t="s">
        <v>17</v>
      </c>
      <c r="AK149" s="69">
        <f>LOG10(AK123)</f>
        <v>2</v>
      </c>
      <c r="AL149" s="69">
        <f t="shared" ref="AL149:AP149" si="165">LOG10(AL123)</f>
        <v>2.7403626894942437</v>
      </c>
      <c r="AM149" s="69">
        <f t="shared" si="165"/>
        <v>3</v>
      </c>
      <c r="AN149" s="69">
        <f t="shared" si="165"/>
        <v>3.7403626894942437</v>
      </c>
      <c r="AO149" s="69">
        <f t="shared" si="165"/>
        <v>4</v>
      </c>
      <c r="AP149" s="69">
        <f t="shared" si="165"/>
        <v>4.7403626894942441</v>
      </c>
      <c r="BB149" s="35" t="s">
        <v>17</v>
      </c>
      <c r="BC149" s="35">
        <f>LOG10(BC123)</f>
        <v>2</v>
      </c>
      <c r="BD149" s="35">
        <f t="shared" ref="BD149:BH149" si="166">LOG10(BD123)</f>
        <v>2.7403626894942437</v>
      </c>
      <c r="BE149" s="35">
        <f t="shared" si="166"/>
        <v>3</v>
      </c>
      <c r="BF149" s="35">
        <f t="shared" si="166"/>
        <v>3.7403626894942437</v>
      </c>
      <c r="BG149" s="35">
        <f t="shared" si="166"/>
        <v>4</v>
      </c>
      <c r="BH149" s="35">
        <f t="shared" si="166"/>
        <v>4.7403626894942441</v>
      </c>
    </row>
    <row r="150" spans="1:62" s="22" customFormat="1"/>
    <row r="151" spans="1:62" s="22" customFormat="1"/>
    <row r="152" spans="1:62" ht="30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91" t="s">
        <v>35</v>
      </c>
      <c r="S152" s="92"/>
      <c r="T152" s="92"/>
      <c r="U152" s="92"/>
      <c r="V152" s="92"/>
      <c r="W152" s="92"/>
      <c r="X152" s="9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95" t="s">
        <v>36</v>
      </c>
      <c r="AK152" s="96"/>
      <c r="AL152" s="96"/>
      <c r="AM152" s="96"/>
      <c r="AN152" s="96"/>
      <c r="AO152" s="96"/>
      <c r="AP152" s="97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100" t="s">
        <v>37</v>
      </c>
      <c r="BC152" s="101"/>
      <c r="BD152" s="101"/>
      <c r="BE152" s="101"/>
      <c r="BF152" s="101"/>
      <c r="BG152" s="101"/>
      <c r="BH152" s="101"/>
      <c r="BI152" s="22"/>
      <c r="BJ152" s="22"/>
    </row>
    <row r="153" spans="1:6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5" t="s">
        <v>5</v>
      </c>
      <c r="S153" s="5">
        <v>100</v>
      </c>
      <c r="T153" s="5">
        <v>550</v>
      </c>
      <c r="U153" s="5">
        <v>1000</v>
      </c>
      <c r="V153" s="5">
        <v>5500</v>
      </c>
      <c r="W153" s="5">
        <v>10000</v>
      </c>
      <c r="X153" s="5">
        <v>55000</v>
      </c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6" t="s">
        <v>5</v>
      </c>
      <c r="AK153" s="6">
        <v>100</v>
      </c>
      <c r="AL153" s="6">
        <v>550</v>
      </c>
      <c r="AM153" s="6">
        <v>1000</v>
      </c>
      <c r="AN153" s="6">
        <v>5500</v>
      </c>
      <c r="AO153" s="6">
        <v>10000</v>
      </c>
      <c r="AP153" s="6">
        <v>55000</v>
      </c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8" t="s">
        <v>5</v>
      </c>
      <c r="BC153" s="8">
        <v>100</v>
      </c>
      <c r="BD153" s="8">
        <v>550</v>
      </c>
      <c r="BE153" s="8">
        <v>1000</v>
      </c>
      <c r="BF153" s="8">
        <v>5500</v>
      </c>
      <c r="BG153" s="8">
        <v>10000</v>
      </c>
      <c r="BH153" s="8">
        <v>55000</v>
      </c>
      <c r="BI153" s="22"/>
      <c r="BJ153" s="22"/>
    </row>
    <row r="154" spans="1:6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5" t="s">
        <v>7</v>
      </c>
      <c r="S154" s="56">
        <v>19</v>
      </c>
      <c r="T154" s="5">
        <v>66</v>
      </c>
      <c r="U154" s="5">
        <v>104</v>
      </c>
      <c r="V154" s="5">
        <v>543</v>
      </c>
      <c r="W154" s="5">
        <v>1088</v>
      </c>
      <c r="X154" s="5">
        <v>6795</v>
      </c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6" t="s">
        <v>7</v>
      </c>
      <c r="AK154" s="6">
        <v>15</v>
      </c>
      <c r="AL154" s="6">
        <v>55</v>
      </c>
      <c r="AM154" s="6">
        <v>150</v>
      </c>
      <c r="AN154" s="6">
        <v>1018</v>
      </c>
      <c r="AO154" s="71">
        <v>1956</v>
      </c>
      <c r="AP154" s="6">
        <v>8929</v>
      </c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8" t="s">
        <v>7</v>
      </c>
      <c r="BC154" s="8">
        <v>29</v>
      </c>
      <c r="BD154" s="8">
        <v>96</v>
      </c>
      <c r="BE154" s="8">
        <v>256</v>
      </c>
      <c r="BF154" s="8">
        <v>570</v>
      </c>
      <c r="BG154" s="8">
        <v>1048</v>
      </c>
      <c r="BH154" s="8">
        <v>5734</v>
      </c>
      <c r="BI154" s="22"/>
      <c r="BJ154" s="22"/>
    </row>
    <row r="155" spans="1:6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5"/>
      <c r="S155" s="5">
        <v>21</v>
      </c>
      <c r="T155" s="5">
        <v>73</v>
      </c>
      <c r="U155" s="5">
        <v>119</v>
      </c>
      <c r="V155" s="5">
        <v>607</v>
      </c>
      <c r="W155" s="5">
        <v>1000</v>
      </c>
      <c r="X155" s="5">
        <v>5443</v>
      </c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6"/>
      <c r="AK155" s="6">
        <v>14</v>
      </c>
      <c r="AL155" s="6">
        <v>52</v>
      </c>
      <c r="AM155" s="6">
        <v>154</v>
      </c>
      <c r="AN155" s="6">
        <v>984</v>
      </c>
      <c r="AO155" s="6">
        <v>1778</v>
      </c>
      <c r="AP155" s="6">
        <v>7348</v>
      </c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8"/>
      <c r="BC155" s="8">
        <v>28</v>
      </c>
      <c r="BD155" s="8">
        <v>92</v>
      </c>
      <c r="BE155" s="8">
        <v>249</v>
      </c>
      <c r="BF155" s="8">
        <v>573</v>
      </c>
      <c r="BG155" s="8">
        <v>1045</v>
      </c>
      <c r="BH155" s="8">
        <v>5714</v>
      </c>
      <c r="BI155" s="22"/>
      <c r="BJ155" s="22"/>
    </row>
    <row r="156" spans="1:6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5"/>
      <c r="S156" s="5">
        <v>20</v>
      </c>
      <c r="T156" s="5">
        <v>69</v>
      </c>
      <c r="U156" s="5">
        <v>107</v>
      </c>
      <c r="V156" s="5">
        <v>569</v>
      </c>
      <c r="W156" s="5">
        <v>1020</v>
      </c>
      <c r="X156" s="5">
        <v>5414</v>
      </c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6"/>
      <c r="AK156" s="6">
        <v>14</v>
      </c>
      <c r="AL156" s="6">
        <v>56</v>
      </c>
      <c r="AM156" s="6">
        <v>143</v>
      </c>
      <c r="AN156" s="6">
        <v>976</v>
      </c>
      <c r="AO156" s="6">
        <v>1887</v>
      </c>
      <c r="AP156" s="6">
        <v>7376</v>
      </c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8"/>
      <c r="BC156" s="8">
        <v>28</v>
      </c>
      <c r="BD156" s="8">
        <v>101</v>
      </c>
      <c r="BE156" s="8">
        <v>262</v>
      </c>
      <c r="BF156" s="8">
        <v>568</v>
      </c>
      <c r="BG156" s="8">
        <v>1036</v>
      </c>
      <c r="BH156" s="8">
        <v>5749</v>
      </c>
      <c r="BI156" s="22"/>
      <c r="BJ156" s="22"/>
    </row>
    <row r="157" spans="1:6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5"/>
      <c r="S157" s="5">
        <v>20</v>
      </c>
      <c r="T157" s="5">
        <v>67</v>
      </c>
      <c r="U157" s="5">
        <v>105</v>
      </c>
      <c r="V157" s="5">
        <v>561</v>
      </c>
      <c r="W157" s="5">
        <v>1021</v>
      </c>
      <c r="X157" s="5">
        <v>5417</v>
      </c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6"/>
      <c r="AK157" s="6">
        <v>12</v>
      </c>
      <c r="AL157" s="6">
        <v>58</v>
      </c>
      <c r="AM157" s="6">
        <v>146</v>
      </c>
      <c r="AN157" s="6">
        <v>1037</v>
      </c>
      <c r="AO157" s="6">
        <v>1348</v>
      </c>
      <c r="AP157" s="6">
        <v>7414</v>
      </c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8"/>
      <c r="BC157" s="8">
        <v>28</v>
      </c>
      <c r="BD157" s="8">
        <v>111</v>
      </c>
      <c r="BE157" s="8">
        <v>259</v>
      </c>
      <c r="BF157" s="8">
        <v>569</v>
      </c>
      <c r="BG157" s="8">
        <v>1045</v>
      </c>
      <c r="BH157" s="8">
        <v>5785</v>
      </c>
      <c r="BI157" s="22"/>
      <c r="BJ157" s="22"/>
    </row>
    <row r="158" spans="1:6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5"/>
      <c r="S158" s="5">
        <v>20</v>
      </c>
      <c r="T158" s="5">
        <v>65</v>
      </c>
      <c r="U158" s="5">
        <v>106</v>
      </c>
      <c r="V158" s="5">
        <v>583</v>
      </c>
      <c r="W158" s="5">
        <v>1000</v>
      </c>
      <c r="X158" s="5">
        <v>5447</v>
      </c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6"/>
      <c r="AK158" s="6">
        <v>12</v>
      </c>
      <c r="AL158" s="6">
        <v>54</v>
      </c>
      <c r="AM158" s="6">
        <v>151</v>
      </c>
      <c r="AN158" s="6">
        <v>913</v>
      </c>
      <c r="AO158" s="6">
        <v>1318</v>
      </c>
      <c r="AP158" s="6">
        <v>7338</v>
      </c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8"/>
      <c r="BC158" s="8">
        <v>28</v>
      </c>
      <c r="BD158" s="8">
        <v>100</v>
      </c>
      <c r="BE158" s="8">
        <v>245</v>
      </c>
      <c r="BF158" s="8">
        <v>571</v>
      </c>
      <c r="BG158" s="8">
        <v>1065</v>
      </c>
      <c r="BH158" s="8">
        <v>5760</v>
      </c>
      <c r="BI158" s="22"/>
      <c r="BJ158" s="22"/>
    </row>
    <row r="159" spans="1:6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5"/>
      <c r="S159" s="5">
        <v>34</v>
      </c>
      <c r="T159" s="5">
        <v>65</v>
      </c>
      <c r="U159" s="5">
        <v>115</v>
      </c>
      <c r="V159" s="5">
        <v>551</v>
      </c>
      <c r="W159" s="5">
        <v>866</v>
      </c>
      <c r="X159" s="5">
        <v>5422</v>
      </c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6"/>
      <c r="AK159" s="6">
        <v>13</v>
      </c>
      <c r="AL159" s="6">
        <v>52</v>
      </c>
      <c r="AM159" s="6">
        <v>139</v>
      </c>
      <c r="AN159" s="6">
        <v>726</v>
      </c>
      <c r="AO159" s="6">
        <v>1332</v>
      </c>
      <c r="AP159" s="6">
        <v>7360</v>
      </c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8"/>
      <c r="BC159" s="8">
        <v>29</v>
      </c>
      <c r="BD159" s="8">
        <v>95</v>
      </c>
      <c r="BE159" s="8">
        <v>257</v>
      </c>
      <c r="BF159" s="8">
        <v>583</v>
      </c>
      <c r="BG159" s="8">
        <v>1049</v>
      </c>
      <c r="BH159" s="8">
        <v>5837</v>
      </c>
      <c r="BI159" s="22"/>
      <c r="BJ159" s="22"/>
    </row>
    <row r="160" spans="1:6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5"/>
      <c r="S160" s="5">
        <v>24</v>
      </c>
      <c r="T160" s="5">
        <v>62</v>
      </c>
      <c r="U160" s="5">
        <v>104</v>
      </c>
      <c r="V160" s="5">
        <v>538</v>
      </c>
      <c r="W160" s="5">
        <v>748</v>
      </c>
      <c r="X160" s="5">
        <v>5388</v>
      </c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6"/>
      <c r="AK160" s="6">
        <v>13</v>
      </c>
      <c r="AL160" s="6">
        <v>52</v>
      </c>
      <c r="AM160" s="6">
        <v>142</v>
      </c>
      <c r="AN160" s="6">
        <v>761</v>
      </c>
      <c r="AO160" s="6">
        <v>1317</v>
      </c>
      <c r="AP160" s="6">
        <v>7363</v>
      </c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8"/>
      <c r="BC160" s="8">
        <v>30</v>
      </c>
      <c r="BD160" s="8">
        <v>92</v>
      </c>
      <c r="BE160" s="8">
        <v>246</v>
      </c>
      <c r="BF160" s="8">
        <v>567</v>
      </c>
      <c r="BG160" s="8">
        <v>1066</v>
      </c>
      <c r="BH160" s="8">
        <v>5763</v>
      </c>
      <c r="BI160" s="22"/>
      <c r="BJ160" s="22"/>
    </row>
    <row r="161" spans="1:6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5"/>
      <c r="S161" s="5">
        <v>21</v>
      </c>
      <c r="T161" s="5">
        <v>75</v>
      </c>
      <c r="U161" s="5">
        <v>104</v>
      </c>
      <c r="V161" s="5">
        <v>562</v>
      </c>
      <c r="W161" s="5">
        <v>749</v>
      </c>
      <c r="X161" s="5">
        <v>5345</v>
      </c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6"/>
      <c r="AK161" s="6">
        <v>11</v>
      </c>
      <c r="AL161" s="6">
        <v>53</v>
      </c>
      <c r="AM161" s="6">
        <v>149</v>
      </c>
      <c r="AN161" s="6">
        <v>716</v>
      </c>
      <c r="AO161" s="6">
        <v>1330</v>
      </c>
      <c r="AP161" s="6">
        <v>7372</v>
      </c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8"/>
      <c r="BC161" s="8">
        <v>29</v>
      </c>
      <c r="BD161" s="8">
        <v>96</v>
      </c>
      <c r="BE161" s="8">
        <v>253</v>
      </c>
      <c r="BF161" s="8">
        <v>573</v>
      </c>
      <c r="BG161" s="8">
        <v>1060</v>
      </c>
      <c r="BH161" s="8">
        <v>5723</v>
      </c>
      <c r="BI161" s="22"/>
      <c r="BJ161" s="22"/>
    </row>
    <row r="162" spans="1: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5"/>
      <c r="S162" s="5">
        <v>22</v>
      </c>
      <c r="T162" s="5">
        <v>71</v>
      </c>
      <c r="U162" s="5">
        <v>110</v>
      </c>
      <c r="V162" s="5">
        <v>547</v>
      </c>
      <c r="W162" s="5">
        <v>747</v>
      </c>
      <c r="X162" s="5">
        <v>5415</v>
      </c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6"/>
      <c r="AK162" s="6">
        <v>12</v>
      </c>
      <c r="AL162" s="6">
        <v>52</v>
      </c>
      <c r="AM162" s="6">
        <v>144</v>
      </c>
      <c r="AN162" s="6">
        <v>721</v>
      </c>
      <c r="AO162" s="6">
        <v>1318</v>
      </c>
      <c r="AP162" s="6">
        <v>7370</v>
      </c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8"/>
      <c r="BC162" s="8">
        <v>28</v>
      </c>
      <c r="BD162" s="8">
        <v>91</v>
      </c>
      <c r="BE162" s="8">
        <v>250</v>
      </c>
      <c r="BF162" s="8">
        <v>575</v>
      </c>
      <c r="BG162" s="8">
        <v>1057</v>
      </c>
      <c r="BH162" s="8">
        <v>5736</v>
      </c>
      <c r="BI162" s="22"/>
      <c r="BJ162" s="22"/>
    </row>
    <row r="163" spans="1:6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5"/>
      <c r="S163" s="5">
        <v>22</v>
      </c>
      <c r="T163" s="5">
        <v>63</v>
      </c>
      <c r="U163" s="5">
        <v>104</v>
      </c>
      <c r="V163" s="5">
        <v>481</v>
      </c>
      <c r="W163" s="5">
        <v>759</v>
      </c>
      <c r="X163" s="5">
        <v>5395</v>
      </c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6"/>
      <c r="AK163" s="6">
        <v>12</v>
      </c>
      <c r="AL163" s="6">
        <v>53</v>
      </c>
      <c r="AM163" s="6">
        <v>159</v>
      </c>
      <c r="AN163" s="6">
        <v>719</v>
      </c>
      <c r="AO163" s="6">
        <v>1342</v>
      </c>
      <c r="AP163" s="6">
        <v>7308</v>
      </c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8"/>
      <c r="BC163" s="8">
        <v>28</v>
      </c>
      <c r="BD163" s="8">
        <v>95</v>
      </c>
      <c r="BE163" s="8">
        <v>248</v>
      </c>
      <c r="BF163" s="8">
        <v>580</v>
      </c>
      <c r="BG163" s="8">
        <v>1054</v>
      </c>
      <c r="BH163" s="8">
        <v>5749</v>
      </c>
      <c r="BI163" s="22"/>
      <c r="BJ163" s="22"/>
    </row>
    <row r="164" spans="1:6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5"/>
      <c r="S164" s="5">
        <v>20</v>
      </c>
      <c r="T164" s="5">
        <v>64</v>
      </c>
      <c r="U164" s="5">
        <v>110</v>
      </c>
      <c r="V164" s="5">
        <v>403</v>
      </c>
      <c r="W164" s="5">
        <v>756</v>
      </c>
      <c r="X164" s="5">
        <v>5360</v>
      </c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6"/>
      <c r="AK164" s="6">
        <v>12</v>
      </c>
      <c r="AL164" s="6">
        <v>62</v>
      </c>
      <c r="AM164" s="6">
        <v>151</v>
      </c>
      <c r="AN164" s="6">
        <v>731</v>
      </c>
      <c r="AO164" s="6">
        <v>1334</v>
      </c>
      <c r="AP164" s="6">
        <v>7453</v>
      </c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8"/>
      <c r="BC164" s="8">
        <v>29</v>
      </c>
      <c r="BD164" s="8">
        <v>92</v>
      </c>
      <c r="BE164" s="8">
        <v>247</v>
      </c>
      <c r="BF164" s="8">
        <v>572</v>
      </c>
      <c r="BG164" s="8">
        <v>1274</v>
      </c>
      <c r="BH164" s="8">
        <v>5777</v>
      </c>
      <c r="BI164" s="22"/>
      <c r="BJ164" s="22"/>
    </row>
    <row r="165" spans="1:6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5"/>
      <c r="S165" s="5">
        <v>22</v>
      </c>
      <c r="T165" s="5">
        <v>63</v>
      </c>
      <c r="U165" s="5">
        <v>110</v>
      </c>
      <c r="V165" s="5">
        <v>400</v>
      </c>
      <c r="W165" s="5">
        <v>743</v>
      </c>
      <c r="X165" s="5">
        <v>5386</v>
      </c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6"/>
      <c r="AK165" s="6">
        <v>12</v>
      </c>
      <c r="AL165" s="6">
        <v>55</v>
      </c>
      <c r="AM165" s="6">
        <v>150</v>
      </c>
      <c r="AN165" s="6">
        <v>723</v>
      </c>
      <c r="AO165" s="6">
        <v>1319</v>
      </c>
      <c r="AP165" s="6">
        <v>7384</v>
      </c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8"/>
      <c r="BC165" s="8">
        <v>29</v>
      </c>
      <c r="BD165" s="8">
        <v>102</v>
      </c>
      <c r="BE165" s="8">
        <v>262</v>
      </c>
      <c r="BF165" s="8">
        <v>577</v>
      </c>
      <c r="BG165" s="8">
        <v>1361</v>
      </c>
      <c r="BH165" s="8">
        <v>5709</v>
      </c>
      <c r="BI165" s="22"/>
      <c r="BJ165" s="22"/>
    </row>
    <row r="166" spans="1:6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5"/>
      <c r="S166" s="5">
        <v>20</v>
      </c>
      <c r="T166" s="5">
        <v>62</v>
      </c>
      <c r="U166" s="5">
        <v>106</v>
      </c>
      <c r="V166" s="5">
        <v>405</v>
      </c>
      <c r="W166" s="5">
        <v>748</v>
      </c>
      <c r="X166" s="5">
        <v>5430</v>
      </c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6"/>
      <c r="AK166" s="6">
        <v>14</v>
      </c>
      <c r="AL166" s="6">
        <v>52</v>
      </c>
      <c r="AM166" s="6">
        <v>148</v>
      </c>
      <c r="AN166" s="6">
        <v>725</v>
      </c>
      <c r="AO166" s="6">
        <v>1350</v>
      </c>
      <c r="AP166" s="6">
        <v>7394</v>
      </c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8"/>
      <c r="BC166" s="8">
        <v>32</v>
      </c>
      <c r="BD166" s="8">
        <v>97</v>
      </c>
      <c r="BE166" s="8">
        <v>250</v>
      </c>
      <c r="BF166" s="8">
        <v>593</v>
      </c>
      <c r="BG166" s="8">
        <v>1065</v>
      </c>
      <c r="BH166" s="8">
        <v>5731</v>
      </c>
      <c r="BI166" s="22"/>
      <c r="BJ166" s="22"/>
    </row>
    <row r="167" spans="1:6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5"/>
      <c r="S167" s="5">
        <v>19</v>
      </c>
      <c r="T167" s="5">
        <v>64</v>
      </c>
      <c r="U167" s="5">
        <v>108</v>
      </c>
      <c r="V167" s="5">
        <v>401</v>
      </c>
      <c r="W167" s="5">
        <v>751</v>
      </c>
      <c r="X167" s="5">
        <v>5379</v>
      </c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6"/>
      <c r="AK167" s="6">
        <v>12</v>
      </c>
      <c r="AL167" s="6">
        <v>52</v>
      </c>
      <c r="AM167" s="6">
        <v>150</v>
      </c>
      <c r="AN167" s="6">
        <v>725</v>
      </c>
      <c r="AO167" s="6">
        <v>1321</v>
      </c>
      <c r="AP167" s="6">
        <v>7455</v>
      </c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8"/>
      <c r="BC167" s="8">
        <v>32</v>
      </c>
      <c r="BD167" s="8">
        <v>101</v>
      </c>
      <c r="BE167" s="8">
        <v>259</v>
      </c>
      <c r="BF167" s="8">
        <v>629</v>
      </c>
      <c r="BG167" s="8">
        <v>1052</v>
      </c>
      <c r="BH167" s="8">
        <v>5740</v>
      </c>
      <c r="BI167" s="22"/>
      <c r="BJ167" s="22"/>
    </row>
    <row r="168" spans="1:6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5"/>
      <c r="S168" s="5">
        <v>18</v>
      </c>
      <c r="T168" s="5">
        <v>65</v>
      </c>
      <c r="U168" s="5">
        <v>108</v>
      </c>
      <c r="V168" s="5">
        <v>400</v>
      </c>
      <c r="W168" s="5">
        <v>750</v>
      </c>
      <c r="X168" s="5">
        <v>5332</v>
      </c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6"/>
      <c r="AK168" s="6">
        <v>14</v>
      </c>
      <c r="AL168" s="6">
        <v>50</v>
      </c>
      <c r="AM168" s="6">
        <v>157</v>
      </c>
      <c r="AN168" s="6">
        <v>724</v>
      </c>
      <c r="AO168" s="6">
        <v>1321</v>
      </c>
      <c r="AP168" s="6">
        <v>7449</v>
      </c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8"/>
      <c r="BC168" s="8">
        <v>30</v>
      </c>
      <c r="BD168" s="8">
        <v>96</v>
      </c>
      <c r="BE168" s="8">
        <v>251</v>
      </c>
      <c r="BF168" s="8">
        <v>681</v>
      </c>
      <c r="BG168" s="8">
        <v>1042</v>
      </c>
      <c r="BH168" s="8">
        <v>5799</v>
      </c>
      <c r="BI168" s="22"/>
      <c r="BJ168" s="22"/>
    </row>
    <row r="169" spans="1:6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5"/>
      <c r="S169" s="5">
        <v>21</v>
      </c>
      <c r="T169" s="5">
        <v>62</v>
      </c>
      <c r="U169" s="5">
        <v>114</v>
      </c>
      <c r="V169" s="5">
        <v>399</v>
      </c>
      <c r="W169" s="5">
        <v>766</v>
      </c>
      <c r="X169" s="5">
        <v>5356</v>
      </c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6"/>
      <c r="AK169" s="6">
        <v>14</v>
      </c>
      <c r="AL169" s="6">
        <v>51</v>
      </c>
      <c r="AM169" s="6">
        <v>153</v>
      </c>
      <c r="AN169" s="6">
        <v>743</v>
      </c>
      <c r="AO169" s="6">
        <v>1324</v>
      </c>
      <c r="AP169" s="6">
        <v>7505</v>
      </c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8"/>
      <c r="BC169" s="8">
        <v>29</v>
      </c>
      <c r="BD169" s="8">
        <v>99</v>
      </c>
      <c r="BE169" s="8">
        <v>249</v>
      </c>
      <c r="BF169" s="8">
        <v>580</v>
      </c>
      <c r="BG169" s="8">
        <v>1046</v>
      </c>
      <c r="BH169" s="8">
        <v>5740</v>
      </c>
      <c r="BI169" s="22"/>
      <c r="BJ169" s="22"/>
    </row>
    <row r="170" spans="1:6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5"/>
      <c r="S170" s="5">
        <v>20</v>
      </c>
      <c r="T170" s="5">
        <v>63</v>
      </c>
      <c r="U170" s="5">
        <v>115</v>
      </c>
      <c r="V170" s="5">
        <v>399</v>
      </c>
      <c r="W170" s="5">
        <v>749</v>
      </c>
      <c r="X170" s="5">
        <v>5356</v>
      </c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6"/>
      <c r="AK170" s="6">
        <v>14</v>
      </c>
      <c r="AL170" s="6">
        <v>58</v>
      </c>
      <c r="AM170" s="6">
        <v>151</v>
      </c>
      <c r="AN170" s="6">
        <v>736</v>
      </c>
      <c r="AO170" s="6">
        <v>1321</v>
      </c>
      <c r="AP170" s="6">
        <v>7384</v>
      </c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8"/>
      <c r="BC170" s="8">
        <v>28</v>
      </c>
      <c r="BD170" s="8">
        <v>97</v>
      </c>
      <c r="BE170" s="8">
        <v>251</v>
      </c>
      <c r="BF170" s="8">
        <v>569</v>
      </c>
      <c r="BG170" s="8">
        <v>1045</v>
      </c>
      <c r="BH170" s="8">
        <v>5716</v>
      </c>
      <c r="BI170" s="22"/>
      <c r="BJ170" s="22"/>
    </row>
    <row r="171" spans="1:6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5"/>
      <c r="S171" s="5">
        <v>20</v>
      </c>
      <c r="T171" s="5">
        <v>65</v>
      </c>
      <c r="U171" s="5">
        <v>110</v>
      </c>
      <c r="V171" s="5">
        <v>404</v>
      </c>
      <c r="W171" s="5">
        <v>769</v>
      </c>
      <c r="X171" s="5">
        <v>5368</v>
      </c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6"/>
      <c r="AK171" s="6">
        <v>14</v>
      </c>
      <c r="AL171" s="6">
        <v>51</v>
      </c>
      <c r="AM171" s="6">
        <v>155</v>
      </c>
      <c r="AN171" s="6">
        <v>769</v>
      </c>
      <c r="AO171" s="6">
        <v>1317</v>
      </c>
      <c r="AP171" s="6">
        <v>7379</v>
      </c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8"/>
      <c r="BC171" s="8">
        <v>29</v>
      </c>
      <c r="BD171" s="8">
        <v>98</v>
      </c>
      <c r="BE171" s="8">
        <v>252</v>
      </c>
      <c r="BF171" s="8">
        <v>570</v>
      </c>
      <c r="BG171" s="8">
        <v>1054</v>
      </c>
      <c r="BH171" s="8">
        <v>5694</v>
      </c>
      <c r="BI171" s="22"/>
      <c r="BJ171" s="22"/>
    </row>
    <row r="172" spans="1:6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5"/>
      <c r="S172" s="5">
        <v>19</v>
      </c>
      <c r="T172" s="5">
        <v>69</v>
      </c>
      <c r="U172" s="5">
        <v>103</v>
      </c>
      <c r="V172" s="5">
        <v>405</v>
      </c>
      <c r="W172" s="5">
        <v>745</v>
      </c>
      <c r="X172" s="5">
        <v>5428</v>
      </c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6"/>
      <c r="AK172" s="6">
        <v>12</v>
      </c>
      <c r="AL172" s="6">
        <v>51</v>
      </c>
      <c r="AM172" s="6">
        <v>154</v>
      </c>
      <c r="AN172" s="6">
        <v>726</v>
      </c>
      <c r="AO172" s="6">
        <v>1325</v>
      </c>
      <c r="AP172" s="6">
        <v>7412</v>
      </c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8"/>
      <c r="BC172" s="8">
        <v>30</v>
      </c>
      <c r="BD172" s="8">
        <v>98</v>
      </c>
      <c r="BE172" s="8">
        <v>248</v>
      </c>
      <c r="BF172" s="8">
        <v>583</v>
      </c>
      <c r="BG172" s="8">
        <v>1115</v>
      </c>
      <c r="BH172" s="8">
        <v>5706</v>
      </c>
      <c r="BI172" s="22"/>
      <c r="BJ172" s="22"/>
    </row>
    <row r="173" spans="1:6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5"/>
      <c r="S173" s="24">
        <v>18</v>
      </c>
      <c r="T173" s="24">
        <v>66</v>
      </c>
      <c r="U173" s="24">
        <v>106</v>
      </c>
      <c r="V173" s="24">
        <v>414</v>
      </c>
      <c r="W173" s="24">
        <v>753</v>
      </c>
      <c r="X173" s="24">
        <v>5416</v>
      </c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6"/>
      <c r="AK173" s="6">
        <v>12</v>
      </c>
      <c r="AL173" s="6">
        <v>51</v>
      </c>
      <c r="AM173" s="6">
        <v>145</v>
      </c>
      <c r="AN173" s="6">
        <v>729</v>
      </c>
      <c r="AO173" s="6">
        <v>1328</v>
      </c>
      <c r="AP173" s="6">
        <v>7383</v>
      </c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8"/>
      <c r="BC173" s="8">
        <v>30</v>
      </c>
      <c r="BD173" s="8">
        <v>97</v>
      </c>
      <c r="BE173" s="8">
        <v>255</v>
      </c>
      <c r="BF173" s="8">
        <v>587</v>
      </c>
      <c r="BG173" s="8">
        <v>1439</v>
      </c>
      <c r="BH173" s="8">
        <v>5722</v>
      </c>
      <c r="BI173" s="22"/>
      <c r="BJ173" s="22"/>
    </row>
    <row r="174" spans="1:6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10" t="s">
        <v>10</v>
      </c>
      <c r="S174" s="10">
        <f>SUM(S154:S173)/20</f>
        <v>21</v>
      </c>
      <c r="T174" s="10">
        <f t="shared" ref="T174:X174" si="167">SUM(T154:T173)/20</f>
        <v>65.95</v>
      </c>
      <c r="U174" s="10">
        <f t="shared" si="167"/>
        <v>108.4</v>
      </c>
      <c r="V174" s="10">
        <f t="shared" si="167"/>
        <v>478.6</v>
      </c>
      <c r="W174" s="10">
        <f t="shared" si="167"/>
        <v>826.4</v>
      </c>
      <c r="X174" s="10">
        <f t="shared" si="167"/>
        <v>5464.6</v>
      </c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1" t="s">
        <v>10</v>
      </c>
      <c r="AK174" s="21">
        <f>SUM(AK154:AK173)/20</f>
        <v>12.9</v>
      </c>
      <c r="AL174" s="21">
        <f t="shared" ref="AL174:AP174" si="168">SUM(AL154:AL173)/20</f>
        <v>53.5</v>
      </c>
      <c r="AM174" s="21">
        <f t="shared" si="168"/>
        <v>149.55000000000001</v>
      </c>
      <c r="AN174" s="21">
        <f t="shared" si="168"/>
        <v>795.1</v>
      </c>
      <c r="AO174" s="21">
        <f t="shared" si="168"/>
        <v>1409.3</v>
      </c>
      <c r="AP174" s="21">
        <f t="shared" si="168"/>
        <v>7468.8</v>
      </c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75" t="s">
        <v>10</v>
      </c>
      <c r="BC174" s="75">
        <f>SUM(BC154:BC173)/20</f>
        <v>29.15</v>
      </c>
      <c r="BD174" s="75">
        <f t="shared" ref="BD174:BH174" si="169">SUM(BD154:BD173)/20</f>
        <v>97.3</v>
      </c>
      <c r="BE174" s="75">
        <f t="shared" si="169"/>
        <v>252.45</v>
      </c>
      <c r="BF174" s="75">
        <f t="shared" si="169"/>
        <v>583.5</v>
      </c>
      <c r="BG174" s="75">
        <f t="shared" si="169"/>
        <v>1100.9000000000001</v>
      </c>
      <c r="BH174" s="75">
        <f t="shared" si="169"/>
        <v>5744.2</v>
      </c>
      <c r="BI174" s="22"/>
      <c r="BJ174" s="22"/>
    </row>
    <row r="175" spans="1:6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10" t="s">
        <v>12</v>
      </c>
      <c r="S175" s="10">
        <f>S174-$E$32</f>
        <v>10.355</v>
      </c>
      <c r="T175" s="10">
        <f t="shared" ref="T175" si="170">T174-$E$32</f>
        <v>55.305000000000007</v>
      </c>
      <c r="U175" s="10">
        <f t="shared" ref="U175" si="171">U174-$E$32</f>
        <v>97.75500000000001</v>
      </c>
      <c r="V175" s="10">
        <f t="shared" ref="V175" si="172">V174-$E$32</f>
        <v>467.95500000000004</v>
      </c>
      <c r="W175" s="10">
        <f t="shared" ref="W175:X175" si="173">W174-$E$32</f>
        <v>815.755</v>
      </c>
      <c r="X175" s="10">
        <f t="shared" si="173"/>
        <v>5453.9549999999999</v>
      </c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1" t="s">
        <v>12</v>
      </c>
      <c r="AK175" s="21">
        <f>AK174-$E$32</f>
        <v>2.2550000000000008</v>
      </c>
      <c r="AL175" s="21">
        <f t="shared" ref="AL175:AP175" si="174">AL174-$E$32</f>
        <v>42.855000000000004</v>
      </c>
      <c r="AM175" s="21">
        <f t="shared" si="174"/>
        <v>138.905</v>
      </c>
      <c r="AN175" s="21">
        <f t="shared" si="174"/>
        <v>784.45500000000004</v>
      </c>
      <c r="AO175" s="21">
        <f t="shared" si="174"/>
        <v>1398.655</v>
      </c>
      <c r="AP175" s="21">
        <f t="shared" si="174"/>
        <v>7458.1549999999997</v>
      </c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9" t="s">
        <v>12</v>
      </c>
      <c r="BC175" s="9">
        <f>BC174-$E$32</f>
        <v>18.504999999999999</v>
      </c>
      <c r="BD175" s="9">
        <f t="shared" ref="BD175:BH175" si="175">BD174-$E$32</f>
        <v>86.655000000000001</v>
      </c>
      <c r="BE175" s="9">
        <f t="shared" si="175"/>
        <v>241.80499999999998</v>
      </c>
      <c r="BF175" s="9">
        <f t="shared" si="175"/>
        <v>572.85500000000002</v>
      </c>
      <c r="BG175" s="9">
        <f t="shared" si="175"/>
        <v>1090.2550000000001</v>
      </c>
      <c r="BH175" s="9">
        <f t="shared" si="175"/>
        <v>5733.5549999999994</v>
      </c>
      <c r="BI175" s="22"/>
      <c r="BJ175" s="22"/>
    </row>
    <row r="176" spans="1:6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10" t="s">
        <v>13</v>
      </c>
      <c r="S176" s="10">
        <f>(1/380*((S154-S174)^2+(S155-S174)^2+(S156-S174)^2+(S157-S174)^2+(S158-S174)^2+(S159-S174)^2+(S160-S174)^2+(S161-S174)^2+(S162-S174)^2+(S163-S174)^2+(S164-S174)^2+(S165-S174)^2+(S166-S174)^2+(S167-S174)^2+(S168-S174)^2+(S169-S174)^2+(S170-S174)^2+(S171-S174)^2+(S172-S174)^2+(S173-S174)^2)+$E$33^2)^0.5</f>
        <v>0.78337999114498436</v>
      </c>
      <c r="T176" s="10">
        <f t="shared" ref="T176:X176" si="176">(1/380*((T154-T174)^2+(T155-T174)^2+(T156-T174)^2+(T157-T174)^2+(T158-T174)^2+(T159-T174)^2+(T160-T174)^2+(T161-T174)^2+(T162-T174)^2+(T163-T174)^2+(T164-T174)^2+(T165-T174)^2+(T166-T174)^2+(T167-T174)^2+(T168-T174)^2+(T169-T174)^2+(T170-T174)^2+(T171-T174)^2+(T172-T174)^2+(T173-T174)^2)+$E$33^2)^0.5</f>
        <v>0.85247318216808998</v>
      </c>
      <c r="U176" s="10">
        <f t="shared" si="176"/>
        <v>1.0182544403355962</v>
      </c>
      <c r="V176" s="10">
        <f t="shared" si="176"/>
        <v>18.08299579279123</v>
      </c>
      <c r="W176" s="10">
        <f t="shared" si="176"/>
        <v>27.297291170794914</v>
      </c>
      <c r="X176" s="10">
        <f t="shared" si="176"/>
        <v>70.425772794369891</v>
      </c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1" t="s">
        <v>13</v>
      </c>
      <c r="AK176" s="21">
        <f>(1/380*((AK154-AK174)^2+(AK155-AK174)^2+(AK156-AK174)^2+(AK157-AK174)^2+(AK158-AK174)^2+(AK159-AK174)^2+(AK160-AK174)^2+(AK161-AK174)^2+(AK162-AK174)^2+(AK163-AK174)^2+(AK164-AK174)^2+(AK165-AK174)^2+(AK166-AK174)^2+(AK167-AK174)^2+(AK168-AK174)^2+(AK169-AK174)^2+(AK170-AK174)^2+(AK171-AK174)^2+(AK172-AK174)^2+(AK173-AK174)^2)+$E$33^2)^0.5</f>
        <v>0.32036163775859378</v>
      </c>
      <c r="AL176" s="21">
        <f t="shared" ref="AL176:AP176" si="177">(1/380*((AL154-AL174)^2+(AL155-AL174)^2+(AL156-AL174)^2+(AL157-AL174)^2+(AL158-AL174)^2+(AL159-AL174)^2+(AL160-AL174)^2+(AL161-AL174)^2+(AL162-AL174)^2+(AL163-AL174)^2+(AL164-AL174)^2+(AL165-AL174)^2+(AL166-AL174)^2+(AL167-AL174)^2+(AL168-AL174)^2+(AL169-AL174)^2+(AL170-AL174)^2+(AL171-AL174)^2+(AL172-AL174)^2+(AL173-AL174)^2)+$E$33^2)^0.5</f>
        <v>0.70747884476461464</v>
      </c>
      <c r="AM176" s="21">
        <f t="shared" si="177"/>
        <v>1.1766925100288073</v>
      </c>
      <c r="AN176" s="21">
        <f t="shared" si="177"/>
        <v>25.865186926385086</v>
      </c>
      <c r="AO176" s="21">
        <f t="shared" si="177"/>
        <v>45.277431348009181</v>
      </c>
      <c r="AP176" s="21">
        <f t="shared" si="177"/>
        <v>77.532784237243462</v>
      </c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9" t="s">
        <v>13</v>
      </c>
      <c r="BC176" s="9">
        <f>(1/380*((BC154-BC174)^2+(BC155-BC174)^2+(BC156-BC174)^2+(BC157-BC174)^2+(BC158-BC174)^2+(BC159-BC174)^2+(BC160-BC174)^2+(BC161-BC174)^2+(BC162-BC174)^2+(BC163-BC174)^2+(BC164-BC174)^2+(BC165-BC174)^2+(BC166-BC174)^2+(BC167-BC174)^2+(BC168-BC174)^2+(BC169-BC174)^2+(BC170-BC174)^2+(BC171-BC174)^2+(BC172-BC174)^2+(BC173-BC174)^2)+$E$33^2)^0.5</f>
        <v>0.33931044626914808</v>
      </c>
      <c r="BD176" s="9">
        <f t="shared" ref="BD176:BH176" si="178">(1/380*((BD154-BD174)^2+(BD155-BD174)^2+(BD156-BD174)^2+(BD157-BD174)^2+(BD158-BD174)^2+(BD159-BD174)^2+(BD160-BD174)^2+(BD161-BD174)^2+(BD162-BD174)^2+(BD163-BD174)^2+(BD164-BD174)^2+(BD165-BD174)^2+(BD166-BD174)^2+(BD167-BD174)^2+(BD168-BD174)^2+(BD169-BD174)^2+(BD170-BD174)^2+(BD171-BD174)^2+(BD172-BD174)^2+(BD173-BD174)^2)+$E$33^2)^0.5</f>
        <v>1.0303295333864892</v>
      </c>
      <c r="BE176" s="9">
        <f t="shared" si="178"/>
        <v>1.1811568815984472</v>
      </c>
      <c r="BF176" s="9">
        <f t="shared" si="178"/>
        <v>5.9912655723056316</v>
      </c>
      <c r="BG176" s="9">
        <f t="shared" si="178"/>
        <v>25.74618009479628</v>
      </c>
      <c r="BH176" s="9">
        <f t="shared" si="178"/>
        <v>7.825128214856762</v>
      </c>
      <c r="BI176" s="22"/>
      <c r="BJ176" s="22"/>
    </row>
    <row r="177" spans="1:62" s="22" customFormat="1">
      <c r="R177" s="52" t="s">
        <v>14</v>
      </c>
      <c r="S177" s="53">
        <f>LOG(S175,10)</f>
        <v>1.0151501032294712</v>
      </c>
      <c r="T177" s="53">
        <f t="shared" ref="T177:X177" si="179">LOG(T175,10)</f>
        <v>1.7427643966617974</v>
      </c>
      <c r="U177" s="53">
        <f t="shared" si="179"/>
        <v>1.9901389800512805</v>
      </c>
      <c r="V177" s="53">
        <f t="shared" si="179"/>
        <v>2.6702040919815482</v>
      </c>
      <c r="W177" s="53">
        <f t="shared" si="179"/>
        <v>2.9115597443854466</v>
      </c>
      <c r="X177" s="53">
        <f t="shared" si="179"/>
        <v>3.7367115503030242</v>
      </c>
      <c r="AJ177" s="69" t="s">
        <v>14</v>
      </c>
      <c r="AK177" s="70">
        <f>LOG(AK175,10)</f>
        <v>0.35314654621397945</v>
      </c>
      <c r="AL177" s="70">
        <f t="shared" ref="AL177:AP177" si="180">LOG(AL175,10)</f>
        <v>1.6320014994384242</v>
      </c>
      <c r="AM177" s="70">
        <f t="shared" si="180"/>
        <v>2.1427178788069248</v>
      </c>
      <c r="AN177" s="70">
        <f t="shared" si="180"/>
        <v>2.8945680354790788</v>
      </c>
      <c r="AO177" s="70">
        <f t="shared" si="180"/>
        <v>3.1457106022159991</v>
      </c>
      <c r="AP177" s="70">
        <f t="shared" si="180"/>
        <v>3.8726314048961905</v>
      </c>
      <c r="BB177" s="35" t="s">
        <v>14</v>
      </c>
      <c r="BC177" s="76">
        <f>LOG(BC175,10)</f>
        <v>1.2672890894311304</v>
      </c>
      <c r="BD177" s="76">
        <f t="shared" ref="BD177:BH177" si="181">LOG(BD175,10)</f>
        <v>1.9377936265970939</v>
      </c>
      <c r="BE177" s="76">
        <f t="shared" si="181"/>
        <v>2.3834652768802482</v>
      </c>
      <c r="BF177" s="76">
        <f t="shared" si="181"/>
        <v>2.7580447080599368</v>
      </c>
      <c r="BG177" s="76">
        <f t="shared" si="181"/>
        <v>3.0375280870606027</v>
      </c>
      <c r="BH177" s="76">
        <f t="shared" si="181"/>
        <v>3.7584239828999553</v>
      </c>
    </row>
    <row r="178" spans="1:62" s="22" customFormat="1">
      <c r="R178" s="33" t="s">
        <v>16</v>
      </c>
      <c r="S178" s="54">
        <f>S176/S175</f>
        <v>7.5652341008689936E-2</v>
      </c>
      <c r="T178" s="54">
        <f t="shared" ref="T178:W178" si="182">T176/T175</f>
        <v>1.5414034574958681E-2</v>
      </c>
      <c r="U178" s="54">
        <f>U176/U175</f>
        <v>1.041639241302845E-2</v>
      </c>
      <c r="V178" s="54">
        <f t="shared" ref="V178:X178" si="183">V176/V175</f>
        <v>3.8642595533312452E-2</v>
      </c>
      <c r="W178" s="54">
        <f t="shared" si="183"/>
        <v>3.3462609693835667E-2</v>
      </c>
      <c r="X178" s="54">
        <f t="shared" si="183"/>
        <v>1.2912789488429936E-2</v>
      </c>
      <c r="AJ178" s="69" t="s">
        <v>16</v>
      </c>
      <c r="AK178" s="70">
        <f>AK176/AK175</f>
        <v>0.14206724512576216</v>
      </c>
      <c r="AL178" s="70">
        <f t="shared" ref="AL178:AO178" si="184">AL176/AL175</f>
        <v>1.6508665144431563E-2</v>
      </c>
      <c r="AM178" s="70">
        <f>AM176/AM175</f>
        <v>8.4712034126115492E-3</v>
      </c>
      <c r="AN178" s="70">
        <f t="shared" ref="AN178:AP178" si="185">AN176/AN175</f>
        <v>3.2972174218259917E-2</v>
      </c>
      <c r="AO178" s="70">
        <f t="shared" si="185"/>
        <v>3.2372122752222086E-2</v>
      </c>
      <c r="AP178" s="70">
        <f t="shared" si="185"/>
        <v>1.0395705672145922E-2</v>
      </c>
      <c r="BB178" s="35" t="s">
        <v>16</v>
      </c>
      <c r="BC178" s="76">
        <f>BC176/BC175</f>
        <v>1.8336149487659988E-2</v>
      </c>
      <c r="BD178" s="76">
        <f t="shared" ref="BD178:BG178" si="186">BD176/BD175</f>
        <v>1.189001827230384E-2</v>
      </c>
      <c r="BE178" s="76">
        <f>BE176/BE175</f>
        <v>4.8847496189013762E-3</v>
      </c>
      <c r="BF178" s="76">
        <f t="shared" ref="BF178:BH178" si="187">BF176/BF175</f>
        <v>1.0458607452681099E-2</v>
      </c>
      <c r="BG178" s="76">
        <f t="shared" si="187"/>
        <v>2.3614824141871653E-2</v>
      </c>
      <c r="BH178" s="76">
        <f t="shared" si="187"/>
        <v>1.3647951776614617E-3</v>
      </c>
    </row>
    <row r="179" spans="1:62" s="22" customFormat="1">
      <c r="R179" s="33" t="s">
        <v>17</v>
      </c>
      <c r="S179" s="55">
        <f>LOG10(S153)</f>
        <v>2</v>
      </c>
      <c r="T179" s="55">
        <f t="shared" ref="T179:X179" si="188">LOG10(T153)</f>
        <v>2.7403626894942437</v>
      </c>
      <c r="U179" s="55">
        <f t="shared" si="188"/>
        <v>3</v>
      </c>
      <c r="V179" s="55">
        <f t="shared" si="188"/>
        <v>3.7403626894942437</v>
      </c>
      <c r="W179" s="55">
        <f t="shared" si="188"/>
        <v>4</v>
      </c>
      <c r="X179" s="55">
        <f t="shared" si="188"/>
        <v>4.7403626894942441</v>
      </c>
      <c r="AJ179" s="69" t="s">
        <v>17</v>
      </c>
      <c r="AK179" s="69">
        <f>LOG10(AK153)</f>
        <v>2</v>
      </c>
      <c r="AL179" s="69">
        <f t="shared" ref="AL179:AP179" si="189">LOG10(AL153)</f>
        <v>2.7403626894942437</v>
      </c>
      <c r="AM179" s="69">
        <f t="shared" si="189"/>
        <v>3</v>
      </c>
      <c r="AN179" s="69">
        <f t="shared" si="189"/>
        <v>3.7403626894942437</v>
      </c>
      <c r="AO179" s="69">
        <f t="shared" si="189"/>
        <v>4</v>
      </c>
      <c r="AP179" s="69">
        <f t="shared" si="189"/>
        <v>4.7403626894942441</v>
      </c>
      <c r="BB179" s="35" t="s">
        <v>17</v>
      </c>
      <c r="BC179" s="35">
        <f>LOG10(BC153)</f>
        <v>2</v>
      </c>
      <c r="BD179" s="35">
        <f t="shared" ref="BD179:BH179" si="190">LOG10(BD153)</f>
        <v>2.7403626894942437</v>
      </c>
      <c r="BE179" s="35">
        <f t="shared" si="190"/>
        <v>3</v>
      </c>
      <c r="BF179" s="35">
        <f t="shared" si="190"/>
        <v>3.7403626894942437</v>
      </c>
      <c r="BG179" s="35">
        <f t="shared" si="190"/>
        <v>4</v>
      </c>
      <c r="BH179" s="35">
        <f t="shared" si="190"/>
        <v>4.7403626894942441</v>
      </c>
    </row>
    <row r="180" spans="1:62" s="22" customFormat="1"/>
    <row r="181" spans="1:62" s="22" customFormat="1"/>
    <row r="182" spans="1:62" ht="30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91" t="s">
        <v>38</v>
      </c>
      <c r="S182" s="92"/>
      <c r="T182" s="92"/>
      <c r="U182" s="92"/>
      <c r="V182" s="92"/>
      <c r="W182" s="92"/>
      <c r="X182" s="9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95" t="s">
        <v>39</v>
      </c>
      <c r="AK182" s="96"/>
      <c r="AL182" s="96"/>
      <c r="AM182" s="96"/>
      <c r="AN182" s="96"/>
      <c r="AO182" s="96"/>
      <c r="AP182" s="97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100" t="s">
        <v>40</v>
      </c>
      <c r="BC182" s="101"/>
      <c r="BD182" s="101"/>
      <c r="BE182" s="101"/>
      <c r="BF182" s="101"/>
      <c r="BG182" s="101"/>
      <c r="BH182" s="101"/>
      <c r="BI182" s="22"/>
      <c r="BJ182" s="22"/>
    </row>
    <row r="183" spans="1:6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5" t="s">
        <v>5</v>
      </c>
      <c r="S183" s="5">
        <v>100</v>
      </c>
      <c r="T183" s="5">
        <v>550</v>
      </c>
      <c r="U183" s="5">
        <v>1000</v>
      </c>
      <c r="V183" s="5">
        <v>5500</v>
      </c>
      <c r="W183" s="5">
        <v>10000</v>
      </c>
      <c r="X183" s="5">
        <v>55000</v>
      </c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6" t="s">
        <v>5</v>
      </c>
      <c r="AK183" s="6">
        <v>100</v>
      </c>
      <c r="AL183" s="6">
        <v>550</v>
      </c>
      <c r="AM183" s="6">
        <v>1000</v>
      </c>
      <c r="AN183" s="6">
        <v>5500</v>
      </c>
      <c r="AO183" s="6">
        <v>10000</v>
      </c>
      <c r="AP183" s="6">
        <v>55000</v>
      </c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8" t="s">
        <v>5</v>
      </c>
      <c r="BC183" s="8">
        <v>100</v>
      </c>
      <c r="BD183" s="8">
        <v>550</v>
      </c>
      <c r="BE183" s="8">
        <v>1000</v>
      </c>
      <c r="BF183" s="8">
        <v>5500</v>
      </c>
      <c r="BG183" s="8">
        <v>10000</v>
      </c>
      <c r="BH183" s="8">
        <v>55000</v>
      </c>
      <c r="BI183" s="22"/>
      <c r="BJ183" s="22"/>
    </row>
    <row r="184" spans="1:6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5" t="s">
        <v>7</v>
      </c>
      <c r="S184" s="5">
        <v>14</v>
      </c>
      <c r="T184" s="5">
        <v>31</v>
      </c>
      <c r="U184" s="5">
        <v>53</v>
      </c>
      <c r="V184" s="5">
        <v>234</v>
      </c>
      <c r="W184" s="5">
        <v>428</v>
      </c>
      <c r="X184" s="5">
        <v>3184</v>
      </c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6" t="s">
        <v>7</v>
      </c>
      <c r="AK184" s="6">
        <v>15</v>
      </c>
      <c r="AL184" s="6">
        <v>33</v>
      </c>
      <c r="AM184" s="6">
        <v>80</v>
      </c>
      <c r="AN184" s="6">
        <v>1004</v>
      </c>
      <c r="AO184" s="6">
        <v>1785</v>
      </c>
      <c r="AP184" s="6">
        <v>7794</v>
      </c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8" t="s">
        <v>7</v>
      </c>
      <c r="BC184" s="8">
        <v>31</v>
      </c>
      <c r="BD184" s="8">
        <v>61</v>
      </c>
      <c r="BE184" s="8">
        <v>146</v>
      </c>
      <c r="BF184" s="8">
        <v>561</v>
      </c>
      <c r="BG184" s="8">
        <v>1133</v>
      </c>
      <c r="BH184" s="8">
        <v>6101</v>
      </c>
      <c r="BI184" s="22"/>
      <c r="BJ184" s="22"/>
    </row>
    <row r="185" spans="1:6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5"/>
      <c r="S185" s="5">
        <v>16</v>
      </c>
      <c r="T185" s="5">
        <v>31</v>
      </c>
      <c r="U185" s="5">
        <v>52</v>
      </c>
      <c r="V185" s="5">
        <v>236</v>
      </c>
      <c r="W185" s="5">
        <v>426</v>
      </c>
      <c r="X185" s="5">
        <v>2812</v>
      </c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6"/>
      <c r="AK185" s="6">
        <v>16</v>
      </c>
      <c r="AL185" s="6">
        <v>31</v>
      </c>
      <c r="AM185" s="6">
        <v>90</v>
      </c>
      <c r="AN185" s="6">
        <v>976</v>
      </c>
      <c r="AO185" s="6">
        <v>1803</v>
      </c>
      <c r="AP185" s="6">
        <v>7363</v>
      </c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8"/>
      <c r="BC185" s="8">
        <v>29</v>
      </c>
      <c r="BD185" s="8">
        <v>57</v>
      </c>
      <c r="BE185" s="8">
        <v>145</v>
      </c>
      <c r="BF185" s="8">
        <v>577</v>
      </c>
      <c r="BG185" s="8">
        <v>1135</v>
      </c>
      <c r="BH185" s="8">
        <v>6495</v>
      </c>
      <c r="BI185" s="22"/>
      <c r="BJ185" s="22"/>
    </row>
    <row r="186" spans="1:6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5"/>
      <c r="S186" s="5">
        <v>14</v>
      </c>
      <c r="T186" s="5">
        <v>32</v>
      </c>
      <c r="U186" s="5">
        <v>63</v>
      </c>
      <c r="V186" s="5">
        <v>237</v>
      </c>
      <c r="W186" s="5">
        <v>425</v>
      </c>
      <c r="X186" s="5">
        <v>2358</v>
      </c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6"/>
      <c r="AK186" s="6">
        <v>15</v>
      </c>
      <c r="AL186" s="6">
        <v>30</v>
      </c>
      <c r="AM186" s="6">
        <v>85</v>
      </c>
      <c r="AN186" s="6">
        <v>961</v>
      </c>
      <c r="AO186" s="6">
        <v>1645</v>
      </c>
      <c r="AP186" s="6">
        <v>7296</v>
      </c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8"/>
      <c r="BC186" s="8">
        <v>25</v>
      </c>
      <c r="BD186" s="8">
        <v>58</v>
      </c>
      <c r="BE186" s="8">
        <v>152</v>
      </c>
      <c r="BF186" s="8">
        <v>571</v>
      </c>
      <c r="BG186" s="8">
        <v>1057</v>
      </c>
      <c r="BH186" s="8">
        <v>6252</v>
      </c>
      <c r="BI186" s="22"/>
      <c r="BJ186" s="22"/>
    </row>
    <row r="187" spans="1:6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5"/>
      <c r="S187" s="5">
        <v>15</v>
      </c>
      <c r="T187" s="5">
        <v>31</v>
      </c>
      <c r="U187" s="5">
        <v>53</v>
      </c>
      <c r="V187" s="5">
        <v>228</v>
      </c>
      <c r="W187" s="5">
        <v>426</v>
      </c>
      <c r="X187" s="5">
        <v>2325</v>
      </c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6"/>
      <c r="AK187" s="6">
        <v>16</v>
      </c>
      <c r="AL187" s="6">
        <v>37</v>
      </c>
      <c r="AM187" s="6">
        <v>85</v>
      </c>
      <c r="AN187" s="6">
        <v>977</v>
      </c>
      <c r="AO187" s="6">
        <v>1305</v>
      </c>
      <c r="AP187" s="6">
        <v>7349</v>
      </c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8"/>
      <c r="BC187" s="8">
        <v>31</v>
      </c>
      <c r="BD187" s="8">
        <v>65</v>
      </c>
      <c r="BE187" s="8">
        <v>142</v>
      </c>
      <c r="BF187" s="8">
        <v>609</v>
      </c>
      <c r="BG187" s="8">
        <v>1067</v>
      </c>
      <c r="BH187" s="8">
        <v>5888</v>
      </c>
      <c r="BI187" s="22"/>
      <c r="BJ187" s="22"/>
    </row>
    <row r="188" spans="1:6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5"/>
      <c r="S188" s="5">
        <v>14</v>
      </c>
      <c r="T188" s="5">
        <v>32</v>
      </c>
      <c r="U188" s="5">
        <v>52</v>
      </c>
      <c r="V188" s="5">
        <v>229</v>
      </c>
      <c r="W188" s="5">
        <v>422</v>
      </c>
      <c r="X188" s="5">
        <v>2324</v>
      </c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6"/>
      <c r="AK188" s="6">
        <v>16</v>
      </c>
      <c r="AL188" s="6">
        <v>35</v>
      </c>
      <c r="AM188" s="6">
        <v>89</v>
      </c>
      <c r="AN188" s="6">
        <v>957</v>
      </c>
      <c r="AO188" s="6">
        <v>1310</v>
      </c>
      <c r="AP188" s="6">
        <v>7352</v>
      </c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8"/>
      <c r="BC188" s="8">
        <v>25</v>
      </c>
      <c r="BD188" s="8">
        <v>60</v>
      </c>
      <c r="BE188" s="8">
        <v>154</v>
      </c>
      <c r="BF188" s="8">
        <v>607</v>
      </c>
      <c r="BG188" s="8">
        <v>1046</v>
      </c>
      <c r="BH188" s="8">
        <v>5732</v>
      </c>
      <c r="BI188" s="22"/>
      <c r="BJ188" s="22"/>
    </row>
    <row r="189" spans="1:6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5"/>
      <c r="S189" s="5">
        <v>18</v>
      </c>
      <c r="T189" s="5">
        <v>41</v>
      </c>
      <c r="U189" s="5">
        <v>53</v>
      </c>
      <c r="V189" s="5">
        <v>233</v>
      </c>
      <c r="W189" s="5">
        <v>415</v>
      </c>
      <c r="X189" s="5">
        <v>2332</v>
      </c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6"/>
      <c r="AK189" s="6">
        <v>14</v>
      </c>
      <c r="AL189" s="6">
        <v>34</v>
      </c>
      <c r="AM189" s="6">
        <v>86</v>
      </c>
      <c r="AN189" s="6">
        <v>834</v>
      </c>
      <c r="AO189" s="6">
        <v>1313</v>
      </c>
      <c r="AP189" s="6">
        <v>7302</v>
      </c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8"/>
      <c r="BC189" s="8">
        <v>25</v>
      </c>
      <c r="BD189" s="8">
        <v>55</v>
      </c>
      <c r="BE189" s="8">
        <v>148</v>
      </c>
      <c r="BF189" s="8">
        <v>598</v>
      </c>
      <c r="BG189" s="8">
        <v>1190</v>
      </c>
      <c r="BH189" s="8">
        <v>5786</v>
      </c>
      <c r="BI189" s="22"/>
      <c r="BJ189" s="22"/>
    </row>
    <row r="190" spans="1:6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5"/>
      <c r="S190" s="5">
        <v>14</v>
      </c>
      <c r="T190" s="5">
        <v>35</v>
      </c>
      <c r="U190" s="5">
        <v>52</v>
      </c>
      <c r="V190" s="5">
        <v>229</v>
      </c>
      <c r="W190" s="5">
        <v>424</v>
      </c>
      <c r="X190" s="5">
        <v>2328</v>
      </c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6"/>
      <c r="AK190" s="6">
        <v>17</v>
      </c>
      <c r="AL190" s="6">
        <v>33</v>
      </c>
      <c r="AM190" s="6">
        <v>90</v>
      </c>
      <c r="AN190" s="6">
        <v>718</v>
      </c>
      <c r="AO190" s="6">
        <v>1315</v>
      </c>
      <c r="AP190" s="6">
        <v>7499</v>
      </c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8"/>
      <c r="BC190" s="8">
        <v>25</v>
      </c>
      <c r="BD190" s="8">
        <v>56</v>
      </c>
      <c r="BE190" s="8">
        <v>150</v>
      </c>
      <c r="BF190" s="8">
        <v>585</v>
      </c>
      <c r="BG190" s="8">
        <v>1036</v>
      </c>
      <c r="BH190" s="8">
        <v>5791</v>
      </c>
      <c r="BI190" s="22"/>
      <c r="BJ190" s="22"/>
    </row>
    <row r="191" spans="1:6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5"/>
      <c r="S191" s="5">
        <v>17</v>
      </c>
      <c r="T191" s="5">
        <v>37</v>
      </c>
      <c r="U191" s="5">
        <v>50</v>
      </c>
      <c r="V191" s="5">
        <v>228</v>
      </c>
      <c r="W191" s="5">
        <v>434</v>
      </c>
      <c r="X191" s="5">
        <v>2345</v>
      </c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6"/>
      <c r="AK191" s="6">
        <v>14</v>
      </c>
      <c r="AL191" s="6">
        <v>30</v>
      </c>
      <c r="AM191" s="6">
        <v>86</v>
      </c>
      <c r="AN191" s="6">
        <v>709</v>
      </c>
      <c r="AO191" s="6">
        <v>1312</v>
      </c>
      <c r="AP191" s="6">
        <v>7339</v>
      </c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8"/>
      <c r="BC191" s="8">
        <v>25</v>
      </c>
      <c r="BD191" s="8">
        <v>60</v>
      </c>
      <c r="BE191" s="8">
        <v>153</v>
      </c>
      <c r="BF191" s="8">
        <v>665</v>
      </c>
      <c r="BG191" s="8">
        <v>1039</v>
      </c>
      <c r="BH191" s="8">
        <v>5701</v>
      </c>
      <c r="BI191" s="22"/>
      <c r="BJ191" s="22"/>
    </row>
    <row r="192" spans="1:6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5"/>
      <c r="S192" s="5">
        <v>16</v>
      </c>
      <c r="T192" s="5">
        <v>33</v>
      </c>
      <c r="U192" s="5">
        <v>50</v>
      </c>
      <c r="V192" s="5">
        <v>230</v>
      </c>
      <c r="W192" s="5">
        <v>435</v>
      </c>
      <c r="X192" s="5">
        <v>2334</v>
      </c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6"/>
      <c r="AK192" s="6">
        <v>14</v>
      </c>
      <c r="AL192" s="6">
        <v>31</v>
      </c>
      <c r="AM192" s="6">
        <v>84</v>
      </c>
      <c r="AN192" s="6">
        <v>701</v>
      </c>
      <c r="AO192" s="6">
        <v>1317</v>
      </c>
      <c r="AP192" s="6">
        <v>7399</v>
      </c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8"/>
      <c r="BC192" s="8">
        <v>26</v>
      </c>
      <c r="BD192" s="8">
        <v>61</v>
      </c>
      <c r="BE192" s="8">
        <v>151</v>
      </c>
      <c r="BF192" s="8">
        <v>587</v>
      </c>
      <c r="BG192" s="8">
        <v>1035</v>
      </c>
      <c r="BH192" s="8">
        <v>5723</v>
      </c>
      <c r="BI192" s="22"/>
      <c r="BJ192" s="22"/>
    </row>
    <row r="193" spans="1:6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5"/>
      <c r="S193" s="5">
        <v>16</v>
      </c>
      <c r="T193" s="5">
        <v>37</v>
      </c>
      <c r="U193" s="5">
        <v>54</v>
      </c>
      <c r="V193" s="5">
        <v>231</v>
      </c>
      <c r="W193" s="5">
        <v>432</v>
      </c>
      <c r="X193" s="5">
        <v>2350</v>
      </c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6"/>
      <c r="AK193" s="6">
        <v>16</v>
      </c>
      <c r="AL193" s="6">
        <v>31</v>
      </c>
      <c r="AM193" s="6">
        <v>84</v>
      </c>
      <c r="AN193" s="6">
        <v>706</v>
      </c>
      <c r="AO193" s="6">
        <v>1312</v>
      </c>
      <c r="AP193" s="6">
        <v>7424</v>
      </c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8"/>
      <c r="BC193" s="8">
        <v>25</v>
      </c>
      <c r="BD193" s="8">
        <v>53</v>
      </c>
      <c r="BE193" s="8">
        <v>142</v>
      </c>
      <c r="BF193" s="8">
        <v>584</v>
      </c>
      <c r="BG193" s="8">
        <v>1049</v>
      </c>
      <c r="BH193" s="8">
        <v>5724</v>
      </c>
      <c r="BI193" s="22"/>
      <c r="BJ193" s="22"/>
    </row>
    <row r="194" spans="1:6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5"/>
      <c r="S194" s="5">
        <v>18</v>
      </c>
      <c r="T194" s="5">
        <v>30</v>
      </c>
      <c r="U194" s="5">
        <v>58</v>
      </c>
      <c r="V194" s="5">
        <v>232</v>
      </c>
      <c r="W194" s="5">
        <v>435</v>
      </c>
      <c r="X194" s="5">
        <v>2370</v>
      </c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6"/>
      <c r="AK194" s="6">
        <v>20</v>
      </c>
      <c r="AL194" s="6">
        <v>29</v>
      </c>
      <c r="AM194" s="6">
        <v>80</v>
      </c>
      <c r="AN194" s="6">
        <v>706</v>
      </c>
      <c r="AO194" s="6">
        <v>1329</v>
      </c>
      <c r="AP194" s="6">
        <v>7378</v>
      </c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8"/>
      <c r="BC194" s="8">
        <v>25</v>
      </c>
      <c r="BD194" s="8">
        <v>63</v>
      </c>
      <c r="BE194" s="8">
        <v>145</v>
      </c>
      <c r="BF194" s="8">
        <v>557</v>
      </c>
      <c r="BG194" s="8">
        <v>1046</v>
      </c>
      <c r="BH194" s="8">
        <v>5719</v>
      </c>
      <c r="BI194" s="22"/>
      <c r="BJ194" s="22"/>
    </row>
    <row r="195" spans="1:6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5"/>
      <c r="S195" s="5">
        <v>20</v>
      </c>
      <c r="T195" s="5">
        <v>30</v>
      </c>
      <c r="U195" s="5">
        <v>55</v>
      </c>
      <c r="V195" s="5">
        <v>230</v>
      </c>
      <c r="W195" s="5">
        <v>417</v>
      </c>
      <c r="X195" s="5">
        <v>2340</v>
      </c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6"/>
      <c r="AK195" s="6">
        <v>16</v>
      </c>
      <c r="AL195" s="6">
        <v>30</v>
      </c>
      <c r="AM195" s="6">
        <v>80</v>
      </c>
      <c r="AN195" s="6">
        <v>716</v>
      </c>
      <c r="AO195" s="6">
        <v>1310</v>
      </c>
      <c r="AP195" s="6">
        <v>7310</v>
      </c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8"/>
      <c r="BC195" s="8">
        <v>25</v>
      </c>
      <c r="BD195" s="8">
        <v>59</v>
      </c>
      <c r="BE195" s="8">
        <v>144</v>
      </c>
      <c r="BF195" s="8">
        <v>566</v>
      </c>
      <c r="BG195" s="8">
        <v>1036</v>
      </c>
      <c r="BH195" s="8">
        <v>5728</v>
      </c>
      <c r="BI195" s="22"/>
      <c r="BJ195" s="22"/>
    </row>
    <row r="196" spans="1:6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5"/>
      <c r="S196" s="5">
        <v>17</v>
      </c>
      <c r="T196" s="5">
        <v>33</v>
      </c>
      <c r="U196" s="5">
        <v>51</v>
      </c>
      <c r="V196" s="5">
        <v>230</v>
      </c>
      <c r="W196" s="5">
        <v>420</v>
      </c>
      <c r="X196" s="5">
        <v>2345</v>
      </c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6"/>
      <c r="AK196" s="6">
        <v>15</v>
      </c>
      <c r="AL196" s="6">
        <v>29</v>
      </c>
      <c r="AM196" s="6">
        <v>80</v>
      </c>
      <c r="AN196" s="6">
        <v>712</v>
      </c>
      <c r="AO196" s="6">
        <v>1313</v>
      </c>
      <c r="AP196" s="6">
        <v>7357</v>
      </c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8"/>
      <c r="BC196" s="8">
        <v>25</v>
      </c>
      <c r="BD196" s="8">
        <v>52</v>
      </c>
      <c r="BE196" s="8">
        <v>144</v>
      </c>
      <c r="BF196" s="8">
        <v>564</v>
      </c>
      <c r="BG196" s="8">
        <v>1049</v>
      </c>
      <c r="BH196" s="8">
        <v>5731</v>
      </c>
      <c r="BI196" s="22"/>
      <c r="BJ196" s="22"/>
    </row>
    <row r="197" spans="1:6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5"/>
      <c r="S197" s="5">
        <v>14</v>
      </c>
      <c r="T197" s="5">
        <v>31</v>
      </c>
      <c r="U197" s="5">
        <v>49</v>
      </c>
      <c r="V197" s="5">
        <v>234</v>
      </c>
      <c r="W197" s="5">
        <v>390</v>
      </c>
      <c r="X197" s="5">
        <v>2338</v>
      </c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6"/>
      <c r="AK197" s="6">
        <v>17</v>
      </c>
      <c r="AL197" s="6">
        <v>30</v>
      </c>
      <c r="AM197" s="6">
        <v>82</v>
      </c>
      <c r="AN197" s="6">
        <v>720</v>
      </c>
      <c r="AO197" s="6">
        <v>1314</v>
      </c>
      <c r="AP197" s="6">
        <v>7320</v>
      </c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8"/>
      <c r="BC197" s="8">
        <v>25</v>
      </c>
      <c r="BD197" s="8">
        <v>52</v>
      </c>
      <c r="BE197" s="8">
        <v>143</v>
      </c>
      <c r="BF197" s="8">
        <v>564</v>
      </c>
      <c r="BG197" s="8">
        <v>1121</v>
      </c>
      <c r="BH197" s="8">
        <v>5795</v>
      </c>
      <c r="BI197" s="22"/>
      <c r="BJ197" s="22"/>
    </row>
    <row r="198" spans="1:6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5"/>
      <c r="S198" s="5">
        <v>17</v>
      </c>
      <c r="T198" s="5">
        <v>31</v>
      </c>
      <c r="U198" s="5">
        <v>50</v>
      </c>
      <c r="V198" s="5">
        <v>232</v>
      </c>
      <c r="W198" s="5">
        <v>323</v>
      </c>
      <c r="X198" s="5">
        <v>2339</v>
      </c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6"/>
      <c r="AK198" s="6">
        <v>17</v>
      </c>
      <c r="AL198" s="6">
        <v>30</v>
      </c>
      <c r="AM198" s="6">
        <v>79</v>
      </c>
      <c r="AN198" s="6">
        <v>714</v>
      </c>
      <c r="AO198" s="6">
        <v>1305</v>
      </c>
      <c r="AP198" s="6">
        <v>7351</v>
      </c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8"/>
      <c r="BC198" s="8">
        <v>25</v>
      </c>
      <c r="BD198" s="8">
        <v>57</v>
      </c>
      <c r="BE198" s="8">
        <v>148</v>
      </c>
      <c r="BF198" s="8">
        <v>562</v>
      </c>
      <c r="BG198" s="8">
        <v>1107</v>
      </c>
      <c r="BH198" s="8">
        <v>5759</v>
      </c>
      <c r="BI198" s="22"/>
      <c r="BJ198" s="22"/>
    </row>
    <row r="199" spans="1:6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5"/>
      <c r="S199" s="5">
        <v>16</v>
      </c>
      <c r="T199" s="5">
        <v>32</v>
      </c>
      <c r="U199" s="5">
        <v>51</v>
      </c>
      <c r="V199" s="5">
        <v>231</v>
      </c>
      <c r="W199" s="5">
        <v>312</v>
      </c>
      <c r="X199" s="5">
        <v>2336</v>
      </c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6"/>
      <c r="AK199" s="6">
        <v>19</v>
      </c>
      <c r="AL199" s="6">
        <v>29</v>
      </c>
      <c r="AM199" s="6">
        <v>79</v>
      </c>
      <c r="AN199" s="6">
        <v>721</v>
      </c>
      <c r="AO199" s="6">
        <v>1329</v>
      </c>
      <c r="AP199" s="6">
        <v>7318</v>
      </c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8"/>
      <c r="BC199" s="8">
        <v>30</v>
      </c>
      <c r="BD199" s="8">
        <v>52</v>
      </c>
      <c r="BE199" s="8">
        <v>148</v>
      </c>
      <c r="BF199" s="8">
        <v>559</v>
      </c>
      <c r="BG199" s="8">
        <v>1043</v>
      </c>
      <c r="BH199" s="8">
        <v>5704</v>
      </c>
      <c r="BI199" s="22"/>
      <c r="BJ199" s="22"/>
    </row>
    <row r="200" spans="1:6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5"/>
      <c r="S200" s="5">
        <v>14</v>
      </c>
      <c r="T200" s="5">
        <v>33</v>
      </c>
      <c r="U200" s="5">
        <v>53</v>
      </c>
      <c r="V200" s="5">
        <v>272</v>
      </c>
      <c r="W200" s="5">
        <v>309</v>
      </c>
      <c r="X200" s="5">
        <v>2336</v>
      </c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6"/>
      <c r="AK200" s="6">
        <v>16</v>
      </c>
      <c r="AL200" s="6">
        <v>30</v>
      </c>
      <c r="AM200" s="6">
        <v>81</v>
      </c>
      <c r="AN200" s="6">
        <v>739</v>
      </c>
      <c r="AO200" s="6">
        <v>1328</v>
      </c>
      <c r="AP200" s="6">
        <v>7326</v>
      </c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8"/>
      <c r="BC200" s="8">
        <v>28</v>
      </c>
      <c r="BD200" s="8">
        <v>52</v>
      </c>
      <c r="BE200" s="8">
        <v>141</v>
      </c>
      <c r="BF200" s="8">
        <v>585</v>
      </c>
      <c r="BG200" s="8">
        <v>1157</v>
      </c>
      <c r="BH200" s="8">
        <v>5799</v>
      </c>
      <c r="BI200" s="22"/>
      <c r="BJ200" s="22"/>
    </row>
    <row r="201" spans="1:6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5"/>
      <c r="S201" s="5">
        <v>15</v>
      </c>
      <c r="T201" s="5">
        <v>41</v>
      </c>
      <c r="U201" s="5">
        <v>53</v>
      </c>
      <c r="V201" s="5">
        <v>227</v>
      </c>
      <c r="W201" s="5">
        <v>316</v>
      </c>
      <c r="X201" s="5">
        <v>2338</v>
      </c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6"/>
      <c r="AK201" s="6">
        <v>14</v>
      </c>
      <c r="AL201" s="6">
        <v>35</v>
      </c>
      <c r="AM201" s="6">
        <v>87</v>
      </c>
      <c r="AN201" s="6">
        <v>716</v>
      </c>
      <c r="AO201" s="6">
        <v>1316</v>
      </c>
      <c r="AP201" s="6">
        <v>7318</v>
      </c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8"/>
      <c r="BC201" s="8">
        <v>27</v>
      </c>
      <c r="BD201" s="8">
        <v>52</v>
      </c>
      <c r="BE201" s="8">
        <v>159</v>
      </c>
      <c r="BF201" s="8">
        <v>565</v>
      </c>
      <c r="BG201" s="8">
        <v>1342</v>
      </c>
      <c r="BH201" s="8">
        <v>5726</v>
      </c>
      <c r="BI201" s="22"/>
      <c r="BJ201" s="22"/>
    </row>
    <row r="202" spans="1:6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5"/>
      <c r="S202" s="5">
        <v>15</v>
      </c>
      <c r="T202" s="5">
        <v>37</v>
      </c>
      <c r="U202" s="5">
        <v>50</v>
      </c>
      <c r="V202" s="5">
        <v>232</v>
      </c>
      <c r="W202" s="5">
        <v>309</v>
      </c>
      <c r="X202" s="5">
        <v>2321</v>
      </c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6"/>
      <c r="AK202" s="6">
        <v>14</v>
      </c>
      <c r="AL202" s="6">
        <v>42</v>
      </c>
      <c r="AM202" s="6">
        <v>86</v>
      </c>
      <c r="AN202" s="6">
        <v>711</v>
      </c>
      <c r="AO202" s="6">
        <v>1308</v>
      </c>
      <c r="AP202" s="6">
        <v>7353</v>
      </c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8"/>
      <c r="BC202" s="8">
        <v>25</v>
      </c>
      <c r="BD202" s="8">
        <v>57</v>
      </c>
      <c r="BE202" s="8">
        <v>152</v>
      </c>
      <c r="BF202" s="8">
        <v>558</v>
      </c>
      <c r="BG202" s="8">
        <v>1086</v>
      </c>
      <c r="BH202" s="8">
        <v>5704</v>
      </c>
      <c r="BI202" s="22"/>
      <c r="BJ202" s="22"/>
    </row>
    <row r="203" spans="1:6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5"/>
      <c r="S203" s="24">
        <v>16</v>
      </c>
      <c r="T203" s="24">
        <v>34</v>
      </c>
      <c r="U203" s="24">
        <v>49</v>
      </c>
      <c r="V203" s="24">
        <v>232</v>
      </c>
      <c r="W203" s="24">
        <v>312</v>
      </c>
      <c r="X203" s="24">
        <v>2314</v>
      </c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6"/>
      <c r="AK203" s="6">
        <v>13</v>
      </c>
      <c r="AL203" s="6">
        <v>33</v>
      </c>
      <c r="AM203" s="6">
        <v>85</v>
      </c>
      <c r="AN203" s="6">
        <v>716</v>
      </c>
      <c r="AO203" s="6">
        <v>1317</v>
      </c>
      <c r="AP203" s="6">
        <v>7394</v>
      </c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8"/>
      <c r="BC203" s="8">
        <v>26</v>
      </c>
      <c r="BD203" s="8">
        <v>53</v>
      </c>
      <c r="BE203" s="8">
        <v>146</v>
      </c>
      <c r="BF203" s="8">
        <v>579</v>
      </c>
      <c r="BG203" s="8">
        <v>1033</v>
      </c>
      <c r="BH203" s="8">
        <v>5713</v>
      </c>
      <c r="BI203" s="22"/>
      <c r="BJ203" s="22"/>
    </row>
    <row r="204" spans="1:6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10" t="s">
        <v>10</v>
      </c>
      <c r="S204" s="10">
        <f>SUM(S184:S203)/20</f>
        <v>15.8</v>
      </c>
      <c r="T204" s="10">
        <f t="shared" ref="T204:X204" si="191">SUM(T184:T203)/20</f>
        <v>33.6</v>
      </c>
      <c r="U204" s="10">
        <f t="shared" si="191"/>
        <v>52.55</v>
      </c>
      <c r="V204" s="10">
        <f t="shared" si="191"/>
        <v>233.35</v>
      </c>
      <c r="W204" s="10">
        <f t="shared" si="191"/>
        <v>390.5</v>
      </c>
      <c r="X204" s="10">
        <f t="shared" si="191"/>
        <v>2403.4499999999998</v>
      </c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1" t="s">
        <v>10</v>
      </c>
      <c r="AK204" s="21">
        <f>SUM(AK184:AK203)/20</f>
        <v>15.7</v>
      </c>
      <c r="AL204" s="21">
        <f t="shared" ref="AL204:AP204" si="192">SUM(AL184:AL203)/20</f>
        <v>32.1</v>
      </c>
      <c r="AM204" s="21">
        <f t="shared" si="192"/>
        <v>83.9</v>
      </c>
      <c r="AN204" s="21">
        <f t="shared" si="192"/>
        <v>785.7</v>
      </c>
      <c r="AO204" s="21">
        <f t="shared" si="192"/>
        <v>1379.3</v>
      </c>
      <c r="AP204" s="21">
        <f t="shared" si="192"/>
        <v>7377.1</v>
      </c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75" t="s">
        <v>10</v>
      </c>
      <c r="BC204" s="75">
        <f>SUM(BC184:BC203)/20</f>
        <v>26.4</v>
      </c>
      <c r="BD204" s="75">
        <f t="shared" ref="BD204:BH204" si="193">SUM(BD184:BD203)/20</f>
        <v>56.75</v>
      </c>
      <c r="BE204" s="75">
        <f t="shared" si="193"/>
        <v>147.65</v>
      </c>
      <c r="BF204" s="75">
        <f t="shared" si="193"/>
        <v>580.15</v>
      </c>
      <c r="BG204" s="75">
        <f t="shared" si="193"/>
        <v>1090.3499999999999</v>
      </c>
      <c r="BH204" s="75">
        <f t="shared" si="193"/>
        <v>5828.55</v>
      </c>
      <c r="BI204" s="22"/>
      <c r="BJ204" s="22"/>
    </row>
    <row r="205" spans="1:6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10" t="s">
        <v>12</v>
      </c>
      <c r="S205" s="10">
        <f>S204-$E$32</f>
        <v>5.1550000000000011</v>
      </c>
      <c r="T205" s="10">
        <f t="shared" ref="T205" si="194">T204-$E$32</f>
        <v>22.955000000000002</v>
      </c>
      <c r="U205" s="10">
        <f t="shared" ref="U205" si="195">U204-$E$32</f>
        <v>41.905000000000001</v>
      </c>
      <c r="V205" s="10">
        <f t="shared" ref="V205" si="196">V204-$E$32</f>
        <v>222.70499999999998</v>
      </c>
      <c r="W205" s="10">
        <f t="shared" ref="W205:X205" si="197">W204-$E$32</f>
        <v>379.85500000000002</v>
      </c>
      <c r="X205" s="10">
        <f t="shared" si="197"/>
        <v>2392.8049999999998</v>
      </c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1" t="s">
        <v>12</v>
      </c>
      <c r="AK205" s="21">
        <f>AK204-$E$32</f>
        <v>5.0549999999999997</v>
      </c>
      <c r="AL205" s="21">
        <f t="shared" ref="AL205:AP205" si="198">AL204-$E$32</f>
        <v>21.455000000000002</v>
      </c>
      <c r="AM205" s="21">
        <f t="shared" si="198"/>
        <v>73.25500000000001</v>
      </c>
      <c r="AN205" s="21">
        <f t="shared" si="198"/>
        <v>775.05500000000006</v>
      </c>
      <c r="AO205" s="21">
        <f t="shared" si="198"/>
        <v>1368.655</v>
      </c>
      <c r="AP205" s="21">
        <f t="shared" si="198"/>
        <v>7366.4549999999999</v>
      </c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9" t="s">
        <v>12</v>
      </c>
      <c r="BC205" s="9">
        <f>BC204-$E$32</f>
        <v>15.754999999999999</v>
      </c>
      <c r="BD205" s="9">
        <f t="shared" ref="BD205:BH205" si="199">BD204-$E$32</f>
        <v>46.105000000000004</v>
      </c>
      <c r="BE205" s="9">
        <f t="shared" si="199"/>
        <v>137.005</v>
      </c>
      <c r="BF205" s="9">
        <f t="shared" si="199"/>
        <v>569.505</v>
      </c>
      <c r="BG205" s="9">
        <f t="shared" si="199"/>
        <v>1079.7049999999999</v>
      </c>
      <c r="BH205" s="9">
        <f t="shared" si="199"/>
        <v>5817.9049999999997</v>
      </c>
      <c r="BI205" s="22"/>
      <c r="BJ205" s="22"/>
    </row>
    <row r="206" spans="1:6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10" t="s">
        <v>13</v>
      </c>
      <c r="S206" s="10">
        <f>(1/380*((S184-S204)^2+(S185-S204)^2+(S186-S204)^2+(S187-S204)^2+(S188-S204)^2+(S189-S204)^2+(S190-S204)^2+(S191-S204)^2+(S192-S204)^2+(S193-S204)^2+(S194-S204)^2+(S195-S204)^2+(S196-S204)^2+(S197-S204)^2+(S198-S204)^2+(S199-S204)^2+(S200-S204)^2+(S201-S204)^2+(S202-S204)^2+(S203-S204)^2)+$E$33^2)^0.5</f>
        <v>0.42426406871192845</v>
      </c>
      <c r="T206" s="10">
        <f t="shared" ref="T206:X206" si="200">(1/380*((T184-T204)^2+(T185-T204)^2+(T186-T204)^2+(T187-T204)^2+(T188-T204)^2+(T189-T204)^2+(T190-T204)^2+(T191-T204)^2+(T192-T204)^2+(T193-T204)^2+(T194-T204)^2+(T195-T204)^2+(T196-T204)^2+(T197-T204)^2+(T198-T204)^2+(T199-T204)^2+(T200-T204)^2+(T201-T204)^2+(T202-T204)^2+(T203-T204)^2)+$E$33^2)^0.5</f>
        <v>0.77798660521549912</v>
      </c>
      <c r="U206" s="10">
        <f t="shared" si="200"/>
        <v>0.76114525897699592</v>
      </c>
      <c r="V206" s="10">
        <f t="shared" si="200"/>
        <v>2.1261219948164087</v>
      </c>
      <c r="W206" s="10">
        <f t="shared" si="200"/>
        <v>11.777565649639952</v>
      </c>
      <c r="X206" s="10">
        <f t="shared" si="200"/>
        <v>47.511609384610303</v>
      </c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1" t="s">
        <v>13</v>
      </c>
      <c r="AK206" s="21">
        <f>(1/380*((AK184-AK204)^2+(AK185-AK204)^2+(AK186-AK204)^2+(AK187-AK204)^2+(AK188-AK204)^2+(AK189-AK204)^2+(AK190-AK204)^2+(AK191-AK204)^2+(AK192-AK204)^2+(AK193-AK204)^2+(AK194-AK204)^2+(AK195-AK204)^2+(AK196-AK204)^2+(AK197-AK204)^2+(AK198-AK204)^2+(AK199-AK204)^2+(AK200-AK204)^2+(AK201-AK204)^2+(AK202-AK204)^2+(AK203-AK204)^2)+$E$33^2)^0.5</f>
        <v>0.43949732051156143</v>
      </c>
      <c r="AL206" s="21">
        <f t="shared" ref="AL206:AP206" si="201">(1/380*((AL184-AL204)^2+(AL185-AL204)^2+(AL186-AL204)^2+(AL187-AL204)^2+(AL188-AL204)^2+(AL189-AL204)^2+(AL190-AL204)^2+(AL191-AL204)^2+(AL192-AL204)^2+(AL193-AL204)^2+(AL194-AL204)^2+(AL195-AL204)^2+(AL196-AL204)^2+(AL197-AL204)^2+(AL198-AL204)^2+(AL199-AL204)^2+(AL200-AL204)^2+(AL201-AL204)^2+(AL202-AL204)^2+(AL203-AL204)^2)+$E$33^2)^0.5</f>
        <v>0.7591546545162482</v>
      </c>
      <c r="AM206" s="21">
        <f t="shared" si="201"/>
        <v>0.83192864066450711</v>
      </c>
      <c r="AN206" s="21">
        <f t="shared" si="201"/>
        <v>25.886462627566956</v>
      </c>
      <c r="AO206" s="21">
        <f t="shared" si="201"/>
        <v>35.768458613406125</v>
      </c>
      <c r="AP206" s="21">
        <f t="shared" si="201"/>
        <v>24.385014811732656</v>
      </c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9" t="s">
        <v>13</v>
      </c>
      <c r="BC206" s="9">
        <f>(1/380*((BC184-BC204)^2+(BC185-BC204)^2+(BC186-BC204)^2+(BC187-BC204)^2+(BC188-BC204)^2+(BC189-BC204)^2+(BC190-BC204)^2+(BC191-BC204)^2+(BC192-BC204)^2+(BC193-BC204)^2+(BC194-BC204)^2+(BC195-BC204)^2+(BC196-BC204)^2+(BC197-BC204)^2+(BC198-BC204)^2+(BC199-BC204)^2+(BC200-BC204)^2+(BC201-BC204)^2+(BC202-BC204)^2+(BC203-BC204)^2)+$E$33^2)^0.5</f>
        <v>0.52314836378059681</v>
      </c>
      <c r="BD206" s="9">
        <f t="shared" ref="BD206:BH206" si="202">(1/380*((BD184-BD204)^2+(BD185-BD204)^2+(BD186-BD204)^2+(BD187-BD204)^2+(BD188-BD204)^2+(BD189-BD204)^2+(BD190-BD204)^2+(BD191-BD204)^2+(BD192-BD204)^2+(BD193-BD204)^2+(BD194-BD204)^2+(BD195-BD204)^2+(BD196-BD204)^2+(BD197-BD204)^2+(BD198-BD204)^2+(BD199-BD204)^2+(BD200-BD204)^2+(BD201-BD204)^2+(BD202-BD204)^2+(BD203-BD204)^2)+$E$33^2)^0.5</f>
        <v>0.9332315107365261</v>
      </c>
      <c r="BE206" s="9">
        <f t="shared" si="202"/>
        <v>1.0806309073382721</v>
      </c>
      <c r="BF206" s="9">
        <f t="shared" si="202"/>
        <v>5.715111547467818</v>
      </c>
      <c r="BG206" s="9">
        <f t="shared" si="202"/>
        <v>16.929711503122178</v>
      </c>
      <c r="BH206" s="9">
        <f t="shared" si="202"/>
        <v>47.169463527516236</v>
      </c>
      <c r="BI206" s="22"/>
      <c r="BJ206" s="22"/>
    </row>
    <row r="207" spans="1:62" s="22" customFormat="1">
      <c r="R207" s="52" t="s">
        <v>14</v>
      </c>
      <c r="S207" s="53">
        <f>LOG(S205,10)</f>
        <v>0.71222866961953535</v>
      </c>
      <c r="T207" s="53">
        <f t="shared" ref="T207:X207" si="203">LOG(T205,10)</f>
        <v>1.3608772971020395</v>
      </c>
      <c r="U207" s="53">
        <f t="shared" si="203"/>
        <v>1.6222658449915226</v>
      </c>
      <c r="V207" s="53">
        <f t="shared" si="203"/>
        <v>2.3477299675864995</v>
      </c>
      <c r="W207" s="53">
        <f t="shared" si="203"/>
        <v>2.5796178473603324</v>
      </c>
      <c r="X207" s="53">
        <f t="shared" si="203"/>
        <v>3.378907307524992</v>
      </c>
      <c r="AJ207" s="69" t="s">
        <v>14</v>
      </c>
      <c r="AK207" s="70">
        <f>LOG(AK205,10)</f>
        <v>0.70372115992701978</v>
      </c>
      <c r="AL207" s="70">
        <f t="shared" ref="AL207:AP207" si="204">LOG(AL205,10)</f>
        <v>1.3315285188686907</v>
      </c>
      <c r="AM207" s="70">
        <f t="shared" si="204"/>
        <v>1.8648372726889619</v>
      </c>
      <c r="AN207" s="70">
        <f t="shared" si="204"/>
        <v>2.8893325223114328</v>
      </c>
      <c r="AO207" s="70">
        <f t="shared" si="204"/>
        <v>3.1362939883247374</v>
      </c>
      <c r="AP207" s="70">
        <f t="shared" si="204"/>
        <v>3.867258540189066</v>
      </c>
      <c r="BB207" s="35" t="s">
        <v>14</v>
      </c>
      <c r="BC207" s="76">
        <f>LOG(BC205,10)</f>
        <v>1.1974184075100183</v>
      </c>
      <c r="BD207" s="76">
        <f t="shared" ref="BD207:BH207" si="205">LOG(BD205,10)</f>
        <v>1.6637480263583948</v>
      </c>
      <c r="BE207" s="76">
        <f t="shared" si="205"/>
        <v>2.1367364170307503</v>
      </c>
      <c r="BF207" s="76">
        <f t="shared" si="205"/>
        <v>2.7554975413437881</v>
      </c>
      <c r="BG207" s="76">
        <f t="shared" si="205"/>
        <v>3.0333051125491792</v>
      </c>
      <c r="BH207" s="76">
        <f t="shared" si="205"/>
        <v>3.7647666254169478</v>
      </c>
    </row>
    <row r="208" spans="1:62" s="22" customFormat="1">
      <c r="R208" s="33" t="s">
        <v>16</v>
      </c>
      <c r="S208" s="54">
        <f>S206/S205</f>
        <v>8.2301468227338193E-2</v>
      </c>
      <c r="T208" s="54">
        <f t="shared" ref="T208:W208" si="206">T206/T205</f>
        <v>3.3891814646721807E-2</v>
      </c>
      <c r="U208" s="54">
        <f>U206/U205</f>
        <v>1.8163590477914233E-2</v>
      </c>
      <c r="V208" s="54">
        <f t="shared" ref="V208:X208" si="207">V206/V205</f>
        <v>9.5468085351312678E-3</v>
      </c>
      <c r="W208" s="54">
        <f t="shared" si="207"/>
        <v>3.1005424832212164E-2</v>
      </c>
      <c r="X208" s="54">
        <f t="shared" si="207"/>
        <v>1.9856030635430094E-2</v>
      </c>
      <c r="AJ208" s="69" t="s">
        <v>16</v>
      </c>
      <c r="AK208" s="70">
        <f>AK206/AK205</f>
        <v>8.6943090111090304E-2</v>
      </c>
      <c r="AL208" s="70">
        <f t="shared" ref="AL208:AO208" si="208">AL206/AL205</f>
        <v>3.5383577465217808E-2</v>
      </c>
      <c r="AM208" s="70">
        <f>AM206/AM205</f>
        <v>1.1356612390478561E-2</v>
      </c>
      <c r="AN208" s="70">
        <f t="shared" ref="AN208:AP208" si="209">AN206/AN205</f>
        <v>3.3399516973075402E-2</v>
      </c>
      <c r="AO208" s="70">
        <f t="shared" si="209"/>
        <v>2.6134021074270819E-2</v>
      </c>
      <c r="AP208" s="70">
        <f t="shared" si="209"/>
        <v>3.3102781204436401E-3</v>
      </c>
      <c r="BB208" s="35" t="s">
        <v>16</v>
      </c>
      <c r="BC208" s="76">
        <f>BC206/BC205</f>
        <v>3.3205227786772255E-2</v>
      </c>
      <c r="BD208" s="76">
        <f t="shared" ref="BD208:BG208" si="210">BD206/BD205</f>
        <v>2.0241438254777703E-2</v>
      </c>
      <c r="BE208" s="76">
        <f>BE206/BE205</f>
        <v>7.8875289758641807E-3</v>
      </c>
      <c r="BF208" s="76">
        <f t="shared" ref="BF208:BH208" si="211">BF206/BF205</f>
        <v>1.0035226288562555E-2</v>
      </c>
      <c r="BG208" s="76">
        <f t="shared" si="211"/>
        <v>1.5679941746238258E-2</v>
      </c>
      <c r="BH208" s="76">
        <f t="shared" si="211"/>
        <v>8.1076372899722901E-3</v>
      </c>
    </row>
    <row r="209" spans="1:6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33" t="s">
        <v>17</v>
      </c>
      <c r="S209" s="55">
        <f>LOG10(S183)</f>
        <v>2</v>
      </c>
      <c r="T209" s="55">
        <f t="shared" ref="T209:X209" si="212">LOG10(T183)</f>
        <v>2.7403626894942437</v>
      </c>
      <c r="U209" s="55">
        <f t="shared" si="212"/>
        <v>3</v>
      </c>
      <c r="V209" s="55">
        <f t="shared" si="212"/>
        <v>3.7403626894942437</v>
      </c>
      <c r="W209" s="55">
        <f t="shared" si="212"/>
        <v>4</v>
      </c>
      <c r="X209" s="55">
        <f t="shared" si="212"/>
        <v>4.7403626894942441</v>
      </c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69" t="s">
        <v>17</v>
      </c>
      <c r="AK209" s="69">
        <f>LOG10(AK183)</f>
        <v>2</v>
      </c>
      <c r="AL209" s="69">
        <f t="shared" ref="AL209:AP209" si="213">LOG10(AL183)</f>
        <v>2.7403626894942437</v>
      </c>
      <c r="AM209" s="69">
        <f t="shared" si="213"/>
        <v>3</v>
      </c>
      <c r="AN209" s="69">
        <f t="shared" si="213"/>
        <v>3.7403626894942437</v>
      </c>
      <c r="AO209" s="69">
        <f t="shared" si="213"/>
        <v>4</v>
      </c>
      <c r="AP209" s="69">
        <f t="shared" si="213"/>
        <v>4.7403626894942441</v>
      </c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35" t="s">
        <v>17</v>
      </c>
      <c r="BC209" s="35">
        <f>LOG10(BC183)</f>
        <v>2</v>
      </c>
      <c r="BD209" s="35">
        <f t="shared" ref="BD209:BH209" si="214">LOG10(BD183)</f>
        <v>2.7403626894942437</v>
      </c>
      <c r="BE209" s="35">
        <f t="shared" si="214"/>
        <v>3</v>
      </c>
      <c r="BF209" s="35">
        <f t="shared" si="214"/>
        <v>3.7403626894942437</v>
      </c>
      <c r="BG209" s="35">
        <f t="shared" si="214"/>
        <v>4</v>
      </c>
      <c r="BH209" s="35">
        <f t="shared" si="214"/>
        <v>4.7403626894942441</v>
      </c>
      <c r="BI209" s="22"/>
      <c r="BJ209" s="22"/>
    </row>
    <row r="233" spans="14:17">
      <c r="N233">
        <v>0</v>
      </c>
      <c r="O233">
        <f>TRUNC(TRUNC(N233*75/100)*100/75)</f>
        <v>0</v>
      </c>
      <c r="Q233">
        <f>TRUNC(TRUNC(N233*100))</f>
        <v>0</v>
      </c>
    </row>
    <row r="234" spans="14:17">
      <c r="N234">
        <v>1</v>
      </c>
      <c r="O234">
        <f t="shared" ref="O234:O254" si="215">TRUNC(TRUNC(N234*75/100)*100/75)</f>
        <v>0</v>
      </c>
      <c r="Q234">
        <f t="shared" ref="Q234:Q237" si="216">TRUNC(TRUNC(N234*100))</f>
        <v>100</v>
      </c>
    </row>
    <row r="235" spans="14:17">
      <c r="N235">
        <v>2</v>
      </c>
      <c r="O235">
        <f t="shared" si="215"/>
        <v>1</v>
      </c>
      <c r="Q235">
        <f t="shared" si="216"/>
        <v>200</v>
      </c>
    </row>
    <row r="236" spans="14:17">
      <c r="N236">
        <v>3</v>
      </c>
      <c r="O236">
        <f t="shared" si="215"/>
        <v>2</v>
      </c>
      <c r="Q236">
        <f t="shared" si="216"/>
        <v>300</v>
      </c>
    </row>
    <row r="237" spans="14:17">
      <c r="N237">
        <v>4</v>
      </c>
      <c r="O237">
        <f t="shared" si="215"/>
        <v>4</v>
      </c>
      <c r="Q237">
        <f t="shared" si="216"/>
        <v>400</v>
      </c>
    </row>
    <row r="238" spans="14:17">
      <c r="N238">
        <v>5</v>
      </c>
      <c r="O238">
        <f t="shared" si="215"/>
        <v>4</v>
      </c>
    </row>
    <row r="239" spans="14:17">
      <c r="N239">
        <v>6</v>
      </c>
      <c r="O239">
        <f t="shared" si="215"/>
        <v>5</v>
      </c>
    </row>
    <row r="240" spans="14:17">
      <c r="N240">
        <v>7</v>
      </c>
      <c r="O240">
        <f t="shared" si="215"/>
        <v>6</v>
      </c>
    </row>
    <row r="241" spans="14:15">
      <c r="N241">
        <v>8</v>
      </c>
      <c r="O241">
        <f t="shared" si="215"/>
        <v>8</v>
      </c>
    </row>
    <row r="242" spans="14:15">
      <c r="N242">
        <v>9</v>
      </c>
      <c r="O242">
        <f t="shared" si="215"/>
        <v>8</v>
      </c>
    </row>
    <row r="243" spans="14:15">
      <c r="N243">
        <v>10</v>
      </c>
      <c r="O243">
        <f t="shared" si="215"/>
        <v>9</v>
      </c>
    </row>
    <row r="244" spans="14:15">
      <c r="N244">
        <v>11</v>
      </c>
      <c r="O244">
        <f t="shared" si="215"/>
        <v>10</v>
      </c>
    </row>
    <row r="245" spans="14:15">
      <c r="N245">
        <v>12</v>
      </c>
      <c r="O245">
        <f t="shared" si="215"/>
        <v>12</v>
      </c>
    </row>
    <row r="246" spans="14:15">
      <c r="N246">
        <v>13</v>
      </c>
      <c r="O246">
        <f t="shared" si="215"/>
        <v>12</v>
      </c>
    </row>
    <row r="247" spans="14:15">
      <c r="N247">
        <v>14</v>
      </c>
      <c r="O247">
        <f t="shared" si="215"/>
        <v>13</v>
      </c>
    </row>
    <row r="248" spans="14:15">
      <c r="N248">
        <v>15</v>
      </c>
      <c r="O248">
        <f t="shared" si="215"/>
        <v>14</v>
      </c>
    </row>
    <row r="249" spans="14:15">
      <c r="N249">
        <v>16</v>
      </c>
      <c r="O249">
        <f t="shared" si="215"/>
        <v>16</v>
      </c>
    </row>
    <row r="250" spans="14:15">
      <c r="N250">
        <v>17</v>
      </c>
      <c r="O250">
        <f t="shared" si="215"/>
        <v>16</v>
      </c>
    </row>
    <row r="251" spans="14:15">
      <c r="N251">
        <v>18</v>
      </c>
      <c r="O251">
        <f t="shared" si="215"/>
        <v>17</v>
      </c>
    </row>
    <row r="252" spans="14:15">
      <c r="N252">
        <v>19</v>
      </c>
      <c r="O252">
        <f t="shared" si="215"/>
        <v>18</v>
      </c>
    </row>
    <row r="253" spans="14:15">
      <c r="N253">
        <v>20</v>
      </c>
      <c r="O253">
        <f t="shared" si="215"/>
        <v>20</v>
      </c>
    </row>
    <row r="254" spans="14:15">
      <c r="N254">
        <v>21</v>
      </c>
      <c r="O254">
        <f t="shared" si="215"/>
        <v>20</v>
      </c>
    </row>
    <row r="255" spans="14:15">
      <c r="N255">
        <v>22</v>
      </c>
      <c r="O255">
        <f t="shared" ref="O234:O259" si="217">TRUNC(TRUNC(N255/0.75)*0.75)</f>
        <v>21</v>
      </c>
    </row>
    <row r="256" spans="14:15">
      <c r="N256">
        <v>23</v>
      </c>
      <c r="O256">
        <f t="shared" si="217"/>
        <v>22</v>
      </c>
    </row>
    <row r="257" spans="14:15">
      <c r="N257">
        <v>24</v>
      </c>
      <c r="O257">
        <f t="shared" si="217"/>
        <v>24</v>
      </c>
    </row>
    <row r="258" spans="14:15">
      <c r="N258">
        <v>25</v>
      </c>
      <c r="O258">
        <f t="shared" si="217"/>
        <v>24</v>
      </c>
    </row>
    <row r="259" spans="14:15">
      <c r="N259">
        <v>26</v>
      </c>
      <c r="O259">
        <f t="shared" si="217"/>
        <v>25</v>
      </c>
    </row>
    <row r="260" spans="14:15">
      <c r="N260">
        <v>27</v>
      </c>
      <c r="O260">
        <f t="shared" ref="O235:O274" si="218">TRUNC(TRUNC(N260*100/75)*75/100)</f>
        <v>27</v>
      </c>
    </row>
    <row r="261" spans="14:15">
      <c r="N261">
        <v>28</v>
      </c>
      <c r="O261">
        <f t="shared" si="218"/>
        <v>27</v>
      </c>
    </row>
    <row r="262" spans="14:15">
      <c r="N262">
        <v>29</v>
      </c>
      <c r="O262">
        <f t="shared" si="218"/>
        <v>28</v>
      </c>
    </row>
    <row r="263" spans="14:15">
      <c r="N263">
        <v>30</v>
      </c>
      <c r="O263">
        <f t="shared" si="218"/>
        <v>30</v>
      </c>
    </row>
    <row r="264" spans="14:15">
      <c r="N264">
        <v>31</v>
      </c>
      <c r="O264">
        <f t="shared" si="218"/>
        <v>30</v>
      </c>
    </row>
    <row r="265" spans="14:15">
      <c r="N265">
        <v>32</v>
      </c>
      <c r="O265">
        <f t="shared" si="218"/>
        <v>31</v>
      </c>
    </row>
    <row r="266" spans="14:15">
      <c r="N266">
        <v>33</v>
      </c>
      <c r="O266">
        <f t="shared" si="218"/>
        <v>33</v>
      </c>
    </row>
    <row r="267" spans="14:15">
      <c r="O267">
        <f t="shared" si="218"/>
        <v>0</v>
      </c>
    </row>
    <row r="268" spans="14:15">
      <c r="O268">
        <f t="shared" si="218"/>
        <v>0</v>
      </c>
    </row>
    <row r="269" spans="14:15">
      <c r="O269">
        <f t="shared" si="218"/>
        <v>0</v>
      </c>
    </row>
    <row r="270" spans="14:15">
      <c r="O270">
        <f t="shared" si="218"/>
        <v>0</v>
      </c>
    </row>
    <row r="271" spans="14:15">
      <c r="O271">
        <f t="shared" si="218"/>
        <v>0</v>
      </c>
    </row>
    <row r="272" spans="14:15">
      <c r="O272">
        <f t="shared" si="218"/>
        <v>0</v>
      </c>
    </row>
    <row r="273" spans="15:15">
      <c r="O273">
        <f t="shared" si="218"/>
        <v>0</v>
      </c>
    </row>
    <row r="274" spans="15:15">
      <c r="O274">
        <f t="shared" si="218"/>
        <v>0</v>
      </c>
    </row>
  </sheetData>
  <mergeCells count="27">
    <mergeCell ref="AS62:AY62"/>
    <mergeCell ref="BB62:BH62"/>
    <mergeCell ref="BB182:BH182"/>
    <mergeCell ref="R182:X182"/>
    <mergeCell ref="R152:X152"/>
    <mergeCell ref="R122:X122"/>
    <mergeCell ref="R92:X92"/>
    <mergeCell ref="AJ92:AP92"/>
    <mergeCell ref="AJ122:AP122"/>
    <mergeCell ref="AJ152:AP152"/>
    <mergeCell ref="AJ182:AP182"/>
    <mergeCell ref="BB92:BH92"/>
    <mergeCell ref="BB122:BH122"/>
    <mergeCell ref="BB152:BH152"/>
    <mergeCell ref="I62:O62"/>
    <mergeCell ref="I31:N31"/>
    <mergeCell ref="R31:W31"/>
    <mergeCell ref="AA31:AF31"/>
    <mergeCell ref="AJ31:AO31"/>
    <mergeCell ref="R62:X62"/>
    <mergeCell ref="AA62:AG62"/>
    <mergeCell ref="AJ62:AP62"/>
    <mergeCell ref="A1:F1"/>
    <mergeCell ref="I1:N1"/>
    <mergeCell ref="R1:W1"/>
    <mergeCell ref="AA1:AF1"/>
    <mergeCell ref="AJ1:A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2024-02-22T09:18:13Z</dcterms:created>
  <dcterms:modified xsi:type="dcterms:W3CDTF">2024-02-26T10:14:40Z</dcterms:modified>
  <cp:category/>
  <cp:contentStatus/>
</cp:coreProperties>
</file>