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975" windowHeight="7950" activeTab="1"/>
  </bookViews>
  <sheets>
    <sheet name="1 cluster" sheetId="4" r:id="rId1"/>
    <sheet name="2 clusters" sheetId="5" r:id="rId2"/>
  </sheets>
  <calcPr calcId="145621"/>
</workbook>
</file>

<file path=xl/calcChain.xml><?xml version="1.0" encoding="utf-8"?>
<calcChain xmlns="http://schemas.openxmlformats.org/spreadsheetml/2006/main">
  <c r="BA29" i="5" l="1"/>
  <c r="BA28" i="5"/>
  <c r="BA27" i="5"/>
  <c r="AZ29" i="5"/>
  <c r="AZ28" i="5"/>
  <c r="AZ27" i="5"/>
  <c r="AX28" i="5"/>
  <c r="AY28" i="5"/>
  <c r="AX29" i="5"/>
  <c r="AY29" i="5"/>
  <c r="AY27" i="5"/>
  <c r="AX27" i="5"/>
  <c r="AX23" i="5"/>
  <c r="AX24" i="5"/>
  <c r="AX22" i="5"/>
  <c r="AW23" i="5"/>
  <c r="AW24" i="5"/>
  <c r="AW22" i="5"/>
  <c r="AY14" i="5" l="1"/>
  <c r="AX14" i="5"/>
  <c r="AW14" i="5"/>
  <c r="AV14" i="5"/>
  <c r="AU14" i="5"/>
  <c r="AT14" i="5"/>
  <c r="AS14" i="5"/>
  <c r="AR14" i="5"/>
  <c r="AY13" i="5"/>
  <c r="AX13" i="5"/>
  <c r="AW13" i="5"/>
  <c r="AV13" i="5"/>
  <c r="AU13" i="5"/>
  <c r="AT13" i="5"/>
  <c r="AS13" i="5"/>
  <c r="AR13" i="5"/>
  <c r="AS12" i="5"/>
  <c r="AT12" i="5"/>
  <c r="AU12" i="5"/>
  <c r="AV12" i="5"/>
  <c r="AW12" i="5"/>
  <c r="AY12" i="5"/>
  <c r="AX12" i="5"/>
  <c r="AR12" i="5" l="1"/>
  <c r="BA42" i="4" l="1"/>
  <c r="AZ42" i="4"/>
  <c r="BA41" i="4"/>
  <c r="AZ41" i="4"/>
  <c r="BA40" i="4"/>
  <c r="AZ40" i="4"/>
  <c r="BA39" i="4"/>
  <c r="AZ39" i="4"/>
  <c r="BA38" i="4"/>
  <c r="AZ38" i="4"/>
  <c r="BA37" i="4"/>
  <c r="AZ37" i="4"/>
  <c r="BA33" i="4"/>
  <c r="AZ33" i="4"/>
  <c r="BA32" i="4"/>
  <c r="AZ32" i="4"/>
  <c r="BA31" i="4"/>
  <c r="AZ31" i="4"/>
  <c r="BA30" i="4"/>
  <c r="AZ30" i="4"/>
  <c r="BA29" i="4"/>
  <c r="AZ29" i="4"/>
  <c r="BA28" i="4"/>
  <c r="AZ28" i="4"/>
  <c r="BA23" i="4"/>
  <c r="AZ23" i="4"/>
  <c r="BA22" i="4"/>
  <c r="AZ22" i="4"/>
  <c r="BA21" i="4"/>
  <c r="AZ21" i="4"/>
  <c r="BA20" i="4"/>
  <c r="AZ20" i="4"/>
  <c r="BA19" i="4"/>
  <c r="AZ19" i="4"/>
  <c r="BA18" i="4"/>
  <c r="AZ18" i="4"/>
  <c r="BI41" i="4" l="1"/>
  <c r="BG41" i="4"/>
  <c r="BE41" i="4"/>
  <c r="AY13" i="4"/>
  <c r="BI35" i="4"/>
  <c r="BG35" i="4"/>
  <c r="BE35" i="4"/>
  <c r="AY12" i="4"/>
  <c r="BI29" i="4"/>
  <c r="BG29" i="4"/>
  <c r="BE29" i="4"/>
  <c r="AY11" i="4"/>
  <c r="BI23" i="4"/>
  <c r="BG23" i="4"/>
  <c r="BE23" i="4"/>
  <c r="AY10" i="4"/>
  <c r="BI17" i="4"/>
  <c r="BG17" i="4"/>
  <c r="BE17" i="4"/>
  <c r="AY9" i="4"/>
  <c r="BE11" i="4"/>
  <c r="BG11" i="4"/>
  <c r="BI11" i="4"/>
  <c r="AY8" i="4"/>
  <c r="AX9" i="4"/>
  <c r="BI40" i="4"/>
  <c r="BG40" i="4"/>
  <c r="BE40" i="4"/>
  <c r="AX13" i="4"/>
  <c r="BI34" i="4"/>
  <c r="BG34" i="4"/>
  <c r="BE34" i="4"/>
  <c r="AX12" i="4"/>
  <c r="BI28" i="4"/>
  <c r="BG28" i="4"/>
  <c r="BE28" i="4"/>
  <c r="AX11" i="4"/>
  <c r="BI22" i="4"/>
  <c r="BG22" i="4"/>
  <c r="BE22" i="4"/>
  <c r="AX10" i="4"/>
  <c r="BI16" i="4"/>
  <c r="BG16" i="4"/>
  <c r="BE16" i="4"/>
  <c r="BE10" i="4"/>
  <c r="BG10" i="4"/>
  <c r="BI10" i="4"/>
  <c r="AX8" i="4"/>
  <c r="AJ38" i="4" l="1"/>
  <c r="AK38" i="4"/>
  <c r="AJ39" i="4"/>
  <c r="AK39" i="4"/>
  <c r="AJ40" i="4"/>
  <c r="AK40" i="4"/>
  <c r="AJ41" i="4"/>
  <c r="AK41" i="4"/>
  <c r="AJ16" i="4"/>
  <c r="AK16" i="4"/>
  <c r="AJ17" i="4"/>
  <c r="AK17" i="4"/>
  <c r="AJ20" i="4"/>
  <c r="AK20" i="4"/>
  <c r="AJ21" i="4"/>
  <c r="AK21" i="4"/>
  <c r="AJ22" i="4"/>
  <c r="AK22" i="4"/>
  <c r="AJ23" i="4"/>
  <c r="AK23" i="4"/>
  <c r="AJ26" i="4"/>
  <c r="AK26" i="4"/>
  <c r="AJ27" i="4"/>
  <c r="AK27" i="4"/>
  <c r="AJ28" i="4"/>
  <c r="AK28" i="4"/>
  <c r="AJ29" i="4"/>
  <c r="AK29" i="4"/>
  <c r="AJ32" i="4"/>
  <c r="AK32" i="4"/>
  <c r="AJ33" i="4"/>
  <c r="AK33" i="4"/>
  <c r="AJ34" i="4"/>
  <c r="AK34" i="4"/>
  <c r="AJ35" i="4"/>
  <c r="AK35" i="4"/>
  <c r="AJ10" i="4"/>
  <c r="AK10" i="4"/>
  <c r="AJ11" i="4"/>
  <c r="AK11" i="4"/>
  <c r="AJ14" i="4"/>
  <c r="AK14" i="4"/>
  <c r="AJ15" i="4"/>
  <c r="AK15" i="4"/>
  <c r="AJ9" i="4"/>
  <c r="AK9" i="4"/>
  <c r="AK8" i="4" l="1"/>
  <c r="AJ8" i="4"/>
</calcChain>
</file>

<file path=xl/sharedStrings.xml><?xml version="1.0" encoding="utf-8"?>
<sst xmlns="http://schemas.openxmlformats.org/spreadsheetml/2006/main" count="157" uniqueCount="31">
  <si>
    <t>Clusters 1</t>
  </si>
  <si>
    <t>5 sensore</t>
  </si>
  <si>
    <t>iso</t>
  </si>
  <si>
    <t>dip</t>
  </si>
  <si>
    <t>10 sensore</t>
  </si>
  <si>
    <t>20 sensore</t>
  </si>
  <si>
    <t>Caso1</t>
  </si>
  <si>
    <t>Caso 3</t>
  </si>
  <si>
    <t>Caso 2</t>
  </si>
  <si>
    <t>Caso 4</t>
  </si>
  <si>
    <t>Iso</t>
  </si>
  <si>
    <t>Dip</t>
  </si>
  <si>
    <t>5 sensores</t>
  </si>
  <si>
    <t>10 sensores</t>
  </si>
  <si>
    <t>20 sensores</t>
  </si>
  <si>
    <t>Caso4</t>
  </si>
  <si>
    <t>Caso3</t>
  </si>
  <si>
    <t>Caso2</t>
  </si>
  <si>
    <t>%</t>
  </si>
  <si>
    <t>Caso5</t>
  </si>
  <si>
    <t>Diferencia</t>
  </si>
  <si>
    <t>5 sensores iso</t>
  </si>
  <si>
    <t>5 sensores dip</t>
  </si>
  <si>
    <t>10 sensores iso</t>
  </si>
  <si>
    <t>10 sensores dip</t>
  </si>
  <si>
    <t>20 sensores iso</t>
  </si>
  <si>
    <t>20 sensores dip</t>
  </si>
  <si>
    <t>Estación 1</t>
  </si>
  <si>
    <t>Carga igual</t>
  </si>
  <si>
    <t>Carga alea</t>
  </si>
  <si>
    <t>Estación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</si>
</sst>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71" formatCode="#,##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46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 inden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171" fontId="2" fillId="0" borderId="3" xfId="0" applyNumberFormat="1" applyFont="1" applyBorder="1" applyAlignment="1">
      <alignment horizontal="center" vertical="center" wrapText="1"/>
    </xf>
    <xf numFmtId="171" fontId="2" fillId="0" borderId="4" xfId="0" applyNumberFormat="1" applyFont="1" applyBorder="1" applyAlignment="1">
      <alignment horizontal="center" vertical="center" wrapText="1"/>
    </xf>
    <xf numFmtId="171" fontId="2" fillId="2" borderId="1" xfId="0" applyNumberFormat="1" applyFont="1" applyFill="1" applyBorder="1" applyAlignment="1">
      <alignment horizontal="center" vertical="center" wrapText="1"/>
    </xf>
    <xf numFmtId="171" fontId="2" fillId="2" borderId="2" xfId="0" applyNumberFormat="1" applyFont="1" applyFill="1" applyBorder="1" applyAlignment="1">
      <alignment horizontal="center" vertical="center" wrapText="1"/>
    </xf>
    <xf numFmtId="171" fontId="0" fillId="0" borderId="0" xfId="0" applyNumberFormat="1"/>
    <xf numFmtId="3" fontId="2" fillId="0" borderId="5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91"/>
  <sheetViews>
    <sheetView topLeftCell="AT1" zoomScale="70" zoomScaleNormal="70" workbookViewId="0">
      <selection activeCell="AV9" sqref="AV9"/>
    </sheetView>
  </sheetViews>
  <sheetFormatPr baseColWidth="10" defaultRowHeight="15" x14ac:dyDescent="0.25"/>
  <cols>
    <col min="35" max="35" width="13.42578125" customWidth="1"/>
    <col min="38" max="38" width="14.28515625" bestFit="1" customWidth="1"/>
    <col min="39" max="39" width="13.140625" bestFit="1" customWidth="1"/>
    <col min="40" max="40" width="14.28515625" bestFit="1" customWidth="1"/>
    <col min="41" max="41" width="13.140625" bestFit="1" customWidth="1"/>
    <col min="42" max="43" width="14.28515625" bestFit="1" customWidth="1"/>
    <col min="44" max="44" width="13" bestFit="1" customWidth="1"/>
    <col min="45" max="45" width="12.140625" bestFit="1" customWidth="1"/>
    <col min="47" max="47" width="17.5703125" customWidth="1"/>
    <col min="48" max="49" width="20" bestFit="1" customWidth="1"/>
    <col min="50" max="51" width="20.140625" bestFit="1" customWidth="1"/>
    <col min="52" max="52" width="16.28515625" bestFit="1" customWidth="1"/>
    <col min="53" max="53" width="17.140625" bestFit="1" customWidth="1"/>
  </cols>
  <sheetData>
    <row r="2" spans="4:64" x14ac:dyDescent="0.25">
      <c r="BK2" t="s">
        <v>15</v>
      </c>
    </row>
    <row r="3" spans="4:64" x14ac:dyDescent="0.25">
      <c r="BK3" t="s">
        <v>10</v>
      </c>
      <c r="BL3" t="s">
        <v>11</v>
      </c>
    </row>
    <row r="4" spans="4:64" x14ac:dyDescent="0.25">
      <c r="BJ4" t="s">
        <v>12</v>
      </c>
      <c r="BK4">
        <v>4.5340149921451269</v>
      </c>
      <c r="BL4">
        <v>4.5205202935934148</v>
      </c>
    </row>
    <row r="5" spans="4:64" x14ac:dyDescent="0.25">
      <c r="BJ5" t="s">
        <v>13</v>
      </c>
      <c r="BK5">
        <v>10.126514001709587</v>
      </c>
      <c r="BL5">
        <v>10.063961470180555</v>
      </c>
    </row>
    <row r="6" spans="4:64" x14ac:dyDescent="0.25">
      <c r="AF6" t="s">
        <v>1</v>
      </c>
      <c r="AI6" t="s">
        <v>1</v>
      </c>
      <c r="AJ6" t="s">
        <v>0</v>
      </c>
      <c r="BJ6" t="s">
        <v>14</v>
      </c>
      <c r="BK6">
        <v>19.104781491799571</v>
      </c>
      <c r="BL6">
        <v>18.904530166296727</v>
      </c>
    </row>
    <row r="7" spans="4:64" ht="15.75" x14ac:dyDescent="0.25">
      <c r="AF7" t="s">
        <v>2</v>
      </c>
      <c r="AI7" t="s">
        <v>2</v>
      </c>
      <c r="AJ7" s="2" t="s">
        <v>6</v>
      </c>
      <c r="AK7" s="2"/>
      <c r="AL7" t="s">
        <v>7</v>
      </c>
      <c r="AM7" s="2"/>
      <c r="AN7" s="2" t="s">
        <v>8</v>
      </c>
      <c r="AO7" s="1"/>
      <c r="AP7" s="1" t="s">
        <v>9</v>
      </c>
      <c r="AV7" t="s">
        <v>19</v>
      </c>
      <c r="AW7" t="s">
        <v>6</v>
      </c>
      <c r="AX7" t="s">
        <v>20</v>
      </c>
      <c r="AY7" t="s">
        <v>18</v>
      </c>
      <c r="BE7" t="s">
        <v>7</v>
      </c>
      <c r="BG7" t="s">
        <v>8</v>
      </c>
      <c r="BI7" t="s">
        <v>9</v>
      </c>
    </row>
    <row r="8" spans="4:64" ht="15.75" x14ac:dyDescent="0.25">
      <c r="D8">
        <v>4.1397369554959296</v>
      </c>
      <c r="E8">
        <v>4.1708413055222602</v>
      </c>
      <c r="F8">
        <v>4.3706937988873298</v>
      </c>
      <c r="G8">
        <v>4.4266379503571303</v>
      </c>
      <c r="H8">
        <v>4.1421990033099299</v>
      </c>
      <c r="I8">
        <v>4.4518874584109298</v>
      </c>
      <c r="J8">
        <v>4.2959904849380903</v>
      </c>
      <c r="K8">
        <v>4.2046238714837303</v>
      </c>
      <c r="L8">
        <v>4.7362385006155403</v>
      </c>
      <c r="M8">
        <v>4.16133978121489</v>
      </c>
      <c r="N8">
        <v>4.2897756158609104</v>
      </c>
      <c r="O8">
        <v>4.0963524138720002</v>
      </c>
      <c r="P8">
        <v>4.2013640760696802</v>
      </c>
      <c r="Q8">
        <v>4.1977872842957602</v>
      </c>
      <c r="R8">
        <v>4.2663270668234397</v>
      </c>
      <c r="S8">
        <v>4.2104370532733997</v>
      </c>
      <c r="T8">
        <v>4.4945006722367404</v>
      </c>
      <c r="U8">
        <v>5.0343407778144798</v>
      </c>
      <c r="V8">
        <v>4.5196581549277699</v>
      </c>
      <c r="W8">
        <v>3.9638263622330201</v>
      </c>
      <c r="X8">
        <v>4.10888394770895</v>
      </c>
      <c r="Y8">
        <v>4.1569069893864397</v>
      </c>
      <c r="Z8">
        <v>4.5014999092428196</v>
      </c>
      <c r="AA8">
        <v>4.2290300091521997</v>
      </c>
      <c r="AB8">
        <v>3.9656010905875201</v>
      </c>
      <c r="AC8">
        <v>4.4759041967739401</v>
      </c>
      <c r="AD8">
        <v>4.1367746056976902</v>
      </c>
      <c r="AE8">
        <v>3.94751663914092</v>
      </c>
      <c r="AF8">
        <v>4.7287334187203403</v>
      </c>
      <c r="AG8">
        <v>4.82927704132186</v>
      </c>
      <c r="AJ8" s="2">
        <f>AVERAGE(D8:AG8)</f>
        <v>4.3151562145125215</v>
      </c>
      <c r="AK8" s="2">
        <f>_xlfn.STDEV.S(D8:AG8)</f>
        <v>0.26212792723825484</v>
      </c>
      <c r="AM8" s="1"/>
      <c r="AN8" s="1"/>
      <c r="AO8" s="1"/>
      <c r="AP8" s="1"/>
      <c r="AQ8" s="1"/>
      <c r="AU8" t="s">
        <v>21</v>
      </c>
      <c r="AV8" s="6">
        <v>4.3151562145125215</v>
      </c>
      <c r="AW8" s="6">
        <v>4.1030539582227208</v>
      </c>
      <c r="AX8" s="6">
        <f t="shared" ref="AX8:AX13" si="0">AV8-AW8</f>
        <v>0.21210225628980073</v>
      </c>
      <c r="AY8" s="6">
        <f t="shared" ref="AY8:AY13" si="1">(AV8/AW8-1)*100</f>
        <v>5.1693752616813082</v>
      </c>
      <c r="BE8">
        <v>4.3145492000507879</v>
      </c>
      <c r="BG8">
        <v>4.7437911226340193</v>
      </c>
      <c r="BI8">
        <v>4.2568917664147978</v>
      </c>
      <c r="BK8" t="s">
        <v>16</v>
      </c>
    </row>
    <row r="9" spans="4:64" ht="15.75" x14ac:dyDescent="0.25">
      <c r="D9">
        <v>3.93147181921969</v>
      </c>
      <c r="E9">
        <v>4.3741852108653703</v>
      </c>
      <c r="F9">
        <v>4.2621244565205698</v>
      </c>
      <c r="G9">
        <v>4.8987333113174998</v>
      </c>
      <c r="H9">
        <v>3.8405758197998701</v>
      </c>
      <c r="I9">
        <v>4.0173665348962997</v>
      </c>
      <c r="J9">
        <v>3.83788895349036</v>
      </c>
      <c r="K9">
        <v>4.88568403240743</v>
      </c>
      <c r="L9">
        <v>4.2990603789462698</v>
      </c>
      <c r="M9">
        <v>4.1926884220395397</v>
      </c>
      <c r="N9">
        <v>4.2752782322052196</v>
      </c>
      <c r="O9">
        <v>4.84986050713976</v>
      </c>
      <c r="P9">
        <v>4.6814338627248997</v>
      </c>
      <c r="Q9">
        <v>4.4286122828815202</v>
      </c>
      <c r="R9">
        <v>4.3167597999132497</v>
      </c>
      <c r="S9">
        <v>3.9871561424542401</v>
      </c>
      <c r="T9">
        <v>4.7365175392646801</v>
      </c>
      <c r="U9">
        <v>4.1036412836323901</v>
      </c>
      <c r="V9">
        <v>4.6040737408626304</v>
      </c>
      <c r="W9">
        <v>4.0230881544752499</v>
      </c>
      <c r="X9">
        <v>4.1977108777457399</v>
      </c>
      <c r="Y9">
        <v>4.0226928017753902</v>
      </c>
      <c r="Z9">
        <v>4.3864645783591998</v>
      </c>
      <c r="AA9">
        <v>4.0292836270910097</v>
      </c>
      <c r="AB9">
        <v>4.46595159893399</v>
      </c>
      <c r="AC9">
        <v>4.43419386859002</v>
      </c>
      <c r="AD9">
        <v>4.6976754635514801</v>
      </c>
      <c r="AE9">
        <v>4.4368300378689103</v>
      </c>
      <c r="AF9">
        <v>3.9880338226577798</v>
      </c>
      <c r="AG9">
        <v>4.2314388398934097</v>
      </c>
      <c r="AJ9" s="2">
        <f>AVERAGE(D9:AG9)</f>
        <v>4.3145492000507879</v>
      </c>
      <c r="AK9" s="2">
        <f>_xlfn.STDEV.S(D9:AG9)</f>
        <v>0.3111645088509048</v>
      </c>
      <c r="AM9" s="2"/>
      <c r="AN9" s="2"/>
      <c r="AO9" s="1"/>
      <c r="AP9" s="1"/>
      <c r="AQ9" s="1"/>
      <c r="AU9" t="s">
        <v>22</v>
      </c>
      <c r="AV9" s="6">
        <v>4.6606917202296616</v>
      </c>
      <c r="AW9" s="6">
        <v>4.2217867287734689</v>
      </c>
      <c r="AX9" s="6">
        <f t="shared" si="0"/>
        <v>0.43890499145619266</v>
      </c>
      <c r="AY9" s="6">
        <f t="shared" si="1"/>
        <v>10.396190514903282</v>
      </c>
      <c r="BE9">
        <v>4.4580286638103868</v>
      </c>
      <c r="BG9">
        <v>4.1967017749388837</v>
      </c>
      <c r="BI9">
        <v>4.5340149921451269</v>
      </c>
      <c r="BK9" t="s">
        <v>10</v>
      </c>
      <c r="BL9" t="s">
        <v>11</v>
      </c>
    </row>
    <row r="10" spans="4:64" ht="15.75" x14ac:dyDescent="0.25">
      <c r="D10">
        <v>4.3467761731625796</v>
      </c>
      <c r="E10">
        <v>4.8136498115209401</v>
      </c>
      <c r="F10">
        <v>4.7229889055286698</v>
      </c>
      <c r="G10">
        <v>4.8803820600414998</v>
      </c>
      <c r="H10">
        <v>4.8662720164081303</v>
      </c>
      <c r="I10">
        <v>4.4420961865192199</v>
      </c>
      <c r="J10">
        <v>4.2646369153507102</v>
      </c>
      <c r="K10">
        <v>5.3289344855548597</v>
      </c>
      <c r="L10">
        <v>4.5866611544029903</v>
      </c>
      <c r="M10">
        <v>5.4522454969059</v>
      </c>
      <c r="N10">
        <v>4.6626276068014301</v>
      </c>
      <c r="O10">
        <v>4.8818797410801098</v>
      </c>
      <c r="P10">
        <v>4.7745377177565196</v>
      </c>
      <c r="Q10">
        <v>4.8311003150749503</v>
      </c>
      <c r="R10">
        <v>4.6580448043719</v>
      </c>
      <c r="S10">
        <v>5.15230549302541</v>
      </c>
      <c r="T10">
        <v>4.5744209272063898</v>
      </c>
      <c r="U10">
        <v>4.7127329123423296</v>
      </c>
      <c r="V10">
        <v>4.8336277562026302</v>
      </c>
      <c r="W10">
        <v>4.7230979623158396</v>
      </c>
      <c r="X10">
        <v>4.5380703616086997</v>
      </c>
      <c r="Y10">
        <v>5.1071891500211297</v>
      </c>
      <c r="Z10">
        <v>4.4200257590973697</v>
      </c>
      <c r="AA10">
        <v>4.6914660673548001</v>
      </c>
      <c r="AB10">
        <v>4.4397077840966901</v>
      </c>
      <c r="AC10">
        <v>4.51829718600015</v>
      </c>
      <c r="AD10">
        <v>4.5551478346768999</v>
      </c>
      <c r="AE10">
        <v>4.5485159640136299</v>
      </c>
      <c r="AF10">
        <v>5.0357302717468899</v>
      </c>
      <c r="AG10">
        <v>4.9505648588313003</v>
      </c>
      <c r="AJ10" s="2">
        <f t="shared" ref="AJ10:AJ17" si="2">AVERAGE(D10:AG10)</f>
        <v>4.7437911226340193</v>
      </c>
      <c r="AK10" s="2">
        <f t="shared" ref="AK10:AK17" si="3">_xlfn.STDEV.S(D10:AG10)</f>
        <v>0.27914644619304174</v>
      </c>
      <c r="AM10" s="2"/>
      <c r="AN10" s="2"/>
      <c r="AO10" s="1"/>
      <c r="AP10" s="1"/>
      <c r="AQ10" s="1"/>
      <c r="AU10" t="s">
        <v>23</v>
      </c>
      <c r="AV10" s="6">
        <v>7.0908315304740643</v>
      </c>
      <c r="AW10" s="6">
        <v>6.5052084755275654</v>
      </c>
      <c r="AX10" s="6">
        <f t="shared" si="0"/>
        <v>0.58562305494649891</v>
      </c>
      <c r="AY10" s="6">
        <f t="shared" si="1"/>
        <v>9.002371824816958</v>
      </c>
      <c r="BE10">
        <f t="shared" ref="BE10:BI10" si="4">BE8-BE9</f>
        <v>-0.14347946375959886</v>
      </c>
      <c r="BG10">
        <f t="shared" si="4"/>
        <v>0.54708934769513551</v>
      </c>
      <c r="BI10">
        <f t="shared" si="4"/>
        <v>-0.2771232257303291</v>
      </c>
      <c r="BJ10" t="s">
        <v>12</v>
      </c>
      <c r="BK10">
        <v>4.4580286638103868</v>
      </c>
      <c r="BL10">
        <v>4.4332260376972012</v>
      </c>
    </row>
    <row r="11" spans="4:64" ht="15.75" x14ac:dyDescent="0.25">
      <c r="D11">
        <v>3.84070547804756</v>
      </c>
      <c r="E11">
        <v>3.7142811755704201</v>
      </c>
      <c r="F11">
        <v>3.2309664525447599</v>
      </c>
      <c r="G11">
        <v>4.76150646397004</v>
      </c>
      <c r="H11">
        <v>3.6581594056778699</v>
      </c>
      <c r="I11">
        <v>3.8920178576888098</v>
      </c>
      <c r="J11">
        <v>4.4402372535544998</v>
      </c>
      <c r="K11">
        <v>4.0893119578321704</v>
      </c>
      <c r="L11">
        <v>3.9288714796259798</v>
      </c>
      <c r="M11">
        <v>4.1898399957655599</v>
      </c>
      <c r="N11">
        <v>5.1255462778702201</v>
      </c>
      <c r="O11">
        <v>4.5020556368242897</v>
      </c>
      <c r="P11">
        <v>3.91448173136948</v>
      </c>
      <c r="Q11">
        <v>4.0766706255517304</v>
      </c>
      <c r="R11">
        <v>4.8452831370393499</v>
      </c>
      <c r="S11">
        <v>4.4263844259424703</v>
      </c>
      <c r="T11">
        <v>4.0098689652844204</v>
      </c>
      <c r="U11">
        <v>4.5636116309075003</v>
      </c>
      <c r="V11">
        <v>3.93289686001056</v>
      </c>
      <c r="W11">
        <v>4.02771438768983</v>
      </c>
      <c r="X11">
        <v>4.14651364580389</v>
      </c>
      <c r="Y11">
        <v>4.8509429724421702</v>
      </c>
      <c r="Z11">
        <v>4.4735248863095496</v>
      </c>
      <c r="AA11">
        <v>4.8010526166198302</v>
      </c>
      <c r="AB11">
        <v>4.6362802569566304</v>
      </c>
      <c r="AC11">
        <v>4.2917293231431</v>
      </c>
      <c r="AD11">
        <v>4.4910464732603002</v>
      </c>
      <c r="AE11">
        <v>4.2936502518053503</v>
      </c>
      <c r="AF11">
        <v>4.4628156792067699</v>
      </c>
      <c r="AG11">
        <v>4.08878568812883</v>
      </c>
      <c r="AJ11" s="2">
        <f t="shared" si="2"/>
        <v>4.2568917664147978</v>
      </c>
      <c r="AK11" s="2">
        <f t="shared" si="3"/>
        <v>0.41821584522787525</v>
      </c>
      <c r="AM11" s="2"/>
      <c r="AN11" s="2"/>
      <c r="AO11" s="1"/>
      <c r="AP11" s="1"/>
      <c r="AQ11" s="1"/>
      <c r="AU11" t="s">
        <v>24</v>
      </c>
      <c r="AV11" s="6">
        <v>8.0174685918405455</v>
      </c>
      <c r="AW11" s="6">
        <v>6.6160894971757473</v>
      </c>
      <c r="AX11" s="6">
        <f t="shared" si="0"/>
        <v>1.4013790946647982</v>
      </c>
      <c r="AY11" s="6">
        <f t="shared" si="1"/>
        <v>21.181380561176113</v>
      </c>
      <c r="BE11">
        <f t="shared" ref="BE11:BI11" si="5">(BE8/BE9-1)*100</f>
        <v>-3.2184509023987173</v>
      </c>
      <c r="BG11">
        <f t="shared" si="5"/>
        <v>13.036174048919701</v>
      </c>
      <c r="BI11">
        <f t="shared" si="5"/>
        <v>-6.1120932817916636</v>
      </c>
      <c r="BJ11" t="s">
        <v>13</v>
      </c>
      <c r="BK11">
        <v>9.6382647586513492</v>
      </c>
      <c r="BL11">
        <v>9.8018396754248034</v>
      </c>
    </row>
    <row r="12" spans="4:64" ht="15.75" x14ac:dyDescent="0.25">
      <c r="AF12" t="s">
        <v>1</v>
      </c>
      <c r="AI12" t="s">
        <v>1</v>
      </c>
      <c r="AJ12" s="2"/>
      <c r="AK12" s="2"/>
      <c r="AM12" s="2"/>
      <c r="AN12" s="2"/>
      <c r="AO12" s="1"/>
      <c r="AP12" s="1"/>
      <c r="AQ12" s="1"/>
      <c r="AU12" t="s">
        <v>25</v>
      </c>
      <c r="AV12" s="6">
        <v>9.3416814204142913</v>
      </c>
      <c r="AW12" s="6">
        <v>8.5196521018960976</v>
      </c>
      <c r="AX12" s="6">
        <f t="shared" si="0"/>
        <v>0.82202931851819372</v>
      </c>
      <c r="AY12" s="6">
        <f t="shared" si="1"/>
        <v>9.6486254213977496</v>
      </c>
      <c r="BJ12" t="s">
        <v>14</v>
      </c>
      <c r="BK12">
        <v>16.216907711420916</v>
      </c>
      <c r="BL12">
        <v>15.944082701894363</v>
      </c>
    </row>
    <row r="13" spans="4:64" ht="15.75" x14ac:dyDescent="0.25">
      <c r="AF13" t="s">
        <v>3</v>
      </c>
      <c r="AI13" t="s">
        <v>3</v>
      </c>
      <c r="AJ13" s="2" t="s">
        <v>6</v>
      </c>
      <c r="AK13" s="2"/>
      <c r="AL13" t="s">
        <v>7</v>
      </c>
      <c r="AM13" s="2"/>
      <c r="AN13" s="2" t="s">
        <v>8</v>
      </c>
      <c r="AO13" s="1"/>
      <c r="AP13" s="1" t="s">
        <v>9</v>
      </c>
      <c r="AQ13" s="1"/>
      <c r="AU13" t="s">
        <v>26</v>
      </c>
      <c r="AV13" s="6">
        <v>12.186117717401205</v>
      </c>
      <c r="AW13" s="6">
        <v>8.4025380938040506</v>
      </c>
      <c r="AX13" s="6">
        <f t="shared" si="0"/>
        <v>3.7835796235971539</v>
      </c>
      <c r="AY13" s="6">
        <f t="shared" si="1"/>
        <v>45.029008870392715</v>
      </c>
      <c r="BE13" t="s">
        <v>7</v>
      </c>
      <c r="BG13" t="s">
        <v>8</v>
      </c>
      <c r="BI13" t="s">
        <v>9</v>
      </c>
    </row>
    <row r="14" spans="4:64" ht="15.75" x14ac:dyDescent="0.25">
      <c r="D14">
        <v>4.5090613181468502</v>
      </c>
      <c r="E14">
        <v>4.7452409553531503</v>
      </c>
      <c r="F14">
        <v>4.9097394454403398</v>
      </c>
      <c r="G14">
        <v>4.3565577739909598</v>
      </c>
      <c r="H14">
        <v>4.3395151805986103</v>
      </c>
      <c r="I14">
        <v>4.65165214470679</v>
      </c>
      <c r="J14">
        <v>4.5756574954752898</v>
      </c>
      <c r="K14">
        <v>5.0313557835564202</v>
      </c>
      <c r="L14">
        <v>4.9612959254601599</v>
      </c>
      <c r="M14">
        <v>4.38401882076906</v>
      </c>
      <c r="N14">
        <v>4.4223087480066301</v>
      </c>
      <c r="O14">
        <v>4.3965767420500503</v>
      </c>
      <c r="P14">
        <v>4.7444912629592597</v>
      </c>
      <c r="Q14">
        <v>4.63380344457945</v>
      </c>
      <c r="R14">
        <v>4.2126153577254799</v>
      </c>
      <c r="S14">
        <v>4.5758437910973599</v>
      </c>
      <c r="T14">
        <v>4.7545933015241397</v>
      </c>
      <c r="U14">
        <v>4.6375515501672799</v>
      </c>
      <c r="V14">
        <v>4.6541303069233804</v>
      </c>
      <c r="W14">
        <v>3.9594011155474602</v>
      </c>
      <c r="X14">
        <v>4.7071225189265196</v>
      </c>
      <c r="Y14">
        <v>5.1830403162884702</v>
      </c>
      <c r="Z14">
        <v>5.4520812307011504</v>
      </c>
      <c r="AA14">
        <v>5.1853118746269402</v>
      </c>
      <c r="AB14">
        <v>4.2587718275358704</v>
      </c>
      <c r="AC14">
        <v>4.6294467268744297</v>
      </c>
      <c r="AD14">
        <v>4.5108232802213104</v>
      </c>
      <c r="AE14">
        <v>4.6892221746793501</v>
      </c>
      <c r="AF14">
        <v>5.0145825568885698</v>
      </c>
      <c r="AG14">
        <v>4.7349386360690904</v>
      </c>
      <c r="AJ14" s="2">
        <f t="shared" si="2"/>
        <v>4.6606917202296616</v>
      </c>
      <c r="AK14" s="2">
        <f t="shared" si="3"/>
        <v>0.31818483061429803</v>
      </c>
      <c r="AL14" s="5">
        <v>4.3902911864138776</v>
      </c>
      <c r="AM14" s="2">
        <v>0.38226562226030902</v>
      </c>
      <c r="AN14" s="2">
        <v>6.9005155587113736</v>
      </c>
      <c r="AO14" s="2">
        <v>1.6944246390510167</v>
      </c>
      <c r="AP14" s="2">
        <v>5.7969225427667022</v>
      </c>
      <c r="AQ14" s="2">
        <v>1.9195844794495021</v>
      </c>
      <c r="AR14" s="5"/>
      <c r="AS14" s="5"/>
      <c r="BE14">
        <v>4.3902911864138776</v>
      </c>
      <c r="BG14">
        <v>6.9005155587113736</v>
      </c>
      <c r="BI14">
        <v>5.7969225427667022</v>
      </c>
      <c r="BK14" t="s">
        <v>17</v>
      </c>
    </row>
    <row r="15" spans="4:64" ht="15.75" x14ac:dyDescent="0.25">
      <c r="D15">
        <v>4.07278532196589</v>
      </c>
      <c r="E15">
        <v>4.4409790857023301</v>
      </c>
      <c r="F15">
        <v>4.2111046213015397</v>
      </c>
      <c r="G15">
        <v>4.81274310495637</v>
      </c>
      <c r="H15">
        <v>3.8454028449191799</v>
      </c>
      <c r="I15">
        <v>4.1771662612924301</v>
      </c>
      <c r="J15">
        <v>4.0153489791458803</v>
      </c>
      <c r="K15">
        <v>4.96274705279746</v>
      </c>
      <c r="L15">
        <v>4.3626217487460304</v>
      </c>
      <c r="M15">
        <v>4.3784800196751004</v>
      </c>
      <c r="N15">
        <v>4.1122933156820602</v>
      </c>
      <c r="O15">
        <v>4.3534142161794502</v>
      </c>
      <c r="P15">
        <v>4.7285240769630104</v>
      </c>
      <c r="Q15">
        <v>4.1953004987112896</v>
      </c>
      <c r="R15">
        <v>4.2049741192976704</v>
      </c>
      <c r="S15">
        <v>3.9550401984177999</v>
      </c>
      <c r="T15">
        <v>4.7225164522955998</v>
      </c>
      <c r="U15">
        <v>4.4580886256068002</v>
      </c>
      <c r="V15">
        <v>4.6590774178215</v>
      </c>
      <c r="W15">
        <v>4.1389042941546599</v>
      </c>
      <c r="X15">
        <v>4.3541996117073101</v>
      </c>
      <c r="Y15">
        <v>4.36083914602726</v>
      </c>
      <c r="Z15">
        <v>3.9129372745900901</v>
      </c>
      <c r="AA15">
        <v>4.0884547440770103</v>
      </c>
      <c r="AB15">
        <v>4.8965809816795103</v>
      </c>
      <c r="AC15">
        <v>4.87231590803166</v>
      </c>
      <c r="AD15">
        <v>5.05209330215596</v>
      </c>
      <c r="AE15">
        <v>5.2752456326523198</v>
      </c>
      <c r="AF15">
        <v>4.3055771990417799</v>
      </c>
      <c r="AG15">
        <v>3.7829795368213999</v>
      </c>
      <c r="AJ15" s="2">
        <f t="shared" si="2"/>
        <v>4.3902911864138776</v>
      </c>
      <c r="AK15" s="2">
        <f t="shared" si="3"/>
        <v>0.38226562226030902</v>
      </c>
      <c r="AM15" s="1"/>
      <c r="AN15" s="1"/>
      <c r="AO15" s="1"/>
      <c r="AP15" s="1"/>
      <c r="AQ15" s="1"/>
      <c r="BE15">
        <v>4.4332260376972012</v>
      </c>
      <c r="BG15">
        <v>4.3209471511328488</v>
      </c>
      <c r="BI15">
        <v>4.5205202935934148</v>
      </c>
      <c r="BK15" t="s">
        <v>10</v>
      </c>
      <c r="BL15" t="s">
        <v>11</v>
      </c>
    </row>
    <row r="16" spans="4:64" ht="15.75" x14ac:dyDescent="0.25">
      <c r="D16">
        <v>6.0428004638458797</v>
      </c>
      <c r="E16">
        <v>7.2584641027222796</v>
      </c>
      <c r="F16">
        <v>6.9626473370103703</v>
      </c>
      <c r="G16">
        <v>4.5987950341578596</v>
      </c>
      <c r="H16">
        <v>7.9768245765227599</v>
      </c>
      <c r="I16">
        <v>8.3531893135959496</v>
      </c>
      <c r="J16">
        <v>4.6732092284859199</v>
      </c>
      <c r="K16">
        <v>6.4314294472108804</v>
      </c>
      <c r="L16">
        <v>6.3736106785629598</v>
      </c>
      <c r="M16">
        <v>5.9281093935939397</v>
      </c>
      <c r="N16">
        <v>6.6354350974318796</v>
      </c>
      <c r="O16">
        <v>7.8204697913377101</v>
      </c>
      <c r="P16">
        <v>6.9994012836055104</v>
      </c>
      <c r="Q16">
        <v>7.3356742677279199</v>
      </c>
      <c r="R16">
        <v>8.4948314146851605</v>
      </c>
      <c r="S16">
        <v>4.29571864928461</v>
      </c>
      <c r="T16">
        <v>9.4751690257266894</v>
      </c>
      <c r="U16">
        <v>4.9855918689864698</v>
      </c>
      <c r="V16">
        <v>5.5177105969401596</v>
      </c>
      <c r="W16">
        <v>8.4081148608502794</v>
      </c>
      <c r="X16">
        <v>6.0337583681220099</v>
      </c>
      <c r="Y16">
        <v>6.1890879763072402</v>
      </c>
      <c r="Z16">
        <v>12.1266752332478</v>
      </c>
      <c r="AA16">
        <v>5.6738437705229998</v>
      </c>
      <c r="AB16">
        <v>9.5028210388766592</v>
      </c>
      <c r="AC16">
        <v>5.2249419864858799</v>
      </c>
      <c r="AD16">
        <v>7.3570461939210903</v>
      </c>
      <c r="AE16">
        <v>5.4723392676862597</v>
      </c>
      <c r="AF16" s="4">
        <v>7.5521402794569603</v>
      </c>
      <c r="AG16">
        <v>7.3156162144291104</v>
      </c>
      <c r="AJ16" s="2">
        <f t="shared" si="2"/>
        <v>6.9005155587113736</v>
      </c>
      <c r="AK16" s="2">
        <f t="shared" si="3"/>
        <v>1.6944246390510167</v>
      </c>
      <c r="AM16" s="1"/>
      <c r="AN16" s="1"/>
      <c r="AO16" s="1"/>
      <c r="AP16" s="1"/>
      <c r="AQ16" s="1"/>
      <c r="BE16">
        <f t="shared" ref="BE16" si="6">BE14-BE15</f>
        <v>-4.2934851283323638E-2</v>
      </c>
      <c r="BG16">
        <f t="shared" ref="BG16" si="7">BG14-BG15</f>
        <v>2.5795684075785248</v>
      </c>
      <c r="BI16">
        <f t="shared" ref="BI16" si="8">BI14-BI15</f>
        <v>1.2764022491732874</v>
      </c>
      <c r="BJ16" t="s">
        <v>12</v>
      </c>
      <c r="BK16">
        <v>4.1967017749388837</v>
      </c>
      <c r="BL16">
        <v>4.3209471511328488</v>
      </c>
    </row>
    <row r="17" spans="4:64" ht="15.75" x14ac:dyDescent="0.25">
      <c r="D17">
        <v>5.3331846529911502</v>
      </c>
      <c r="E17">
        <v>5.8184912944449998</v>
      </c>
      <c r="F17">
        <v>8.4440347813075594</v>
      </c>
      <c r="G17">
        <v>5.89810068868871</v>
      </c>
      <c r="H17">
        <v>6.0039491652097299</v>
      </c>
      <c r="I17">
        <v>4.1754892821700098</v>
      </c>
      <c r="J17">
        <v>4.6564100070877696</v>
      </c>
      <c r="K17">
        <v>3.70076539720458</v>
      </c>
      <c r="L17">
        <v>10.433725480609301</v>
      </c>
      <c r="M17">
        <v>4.9367803403726196</v>
      </c>
      <c r="N17">
        <v>8.5392303943055499</v>
      </c>
      <c r="O17">
        <v>5.2988845236368602</v>
      </c>
      <c r="P17">
        <v>4.0605820811637603</v>
      </c>
      <c r="Q17">
        <v>7.14972198894763</v>
      </c>
      <c r="R17">
        <v>5.44099468560945</v>
      </c>
      <c r="S17">
        <v>4.6125696911755103</v>
      </c>
      <c r="T17">
        <v>3.63679029241657</v>
      </c>
      <c r="U17">
        <v>9.1371369135778409</v>
      </c>
      <c r="V17">
        <v>6.0275293274343502</v>
      </c>
      <c r="W17">
        <v>4.7860833148596802</v>
      </c>
      <c r="X17">
        <v>4.3571603887764603</v>
      </c>
      <c r="Y17">
        <v>8.3333918818472608</v>
      </c>
      <c r="Z17">
        <v>5.6429577304193996</v>
      </c>
      <c r="AA17">
        <v>4.8851051227995503</v>
      </c>
      <c r="AB17">
        <v>3.52102909263591</v>
      </c>
      <c r="AC17">
        <v>5.0668100722840901</v>
      </c>
      <c r="AD17">
        <v>3.9866368520296498</v>
      </c>
      <c r="AE17">
        <v>4.8571356919045101</v>
      </c>
      <c r="AF17">
        <v>5.0974618253141104</v>
      </c>
      <c r="AG17">
        <v>10.0695333217765</v>
      </c>
      <c r="AJ17" s="2">
        <f t="shared" si="2"/>
        <v>5.7969225427667022</v>
      </c>
      <c r="AK17" s="2">
        <f t="shared" si="3"/>
        <v>1.9195844794495021</v>
      </c>
      <c r="AM17" s="1"/>
      <c r="AN17" s="1"/>
      <c r="AO17" s="1"/>
      <c r="AP17" s="1"/>
      <c r="AQ17" s="1"/>
      <c r="AU17" t="s">
        <v>18</v>
      </c>
      <c r="AX17" t="s">
        <v>19</v>
      </c>
      <c r="AY17" t="s">
        <v>17</v>
      </c>
      <c r="AZ17" t="s">
        <v>20</v>
      </c>
      <c r="BA17" t="s">
        <v>18</v>
      </c>
      <c r="BE17">
        <f t="shared" ref="BE17:BI17" si="9">(BE14/BE15-1)*100</f>
        <v>-0.96847873124975559</v>
      </c>
      <c r="BG17">
        <f t="shared" si="9"/>
        <v>59.699142742401378</v>
      </c>
      <c r="BI17">
        <f t="shared" si="9"/>
        <v>28.235737620340593</v>
      </c>
      <c r="BJ17" t="s">
        <v>13</v>
      </c>
      <c r="BK17">
        <v>6.9237412333723753</v>
      </c>
      <c r="BL17">
        <v>7.2199455498044021</v>
      </c>
    </row>
    <row r="18" spans="4:64" ht="15.75" x14ac:dyDescent="0.25">
      <c r="AF18" t="s">
        <v>4</v>
      </c>
      <c r="AI18" t="s">
        <v>4</v>
      </c>
      <c r="AJ18" s="2"/>
      <c r="AK18" s="2"/>
      <c r="AM18" s="1"/>
      <c r="AN18" s="1"/>
      <c r="AO18" s="1"/>
      <c r="AP18" s="1"/>
      <c r="AQ18" s="1"/>
      <c r="AU18" t="s">
        <v>4</v>
      </c>
      <c r="AW18" t="s">
        <v>21</v>
      </c>
      <c r="AX18" s="5">
        <v>4.7437911226340193</v>
      </c>
      <c r="AY18" s="5">
        <v>4.1967017749388837</v>
      </c>
      <c r="AZ18" s="5">
        <f t="shared" ref="AZ18:AZ23" si="10">AX18-AY18</f>
        <v>0.54708934769513551</v>
      </c>
      <c r="BA18" s="5">
        <f t="shared" ref="BA18:BA23" si="11">(AX18/AY18-1)*100</f>
        <v>13.036174048919701</v>
      </c>
      <c r="BJ18" t="s">
        <v>14</v>
      </c>
      <c r="BK18">
        <v>10.559459629389412</v>
      </c>
      <c r="BL18">
        <v>10.774963435890092</v>
      </c>
    </row>
    <row r="19" spans="4:64" ht="15.75" x14ac:dyDescent="0.25">
      <c r="AF19" t="s">
        <v>2</v>
      </c>
      <c r="AI19" t="s">
        <v>2</v>
      </c>
      <c r="AJ19" s="2" t="s">
        <v>6</v>
      </c>
      <c r="AK19" s="2"/>
      <c r="AL19" t="s">
        <v>7</v>
      </c>
      <c r="AM19" s="2"/>
      <c r="AN19" s="2" t="s">
        <v>8</v>
      </c>
      <c r="AO19" s="1"/>
      <c r="AP19" s="1" t="s">
        <v>9</v>
      </c>
      <c r="AQ19" s="1"/>
      <c r="AU19" t="s">
        <v>2</v>
      </c>
      <c r="AV19" t="s">
        <v>6</v>
      </c>
      <c r="AW19" t="s">
        <v>22</v>
      </c>
      <c r="AX19" s="5">
        <v>6.9005155587113736</v>
      </c>
      <c r="AY19" s="5">
        <v>4.3209471511328488</v>
      </c>
      <c r="AZ19" s="5">
        <f t="shared" si="10"/>
        <v>2.5795684075785248</v>
      </c>
      <c r="BA19" s="5">
        <f t="shared" si="11"/>
        <v>59.699142742401378</v>
      </c>
      <c r="BE19" t="s">
        <v>7</v>
      </c>
      <c r="BG19" t="s">
        <v>8</v>
      </c>
      <c r="BI19" t="s">
        <v>9</v>
      </c>
    </row>
    <row r="20" spans="4:64" ht="15.75" x14ac:dyDescent="0.25">
      <c r="D20">
        <v>7.4555122740376101</v>
      </c>
      <c r="E20">
        <v>6.9642494391918497</v>
      </c>
      <c r="F20">
        <v>6.56106367479686</v>
      </c>
      <c r="G20">
        <v>5.6218557451170303</v>
      </c>
      <c r="H20">
        <v>6.9905322718466003</v>
      </c>
      <c r="I20">
        <v>6.3891986284997202</v>
      </c>
      <c r="J20">
        <v>7.4760460289545598</v>
      </c>
      <c r="K20">
        <v>6.9568261494000199</v>
      </c>
      <c r="L20">
        <v>7.0632357758400701</v>
      </c>
      <c r="M20">
        <v>6.3740357274327897</v>
      </c>
      <c r="N20">
        <v>6.1711930495696397</v>
      </c>
      <c r="O20">
        <v>6.4076493305720099</v>
      </c>
      <c r="P20">
        <v>6.9307229152004499</v>
      </c>
      <c r="Q20">
        <v>6.9094779377844997</v>
      </c>
      <c r="R20">
        <v>7.8154232581841097</v>
      </c>
      <c r="S20">
        <v>7.4404305975721696</v>
      </c>
      <c r="T20">
        <v>6.6727743472952401</v>
      </c>
      <c r="U20">
        <v>6.7873351167619598</v>
      </c>
      <c r="V20">
        <v>8.6094745257300804</v>
      </c>
      <c r="W20">
        <v>7.12869032382795</v>
      </c>
      <c r="X20">
        <v>7.4729330377789802</v>
      </c>
      <c r="Y20">
        <v>6.6388607731096601</v>
      </c>
      <c r="Z20">
        <v>7.2141856733023104</v>
      </c>
      <c r="AA20">
        <v>7.5952929642711897</v>
      </c>
      <c r="AB20">
        <v>7.1041840895879798</v>
      </c>
      <c r="AC20">
        <v>7.5785000956430704</v>
      </c>
      <c r="AD20">
        <v>7.8341417862107203</v>
      </c>
      <c r="AE20">
        <v>7.4442659121204802</v>
      </c>
      <c r="AF20">
        <v>7.3583043401539197</v>
      </c>
      <c r="AG20">
        <v>7.7585501244283801</v>
      </c>
      <c r="AJ20" s="2">
        <f t="shared" ref="AJ20:AJ35" si="12">AVERAGE(D20:AG20)</f>
        <v>7.0908315304740643</v>
      </c>
      <c r="AK20" s="2">
        <f t="shared" ref="AK20:AK35" si="13">_xlfn.STDEV.S(D20:AG20)</f>
        <v>0.59932276661002337</v>
      </c>
      <c r="AL20" s="5">
        <v>8.5893338627309852</v>
      </c>
      <c r="AM20" s="2">
        <v>1.7083251276102449</v>
      </c>
      <c r="AN20" s="2">
        <v>8.0726250323551785</v>
      </c>
      <c r="AO20" s="2">
        <v>0.52762908601412395</v>
      </c>
      <c r="AP20" s="2">
        <v>9.4339768321203703</v>
      </c>
      <c r="AQ20" s="2">
        <v>1.1512915599638371</v>
      </c>
      <c r="AW20" t="s">
        <v>23</v>
      </c>
      <c r="AX20" s="5">
        <v>8.0726250323551785</v>
      </c>
      <c r="AY20" s="5">
        <v>6.9237412333723753</v>
      </c>
      <c r="AZ20" s="5">
        <f t="shared" si="10"/>
        <v>1.1488837989828031</v>
      </c>
      <c r="BA20" s="5">
        <f t="shared" si="11"/>
        <v>16.593395972760973</v>
      </c>
      <c r="BE20">
        <v>8.5893338627309852</v>
      </c>
      <c r="BG20">
        <v>8.0726250323551785</v>
      </c>
      <c r="BI20">
        <v>9.4339768321203703</v>
      </c>
      <c r="BK20" t="s">
        <v>6</v>
      </c>
    </row>
    <row r="21" spans="4:64" ht="15.75" x14ac:dyDescent="0.25">
      <c r="D21">
        <v>7.4623693154854198</v>
      </c>
      <c r="E21">
        <v>6.9693979790173399</v>
      </c>
      <c r="F21">
        <v>8.2061459417234399</v>
      </c>
      <c r="G21">
        <v>7.8992079751985704</v>
      </c>
      <c r="H21">
        <v>7.3616975817580803</v>
      </c>
      <c r="I21">
        <v>8.4694477924921703</v>
      </c>
      <c r="J21">
        <v>7.3015593621921999</v>
      </c>
      <c r="K21">
        <v>8.5811164416901597</v>
      </c>
      <c r="L21">
        <v>8.6202205390112301</v>
      </c>
      <c r="M21">
        <v>7.9721684711560297</v>
      </c>
      <c r="N21">
        <v>8.5198222599803</v>
      </c>
      <c r="O21">
        <v>8.1535711072260106</v>
      </c>
      <c r="P21">
        <v>6.7924895427852698</v>
      </c>
      <c r="Q21">
        <v>11.8149005604692</v>
      </c>
      <c r="R21">
        <v>6.3386615526443402</v>
      </c>
      <c r="S21">
        <v>7.3903268859125797</v>
      </c>
      <c r="T21">
        <v>8.5570169995020091</v>
      </c>
      <c r="U21">
        <v>12.525095047206401</v>
      </c>
      <c r="V21">
        <v>7.5362428150637104</v>
      </c>
      <c r="W21">
        <v>6.7451928567713502</v>
      </c>
      <c r="X21">
        <v>10.8764655522761</v>
      </c>
      <c r="Y21">
        <v>7.8170414809570996</v>
      </c>
      <c r="Z21">
        <v>8.4393349899948493</v>
      </c>
      <c r="AA21">
        <v>8.1222389260252097</v>
      </c>
      <c r="AB21">
        <v>8.8888750537816499</v>
      </c>
      <c r="AC21">
        <v>10.866636094347101</v>
      </c>
      <c r="AD21">
        <v>7.4805092176849</v>
      </c>
      <c r="AE21">
        <v>9.7787733269161805</v>
      </c>
      <c r="AF21">
        <v>8.89907919084947</v>
      </c>
      <c r="AG21">
        <v>13.294411021811101</v>
      </c>
      <c r="AJ21" s="2">
        <f t="shared" si="12"/>
        <v>8.5893338627309852</v>
      </c>
      <c r="AK21" s="2">
        <f t="shared" si="13"/>
        <v>1.7083251276102449</v>
      </c>
      <c r="AL21" s="5"/>
      <c r="AM21" s="2"/>
      <c r="AN21" s="2"/>
      <c r="AO21" s="2"/>
      <c r="AP21" s="2"/>
      <c r="AQ21" s="2"/>
      <c r="AW21" t="s">
        <v>24</v>
      </c>
      <c r="AX21" s="5">
        <v>12.75135957688987</v>
      </c>
      <c r="AY21" s="5">
        <v>7.2199455498044021</v>
      </c>
      <c r="AZ21" s="5">
        <f t="shared" si="10"/>
        <v>5.5314140270854679</v>
      </c>
      <c r="BA21" s="5">
        <f t="shared" si="11"/>
        <v>76.612960429255892</v>
      </c>
      <c r="BE21">
        <v>9.6382647586513492</v>
      </c>
      <c r="BG21">
        <v>6.9237412333723753</v>
      </c>
      <c r="BI21">
        <v>10.126514001709587</v>
      </c>
      <c r="BK21" t="s">
        <v>10</v>
      </c>
      <c r="BL21" t="s">
        <v>11</v>
      </c>
    </row>
    <row r="22" spans="4:64" ht="15.75" x14ac:dyDescent="0.25">
      <c r="D22">
        <v>8.2161965336034104</v>
      </c>
      <c r="E22">
        <v>7.6014107406074896</v>
      </c>
      <c r="F22">
        <v>7.3478561749391602</v>
      </c>
      <c r="G22">
        <v>8.7373200668931208</v>
      </c>
      <c r="H22">
        <v>8.6665064751417695</v>
      </c>
      <c r="I22">
        <v>7.9412962626684704</v>
      </c>
      <c r="J22">
        <v>8.2768784822991108</v>
      </c>
      <c r="K22">
        <v>8.3506723391274402</v>
      </c>
      <c r="L22">
        <v>7.9095087656211298</v>
      </c>
      <c r="M22">
        <v>8.6896054090665302</v>
      </c>
      <c r="N22">
        <v>8.5110255749552604</v>
      </c>
      <c r="O22">
        <v>8.2894578204484706</v>
      </c>
      <c r="P22">
        <v>8.24903444127483</v>
      </c>
      <c r="Q22">
        <v>7.5083484873078801</v>
      </c>
      <c r="R22">
        <v>7.9919063399568397</v>
      </c>
      <c r="S22">
        <v>7.3401437218846599</v>
      </c>
      <c r="T22">
        <v>8.6754081299057706</v>
      </c>
      <c r="U22">
        <v>7.3684262425859304</v>
      </c>
      <c r="V22">
        <v>8.0920859322106597</v>
      </c>
      <c r="W22">
        <v>8.5584501373331694</v>
      </c>
      <c r="X22">
        <v>7.06908601134137</v>
      </c>
      <c r="Y22">
        <v>7.0096295102731503</v>
      </c>
      <c r="Z22">
        <v>8.3956869262206499</v>
      </c>
      <c r="AA22">
        <v>8.3747492192435509</v>
      </c>
      <c r="AB22">
        <v>7.8196455845517496</v>
      </c>
      <c r="AC22">
        <v>7.7838032652456803</v>
      </c>
      <c r="AD22">
        <v>8.4143764371172391</v>
      </c>
      <c r="AE22">
        <v>7.6882137113065001</v>
      </c>
      <c r="AF22">
        <v>9.0548663803180993</v>
      </c>
      <c r="AG22">
        <v>8.2471558472062299</v>
      </c>
      <c r="AJ22" s="2">
        <f t="shared" si="12"/>
        <v>8.0726250323551785</v>
      </c>
      <c r="AK22" s="2">
        <f t="shared" si="13"/>
        <v>0.52762908601412395</v>
      </c>
      <c r="AL22" s="5"/>
      <c r="AM22" s="2"/>
      <c r="AN22" s="2"/>
      <c r="AO22" s="2"/>
      <c r="AP22" s="2"/>
      <c r="AQ22" s="2"/>
      <c r="AW22" t="s">
        <v>25</v>
      </c>
      <c r="AX22" s="5">
        <v>12.664070588477017</v>
      </c>
      <c r="AY22" s="5">
        <v>10.559459629389412</v>
      </c>
      <c r="AZ22" s="5">
        <f t="shared" si="10"/>
        <v>2.104610959087605</v>
      </c>
      <c r="BA22" s="5">
        <f t="shared" si="11"/>
        <v>19.931047922471222</v>
      </c>
      <c r="BE22">
        <f t="shared" ref="BE22" si="14">BE20-BE21</f>
        <v>-1.048930895920364</v>
      </c>
      <c r="BG22">
        <f t="shared" ref="BG22" si="15">BG20-BG21</f>
        <v>1.1488837989828031</v>
      </c>
      <c r="BI22">
        <f t="shared" ref="BI22" si="16">BI20-BI21</f>
        <v>-0.69253716958921707</v>
      </c>
      <c r="BJ22" t="s">
        <v>12</v>
      </c>
      <c r="BK22">
        <v>4.1030539582227208</v>
      </c>
      <c r="BL22">
        <v>4.2217867287734689</v>
      </c>
    </row>
    <row r="23" spans="4:64" ht="15.75" x14ac:dyDescent="0.25">
      <c r="D23">
        <v>9.7609187895834406</v>
      </c>
      <c r="E23">
        <v>8.2959258187040206</v>
      </c>
      <c r="F23">
        <v>7.9179562334755396</v>
      </c>
      <c r="G23">
        <v>8.4999234917634308</v>
      </c>
      <c r="H23">
        <v>11.4835579563249</v>
      </c>
      <c r="I23">
        <v>9.2978164212441996</v>
      </c>
      <c r="J23">
        <v>10.744206152258901</v>
      </c>
      <c r="K23">
        <v>9.5918145219270201</v>
      </c>
      <c r="L23">
        <v>10.3985096973772</v>
      </c>
      <c r="M23">
        <v>9.4416629011142703</v>
      </c>
      <c r="N23">
        <v>11.3291494925035</v>
      </c>
      <c r="O23">
        <v>10.353126250583401</v>
      </c>
      <c r="P23">
        <v>10.0994490348286</v>
      </c>
      <c r="Q23">
        <v>11.1426355942202</v>
      </c>
      <c r="R23">
        <v>8.8655571567649307</v>
      </c>
      <c r="S23">
        <v>8.8705288913827793</v>
      </c>
      <c r="T23">
        <v>8.5074900803881803</v>
      </c>
      <c r="U23">
        <v>9.8890291830751593</v>
      </c>
      <c r="V23">
        <v>8.6511908996801292</v>
      </c>
      <c r="W23">
        <v>10.9122943997622</v>
      </c>
      <c r="X23">
        <v>10.505680325699601</v>
      </c>
      <c r="Y23">
        <v>9.0899200431199407</v>
      </c>
      <c r="Z23">
        <v>7.4637642257136596</v>
      </c>
      <c r="AA23">
        <v>10.2276244268598</v>
      </c>
      <c r="AB23">
        <v>8.6628933083450299</v>
      </c>
      <c r="AC23">
        <v>9.7987014988307504</v>
      </c>
      <c r="AD23">
        <v>8.6834562468882606</v>
      </c>
      <c r="AE23">
        <v>8.2604723670896298</v>
      </c>
      <c r="AF23">
        <v>9.3330122599300793</v>
      </c>
      <c r="AG23">
        <v>6.9410372941723999</v>
      </c>
      <c r="AJ23" s="2">
        <f t="shared" si="12"/>
        <v>9.4339768321203703</v>
      </c>
      <c r="AK23" s="2">
        <f t="shared" si="13"/>
        <v>1.1512915599638371</v>
      </c>
      <c r="AL23" s="5"/>
      <c r="AM23" s="2"/>
      <c r="AN23" s="2"/>
      <c r="AO23" s="2"/>
      <c r="AP23" s="2"/>
      <c r="AQ23" s="2"/>
      <c r="AU23" t="s">
        <v>18</v>
      </c>
      <c r="AW23" t="s">
        <v>26</v>
      </c>
      <c r="AX23" s="5">
        <v>23.38056567610445</v>
      </c>
      <c r="AY23" s="5">
        <v>10.774963435890092</v>
      </c>
      <c r="AZ23" s="5">
        <f t="shared" si="10"/>
        <v>12.605602240214358</v>
      </c>
      <c r="BA23" s="5">
        <f t="shared" si="11"/>
        <v>116.98974493246661</v>
      </c>
      <c r="BE23">
        <f t="shared" ref="BE23:BI23" si="17">(BE20/BE21-1)*100</f>
        <v>-10.882984875247793</v>
      </c>
      <c r="BG23">
        <f t="shared" si="17"/>
        <v>16.593395972760973</v>
      </c>
      <c r="BI23">
        <f t="shared" si="17"/>
        <v>-6.8388506594895482</v>
      </c>
      <c r="BJ23" t="s">
        <v>13</v>
      </c>
      <c r="BK23">
        <v>6.5052084755275654</v>
      </c>
      <c r="BL23">
        <v>6.6160894971757473</v>
      </c>
    </row>
    <row r="24" spans="4:64" ht="15.75" x14ac:dyDescent="0.25">
      <c r="AF24" t="s">
        <v>4</v>
      </c>
      <c r="AI24" t="s">
        <v>4</v>
      </c>
      <c r="AJ24" s="2"/>
      <c r="AK24" s="2"/>
      <c r="AL24" s="5"/>
      <c r="AM24" s="2"/>
      <c r="AN24" s="2"/>
      <c r="AO24" s="2"/>
      <c r="AP24" s="2"/>
      <c r="AQ24" s="2"/>
      <c r="AU24" t="s">
        <v>4</v>
      </c>
      <c r="BJ24" t="s">
        <v>14</v>
      </c>
      <c r="BK24">
        <v>8.5196521018960976</v>
      </c>
      <c r="BL24">
        <v>8.4025380938040506</v>
      </c>
    </row>
    <row r="25" spans="4:64" ht="15.75" x14ac:dyDescent="0.25">
      <c r="AF25" t="s">
        <v>3</v>
      </c>
      <c r="AI25" t="s">
        <v>3</v>
      </c>
      <c r="AJ25" s="2" t="s">
        <v>6</v>
      </c>
      <c r="AK25" s="2"/>
      <c r="AL25" t="s">
        <v>7</v>
      </c>
      <c r="AM25" s="2"/>
      <c r="AN25" s="2" t="s">
        <v>8</v>
      </c>
      <c r="AO25" s="1"/>
      <c r="AP25" s="1" t="s">
        <v>9</v>
      </c>
      <c r="AQ25" s="2"/>
      <c r="AU25" t="s">
        <v>3</v>
      </c>
      <c r="AV25" t="s">
        <v>6</v>
      </c>
      <c r="BE25" t="s">
        <v>7</v>
      </c>
      <c r="BG25" t="s">
        <v>8</v>
      </c>
      <c r="BI25" t="s">
        <v>9</v>
      </c>
    </row>
    <row r="26" spans="4:64" ht="15.75" x14ac:dyDescent="0.25">
      <c r="D26">
        <v>7.85702009299</v>
      </c>
      <c r="E26">
        <v>7.9892721304471701</v>
      </c>
      <c r="F26">
        <v>8.1752433679498093</v>
      </c>
      <c r="G26">
        <v>6.0890581799568997</v>
      </c>
      <c r="H26">
        <v>8.3325579645292809</v>
      </c>
      <c r="I26">
        <v>7.7862997590855896</v>
      </c>
      <c r="J26">
        <v>8.7647616429231991</v>
      </c>
      <c r="K26">
        <v>8.5237585373485292</v>
      </c>
      <c r="L26">
        <v>7.2129246094445296</v>
      </c>
      <c r="M26">
        <v>8.0458486854194806</v>
      </c>
      <c r="N26">
        <v>7.8814970019316499</v>
      </c>
      <c r="O26">
        <v>7.7163063018920699</v>
      </c>
      <c r="P26">
        <v>7.18973665859387</v>
      </c>
      <c r="Q26">
        <v>8.9540240642053508</v>
      </c>
      <c r="R26">
        <v>9.5038942378084208</v>
      </c>
      <c r="S26">
        <v>7.3675407811625604</v>
      </c>
      <c r="T26">
        <v>8.1737707631201602</v>
      </c>
      <c r="U26">
        <v>7.4467323863686996</v>
      </c>
      <c r="V26">
        <v>8.7192166294715996</v>
      </c>
      <c r="W26">
        <v>7.9112003116243397</v>
      </c>
      <c r="X26">
        <v>7.65758137785215</v>
      </c>
      <c r="Y26">
        <v>7.6244279796128396</v>
      </c>
      <c r="Z26">
        <v>8.4189967185609103</v>
      </c>
      <c r="AA26">
        <v>8.4285851603789705</v>
      </c>
      <c r="AB26">
        <v>8.1106320559516192</v>
      </c>
      <c r="AC26">
        <v>7.8608569383653899</v>
      </c>
      <c r="AD26">
        <v>8.4875846447042598</v>
      </c>
      <c r="AE26">
        <v>8.4445329328499596</v>
      </c>
      <c r="AF26">
        <v>7.8881123645460702</v>
      </c>
      <c r="AG26">
        <v>7.9620834761209904</v>
      </c>
      <c r="AJ26" s="2">
        <f t="shared" si="12"/>
        <v>8.0174685918405455</v>
      </c>
      <c r="AK26" s="2">
        <f t="shared" si="13"/>
        <v>0.63282827944364273</v>
      </c>
      <c r="AL26" s="5">
        <v>8.6190510001893657</v>
      </c>
      <c r="AM26" s="2">
        <v>1.3132287730918499</v>
      </c>
      <c r="AN26" s="2">
        <v>12.75135957688987</v>
      </c>
      <c r="AO26" s="2">
        <v>2.8940643511753077</v>
      </c>
      <c r="AP26" s="2">
        <v>10.902809543502425</v>
      </c>
      <c r="AQ26" s="2">
        <v>3.0652320075246342</v>
      </c>
      <c r="BE26">
        <v>8.6190510001893657</v>
      </c>
      <c r="BG26">
        <v>12.75135957688987</v>
      </c>
      <c r="BI26">
        <v>10.902809543502425</v>
      </c>
    </row>
    <row r="27" spans="4:64" ht="15.75" x14ac:dyDescent="0.25">
      <c r="D27">
        <v>6.2422008801175304</v>
      </c>
      <c r="E27">
        <v>7.4690773644260302</v>
      </c>
      <c r="F27">
        <v>8.3786969339905308</v>
      </c>
      <c r="G27">
        <v>9.6353880367414799</v>
      </c>
      <c r="H27">
        <v>8.5723717450972305</v>
      </c>
      <c r="I27">
        <v>10.021447176185101</v>
      </c>
      <c r="J27">
        <v>7.8689785373197303</v>
      </c>
      <c r="K27">
        <v>8.4215911767856806</v>
      </c>
      <c r="L27">
        <v>7.4093220773674604</v>
      </c>
      <c r="M27">
        <v>7.4617168253484598</v>
      </c>
      <c r="N27">
        <v>8.5469098952726306</v>
      </c>
      <c r="O27">
        <v>7.9443964741949697</v>
      </c>
      <c r="P27">
        <v>8.5138147156042407</v>
      </c>
      <c r="Q27">
        <v>10.132697477065101</v>
      </c>
      <c r="R27">
        <v>7.53513143970493</v>
      </c>
      <c r="S27">
        <v>10.0267018265451</v>
      </c>
      <c r="T27">
        <v>9.9601766024503604</v>
      </c>
      <c r="U27">
        <v>10.8960616124727</v>
      </c>
      <c r="V27">
        <v>9.5758234705812804</v>
      </c>
      <c r="W27">
        <v>6.2772997552030096</v>
      </c>
      <c r="X27">
        <v>10.694902540904801</v>
      </c>
      <c r="Y27">
        <v>7.8706179792666102</v>
      </c>
      <c r="Z27">
        <v>8.5834829374736099</v>
      </c>
      <c r="AA27">
        <v>10.138609382531699</v>
      </c>
      <c r="AB27">
        <v>8.3523883154761105</v>
      </c>
      <c r="AC27">
        <v>8.1476696696716697</v>
      </c>
      <c r="AD27">
        <v>8.2688788365458201</v>
      </c>
      <c r="AE27">
        <v>10.976789119393599</v>
      </c>
      <c r="AF27">
        <v>7.9435722720124096</v>
      </c>
      <c r="AG27">
        <v>6.7048149299311204</v>
      </c>
      <c r="AJ27" s="2">
        <f t="shared" si="12"/>
        <v>8.6190510001893657</v>
      </c>
      <c r="AK27" s="2">
        <f t="shared" si="13"/>
        <v>1.3132287730918499</v>
      </c>
      <c r="AL27" s="5"/>
      <c r="AM27" s="2"/>
      <c r="AN27" s="2"/>
      <c r="AO27" s="2"/>
      <c r="AP27" s="2"/>
      <c r="AQ27" s="2"/>
      <c r="AX27" t="s">
        <v>19</v>
      </c>
      <c r="AY27" t="s">
        <v>16</v>
      </c>
      <c r="AZ27" t="s">
        <v>20</v>
      </c>
      <c r="BA27" t="s">
        <v>18</v>
      </c>
      <c r="BE27">
        <v>9.8018396754248034</v>
      </c>
      <c r="BG27">
        <v>7.2199455498044021</v>
      </c>
      <c r="BI27">
        <v>10.063961470180555</v>
      </c>
    </row>
    <row r="28" spans="4:64" ht="15.75" x14ac:dyDescent="0.25">
      <c r="D28">
        <v>12.0287094898323</v>
      </c>
      <c r="E28">
        <v>13.6576806500256</v>
      </c>
      <c r="F28">
        <v>10.309738838642801</v>
      </c>
      <c r="G28">
        <v>11.462301057855999</v>
      </c>
      <c r="H28">
        <v>9.4318570528034797</v>
      </c>
      <c r="I28">
        <v>11.2822947173425</v>
      </c>
      <c r="J28">
        <v>8.9750273344820108</v>
      </c>
      <c r="K28">
        <v>12.581150521440801</v>
      </c>
      <c r="L28">
        <v>12.244673087666101</v>
      </c>
      <c r="M28">
        <v>10.169319178294</v>
      </c>
      <c r="N28">
        <v>17.958365619690099</v>
      </c>
      <c r="O28">
        <v>11.540498623756299</v>
      </c>
      <c r="P28">
        <v>15.7067288933642</v>
      </c>
      <c r="Q28">
        <v>14.165413587485601</v>
      </c>
      <c r="R28">
        <v>12.882350248501201</v>
      </c>
      <c r="S28">
        <v>11.593417168994501</v>
      </c>
      <c r="T28">
        <v>18.112979142395201</v>
      </c>
      <c r="U28">
        <v>12.173501994392399</v>
      </c>
      <c r="V28">
        <v>9.9694484271653501</v>
      </c>
      <c r="W28">
        <v>13.090170300184001</v>
      </c>
      <c r="X28">
        <v>9.7026920983276206</v>
      </c>
      <c r="Y28">
        <v>13.721295235483501</v>
      </c>
      <c r="Z28">
        <v>16.7656509366435</v>
      </c>
      <c r="AA28">
        <v>11.932512930565199</v>
      </c>
      <c r="AB28">
        <v>15.9368848436972</v>
      </c>
      <c r="AC28">
        <v>9.8053662248262299</v>
      </c>
      <c r="AD28">
        <v>12.6818283478836</v>
      </c>
      <c r="AE28">
        <v>12.5462573814337</v>
      </c>
      <c r="AF28" s="4">
        <v>9.3374940542728808</v>
      </c>
      <c r="AG28">
        <v>20.775179319248</v>
      </c>
      <c r="AJ28" s="2">
        <f t="shared" si="12"/>
        <v>12.75135957688987</v>
      </c>
      <c r="AK28" s="2">
        <f t="shared" si="13"/>
        <v>2.8940643511753077</v>
      </c>
      <c r="AL28" s="5"/>
      <c r="AM28" s="2"/>
      <c r="AN28" s="2"/>
      <c r="AO28" s="2"/>
      <c r="AP28" s="2"/>
      <c r="AQ28" s="2"/>
      <c r="AW28" t="s">
        <v>21</v>
      </c>
      <c r="AX28" s="5">
        <v>4.3145492000507879</v>
      </c>
      <c r="AY28" s="5">
        <v>4.4580286638103868</v>
      </c>
      <c r="AZ28" s="5">
        <f t="shared" ref="AZ28:AZ33" si="18">AX28-AY28</f>
        <v>-0.14347946375959886</v>
      </c>
      <c r="BA28" s="5">
        <f t="shared" ref="BA28:BA33" si="19">(AX28/AY28-1)*100</f>
        <v>-3.2184509023987173</v>
      </c>
      <c r="BE28">
        <f t="shared" ref="BE28" si="20">BE26-BE27</f>
        <v>-1.1827886752354377</v>
      </c>
      <c r="BG28">
        <f t="shared" ref="BG28" si="21">BG26-BG27</f>
        <v>5.5314140270854679</v>
      </c>
      <c r="BI28">
        <f t="shared" ref="BI28" si="22">BI26-BI27</f>
        <v>0.83884807332186995</v>
      </c>
    </row>
    <row r="29" spans="4:64" ht="15.75" x14ac:dyDescent="0.25">
      <c r="D29">
        <v>12.2233497883651</v>
      </c>
      <c r="E29">
        <v>8.8086233237805391</v>
      </c>
      <c r="F29">
        <v>10.9207240661943</v>
      </c>
      <c r="G29">
        <v>7.5155598891049102</v>
      </c>
      <c r="H29">
        <v>6.1690854608739798</v>
      </c>
      <c r="I29">
        <v>13.230476386999699</v>
      </c>
      <c r="J29">
        <v>11.289230668178799</v>
      </c>
      <c r="K29">
        <v>9.1222642557494993</v>
      </c>
      <c r="L29">
        <v>11.3952722836438</v>
      </c>
      <c r="M29">
        <v>7.3457450893448701</v>
      </c>
      <c r="N29">
        <v>9.5572061450723496</v>
      </c>
      <c r="O29">
        <v>13.6755061831314</v>
      </c>
      <c r="P29">
        <v>15.8797518723214</v>
      </c>
      <c r="Q29">
        <v>8.7659122273009107</v>
      </c>
      <c r="R29">
        <v>12.6946752088646</v>
      </c>
      <c r="S29">
        <v>9.44909126655247</v>
      </c>
      <c r="T29">
        <v>11.2846860440643</v>
      </c>
      <c r="U29">
        <v>12.096734129966499</v>
      </c>
      <c r="V29">
        <v>7.3052329517341201</v>
      </c>
      <c r="W29">
        <v>9.1220076174138196</v>
      </c>
      <c r="X29">
        <v>6.8159853116551998</v>
      </c>
      <c r="Y29">
        <v>9.1169235148931698</v>
      </c>
      <c r="Z29">
        <v>16.265521591300399</v>
      </c>
      <c r="AA29">
        <v>17.032266788998701</v>
      </c>
      <c r="AB29">
        <v>10.800064365639701</v>
      </c>
      <c r="AC29">
        <v>9.7192035279126792</v>
      </c>
      <c r="AD29">
        <v>18.645085209398701</v>
      </c>
      <c r="AE29">
        <v>10.335544122403601</v>
      </c>
      <c r="AF29">
        <v>10.597679157852401</v>
      </c>
      <c r="AG29">
        <v>9.9048778563608799</v>
      </c>
      <c r="AJ29" s="2">
        <f t="shared" si="12"/>
        <v>10.902809543502425</v>
      </c>
      <c r="AK29" s="2">
        <f t="shared" si="13"/>
        <v>3.0652320075246342</v>
      </c>
      <c r="AL29" s="5"/>
      <c r="AM29" s="2"/>
      <c r="AN29" s="2"/>
      <c r="AO29" s="2"/>
      <c r="AP29" s="2"/>
      <c r="AQ29" s="2"/>
      <c r="AU29" t="s">
        <v>18</v>
      </c>
      <c r="AW29" t="s">
        <v>22</v>
      </c>
      <c r="AX29" s="5">
        <v>4.3902911864138776</v>
      </c>
      <c r="AY29" s="5">
        <v>4.4332260376972012</v>
      </c>
      <c r="AZ29" s="5">
        <f t="shared" si="18"/>
        <v>-4.2934851283323638E-2</v>
      </c>
      <c r="BA29" s="5">
        <f t="shared" si="19"/>
        <v>-0.96847873124975559</v>
      </c>
      <c r="BE29">
        <f t="shared" ref="BE29:BI29" si="23">(BE26/BE27-1)*100</f>
        <v>-12.067006953816318</v>
      </c>
      <c r="BG29">
        <f t="shared" si="23"/>
        <v>76.612960429255892</v>
      </c>
      <c r="BI29">
        <f t="shared" si="23"/>
        <v>8.3351677747114827</v>
      </c>
    </row>
    <row r="30" spans="4:64" ht="15.75" x14ac:dyDescent="0.25">
      <c r="AF30" t="s">
        <v>5</v>
      </c>
      <c r="AI30" t="s">
        <v>5</v>
      </c>
      <c r="AJ30" s="2"/>
      <c r="AK30" s="2"/>
      <c r="AL30" s="5"/>
      <c r="AM30" s="2"/>
      <c r="AN30" s="2"/>
      <c r="AO30" s="2"/>
      <c r="AP30" s="2"/>
      <c r="AQ30" s="2"/>
      <c r="AU30" t="s">
        <v>5</v>
      </c>
      <c r="AW30" t="s">
        <v>23</v>
      </c>
      <c r="AX30" s="5">
        <v>8.5893338627309852</v>
      </c>
      <c r="AY30" s="5">
        <v>9.6382647586513492</v>
      </c>
      <c r="AZ30" s="5">
        <f t="shared" si="18"/>
        <v>-1.048930895920364</v>
      </c>
      <c r="BA30" s="5">
        <f t="shared" si="19"/>
        <v>-10.882984875247793</v>
      </c>
    </row>
    <row r="31" spans="4:64" ht="15.75" x14ac:dyDescent="0.25">
      <c r="AF31" t="s">
        <v>2</v>
      </c>
      <c r="AI31" t="s">
        <v>2</v>
      </c>
      <c r="AJ31" s="2" t="s">
        <v>6</v>
      </c>
      <c r="AK31" s="2"/>
      <c r="AL31" t="s">
        <v>7</v>
      </c>
      <c r="AM31" s="2"/>
      <c r="AN31" s="2" t="s">
        <v>8</v>
      </c>
      <c r="AO31" s="1"/>
      <c r="AP31" s="1" t="s">
        <v>9</v>
      </c>
      <c r="AQ31" s="2"/>
      <c r="AU31" t="s">
        <v>2</v>
      </c>
      <c r="AV31" t="s">
        <v>6</v>
      </c>
      <c r="AW31" t="s">
        <v>24</v>
      </c>
      <c r="AX31" s="5">
        <v>8.6190510001893657</v>
      </c>
      <c r="AY31" s="5">
        <v>9.8018396754248034</v>
      </c>
      <c r="AZ31" s="5">
        <f t="shared" si="18"/>
        <v>-1.1827886752354377</v>
      </c>
      <c r="BA31" s="5">
        <f t="shared" si="19"/>
        <v>-12.067006953816318</v>
      </c>
      <c r="BE31" t="s">
        <v>7</v>
      </c>
      <c r="BG31" t="s">
        <v>8</v>
      </c>
      <c r="BI31" t="s">
        <v>9</v>
      </c>
    </row>
    <row r="32" spans="4:64" ht="15.75" x14ac:dyDescent="0.25">
      <c r="D32">
        <v>9.14871860127659</v>
      </c>
      <c r="E32">
        <v>9.4872659978152107</v>
      </c>
      <c r="F32">
        <v>11.135043377234499</v>
      </c>
      <c r="G32">
        <v>8.3807452388794506</v>
      </c>
      <c r="H32">
        <v>8.4324550777748204</v>
      </c>
      <c r="I32">
        <v>9.3807967819993205</v>
      </c>
      <c r="J32">
        <v>10.0234741396849</v>
      </c>
      <c r="K32">
        <v>10.482181081721301</v>
      </c>
      <c r="L32">
        <v>11.2534045392163</v>
      </c>
      <c r="M32">
        <v>9.0384982726324097</v>
      </c>
      <c r="N32">
        <v>11.224825546458201</v>
      </c>
      <c r="O32">
        <v>8.7995697046453305</v>
      </c>
      <c r="P32">
        <v>7.7369425632517697</v>
      </c>
      <c r="Q32">
        <v>8.4149132409313694</v>
      </c>
      <c r="R32">
        <v>10.230578445196</v>
      </c>
      <c r="S32">
        <v>10.173997880019501</v>
      </c>
      <c r="T32">
        <v>10.9985208075936</v>
      </c>
      <c r="U32">
        <v>7.7502543905013903</v>
      </c>
      <c r="V32">
        <v>7.5253467904520601</v>
      </c>
      <c r="W32">
        <v>9.7456718903005601</v>
      </c>
      <c r="X32">
        <v>9.1288459989606103</v>
      </c>
      <c r="Y32">
        <v>10.0350873315929</v>
      </c>
      <c r="Z32">
        <v>9.6950259786093795</v>
      </c>
      <c r="AA32">
        <v>10.6982145895311</v>
      </c>
      <c r="AB32">
        <v>8.5901164598445696</v>
      </c>
      <c r="AC32">
        <v>8.5742124478973007</v>
      </c>
      <c r="AD32">
        <v>7.8503989406213401</v>
      </c>
      <c r="AE32">
        <v>9.3438121860088899</v>
      </c>
      <c r="AF32">
        <v>8.0422657390464796</v>
      </c>
      <c r="AG32">
        <v>8.9292585727315803</v>
      </c>
      <c r="AJ32" s="2">
        <f t="shared" si="12"/>
        <v>9.3416814204142913</v>
      </c>
      <c r="AK32" s="2">
        <f t="shared" si="13"/>
        <v>1.110498757620775</v>
      </c>
      <c r="AL32" s="5">
        <v>15.374403149212615</v>
      </c>
      <c r="AM32" s="2">
        <v>2.5991176303019512</v>
      </c>
      <c r="AN32" s="2">
        <v>12.664070588477017</v>
      </c>
      <c r="AO32" s="2">
        <v>1.1907723989377514</v>
      </c>
      <c r="AP32" s="2">
        <v>18.711215843700355</v>
      </c>
      <c r="AQ32" s="2">
        <v>2.7167443958416784</v>
      </c>
      <c r="AW32" t="s">
        <v>25</v>
      </c>
      <c r="AX32" s="5">
        <v>15.374403149212615</v>
      </c>
      <c r="AY32" s="5">
        <v>16.216907711420916</v>
      </c>
      <c r="AZ32" s="5">
        <f t="shared" si="18"/>
        <v>-0.84250456220830117</v>
      </c>
      <c r="BA32" s="5">
        <f t="shared" si="19"/>
        <v>-5.1952232645127499</v>
      </c>
      <c r="BE32">
        <v>15.374403149212615</v>
      </c>
      <c r="BG32">
        <v>12.664070588477017</v>
      </c>
      <c r="BI32">
        <v>18.711215843700355</v>
      </c>
    </row>
    <row r="33" spans="4:61" ht="15.75" x14ac:dyDescent="0.25">
      <c r="D33">
        <v>16.541181728659499</v>
      </c>
      <c r="E33">
        <v>15.2091296013714</v>
      </c>
      <c r="F33">
        <v>11.433856664002899</v>
      </c>
      <c r="G33">
        <v>16.7044170492555</v>
      </c>
      <c r="H33">
        <v>11.686731404897801</v>
      </c>
      <c r="I33">
        <v>17.436663358896201</v>
      </c>
      <c r="J33">
        <v>16.055048110030501</v>
      </c>
      <c r="K33">
        <v>18.645478701450099</v>
      </c>
      <c r="L33">
        <v>13.821346286991799</v>
      </c>
      <c r="M33">
        <v>12.1909334874324</v>
      </c>
      <c r="N33">
        <v>18.6695419712469</v>
      </c>
      <c r="O33">
        <v>13.356798582314299</v>
      </c>
      <c r="P33">
        <v>17.9429390873096</v>
      </c>
      <c r="Q33">
        <v>14.6185215479129</v>
      </c>
      <c r="R33">
        <v>14.371025922209901</v>
      </c>
      <c r="S33">
        <v>14.542005027475501</v>
      </c>
      <c r="T33">
        <v>18.683483064212499</v>
      </c>
      <c r="U33">
        <v>12.6065653576575</v>
      </c>
      <c r="V33">
        <v>18.959063460324799</v>
      </c>
      <c r="W33">
        <v>15.3395489088274</v>
      </c>
      <c r="X33">
        <v>12.235571405120901</v>
      </c>
      <c r="Y33">
        <v>16.5956631489301</v>
      </c>
      <c r="Z33">
        <v>20.899346296351499</v>
      </c>
      <c r="AA33">
        <v>12.0944891354949</v>
      </c>
      <c r="AB33">
        <v>12.9653506737603</v>
      </c>
      <c r="AC33">
        <v>19.3627824145109</v>
      </c>
      <c r="AD33">
        <v>13.716563742090701</v>
      </c>
      <c r="AE33">
        <v>15.248693310494801</v>
      </c>
      <c r="AF33">
        <v>13.589264294008199</v>
      </c>
      <c r="AG33">
        <v>15.7100907331368</v>
      </c>
      <c r="AJ33" s="2">
        <f t="shared" si="12"/>
        <v>15.374403149212615</v>
      </c>
      <c r="AK33" s="2">
        <f t="shared" si="13"/>
        <v>2.5991176303019512</v>
      </c>
      <c r="AL33" s="5"/>
      <c r="AM33" s="2"/>
      <c r="AN33" s="2"/>
      <c r="AO33" s="2"/>
      <c r="AP33" s="2"/>
      <c r="AQ33" s="2"/>
      <c r="AW33" t="s">
        <v>26</v>
      </c>
      <c r="AX33" s="5">
        <v>16.987513012340507</v>
      </c>
      <c r="AY33" s="5">
        <v>15.944082701894363</v>
      </c>
      <c r="AZ33" s="5">
        <f t="shared" si="18"/>
        <v>1.0434303104461442</v>
      </c>
      <c r="BA33" s="5">
        <f t="shared" si="19"/>
        <v>6.5443107010613399</v>
      </c>
      <c r="BE33">
        <v>16.216907711420916</v>
      </c>
      <c r="BG33">
        <v>10.559459629389412</v>
      </c>
      <c r="BI33">
        <v>19.104781491799571</v>
      </c>
    </row>
    <row r="34" spans="4:61" ht="15.75" x14ac:dyDescent="0.25">
      <c r="D34">
        <v>10.9660527770196</v>
      </c>
      <c r="E34">
        <v>11.604658595972101</v>
      </c>
      <c r="F34">
        <v>12.6671758753691</v>
      </c>
      <c r="G34">
        <v>13.6752046781854</v>
      </c>
      <c r="H34">
        <v>9.9138774638998601</v>
      </c>
      <c r="I34">
        <v>14.388927029144099</v>
      </c>
      <c r="J34">
        <v>12.909362223197901</v>
      </c>
      <c r="K34">
        <v>14.064568168598401</v>
      </c>
      <c r="L34">
        <v>13.0748734461867</v>
      </c>
      <c r="M34">
        <v>11.9443168253378</v>
      </c>
      <c r="N34">
        <v>13.309292178566899</v>
      </c>
      <c r="O34">
        <v>12.472648135948701</v>
      </c>
      <c r="P34">
        <v>13.3405028343066</v>
      </c>
      <c r="Q34">
        <v>12.966175073307801</v>
      </c>
      <c r="R34">
        <v>14.1200707668399</v>
      </c>
      <c r="S34">
        <v>13.8544223669782</v>
      </c>
      <c r="T34">
        <v>12.6036365028283</v>
      </c>
      <c r="U34">
        <v>11.438194899166501</v>
      </c>
      <c r="V34">
        <v>13.593592102064299</v>
      </c>
      <c r="W34">
        <v>13.657897175414</v>
      </c>
      <c r="X34">
        <v>15.0628535132197</v>
      </c>
      <c r="Y34">
        <v>10.6607316990537</v>
      </c>
      <c r="Z34">
        <v>12.633467076488399</v>
      </c>
      <c r="AA34">
        <v>12.4870948355872</v>
      </c>
      <c r="AB34">
        <v>11.682615423871701</v>
      </c>
      <c r="AC34">
        <v>10.6761499767331</v>
      </c>
      <c r="AD34">
        <v>12.2446172188021</v>
      </c>
      <c r="AE34">
        <v>12.660951898544999</v>
      </c>
      <c r="AF34">
        <v>12.4592339988559</v>
      </c>
      <c r="AG34">
        <v>12.7889528948216</v>
      </c>
      <c r="AJ34" s="2">
        <f t="shared" si="12"/>
        <v>12.664070588477017</v>
      </c>
      <c r="AK34" s="2">
        <f t="shared" si="13"/>
        <v>1.1907723989377514</v>
      </c>
      <c r="AL34" s="5"/>
      <c r="AM34" s="2"/>
      <c r="AN34" s="2"/>
      <c r="AO34" s="2"/>
      <c r="AP34" s="2"/>
      <c r="AQ34" s="2"/>
      <c r="BE34">
        <f t="shared" ref="BE34" si="24">BE32-BE33</f>
        <v>-0.84250456220830117</v>
      </c>
      <c r="BG34">
        <f t="shared" ref="BG34" si="25">BG32-BG33</f>
        <v>2.104610959087605</v>
      </c>
      <c r="BI34">
        <f t="shared" ref="BI34" si="26">BI32-BI33</f>
        <v>-0.39356564809921579</v>
      </c>
    </row>
    <row r="35" spans="4:61" ht="15.75" x14ac:dyDescent="0.25">
      <c r="D35">
        <v>19.640271484319602</v>
      </c>
      <c r="E35">
        <v>13.944884401401399</v>
      </c>
      <c r="F35">
        <v>16.163562879311101</v>
      </c>
      <c r="G35">
        <v>15.7872183140761</v>
      </c>
      <c r="H35">
        <v>18.327697432538699</v>
      </c>
      <c r="I35">
        <v>21.639116659000301</v>
      </c>
      <c r="J35">
        <v>20.2948748352559</v>
      </c>
      <c r="K35">
        <v>17.216521336246799</v>
      </c>
      <c r="L35">
        <v>18.8912348806452</v>
      </c>
      <c r="M35">
        <v>21.272904723947999</v>
      </c>
      <c r="N35">
        <v>23.4198917233992</v>
      </c>
      <c r="O35">
        <v>15.0434309347017</v>
      </c>
      <c r="P35">
        <v>16.567933727462499</v>
      </c>
      <c r="Q35">
        <v>14.6055921279301</v>
      </c>
      <c r="R35">
        <v>16.814331480627899</v>
      </c>
      <c r="S35">
        <v>20.836666919470201</v>
      </c>
      <c r="T35">
        <v>17.6143820535553</v>
      </c>
      <c r="U35">
        <v>20.766830666346198</v>
      </c>
      <c r="V35">
        <v>21.6884965197846</v>
      </c>
      <c r="W35">
        <v>17.701445417081299</v>
      </c>
      <c r="X35">
        <v>19.025165283324402</v>
      </c>
      <c r="Y35">
        <v>21.288060692517998</v>
      </c>
      <c r="Z35">
        <v>18.3285268635066</v>
      </c>
      <c r="AA35">
        <v>16.729656293687501</v>
      </c>
      <c r="AB35">
        <v>25.4709676144818</v>
      </c>
      <c r="AC35">
        <v>18.125285116924601</v>
      </c>
      <c r="AD35">
        <v>17.211551340091098</v>
      </c>
      <c r="AE35">
        <v>17.2305373282875</v>
      </c>
      <c r="AF35">
        <v>17.499515708611899</v>
      </c>
      <c r="AG35">
        <v>22.189920552475201</v>
      </c>
      <c r="AJ35" s="2">
        <f t="shared" si="12"/>
        <v>18.711215843700355</v>
      </c>
      <c r="AK35" s="2">
        <f t="shared" si="13"/>
        <v>2.7167443958416784</v>
      </c>
      <c r="AL35" s="5"/>
      <c r="AM35" s="2"/>
      <c r="AN35" s="2"/>
      <c r="AO35" s="2"/>
      <c r="AP35" s="2"/>
      <c r="AQ35" s="2"/>
      <c r="AU35" t="s">
        <v>18</v>
      </c>
      <c r="BE35">
        <f t="shared" ref="BE35:BI35" si="27">(BE32/BE33-1)*100</f>
        <v>-5.1952232645127499</v>
      </c>
      <c r="BG35">
        <f t="shared" si="27"/>
        <v>19.931047922471222</v>
      </c>
      <c r="BI35">
        <f t="shared" si="27"/>
        <v>-2.0600374218786466</v>
      </c>
    </row>
    <row r="36" spans="4:61" ht="15.75" x14ac:dyDescent="0.25">
      <c r="AF36" t="s">
        <v>5</v>
      </c>
      <c r="AI36" t="s">
        <v>5</v>
      </c>
      <c r="AJ36" s="2"/>
      <c r="AK36" s="2"/>
      <c r="AL36" s="5"/>
      <c r="AM36" s="2"/>
      <c r="AN36" s="2"/>
      <c r="AO36" s="2"/>
      <c r="AP36" s="2"/>
      <c r="AQ36" s="2"/>
      <c r="AU36" t="s">
        <v>5</v>
      </c>
      <c r="AX36" t="s">
        <v>19</v>
      </c>
      <c r="AY36" t="s">
        <v>16</v>
      </c>
      <c r="AZ36" t="s">
        <v>20</v>
      </c>
      <c r="BA36" t="s">
        <v>18</v>
      </c>
    </row>
    <row r="37" spans="4:61" ht="15.75" x14ac:dyDescent="0.25">
      <c r="AF37" t="s">
        <v>3</v>
      </c>
      <c r="AI37" t="s">
        <v>3</v>
      </c>
      <c r="AJ37" s="2" t="s">
        <v>6</v>
      </c>
      <c r="AK37" s="2"/>
      <c r="AL37" t="s">
        <v>7</v>
      </c>
      <c r="AM37" s="2"/>
      <c r="AN37" s="2" t="s">
        <v>8</v>
      </c>
      <c r="AO37" s="1"/>
      <c r="AP37" s="1" t="s">
        <v>9</v>
      </c>
      <c r="AQ37" s="2"/>
      <c r="AU37" t="s">
        <v>3</v>
      </c>
      <c r="AV37" t="s">
        <v>6</v>
      </c>
      <c r="AW37" t="s">
        <v>21</v>
      </c>
      <c r="AX37" s="5">
        <v>4.2568917664147978</v>
      </c>
      <c r="AY37" s="5">
        <v>4.5340149921451269</v>
      </c>
      <c r="AZ37" s="5">
        <f t="shared" ref="AZ37:AZ42" si="28">AX37-AY37</f>
        <v>-0.2771232257303291</v>
      </c>
      <c r="BA37" s="5">
        <f t="shared" ref="BA37:BA42" si="29">(AX37/AY37-1)*100</f>
        <v>-6.1120932817916636</v>
      </c>
      <c r="BE37" t="s">
        <v>7</v>
      </c>
      <c r="BG37" t="s">
        <v>8</v>
      </c>
      <c r="BI37" t="s">
        <v>9</v>
      </c>
    </row>
    <row r="38" spans="4:61" ht="15.75" x14ac:dyDescent="0.25">
      <c r="D38">
        <v>12.186678730118</v>
      </c>
      <c r="E38">
        <v>13.5404682956986</v>
      </c>
      <c r="F38">
        <v>12.420276507165401</v>
      </c>
      <c r="G38">
        <v>12.8328716267649</v>
      </c>
      <c r="H38">
        <v>13.2188374085387</v>
      </c>
      <c r="I38">
        <v>14.5915182979526</v>
      </c>
      <c r="J38">
        <v>11.854838333823</v>
      </c>
      <c r="K38">
        <v>12.9382276122326</v>
      </c>
      <c r="L38">
        <v>10.915105653952001</v>
      </c>
      <c r="M38">
        <v>14.1830301803633</v>
      </c>
      <c r="N38">
        <v>15.641550321361301</v>
      </c>
      <c r="O38">
        <v>10.6808283066601</v>
      </c>
      <c r="P38">
        <v>10.5153548010432</v>
      </c>
      <c r="Q38">
        <v>12.7923111767923</v>
      </c>
      <c r="R38">
        <v>12.169016157281201</v>
      </c>
      <c r="S38">
        <v>10.731257443510801</v>
      </c>
      <c r="T38">
        <v>14.4154313048949</v>
      </c>
      <c r="U38">
        <v>12.999767775594901</v>
      </c>
      <c r="V38">
        <v>10.191094274231499</v>
      </c>
      <c r="W38">
        <v>13.315555663455701</v>
      </c>
      <c r="X38">
        <v>13.221839401488101</v>
      </c>
      <c r="Y38">
        <v>11.2335830998629</v>
      </c>
      <c r="Z38">
        <v>11.450307200605501</v>
      </c>
      <c r="AA38">
        <v>13.183656287423201</v>
      </c>
      <c r="AB38">
        <v>11.7570336325181</v>
      </c>
      <c r="AC38">
        <v>9.8269478881005607</v>
      </c>
      <c r="AD38">
        <v>10.617149006398</v>
      </c>
      <c r="AE38">
        <v>9.9946603342929894</v>
      </c>
      <c r="AF38">
        <v>9.4561292652887605</v>
      </c>
      <c r="AG38">
        <v>12.708205534623</v>
      </c>
      <c r="AJ38" s="2">
        <f t="shared" ref="AJ38:AJ41" si="30">AVERAGE(D38:AG38)</f>
        <v>12.186117717401205</v>
      </c>
      <c r="AK38" s="2">
        <f t="shared" ref="AK38:AK41" si="31">_xlfn.STDEV.S(D38:AG38)</f>
        <v>1.5543448361996259</v>
      </c>
      <c r="AL38" s="2">
        <v>16.987513012340507</v>
      </c>
      <c r="AM38" s="2">
        <v>3.8142685872044444</v>
      </c>
      <c r="AN38" s="2">
        <v>23.38056567610445</v>
      </c>
      <c r="AO38" s="2">
        <v>5.4029592432716465</v>
      </c>
      <c r="AP38" s="2">
        <v>29.32912838340696</v>
      </c>
      <c r="AQ38" s="2">
        <v>11.021409584412559</v>
      </c>
      <c r="AW38" t="s">
        <v>22</v>
      </c>
      <c r="AX38" s="5">
        <v>5.7969225427667022</v>
      </c>
      <c r="AY38" s="5">
        <v>4.5205202935934148</v>
      </c>
      <c r="AZ38" s="5">
        <f t="shared" si="28"/>
        <v>1.2764022491732874</v>
      </c>
      <c r="BA38" s="5">
        <f t="shared" si="29"/>
        <v>28.235737620340593</v>
      </c>
      <c r="BE38">
        <v>16.987513012340507</v>
      </c>
      <c r="BG38">
        <v>23.38056567610445</v>
      </c>
      <c r="BI38">
        <v>29.32912838340696</v>
      </c>
    </row>
    <row r="39" spans="4:61" ht="15.75" x14ac:dyDescent="0.25">
      <c r="D39">
        <v>20.4091701925243</v>
      </c>
      <c r="E39">
        <v>17.0263593059599</v>
      </c>
      <c r="F39">
        <v>14.7064789874079</v>
      </c>
      <c r="G39">
        <v>16.664692839610399</v>
      </c>
      <c r="H39">
        <v>15.419796604554501</v>
      </c>
      <c r="I39">
        <v>16.597309663109701</v>
      </c>
      <c r="J39">
        <v>21.576495665732001</v>
      </c>
      <c r="K39">
        <v>22.778177355899199</v>
      </c>
      <c r="L39">
        <v>17.076596872022598</v>
      </c>
      <c r="M39">
        <v>13.823965653240499</v>
      </c>
      <c r="N39">
        <v>19.335992211067499</v>
      </c>
      <c r="O39">
        <v>19.374973601148099</v>
      </c>
      <c r="P39">
        <v>15.433023431544999</v>
      </c>
      <c r="Q39">
        <v>17.004948768070001</v>
      </c>
      <c r="R39">
        <v>13.0647009881831</v>
      </c>
      <c r="S39">
        <v>17.0221330589081</v>
      </c>
      <c r="T39">
        <v>23.351884927629801</v>
      </c>
      <c r="U39">
        <v>13.5807743185053</v>
      </c>
      <c r="V39">
        <v>25.866813775049302</v>
      </c>
      <c r="W39">
        <v>13.768787880991299</v>
      </c>
      <c r="X39">
        <v>9.3862008710369391</v>
      </c>
      <c r="Y39">
        <v>22.992243709566502</v>
      </c>
      <c r="Z39">
        <v>20.123817997678699</v>
      </c>
      <c r="AA39">
        <v>11.592127924048601</v>
      </c>
      <c r="AB39">
        <v>17.510182232923899</v>
      </c>
      <c r="AC39">
        <v>14.926623157558801</v>
      </c>
      <c r="AD39">
        <v>15.178449638405199</v>
      </c>
      <c r="AE39">
        <v>15.449734200061799</v>
      </c>
      <c r="AF39">
        <v>16.5122828358767</v>
      </c>
      <c r="AG39">
        <v>12.0706517018996</v>
      </c>
      <c r="AJ39" s="2">
        <f t="shared" si="30"/>
        <v>16.987513012340507</v>
      </c>
      <c r="AK39" s="2">
        <f t="shared" si="31"/>
        <v>3.8142685872044444</v>
      </c>
      <c r="AM39" s="2"/>
      <c r="AN39" s="2"/>
      <c r="AO39" s="1"/>
      <c r="AP39" s="1"/>
      <c r="AQ39" s="1"/>
      <c r="AW39" t="s">
        <v>23</v>
      </c>
      <c r="AX39" s="5">
        <v>9.4339768321203703</v>
      </c>
      <c r="AY39" s="5">
        <v>10.126514001709587</v>
      </c>
      <c r="AZ39" s="5">
        <f t="shared" si="28"/>
        <v>-0.69253716958921707</v>
      </c>
      <c r="BA39" s="5">
        <f t="shared" si="29"/>
        <v>-6.8388506594895482</v>
      </c>
      <c r="BE39">
        <v>15.944082701894363</v>
      </c>
      <c r="BG39">
        <v>10.774963435890092</v>
      </c>
      <c r="BI39">
        <v>18.904530166296727</v>
      </c>
    </row>
    <row r="40" spans="4:61" ht="15.75" x14ac:dyDescent="0.25">
      <c r="D40">
        <v>29.3160265856596</v>
      </c>
      <c r="E40">
        <v>26.302878984299898</v>
      </c>
      <c r="F40">
        <v>25.343678248372498</v>
      </c>
      <c r="G40">
        <v>28.195492037710501</v>
      </c>
      <c r="H40">
        <v>17.863885992025001</v>
      </c>
      <c r="I40">
        <v>25.303777277705699</v>
      </c>
      <c r="J40">
        <v>17.473156601118198</v>
      </c>
      <c r="K40">
        <v>19.752782767141099</v>
      </c>
      <c r="L40">
        <v>16.890416382506402</v>
      </c>
      <c r="M40">
        <v>26.057547955552899</v>
      </c>
      <c r="N40">
        <v>20.499760434749799</v>
      </c>
      <c r="O40">
        <v>25.643871893160401</v>
      </c>
      <c r="P40">
        <v>16.972850944374201</v>
      </c>
      <c r="Q40">
        <v>18.686029524966202</v>
      </c>
      <c r="R40">
        <v>18.2334046520978</v>
      </c>
      <c r="S40">
        <v>21.968547574868001</v>
      </c>
      <c r="T40">
        <v>22.036792545135501</v>
      </c>
      <c r="U40">
        <v>22.138739654904001</v>
      </c>
      <c r="V40">
        <v>18.9567766767051</v>
      </c>
      <c r="W40">
        <v>29.087603457752</v>
      </c>
      <c r="X40">
        <v>20.1561446987035</v>
      </c>
      <c r="Y40">
        <v>26.015214769381</v>
      </c>
      <c r="Z40">
        <v>23.769685915202199</v>
      </c>
      <c r="AA40">
        <v>19.944000614111101</v>
      </c>
      <c r="AB40">
        <v>35.046807516689</v>
      </c>
      <c r="AC40">
        <v>36.101532038832197</v>
      </c>
      <c r="AD40">
        <v>15.587422412644701</v>
      </c>
      <c r="AE40">
        <v>22.880029301784699</v>
      </c>
      <c r="AF40" s="4">
        <v>22.1170636949266</v>
      </c>
      <c r="AG40">
        <v>33.075049130053699</v>
      </c>
      <c r="AJ40" s="2">
        <f t="shared" si="30"/>
        <v>23.38056567610445</v>
      </c>
      <c r="AK40" s="2">
        <f t="shared" si="31"/>
        <v>5.4029592432716465</v>
      </c>
      <c r="AM40" s="2"/>
      <c r="AN40" s="2"/>
      <c r="AO40" s="1"/>
      <c r="AP40" s="1"/>
      <c r="AQ40" s="1"/>
      <c r="AW40" t="s">
        <v>24</v>
      </c>
      <c r="AX40" s="5">
        <v>10.902809543502425</v>
      </c>
      <c r="AY40" s="5">
        <v>10.063961470180555</v>
      </c>
      <c r="AZ40" s="5">
        <f t="shared" si="28"/>
        <v>0.83884807332186995</v>
      </c>
      <c r="BA40" s="5">
        <f t="shared" si="29"/>
        <v>8.3351677747114827</v>
      </c>
      <c r="BE40">
        <f t="shared" ref="BE40" si="32">BE38-BE39</f>
        <v>1.0434303104461442</v>
      </c>
      <c r="BG40">
        <f t="shared" ref="BG40" si="33">BG38-BG39</f>
        <v>12.605602240214358</v>
      </c>
      <c r="BI40">
        <f t="shared" ref="BI40" si="34">BI38-BI39</f>
        <v>10.424598217110233</v>
      </c>
    </row>
    <row r="41" spans="4:61" ht="15.75" x14ac:dyDescent="0.25">
      <c r="D41">
        <v>21.7314376586049</v>
      </c>
      <c r="E41">
        <v>16.415107476426101</v>
      </c>
      <c r="F41">
        <v>45.798581174344598</v>
      </c>
      <c r="G41">
        <v>62.151687576781903</v>
      </c>
      <c r="H41">
        <v>30.851154624838099</v>
      </c>
      <c r="I41">
        <v>21.725923824513298</v>
      </c>
      <c r="J41">
        <v>31.589524645549801</v>
      </c>
      <c r="K41">
        <v>16.159932872910101</v>
      </c>
      <c r="L41">
        <v>24.381066266658902</v>
      </c>
      <c r="M41">
        <v>26.5506408348473</v>
      </c>
      <c r="N41">
        <v>28.634646886713099</v>
      </c>
      <c r="O41">
        <v>30.529047649806099</v>
      </c>
      <c r="P41">
        <v>23.204538516857099</v>
      </c>
      <c r="Q41">
        <v>13.8551596642292</v>
      </c>
      <c r="R41">
        <v>33.658952282341303</v>
      </c>
      <c r="S41">
        <v>34.090835794773902</v>
      </c>
      <c r="T41">
        <v>29.2963688348751</v>
      </c>
      <c r="U41">
        <v>17.522641218352899</v>
      </c>
      <c r="V41">
        <v>45.9933665619062</v>
      </c>
      <c r="W41">
        <v>34.871224930362999</v>
      </c>
      <c r="X41">
        <v>36.844707605127603</v>
      </c>
      <c r="Y41">
        <v>22.263014877144901</v>
      </c>
      <c r="Z41">
        <v>20.8708113955119</v>
      </c>
      <c r="AA41">
        <v>25.550848820340399</v>
      </c>
      <c r="AB41">
        <v>34.853050146616901</v>
      </c>
      <c r="AC41">
        <v>24.593518823209902</v>
      </c>
      <c r="AD41">
        <v>22.076291656770799</v>
      </c>
      <c r="AE41">
        <v>22.075298696443099</v>
      </c>
      <c r="AF41">
        <v>28.743010408465</v>
      </c>
      <c r="AG41">
        <v>52.991459776885399</v>
      </c>
      <c r="AJ41" s="2">
        <f t="shared" si="30"/>
        <v>29.32912838340696</v>
      </c>
      <c r="AK41" s="2">
        <f t="shared" si="31"/>
        <v>11.021409584412559</v>
      </c>
      <c r="AM41" s="2"/>
      <c r="AN41" s="2"/>
      <c r="AO41" s="1"/>
      <c r="AP41" s="1"/>
      <c r="AQ41" s="1"/>
      <c r="AU41" t="s">
        <v>18</v>
      </c>
      <c r="AW41" t="s">
        <v>25</v>
      </c>
      <c r="AX41" s="5">
        <v>18.711215843700355</v>
      </c>
      <c r="AY41" s="5">
        <v>19.104781491799571</v>
      </c>
      <c r="AZ41" s="5">
        <f t="shared" si="28"/>
        <v>-0.39356564809921579</v>
      </c>
      <c r="BA41" s="5">
        <f t="shared" si="29"/>
        <v>-2.0600374218786466</v>
      </c>
      <c r="BE41">
        <f t="shared" ref="BE41:BI41" si="35">(BE38/BE39-1)*100</f>
        <v>6.5443107010613399</v>
      </c>
      <c r="BG41">
        <f t="shared" si="35"/>
        <v>116.98974493246661</v>
      </c>
      <c r="BI41">
        <f t="shared" si="35"/>
        <v>55.143386931114314</v>
      </c>
    </row>
    <row r="42" spans="4:61" ht="15.75" x14ac:dyDescent="0.25">
      <c r="AJ42" s="2"/>
      <c r="AK42" s="2"/>
      <c r="AM42" s="2"/>
      <c r="AN42" s="2"/>
      <c r="AO42" s="1"/>
      <c r="AP42" s="1"/>
      <c r="AQ42" s="1"/>
      <c r="AW42" t="s">
        <v>26</v>
      </c>
      <c r="AX42" s="5">
        <v>29.32912838340696</v>
      </c>
      <c r="AY42" s="5">
        <v>18.904530166296727</v>
      </c>
      <c r="AZ42" s="5">
        <f t="shared" si="28"/>
        <v>10.424598217110233</v>
      </c>
      <c r="BA42" s="5">
        <f t="shared" si="29"/>
        <v>55.143386931114314</v>
      </c>
    </row>
    <row r="43" spans="4:61" ht="15.75" x14ac:dyDescent="0.25">
      <c r="AJ43" s="2"/>
      <c r="AK43" s="2"/>
      <c r="AM43" s="1"/>
      <c r="AN43" s="2"/>
      <c r="AO43" s="1"/>
      <c r="AP43" s="1"/>
      <c r="AQ43" s="1"/>
    </row>
    <row r="44" spans="4:61" ht="15.75" x14ac:dyDescent="0.25">
      <c r="AJ44" s="2"/>
      <c r="AK44" s="2"/>
      <c r="AM44" s="1"/>
      <c r="AN44" s="2"/>
      <c r="AO44" s="1"/>
      <c r="AP44" s="1"/>
      <c r="AQ44" s="1"/>
    </row>
    <row r="45" spans="4:61" ht="15.75" x14ac:dyDescent="0.25">
      <c r="AJ45" s="2"/>
      <c r="AK45" s="2"/>
      <c r="AM45" s="2"/>
      <c r="AN45" s="2"/>
      <c r="AO45" s="1"/>
      <c r="AP45" s="1"/>
      <c r="AQ45" s="1"/>
    </row>
    <row r="46" spans="4:61" ht="15.75" x14ac:dyDescent="0.25">
      <c r="AJ46" s="2"/>
      <c r="AK46" s="2"/>
      <c r="AM46" s="2"/>
      <c r="AN46" s="2"/>
      <c r="AO46" s="1"/>
      <c r="AP46" s="1"/>
      <c r="AQ46" s="1"/>
    </row>
    <row r="47" spans="4:61" ht="15.75" x14ac:dyDescent="0.25">
      <c r="AJ47" s="2"/>
      <c r="AK47" s="2"/>
      <c r="AM47" s="2"/>
      <c r="AN47" s="2"/>
      <c r="AO47" s="1"/>
      <c r="AP47" s="1"/>
      <c r="AQ47" s="1"/>
    </row>
    <row r="48" spans="4:61" ht="15.75" x14ac:dyDescent="0.25">
      <c r="AJ48" s="2"/>
      <c r="AK48" s="2"/>
      <c r="AM48" s="2"/>
      <c r="AN48" s="1"/>
      <c r="AO48" s="1"/>
      <c r="AP48" s="1"/>
      <c r="AQ48" s="1"/>
    </row>
    <row r="49" spans="32:43" ht="15.75" x14ac:dyDescent="0.25">
      <c r="AJ49" s="2"/>
      <c r="AK49" s="2"/>
      <c r="AM49" s="1"/>
      <c r="AN49" s="1"/>
      <c r="AO49" s="1"/>
      <c r="AP49" s="1"/>
      <c r="AQ49" s="1"/>
    </row>
    <row r="50" spans="32:43" ht="15.75" x14ac:dyDescent="0.25">
      <c r="AJ50" s="2"/>
      <c r="AK50" s="2"/>
      <c r="AM50" s="2"/>
      <c r="AN50" s="2"/>
      <c r="AO50" s="1"/>
      <c r="AP50" s="1"/>
      <c r="AQ50" s="1"/>
    </row>
    <row r="51" spans="32:43" ht="15.75" x14ac:dyDescent="0.25">
      <c r="AJ51" s="2"/>
      <c r="AK51" s="2"/>
      <c r="AM51" s="2"/>
      <c r="AN51" s="2"/>
      <c r="AO51" s="1"/>
      <c r="AP51" s="1"/>
      <c r="AQ51" s="1"/>
    </row>
    <row r="52" spans="32:43" ht="15.75" x14ac:dyDescent="0.25">
      <c r="AJ52" s="2"/>
      <c r="AK52" s="2"/>
      <c r="AM52" s="1"/>
      <c r="AN52" s="1"/>
      <c r="AO52" s="1"/>
      <c r="AP52" s="1"/>
      <c r="AQ52" s="1"/>
    </row>
    <row r="53" spans="32:43" ht="15.75" x14ac:dyDescent="0.25">
      <c r="AJ53" s="2"/>
      <c r="AK53" s="2"/>
      <c r="AM53" s="2"/>
      <c r="AN53" s="1"/>
      <c r="AO53" s="1"/>
      <c r="AP53" s="1"/>
      <c r="AQ53" s="1"/>
    </row>
    <row r="54" spans="32:43" ht="15.75" x14ac:dyDescent="0.25">
      <c r="AF54" s="4"/>
      <c r="AJ54" s="2"/>
      <c r="AK54" s="2"/>
      <c r="AM54" s="2"/>
      <c r="AN54" s="1"/>
      <c r="AO54" s="1"/>
      <c r="AP54" s="1"/>
      <c r="AQ54" s="1"/>
    </row>
    <row r="55" spans="32:43" ht="15.75" x14ac:dyDescent="0.25">
      <c r="AJ55" s="2"/>
      <c r="AK55" s="2"/>
      <c r="AM55" s="2"/>
      <c r="AN55" s="2"/>
      <c r="AO55" s="1"/>
      <c r="AP55" s="1"/>
      <c r="AQ55" s="1"/>
    </row>
    <row r="56" spans="32:43" ht="15.75" x14ac:dyDescent="0.25">
      <c r="AJ56" s="2"/>
      <c r="AK56" s="2"/>
      <c r="AM56" s="2"/>
      <c r="AN56" s="2"/>
      <c r="AO56" s="1"/>
      <c r="AP56" s="1"/>
      <c r="AQ56" s="1"/>
    </row>
    <row r="57" spans="32:43" ht="15.75" x14ac:dyDescent="0.25">
      <c r="AJ57" s="2"/>
      <c r="AK57" s="2"/>
      <c r="AM57" s="1"/>
      <c r="AN57" s="1"/>
      <c r="AO57" s="1"/>
      <c r="AP57" s="1"/>
      <c r="AQ57" s="1"/>
    </row>
    <row r="58" spans="32:43" ht="15.75" x14ac:dyDescent="0.25">
      <c r="AJ58" s="2"/>
      <c r="AK58" s="2"/>
      <c r="AM58" s="1"/>
      <c r="AN58" s="1"/>
      <c r="AO58" s="1"/>
      <c r="AP58" s="1"/>
      <c r="AQ58" s="1"/>
    </row>
    <row r="59" spans="32:43" ht="15.75" x14ac:dyDescent="0.25">
      <c r="AJ59" s="2"/>
      <c r="AK59" s="2"/>
      <c r="AM59" s="2"/>
      <c r="AN59" s="2"/>
      <c r="AO59" s="1"/>
      <c r="AP59" s="1"/>
      <c r="AQ59" s="1"/>
    </row>
    <row r="60" spans="32:43" ht="15.75" x14ac:dyDescent="0.25">
      <c r="AJ60" s="2"/>
      <c r="AK60" s="2"/>
      <c r="AM60" s="2"/>
      <c r="AN60" s="2"/>
      <c r="AO60" s="1"/>
      <c r="AP60" s="1"/>
      <c r="AQ60" s="1"/>
    </row>
    <row r="61" spans="32:43" ht="15.75" x14ac:dyDescent="0.25">
      <c r="AJ61" s="2"/>
      <c r="AK61" s="2"/>
      <c r="AM61" s="2"/>
      <c r="AN61" s="2"/>
      <c r="AO61" s="1"/>
      <c r="AP61" s="1"/>
      <c r="AQ61" s="1"/>
    </row>
    <row r="62" spans="32:43" ht="15.75" x14ac:dyDescent="0.25">
      <c r="AJ62" s="2"/>
      <c r="AK62" s="2"/>
      <c r="AM62" s="2"/>
      <c r="AN62" s="2"/>
      <c r="AO62" s="1"/>
      <c r="AP62" s="1"/>
      <c r="AQ62" s="1"/>
    </row>
    <row r="63" spans="32:43" ht="15.75" x14ac:dyDescent="0.25">
      <c r="AJ63" s="2"/>
      <c r="AK63" s="2"/>
      <c r="AM63" s="1"/>
      <c r="AN63" s="1"/>
      <c r="AO63" s="1"/>
      <c r="AP63" s="1"/>
      <c r="AQ63" s="1"/>
    </row>
    <row r="64" spans="32:43" ht="15.75" x14ac:dyDescent="0.25">
      <c r="AJ64" s="2"/>
      <c r="AK64" s="2"/>
      <c r="AM64" s="2"/>
      <c r="AN64" s="2"/>
      <c r="AO64" s="1"/>
      <c r="AP64" s="1"/>
      <c r="AQ64" s="1"/>
    </row>
    <row r="65" spans="32:43" ht="15.75" x14ac:dyDescent="0.25">
      <c r="AJ65" s="2"/>
      <c r="AK65" s="2"/>
      <c r="AM65" s="2"/>
      <c r="AN65" s="2"/>
      <c r="AO65" s="1"/>
      <c r="AP65" s="1"/>
      <c r="AQ65" s="1"/>
    </row>
    <row r="66" spans="32:43" ht="15.75" x14ac:dyDescent="0.25">
      <c r="AF66" s="4"/>
      <c r="AJ66" s="2"/>
      <c r="AK66" s="2"/>
      <c r="AM66" s="1"/>
      <c r="AN66" s="1"/>
      <c r="AO66" s="1"/>
      <c r="AP66" s="1"/>
      <c r="AQ66" s="1"/>
    </row>
    <row r="67" spans="32:43" ht="15.75" x14ac:dyDescent="0.25">
      <c r="AJ67" s="2"/>
      <c r="AK67" s="2"/>
      <c r="AM67" s="1"/>
      <c r="AN67" s="1"/>
      <c r="AO67" s="1"/>
      <c r="AP67" s="1"/>
      <c r="AQ67" s="1"/>
    </row>
    <row r="68" spans="32:43" ht="15.75" x14ac:dyDescent="0.25">
      <c r="AJ68" s="2"/>
      <c r="AK68" s="2"/>
      <c r="AM68" s="1"/>
      <c r="AN68" s="1"/>
      <c r="AO68" s="1"/>
      <c r="AP68" s="1"/>
      <c r="AQ68" s="1"/>
    </row>
    <row r="69" spans="32:43" ht="15.75" x14ac:dyDescent="0.25">
      <c r="AJ69" s="2"/>
      <c r="AK69" s="2"/>
      <c r="AM69" s="1"/>
      <c r="AN69" s="1"/>
      <c r="AO69" s="1"/>
      <c r="AP69" s="1"/>
      <c r="AQ69" s="1"/>
    </row>
    <row r="70" spans="32:43" ht="15.75" x14ac:dyDescent="0.25">
      <c r="AJ70" s="2"/>
      <c r="AK70" s="2"/>
      <c r="AM70" s="1"/>
      <c r="AN70" s="1"/>
      <c r="AO70" s="1"/>
      <c r="AP70" s="1"/>
      <c r="AQ70" s="1"/>
    </row>
    <row r="71" spans="32:43" ht="15.75" x14ac:dyDescent="0.25">
      <c r="AJ71" s="2"/>
      <c r="AK71" s="2"/>
      <c r="AM71" s="1"/>
      <c r="AN71" s="1"/>
      <c r="AO71" s="1"/>
      <c r="AP71" s="1"/>
      <c r="AQ71" s="1"/>
    </row>
    <row r="72" spans="32:43" ht="15.75" x14ac:dyDescent="0.25">
      <c r="AJ72" s="2"/>
      <c r="AK72" s="2"/>
      <c r="AM72" s="1"/>
      <c r="AN72" s="1"/>
      <c r="AO72" s="1"/>
      <c r="AP72" s="1"/>
      <c r="AQ72" s="1"/>
    </row>
    <row r="73" spans="32:43" ht="15.75" x14ac:dyDescent="0.25">
      <c r="AJ73" s="2"/>
      <c r="AK73" s="2"/>
      <c r="AM73" s="1"/>
      <c r="AN73" s="1"/>
      <c r="AO73" s="1"/>
      <c r="AP73" s="1"/>
      <c r="AQ73" s="1"/>
    </row>
    <row r="74" spans="32:43" ht="15.75" x14ac:dyDescent="0.25">
      <c r="AJ74" s="2"/>
      <c r="AK74" s="2"/>
      <c r="AM74" s="2"/>
      <c r="AN74" s="2"/>
      <c r="AO74" s="1"/>
      <c r="AP74" s="1"/>
      <c r="AQ74" s="1"/>
    </row>
    <row r="75" spans="32:43" ht="15.75" x14ac:dyDescent="0.25">
      <c r="AJ75" s="2"/>
      <c r="AK75" s="2"/>
      <c r="AM75" s="2"/>
      <c r="AN75" s="2"/>
      <c r="AO75" s="1"/>
      <c r="AP75" s="1"/>
      <c r="AQ75" s="1"/>
    </row>
    <row r="76" spans="32:43" ht="15.75" x14ac:dyDescent="0.25">
      <c r="AJ76" s="2"/>
      <c r="AK76" s="2"/>
      <c r="AM76" s="2"/>
      <c r="AN76" s="2"/>
      <c r="AO76" s="1"/>
      <c r="AP76" s="1"/>
      <c r="AQ76" s="1"/>
    </row>
    <row r="77" spans="32:43" ht="15.75" x14ac:dyDescent="0.25">
      <c r="AJ77" s="2"/>
      <c r="AK77" s="2"/>
      <c r="AM77" s="2"/>
      <c r="AN77" s="2"/>
      <c r="AO77" s="1"/>
      <c r="AP77" s="1"/>
      <c r="AQ77" s="1"/>
    </row>
    <row r="78" spans="32:43" ht="15.75" x14ac:dyDescent="0.25">
      <c r="AJ78" s="2"/>
      <c r="AK78" s="2"/>
      <c r="AM78" s="1"/>
      <c r="AN78" s="1"/>
      <c r="AO78" s="1"/>
      <c r="AP78" s="1"/>
      <c r="AQ78" s="1"/>
    </row>
    <row r="79" spans="32:43" ht="15.75" x14ac:dyDescent="0.25">
      <c r="AJ79" s="2"/>
      <c r="AK79" s="2"/>
      <c r="AM79" s="1"/>
      <c r="AN79" s="1"/>
      <c r="AO79" s="1"/>
      <c r="AP79" s="1"/>
      <c r="AQ79" s="1"/>
    </row>
    <row r="80" spans="32:43" ht="15.75" x14ac:dyDescent="0.25">
      <c r="AJ80" s="2"/>
      <c r="AK80" s="2"/>
      <c r="AM80" s="2"/>
      <c r="AN80" s="2"/>
      <c r="AO80" s="2"/>
      <c r="AP80" s="3"/>
      <c r="AQ80" s="1"/>
    </row>
    <row r="81" spans="36:43" ht="15.75" x14ac:dyDescent="0.25">
      <c r="AJ81" s="2"/>
      <c r="AK81" s="2"/>
      <c r="AM81" s="2"/>
      <c r="AN81" s="2"/>
      <c r="AO81" s="2"/>
      <c r="AP81" s="3"/>
      <c r="AQ81" s="1"/>
    </row>
    <row r="82" spans="36:43" ht="15.75" x14ac:dyDescent="0.25">
      <c r="AJ82" s="2"/>
      <c r="AK82" s="2"/>
      <c r="AM82" s="2"/>
      <c r="AN82" s="2"/>
      <c r="AO82" s="2"/>
      <c r="AP82" s="3"/>
      <c r="AQ82" s="1"/>
    </row>
    <row r="83" spans="36:43" ht="15.75" x14ac:dyDescent="0.25">
      <c r="AJ83" s="2"/>
      <c r="AK83" s="2"/>
      <c r="AM83" s="1"/>
      <c r="AN83" s="1"/>
      <c r="AO83" s="1"/>
      <c r="AP83" s="1"/>
      <c r="AQ83" s="1"/>
    </row>
    <row r="84" spans="36:43" ht="15.75" x14ac:dyDescent="0.25">
      <c r="AJ84" s="1"/>
      <c r="AK84" s="1"/>
      <c r="AM84" s="1"/>
      <c r="AN84" s="1"/>
      <c r="AO84" s="1"/>
      <c r="AP84" s="1"/>
      <c r="AQ84" s="1"/>
    </row>
    <row r="85" spans="36:43" ht="15.75" x14ac:dyDescent="0.25">
      <c r="AJ85" s="2"/>
      <c r="AK85" s="2"/>
      <c r="AM85" s="1"/>
      <c r="AN85" s="1"/>
      <c r="AO85" s="1"/>
      <c r="AP85" s="1"/>
      <c r="AQ85" s="1"/>
    </row>
    <row r="86" spans="36:43" ht="15.75" x14ac:dyDescent="0.25">
      <c r="AJ86" s="2"/>
      <c r="AK86" s="2"/>
      <c r="AM86" s="1"/>
      <c r="AN86" s="1"/>
      <c r="AO86" s="1"/>
      <c r="AP86" s="1"/>
      <c r="AQ86" s="1"/>
    </row>
    <row r="87" spans="36:43" ht="15.75" x14ac:dyDescent="0.25">
      <c r="AJ87" s="2"/>
      <c r="AK87" s="2"/>
      <c r="AM87" s="1"/>
      <c r="AN87" s="1"/>
      <c r="AO87" s="1"/>
      <c r="AP87" s="1"/>
      <c r="AQ87" s="1"/>
    </row>
    <row r="88" spans="36:43" ht="15.75" x14ac:dyDescent="0.25">
      <c r="AJ88" s="2"/>
      <c r="AK88" s="2"/>
      <c r="AM88" s="1"/>
      <c r="AN88" s="1"/>
      <c r="AO88" s="1"/>
      <c r="AP88" s="1"/>
      <c r="AQ88" s="1"/>
    </row>
    <row r="89" spans="36:43" ht="15.75" x14ac:dyDescent="0.25">
      <c r="AM89" s="1"/>
      <c r="AN89" s="1"/>
      <c r="AO89" s="1"/>
      <c r="AP89" s="1"/>
      <c r="AQ89" s="1"/>
    </row>
    <row r="90" spans="36:43" ht="15.75" x14ac:dyDescent="0.25">
      <c r="AM90" s="1"/>
      <c r="AN90" s="1"/>
      <c r="AO90" s="1"/>
      <c r="AP90" s="1"/>
      <c r="AQ90" s="1"/>
    </row>
    <row r="91" spans="36:43" ht="15.75" x14ac:dyDescent="0.25">
      <c r="AM91" s="1"/>
      <c r="AN91" s="1"/>
      <c r="AO91" s="1"/>
      <c r="AP91" s="1"/>
      <c r="AQ91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7:BA41"/>
  <sheetViews>
    <sheetView tabSelected="1" topLeftCell="AN19" zoomScale="130" zoomScaleNormal="130" workbookViewId="0">
      <selection activeCell="AZ27" sqref="AZ27:BA29"/>
    </sheetView>
  </sheetViews>
  <sheetFormatPr baseColWidth="10" defaultRowHeight="15" x14ac:dyDescent="0.25"/>
  <cols>
    <col min="44" max="44" width="8.85546875" customWidth="1"/>
    <col min="45" max="46" width="9.140625" customWidth="1"/>
    <col min="47" max="47" width="12.7109375" customWidth="1"/>
    <col min="48" max="48" width="9.140625" customWidth="1"/>
    <col min="49" max="49" width="8" customWidth="1"/>
    <col min="50" max="51" width="7.85546875" customWidth="1"/>
  </cols>
  <sheetData>
    <row r="7" spans="12:51" ht="15.75" x14ac:dyDescent="0.25">
      <c r="AJ7" s="2"/>
      <c r="AK7" s="2"/>
    </row>
    <row r="8" spans="12:51" ht="15.75" x14ac:dyDescent="0.25">
      <c r="AJ8" s="2"/>
      <c r="AK8" s="2"/>
    </row>
    <row r="9" spans="12:51" ht="15.75" x14ac:dyDescent="0.25">
      <c r="AJ9" s="2"/>
      <c r="AK9" s="2"/>
      <c r="AR9" t="s">
        <v>28</v>
      </c>
      <c r="AV9" t="s">
        <v>29</v>
      </c>
    </row>
    <row r="10" spans="12:51" ht="15.75" x14ac:dyDescent="0.25">
      <c r="AJ10" s="2"/>
      <c r="AK10" s="2"/>
      <c r="AR10" t="s">
        <v>27</v>
      </c>
      <c r="AT10" t="s">
        <v>30</v>
      </c>
      <c r="AV10" t="s">
        <v>27</v>
      </c>
      <c r="AX10" t="s">
        <v>30</v>
      </c>
    </row>
    <row r="11" spans="12:51" ht="15.75" x14ac:dyDescent="0.25">
      <c r="AJ11" s="2"/>
      <c r="AK11" s="2"/>
    </row>
    <row r="12" spans="12:51" ht="15.75" x14ac:dyDescent="0.25">
      <c r="L12">
        <v>2.00959819000381</v>
      </c>
      <c r="M12">
        <v>1.2014881858031701</v>
      </c>
      <c r="N12">
        <v>2.9971611637185398</v>
      </c>
      <c r="O12">
        <v>1.3763564625026301</v>
      </c>
      <c r="P12">
        <v>2.5783764017309099</v>
      </c>
      <c r="Q12">
        <v>2.01171499607615</v>
      </c>
      <c r="R12">
        <v>1.16495591997468</v>
      </c>
      <c r="S12">
        <v>2.4593004443063902</v>
      </c>
      <c r="T12">
        <v>1.67056058001174</v>
      </c>
      <c r="U12">
        <v>3.8488402078869401</v>
      </c>
      <c r="V12">
        <v>3.3078619399398601</v>
      </c>
      <c r="W12">
        <v>2.1582813304954098</v>
      </c>
      <c r="X12">
        <v>2.1214047134891301</v>
      </c>
      <c r="Y12">
        <v>0.90348808991943597</v>
      </c>
      <c r="Z12">
        <v>2.2151267470047098</v>
      </c>
      <c r="AA12">
        <v>1.2519829943906</v>
      </c>
      <c r="AB12">
        <v>5.79551074367361</v>
      </c>
      <c r="AC12">
        <v>2.8554350343187802</v>
      </c>
      <c r="AD12">
        <v>1.39659187157257</v>
      </c>
      <c r="AE12">
        <v>1.4436272348466299</v>
      </c>
      <c r="AF12">
        <v>2.3591499809401402</v>
      </c>
      <c r="AG12">
        <v>1.2424534430434899</v>
      </c>
      <c r="AH12">
        <v>2.0818525610689602</v>
      </c>
      <c r="AI12">
        <v>1.7318981110024201</v>
      </c>
      <c r="AJ12" s="2">
        <v>1.34701400285043</v>
      </c>
      <c r="AK12" s="2">
        <v>3.0129226135257601</v>
      </c>
      <c r="AL12">
        <v>1.5183351682006201</v>
      </c>
      <c r="AM12">
        <v>2.7371909748474499</v>
      </c>
      <c r="AN12">
        <v>2.3233988847521601</v>
      </c>
      <c r="AO12">
        <v>1.35346073765726</v>
      </c>
      <c r="AQ12" t="s">
        <v>12</v>
      </c>
      <c r="AR12" s="5">
        <f>AVERAGE(L12:AO12)</f>
        <v>2.1491779909851463</v>
      </c>
      <c r="AS12" s="5">
        <f>_xlfn.STDEV.S(L12:AO12)</f>
        <v>1.0004252311081905</v>
      </c>
      <c r="AT12" s="5">
        <f>AVERAGE(L15:AO15)</f>
        <v>1.8485211735438063</v>
      </c>
      <c r="AU12" s="5">
        <f>_xlfn.STDEV.S(L15:AO15)</f>
        <v>0.86500530656272134</v>
      </c>
      <c r="AV12" s="5">
        <f>AVERAGE(L13:AO13)</f>
        <v>2.4336547285318186</v>
      </c>
      <c r="AW12" s="5">
        <f>_xlfn.STDEV.S(L13:AO13)</f>
        <v>0.80023981664849031</v>
      </c>
      <c r="AX12" s="5">
        <f>AVERAGE(L16:AO16)</f>
        <v>1.9574369611705618</v>
      </c>
      <c r="AY12" s="5">
        <f>_xlfn.STDEV.S(L16:AO16)</f>
        <v>0.65732884335802089</v>
      </c>
    </row>
    <row r="13" spans="12:51" ht="15.75" x14ac:dyDescent="0.25">
      <c r="L13">
        <v>2.8245091879527102</v>
      </c>
      <c r="M13">
        <v>2.72668897463676</v>
      </c>
      <c r="N13">
        <v>2.34833301532989</v>
      </c>
      <c r="O13">
        <v>2.3690924096866399</v>
      </c>
      <c r="P13">
        <v>1.3657665958704099</v>
      </c>
      <c r="Q13">
        <v>4.43415928636764</v>
      </c>
      <c r="R13">
        <v>1.80908960784615</v>
      </c>
      <c r="S13">
        <v>2.3936659948802599</v>
      </c>
      <c r="T13">
        <v>2.2870119060013399</v>
      </c>
      <c r="U13">
        <v>2.6369293215774801</v>
      </c>
      <c r="V13">
        <v>2.1577459129569601</v>
      </c>
      <c r="W13">
        <v>1.65721513793464</v>
      </c>
      <c r="X13">
        <v>3.02506549331921</v>
      </c>
      <c r="Y13">
        <v>2.29780543244041</v>
      </c>
      <c r="Z13">
        <v>2.76896188299528</v>
      </c>
      <c r="AA13">
        <v>2.9130038855189802</v>
      </c>
      <c r="AB13">
        <v>1.13645497072888</v>
      </c>
      <c r="AC13">
        <v>3.5487199271688401</v>
      </c>
      <c r="AD13">
        <v>2.15857851141413</v>
      </c>
      <c r="AE13">
        <v>2.1595402079836599</v>
      </c>
      <c r="AF13">
        <v>1.47253092552481</v>
      </c>
      <c r="AG13">
        <v>1.66384329751884</v>
      </c>
      <c r="AH13">
        <v>1.6422494538606001</v>
      </c>
      <c r="AI13">
        <v>3.09982412787565</v>
      </c>
      <c r="AJ13" s="2">
        <v>2.6608449972002801</v>
      </c>
      <c r="AK13" s="2">
        <v>2.8976714450629402</v>
      </c>
      <c r="AL13">
        <v>3.0932720350498402</v>
      </c>
      <c r="AM13">
        <v>2.3944528458888001</v>
      </c>
      <c r="AN13">
        <v>4.1061914415293197</v>
      </c>
      <c r="AO13">
        <v>0.96042362383320801</v>
      </c>
      <c r="AQ13" t="s">
        <v>13</v>
      </c>
      <c r="AR13" s="5">
        <f>AVERAGE(L19:AO19)</f>
        <v>2.9045318886135925</v>
      </c>
      <c r="AS13" s="5">
        <f>_xlfn.STDEV.S(L19:AO19)</f>
        <v>0.85014625122404575</v>
      </c>
      <c r="AT13" s="5">
        <f>AVERAGE(L22:AO22)</f>
        <v>2.703419372406473</v>
      </c>
      <c r="AU13" s="5">
        <f>_xlfn.STDEV.S(L22:AO22)</f>
        <v>0.781917874642725</v>
      </c>
      <c r="AV13" s="5">
        <f>AVERAGE(L20:AO20)</f>
        <v>4.1591787985184947</v>
      </c>
      <c r="AW13" s="5">
        <f>_xlfn.STDEV.S(L20:AO20)</f>
        <v>1.1224023077332477</v>
      </c>
      <c r="AX13" s="5">
        <f>AVERAGE(L23:AO23)</f>
        <v>3.6373523603514148</v>
      </c>
      <c r="AY13" s="5">
        <f>_xlfn.STDEV.S(L23:AO23)</f>
        <v>1.0012153958315904</v>
      </c>
    </row>
    <row r="14" spans="12:51" ht="15.75" x14ac:dyDescent="0.25">
      <c r="AJ14" s="2"/>
      <c r="AK14" s="2"/>
      <c r="AQ14" t="s">
        <v>14</v>
      </c>
      <c r="AR14" s="5">
        <f>AVERAGE(L26:AO26)</f>
        <v>3.5731497626428537</v>
      </c>
      <c r="AS14" s="5">
        <f>_xlfn.STDEV.S(L26:AO26)</f>
        <v>0.9432028729657147</v>
      </c>
      <c r="AT14" s="5">
        <f>AVERAGE(L29:AO29)</f>
        <v>3.9186758482872657</v>
      </c>
      <c r="AU14" s="5">
        <f>_xlfn.STDEV.S(L29:AO29)</f>
        <v>1.0781407848078417</v>
      </c>
      <c r="AV14" s="5">
        <f>AVERAGE(L27:AO27)</f>
        <v>5.910584741514243</v>
      </c>
      <c r="AW14" s="5">
        <f>_xlfn.STDEV.S(L27:AO27)</f>
        <v>1.9265246857865745</v>
      </c>
      <c r="AX14" s="5">
        <f>AVERAGE(L30:AO30)</f>
        <v>6.4602844146952831</v>
      </c>
      <c r="AY14" s="5">
        <f>_xlfn.STDEV.S(L30:AO30)</f>
        <v>2.0657920650942838</v>
      </c>
    </row>
    <row r="15" spans="12:51" ht="15.75" x14ac:dyDescent="0.25">
      <c r="L15">
        <v>1.8254265866613599</v>
      </c>
      <c r="M15">
        <v>0.97830428653339396</v>
      </c>
      <c r="N15">
        <v>2.6588331908693799</v>
      </c>
      <c r="O15">
        <v>1.03835484508075</v>
      </c>
      <c r="P15">
        <v>1.9072395197049701</v>
      </c>
      <c r="Q15">
        <v>1.7563708312203401</v>
      </c>
      <c r="R15">
        <v>1.0431804613564799</v>
      </c>
      <c r="S15">
        <v>2.1778800813093202</v>
      </c>
      <c r="T15">
        <v>1.3886718381694401</v>
      </c>
      <c r="U15">
        <v>3.4306548918896902</v>
      </c>
      <c r="V15">
        <v>2.6620675195208001</v>
      </c>
      <c r="W15">
        <v>1.8474507748122999</v>
      </c>
      <c r="X15">
        <v>1.9216609264578</v>
      </c>
      <c r="Y15">
        <v>0.75234598688677401</v>
      </c>
      <c r="Z15">
        <v>1.9172362287151601</v>
      </c>
      <c r="AA15">
        <v>0.97809440976985296</v>
      </c>
      <c r="AB15">
        <v>4.9489923807089999</v>
      </c>
      <c r="AC15">
        <v>2.4240065790340402</v>
      </c>
      <c r="AD15">
        <v>1.17781946934294</v>
      </c>
      <c r="AE15">
        <v>1.3052495254354499</v>
      </c>
      <c r="AF15">
        <v>2.1297734723558301</v>
      </c>
      <c r="AG15">
        <v>1.13459899627198</v>
      </c>
      <c r="AH15">
        <v>1.9245788942155599</v>
      </c>
      <c r="AI15">
        <v>1.58793158015172</v>
      </c>
      <c r="AJ15" s="2">
        <v>1.2917859797399001</v>
      </c>
      <c r="AK15" s="2">
        <v>2.55334913576967</v>
      </c>
      <c r="AL15">
        <v>1.11830471036878</v>
      </c>
      <c r="AM15">
        <v>2.3596771254755202</v>
      </c>
      <c r="AN15">
        <v>2.0794012662613</v>
      </c>
      <c r="AO15">
        <v>1.1363937122246901</v>
      </c>
    </row>
    <row r="16" spans="12:51" ht="15.75" x14ac:dyDescent="0.25">
      <c r="L16">
        <v>2.4120652019078199</v>
      </c>
      <c r="M16">
        <v>2.1411322312360799</v>
      </c>
      <c r="N16">
        <v>2.0675250621421801</v>
      </c>
      <c r="O16">
        <v>2.1885586966150101</v>
      </c>
      <c r="P16">
        <v>0.93928219889598397</v>
      </c>
      <c r="Q16">
        <v>3.5119141545189501</v>
      </c>
      <c r="R16">
        <v>1.3675820292640899</v>
      </c>
      <c r="S16">
        <v>1.9161810382136499</v>
      </c>
      <c r="T16">
        <v>1.93064777749681</v>
      </c>
      <c r="U16">
        <v>2.1939781356827299</v>
      </c>
      <c r="V16">
        <v>1.94784702429426</v>
      </c>
      <c r="W16">
        <v>1.1844066510408799</v>
      </c>
      <c r="X16">
        <v>2.1850112325135198</v>
      </c>
      <c r="Y16">
        <v>1.9125891434295901</v>
      </c>
      <c r="Z16">
        <v>2.3691349416373</v>
      </c>
      <c r="AA16">
        <v>2.52164214443262</v>
      </c>
      <c r="AB16">
        <v>0.91496451559228098</v>
      </c>
      <c r="AC16">
        <v>3.12851754909105</v>
      </c>
      <c r="AD16">
        <v>1.5312038831922099</v>
      </c>
      <c r="AE16">
        <v>1.9672432984019099</v>
      </c>
      <c r="AF16" s="4">
        <v>1.1327588677867999</v>
      </c>
      <c r="AG16">
        <v>1.5016821142277901</v>
      </c>
      <c r="AH16">
        <v>1.3577169385610901</v>
      </c>
      <c r="AI16">
        <v>2.1659914942815499</v>
      </c>
      <c r="AJ16" s="2">
        <v>1.85724154827053</v>
      </c>
      <c r="AK16" s="2">
        <v>2.2958652948398099</v>
      </c>
      <c r="AL16">
        <v>2.60082526487398</v>
      </c>
      <c r="AM16">
        <v>1.8599081993864499</v>
      </c>
      <c r="AN16">
        <v>2.9724386163594998</v>
      </c>
      <c r="AO16">
        <v>0.647253586930429</v>
      </c>
    </row>
    <row r="17" spans="12:53" ht="15.75" x14ac:dyDescent="0.25">
      <c r="AJ17" s="2"/>
      <c r="AK17" s="2"/>
    </row>
    <row r="18" spans="12:53" ht="15.75" x14ac:dyDescent="0.25">
      <c r="AJ18" s="2"/>
      <c r="AK18" s="2"/>
    </row>
    <row r="19" spans="12:53" ht="15.75" x14ac:dyDescent="0.25">
      <c r="L19">
        <v>2.5482248317527998</v>
      </c>
      <c r="M19">
        <v>3.1925670768752901</v>
      </c>
      <c r="N19">
        <v>2.3213708509796498</v>
      </c>
      <c r="O19">
        <v>3.1160530876241199</v>
      </c>
      <c r="P19">
        <v>2.7658642613643298</v>
      </c>
      <c r="Q19">
        <v>3.80978987759012</v>
      </c>
      <c r="R19">
        <v>3.3290238556885101</v>
      </c>
      <c r="S19">
        <v>2.1720014457700998</v>
      </c>
      <c r="T19">
        <v>3.1031132874157001</v>
      </c>
      <c r="U19">
        <v>1.9900159910642401</v>
      </c>
      <c r="V19">
        <v>4.3567265409356599</v>
      </c>
      <c r="W19">
        <v>4.3741717845747896</v>
      </c>
      <c r="X19">
        <v>2.16318245805016</v>
      </c>
      <c r="Y19">
        <v>1.8516869491739201</v>
      </c>
      <c r="Z19">
        <v>4.4902689483450597</v>
      </c>
      <c r="AA19">
        <v>4.0928270229052499</v>
      </c>
      <c r="AB19">
        <v>1.4232973363010399</v>
      </c>
      <c r="AC19">
        <v>3.3664870945402599</v>
      </c>
      <c r="AD19">
        <v>2.81821908086367</v>
      </c>
      <c r="AE19">
        <v>2.3614408248396601</v>
      </c>
      <c r="AF19">
        <v>3.0070039744433501</v>
      </c>
      <c r="AG19">
        <v>3.0881331637590899</v>
      </c>
      <c r="AH19">
        <v>2.0392589892593902</v>
      </c>
      <c r="AI19">
        <v>2.9747273698917498</v>
      </c>
      <c r="AJ19" s="2">
        <v>3.7191184774930601</v>
      </c>
      <c r="AK19" s="2">
        <v>1.9035510492385099</v>
      </c>
      <c r="AL19">
        <v>4.07276740125688</v>
      </c>
      <c r="AM19">
        <v>2.4593950276380498</v>
      </c>
      <c r="AN19">
        <v>2.3256598839127798</v>
      </c>
      <c r="AO19">
        <v>1.90000871486057</v>
      </c>
    </row>
    <row r="20" spans="12:53" ht="15.75" x14ac:dyDescent="0.25">
      <c r="L20">
        <v>3.99949396823457</v>
      </c>
      <c r="M20">
        <v>2.3742601798009701</v>
      </c>
      <c r="N20">
        <v>4.8230762878116504</v>
      </c>
      <c r="O20">
        <v>4.0384559231500097</v>
      </c>
      <c r="P20">
        <v>6.5287372778117003</v>
      </c>
      <c r="Q20">
        <v>4.60215116581149</v>
      </c>
      <c r="R20">
        <v>3.2084184425119799</v>
      </c>
      <c r="S20">
        <v>4.9067095370500304</v>
      </c>
      <c r="T20">
        <v>4.5061246337750402</v>
      </c>
      <c r="U20">
        <v>4.36539987049657</v>
      </c>
      <c r="V20">
        <v>5.0945430141038797</v>
      </c>
      <c r="W20">
        <v>6.40667634521912</v>
      </c>
      <c r="X20">
        <v>2.6290964232029701</v>
      </c>
      <c r="Y20">
        <v>2.9205252600505101</v>
      </c>
      <c r="Z20">
        <v>4.0104966416219501</v>
      </c>
      <c r="AA20">
        <v>3.5276773930424099</v>
      </c>
      <c r="AB20">
        <v>4.2043315335855</v>
      </c>
      <c r="AC20">
        <v>5.2409095561313102</v>
      </c>
      <c r="AD20">
        <v>3.7765464625812002</v>
      </c>
      <c r="AE20">
        <v>2.37844690007383</v>
      </c>
      <c r="AF20">
        <v>6.8420553474989001</v>
      </c>
      <c r="AG20">
        <v>4.2594415956660701</v>
      </c>
      <c r="AH20">
        <v>3.73501592583054</v>
      </c>
      <c r="AI20">
        <v>3.3292041924011002</v>
      </c>
      <c r="AJ20" s="2">
        <v>4.3280889428934</v>
      </c>
      <c r="AK20" s="2">
        <v>3.6881899159174898</v>
      </c>
      <c r="AL20">
        <v>3.93328332997149</v>
      </c>
      <c r="AM20">
        <v>3.5868728525603601</v>
      </c>
      <c r="AN20">
        <v>2.8428323054666</v>
      </c>
      <c r="AO20">
        <v>4.6883027312822003</v>
      </c>
    </row>
    <row r="21" spans="12:53" ht="16.5" thickBot="1" x14ac:dyDescent="0.3">
      <c r="AJ21" s="2"/>
      <c r="AK21" s="2"/>
    </row>
    <row r="22" spans="12:53" ht="16.5" thickBot="1" x14ac:dyDescent="0.3">
      <c r="L22">
        <v>2.2824620515332801</v>
      </c>
      <c r="M22">
        <v>2.97909039715671</v>
      </c>
      <c r="N22">
        <v>2.31700995543037</v>
      </c>
      <c r="O22">
        <v>2.7470188400352802</v>
      </c>
      <c r="P22">
        <v>2.5451970078272299</v>
      </c>
      <c r="Q22">
        <v>3.7924497388212801</v>
      </c>
      <c r="R22">
        <v>3.11858179732479</v>
      </c>
      <c r="S22">
        <v>2.10206185150387</v>
      </c>
      <c r="T22">
        <v>3.0336993209308099</v>
      </c>
      <c r="U22">
        <v>1.9486871286157801</v>
      </c>
      <c r="V22">
        <v>4.1145770335700798</v>
      </c>
      <c r="W22">
        <v>4.1610127784003801</v>
      </c>
      <c r="X22">
        <v>2.0404567314514601</v>
      </c>
      <c r="Y22">
        <v>1.70001817594932</v>
      </c>
      <c r="Z22">
        <v>3.9719509976868399</v>
      </c>
      <c r="AA22">
        <v>3.7822381267998901</v>
      </c>
      <c r="AB22">
        <v>1.33281530163579</v>
      </c>
      <c r="AC22">
        <v>2.8396569695754299</v>
      </c>
      <c r="AD22">
        <v>2.6183538273087299</v>
      </c>
      <c r="AE22">
        <v>2.0100390206621799</v>
      </c>
      <c r="AF22">
        <v>2.63984504664537</v>
      </c>
      <c r="AG22">
        <v>2.9911788314594001</v>
      </c>
      <c r="AH22">
        <v>1.87736208999932</v>
      </c>
      <c r="AI22">
        <v>2.6512181198690001</v>
      </c>
      <c r="AJ22" s="2">
        <v>3.31175000962015</v>
      </c>
      <c r="AK22" s="2">
        <v>1.9364024361172101</v>
      </c>
      <c r="AL22">
        <v>3.83281876259284</v>
      </c>
      <c r="AM22">
        <v>2.3572745593894302</v>
      </c>
      <c r="AN22">
        <v>2.31574038960273</v>
      </c>
      <c r="AO22">
        <v>1.75161387467927</v>
      </c>
      <c r="AU22" s="9">
        <v>1.849</v>
      </c>
      <c r="AV22" s="11">
        <v>4.7439999999999998</v>
      </c>
      <c r="AW22" s="13">
        <f>AU22-AV22</f>
        <v>-2.8949999999999996</v>
      </c>
      <c r="AX22">
        <f>(AU22/AV22-1)*100</f>
        <v>-61.024451939291737</v>
      </c>
    </row>
    <row r="23" spans="12:53" ht="16.5" thickBot="1" x14ac:dyDescent="0.3">
      <c r="L23">
        <v>3.18050455687071</v>
      </c>
      <c r="M23">
        <v>2.2493105649917999</v>
      </c>
      <c r="N23">
        <v>4.6183144699535799</v>
      </c>
      <c r="O23">
        <v>3.6549609825170202</v>
      </c>
      <c r="P23">
        <v>5.95685676367839</v>
      </c>
      <c r="Q23">
        <v>4.0154690069213999</v>
      </c>
      <c r="R23">
        <v>2.2419080470978598</v>
      </c>
      <c r="S23">
        <v>4.3505101919080502</v>
      </c>
      <c r="T23">
        <v>3.50338242485708</v>
      </c>
      <c r="U23">
        <v>3.7239337009975402</v>
      </c>
      <c r="V23">
        <v>4.3210404371173903</v>
      </c>
      <c r="W23">
        <v>5.3714711604317698</v>
      </c>
      <c r="X23">
        <v>2.0342204209455201</v>
      </c>
      <c r="Y23">
        <v>2.1379657134979402</v>
      </c>
      <c r="Z23">
        <v>2.9768017081564402</v>
      </c>
      <c r="AA23">
        <v>3.3099026328543002</v>
      </c>
      <c r="AB23">
        <v>3.8845062408745199</v>
      </c>
      <c r="AC23">
        <v>4.2454524786089696</v>
      </c>
      <c r="AD23">
        <v>3.4298205093057001</v>
      </c>
      <c r="AE23">
        <v>2.1405686239124102</v>
      </c>
      <c r="AF23">
        <v>5.7734023444982796</v>
      </c>
      <c r="AG23">
        <v>3.9958330637449602</v>
      </c>
      <c r="AH23">
        <v>3.15772265016163</v>
      </c>
      <c r="AI23">
        <v>3.3256354282214402</v>
      </c>
      <c r="AJ23" s="2">
        <v>3.7093406778242399</v>
      </c>
      <c r="AK23" s="2">
        <v>3.13137681759728</v>
      </c>
      <c r="AL23">
        <v>4.0558696434329704</v>
      </c>
      <c r="AM23">
        <v>3.7920107555367402</v>
      </c>
      <c r="AN23">
        <v>2.76775285870719</v>
      </c>
      <c r="AO23">
        <v>4.0647259353193199</v>
      </c>
      <c r="AU23" s="10">
        <v>2.7029999999999998</v>
      </c>
      <c r="AV23" s="12">
        <v>8.0730000000000004</v>
      </c>
      <c r="AW23" s="13">
        <f t="shared" ref="AW23:AW24" si="0">AU23-AV23</f>
        <v>-5.370000000000001</v>
      </c>
      <c r="AX23">
        <f t="shared" ref="AX23:AX24" si="1">(AU23/AV23-1)*100</f>
        <v>-66.51802303976217</v>
      </c>
    </row>
    <row r="24" spans="12:53" ht="16.5" thickBot="1" x14ac:dyDescent="0.3">
      <c r="AJ24" s="2"/>
      <c r="AK24" s="2"/>
      <c r="AU24" s="10">
        <v>3.573</v>
      </c>
      <c r="AV24" s="12">
        <v>12.664</v>
      </c>
      <c r="AW24" s="13">
        <f t="shared" si="0"/>
        <v>-9.0909999999999993</v>
      </c>
      <c r="AX24">
        <f t="shared" si="1"/>
        <v>-71.786165508528114</v>
      </c>
    </row>
    <row r="25" spans="12:53" ht="15.75" x14ac:dyDescent="0.25">
      <c r="AJ25" s="2"/>
      <c r="AK25" s="2"/>
    </row>
    <row r="26" spans="12:53" ht="16.5" thickBot="1" x14ac:dyDescent="0.3">
      <c r="L26">
        <v>3.00453797078519</v>
      </c>
      <c r="M26">
        <v>2.3938025781898098</v>
      </c>
      <c r="N26">
        <v>3.0528756861898798</v>
      </c>
      <c r="O26">
        <v>2.5069709940093201</v>
      </c>
      <c r="P26">
        <v>4.44962144233644</v>
      </c>
      <c r="Q26">
        <v>3.2055468338153199</v>
      </c>
      <c r="R26">
        <v>3.9143738929647198</v>
      </c>
      <c r="S26">
        <v>5.9417358999117402</v>
      </c>
      <c r="T26">
        <v>3.61629446660922</v>
      </c>
      <c r="U26">
        <v>2.36109351460001</v>
      </c>
      <c r="V26">
        <v>5.3162491273050003</v>
      </c>
      <c r="W26">
        <v>3.3455749757803499</v>
      </c>
      <c r="X26">
        <v>4.1462328328334204</v>
      </c>
      <c r="Y26">
        <v>4.0555222919589404</v>
      </c>
      <c r="Z26">
        <v>4.6413221526483497</v>
      </c>
      <c r="AA26">
        <v>3.8506515483995001</v>
      </c>
      <c r="AB26">
        <v>3.9773627163254002</v>
      </c>
      <c r="AC26">
        <v>2.9639660775407402</v>
      </c>
      <c r="AD26">
        <v>2.5803933664245702</v>
      </c>
      <c r="AE26">
        <v>3.3805000915044698</v>
      </c>
      <c r="AF26">
        <v>2.9900001399531599</v>
      </c>
      <c r="AG26">
        <v>3.9388064602161901</v>
      </c>
      <c r="AH26">
        <v>4.6784887323844604</v>
      </c>
      <c r="AI26">
        <v>2.2627385684248398</v>
      </c>
      <c r="AJ26" s="2">
        <v>3.7887744321795398</v>
      </c>
      <c r="AK26" s="2">
        <v>3.5104757149993402</v>
      </c>
      <c r="AL26">
        <v>1.95131700189316</v>
      </c>
      <c r="AM26">
        <v>2.8569566830617199</v>
      </c>
      <c r="AN26">
        <v>4.8088456672957598</v>
      </c>
      <c r="AO26">
        <v>3.7034610187450498</v>
      </c>
    </row>
    <row r="27" spans="12:53" ht="16.5" thickBot="1" x14ac:dyDescent="0.3">
      <c r="L27">
        <v>8.4162763736090191</v>
      </c>
      <c r="M27">
        <v>4.8276672428549698</v>
      </c>
      <c r="N27">
        <v>3.9332564200604301</v>
      </c>
      <c r="O27">
        <v>4.0714059946635803</v>
      </c>
      <c r="P27">
        <v>7.6574150725486998</v>
      </c>
      <c r="Q27">
        <v>7.1855250758087603</v>
      </c>
      <c r="R27">
        <v>5.344178914604</v>
      </c>
      <c r="S27">
        <v>4.6611270454653102</v>
      </c>
      <c r="T27">
        <v>4.4547628172217903</v>
      </c>
      <c r="U27">
        <v>6.1144613500815002</v>
      </c>
      <c r="V27">
        <v>5.8556450147662504</v>
      </c>
      <c r="W27">
        <v>5.8295558779026404</v>
      </c>
      <c r="X27">
        <v>4.6386148613567704</v>
      </c>
      <c r="Y27">
        <v>10.607588110388299</v>
      </c>
      <c r="Z27">
        <v>9.9709127911135393</v>
      </c>
      <c r="AA27">
        <v>6.3818327225882898</v>
      </c>
      <c r="AB27">
        <v>8.9422118040563099</v>
      </c>
      <c r="AC27">
        <v>3.8949168684381998</v>
      </c>
      <c r="AD27">
        <v>7.3334137211417998</v>
      </c>
      <c r="AE27">
        <v>5.3946440185533602</v>
      </c>
      <c r="AF27">
        <v>5.29679763315879</v>
      </c>
      <c r="AG27">
        <v>2.1414625152237599</v>
      </c>
      <c r="AH27">
        <v>3.9789018218552599</v>
      </c>
      <c r="AI27">
        <v>4.0154712695052597</v>
      </c>
      <c r="AJ27" s="2">
        <v>6.8702534619375104</v>
      </c>
      <c r="AK27" s="2">
        <v>7.3685144983537301</v>
      </c>
      <c r="AL27">
        <v>4.82672714363681</v>
      </c>
      <c r="AM27">
        <v>6.8170528938909696</v>
      </c>
      <c r="AN27">
        <v>5.6845521455674701</v>
      </c>
      <c r="AO27">
        <v>4.8023967650741701</v>
      </c>
      <c r="AU27" s="7">
        <v>1957</v>
      </c>
      <c r="AV27" s="14">
        <v>4257</v>
      </c>
      <c r="AX27">
        <f>AU27/1000</f>
        <v>1.9570000000000001</v>
      </c>
      <c r="AY27">
        <f>AV27/1000</f>
        <v>4.2569999999999997</v>
      </c>
      <c r="AZ27" s="13">
        <f>AX27-AY27</f>
        <v>-2.2999999999999998</v>
      </c>
      <c r="BA27" s="13">
        <f>(AX27/AY27-1)*100</f>
        <v>-54.028658679821476</v>
      </c>
    </row>
    <row r="28" spans="12:53" ht="16.5" thickBot="1" x14ac:dyDescent="0.3">
      <c r="AF28" s="4"/>
      <c r="AJ28" s="2"/>
      <c r="AK28" s="2"/>
      <c r="AU28" s="8">
        <v>3637</v>
      </c>
      <c r="AV28" s="15">
        <v>9434</v>
      </c>
      <c r="AX28">
        <f t="shared" ref="AX28:AX29" si="2">AU28/1000</f>
        <v>3.637</v>
      </c>
      <c r="AY28">
        <f t="shared" ref="AY28:AY29" si="3">AV28/1000</f>
        <v>9.4339999999999993</v>
      </c>
      <c r="AZ28" s="13">
        <f t="shared" ref="AZ28:AZ29" si="4">AX28-AY28</f>
        <v>-5.7969999999999988</v>
      </c>
      <c r="BA28" s="13">
        <f t="shared" ref="BA28:BA29" si="5">(AX28/AY28-1)*100</f>
        <v>-61.447954208183162</v>
      </c>
    </row>
    <row r="29" spans="12:53" ht="16.5" thickBot="1" x14ac:dyDescent="0.3">
      <c r="L29">
        <v>3.3393758749220299</v>
      </c>
      <c r="M29">
        <v>2.6553760105109201</v>
      </c>
      <c r="N29">
        <v>3.5113705663575998</v>
      </c>
      <c r="O29">
        <v>2.6860530727573302</v>
      </c>
      <c r="P29">
        <v>5.1151108022984397</v>
      </c>
      <c r="Q29">
        <v>3.3613773611839899</v>
      </c>
      <c r="R29">
        <v>4.3498877225807204</v>
      </c>
      <c r="S29">
        <v>6.5422625317841003</v>
      </c>
      <c r="T29">
        <v>3.8565101314745598</v>
      </c>
      <c r="U29">
        <v>2.41188319987601</v>
      </c>
      <c r="V29">
        <v>5.6544972606674699</v>
      </c>
      <c r="W29">
        <v>3.9165156069617399</v>
      </c>
      <c r="X29">
        <v>4.8164869990601398</v>
      </c>
      <c r="Y29">
        <v>4.8512797051037904</v>
      </c>
      <c r="Z29">
        <v>4.6995922286114897</v>
      </c>
      <c r="AA29">
        <v>4.0225829797276003</v>
      </c>
      <c r="AB29">
        <v>4.4998102630171797</v>
      </c>
      <c r="AC29">
        <v>2.8682480785673201</v>
      </c>
      <c r="AD29">
        <v>2.7948305433110501</v>
      </c>
      <c r="AE29">
        <v>3.5701647577372699</v>
      </c>
      <c r="AF29">
        <v>3.1298491408741902</v>
      </c>
      <c r="AG29">
        <v>4.2954009050558399</v>
      </c>
      <c r="AH29">
        <v>5.2377685055714096</v>
      </c>
      <c r="AI29">
        <v>2.5879257188626301</v>
      </c>
      <c r="AJ29" s="2">
        <v>3.98483556408075</v>
      </c>
      <c r="AK29" s="2">
        <v>3.5906115059307502</v>
      </c>
      <c r="AL29">
        <v>2.0782440937506101</v>
      </c>
      <c r="AM29">
        <v>3.2516902419281601</v>
      </c>
      <c r="AN29">
        <v>5.4718859973893998</v>
      </c>
      <c r="AO29">
        <v>4.4088480786634596</v>
      </c>
      <c r="AU29" s="8">
        <v>5911</v>
      </c>
      <c r="AV29" s="15">
        <v>18711</v>
      </c>
      <c r="AX29">
        <f t="shared" si="2"/>
        <v>5.9109999999999996</v>
      </c>
      <c r="AY29">
        <f t="shared" si="3"/>
        <v>18.710999999999999</v>
      </c>
      <c r="AZ29" s="13">
        <f t="shared" si="4"/>
        <v>-12.799999999999999</v>
      </c>
      <c r="BA29" s="13">
        <f t="shared" si="5"/>
        <v>-68.408957297846186</v>
      </c>
    </row>
    <row r="30" spans="12:53" ht="15.75" x14ac:dyDescent="0.25">
      <c r="L30">
        <v>7.8906706005341203</v>
      </c>
      <c r="M30">
        <v>4.5973256290975897</v>
      </c>
      <c r="N30">
        <v>5.01104193919792</v>
      </c>
      <c r="O30">
        <v>4.8870809000162101</v>
      </c>
      <c r="P30">
        <v>7.9368422100122498</v>
      </c>
      <c r="Q30">
        <v>7.5067629847583603</v>
      </c>
      <c r="R30">
        <v>5.8805970629127904</v>
      </c>
      <c r="S30">
        <v>5.3614618598127004</v>
      </c>
      <c r="T30">
        <v>5.5879757053655297</v>
      </c>
      <c r="U30">
        <v>6.82729272443994</v>
      </c>
      <c r="V30">
        <v>5.6598747702529799</v>
      </c>
      <c r="W30">
        <v>6.1642733513835504</v>
      </c>
      <c r="X30">
        <v>5.6709990456671298</v>
      </c>
      <c r="Y30">
        <v>10.7292628394876</v>
      </c>
      <c r="Z30">
        <v>9.6073772347336099</v>
      </c>
      <c r="AA30">
        <v>7.7846600850608096</v>
      </c>
      <c r="AB30">
        <v>11.923412870150599</v>
      </c>
      <c r="AC30">
        <v>3.1522703241741898</v>
      </c>
      <c r="AD30">
        <v>7.3355158353806296</v>
      </c>
      <c r="AE30">
        <v>5.7225063783743098</v>
      </c>
      <c r="AF30">
        <v>6.82766447439798</v>
      </c>
      <c r="AG30">
        <v>2.7850245421872799</v>
      </c>
      <c r="AH30">
        <v>4.2762378446959604</v>
      </c>
      <c r="AI30">
        <v>4.8976755422651399</v>
      </c>
      <c r="AJ30" s="2">
        <v>8.3908978732406396</v>
      </c>
      <c r="AK30" s="2">
        <v>8.0353169376635094</v>
      </c>
      <c r="AL30">
        <v>4.0992622288442897</v>
      </c>
      <c r="AM30">
        <v>7.1774237337361999</v>
      </c>
      <c r="AN30">
        <v>6.7877984974606198</v>
      </c>
      <c r="AO30">
        <v>5.2940264155540602</v>
      </c>
    </row>
    <row r="31" spans="12:53" ht="15.75" x14ac:dyDescent="0.25">
      <c r="AJ31" s="2"/>
      <c r="AK31" s="2"/>
    </row>
    <row r="32" spans="12:53" ht="15.75" x14ac:dyDescent="0.25">
      <c r="AJ32" s="2"/>
      <c r="AK32" s="2"/>
    </row>
    <row r="33" spans="32:37" ht="15.75" x14ac:dyDescent="0.25">
      <c r="AJ33" s="2"/>
      <c r="AK33" s="2"/>
    </row>
    <row r="34" spans="32:37" ht="15.75" x14ac:dyDescent="0.25">
      <c r="AJ34" s="2"/>
      <c r="AK34" s="2"/>
    </row>
    <row r="35" spans="32:37" ht="15.75" x14ac:dyDescent="0.25">
      <c r="AJ35" s="2"/>
      <c r="AK35" s="2"/>
    </row>
    <row r="36" spans="32:37" ht="15.75" x14ac:dyDescent="0.25">
      <c r="AJ36" s="2"/>
      <c r="AK36" s="2"/>
    </row>
    <row r="37" spans="32:37" ht="15.75" x14ac:dyDescent="0.25">
      <c r="AJ37" s="2"/>
      <c r="AK37" s="2"/>
    </row>
    <row r="38" spans="32:37" ht="15.75" x14ac:dyDescent="0.25">
      <c r="AJ38" s="2"/>
      <c r="AK38" s="2"/>
    </row>
    <row r="39" spans="32:37" ht="15.75" x14ac:dyDescent="0.25">
      <c r="AJ39" s="2"/>
      <c r="AK39" s="2"/>
    </row>
    <row r="40" spans="32:37" ht="15.75" x14ac:dyDescent="0.25">
      <c r="AF40" s="4"/>
      <c r="AJ40" s="2"/>
      <c r="AK40" s="2"/>
    </row>
    <row r="41" spans="32:37" ht="15.75" x14ac:dyDescent="0.25">
      <c r="AJ41" s="2"/>
      <c r="AK41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cluster</vt:lpstr>
      <vt:lpstr>2 clusters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2016-06-23T20:01:19Z</dcterms:modified>
</cp:coreProperties>
</file>