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Udemy\Power BI (Español)\La Tropicalizada\"/>
    </mc:Choice>
  </mc:AlternateContent>
  <xr:revisionPtr revIDLastSave="0" documentId="8_{D7B32220-B3A2-45E3-9B60-FCE36C2F32E4}" xr6:coauthVersionLast="45" xr6:coauthVersionMax="45" xr10:uidLastSave="{00000000-0000-0000-0000-000000000000}"/>
  <bookViews>
    <workbookView xWindow="-120" yWindow="-120" windowWidth="20730" windowHeight="11160" activeTab="1" xr2:uid="{B67F0C16-77BA-4F4C-AEF3-99B5D182F6E9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3" l="1"/>
  <c r="S10" i="3"/>
  <c r="U10" i="3" s="1"/>
  <c r="K10" i="3"/>
  <c r="F10" i="3"/>
  <c r="L10" i="3" s="1"/>
  <c r="T9" i="3"/>
  <c r="S9" i="3"/>
  <c r="U9" i="3" s="1"/>
  <c r="K9" i="3"/>
  <c r="F9" i="3"/>
  <c r="L9" i="3" s="1"/>
  <c r="A9" i="3"/>
  <c r="S8" i="3"/>
  <c r="T8" i="3" s="1"/>
  <c r="K8" i="3"/>
  <c r="F8" i="3"/>
  <c r="L8" i="3" s="1"/>
  <c r="A8" i="3"/>
  <c r="A7" i="3" s="1"/>
  <c r="A6" i="3" s="1"/>
  <c r="A5" i="3" s="1"/>
  <c r="A4" i="3" s="1"/>
  <c r="A3" i="3" s="1"/>
  <c r="A2" i="3" s="1"/>
  <c r="T7" i="3"/>
  <c r="S7" i="3"/>
  <c r="U7" i="3" s="1"/>
  <c r="K7" i="3"/>
  <c r="F7" i="3"/>
  <c r="L7" i="3" s="1"/>
  <c r="S6" i="3"/>
  <c r="T6" i="3" s="1"/>
  <c r="K6" i="3"/>
  <c r="F6" i="3"/>
  <c r="L6" i="3" s="1"/>
  <c r="T5" i="3"/>
  <c r="S5" i="3"/>
  <c r="U5" i="3" s="1"/>
  <c r="K5" i="3"/>
  <c r="F5" i="3"/>
  <c r="L5" i="3" s="1"/>
  <c r="S4" i="3"/>
  <c r="T4" i="3" s="1"/>
  <c r="K4" i="3"/>
  <c r="F4" i="3"/>
  <c r="L4" i="3" s="1"/>
  <c r="T3" i="3"/>
  <c r="S3" i="3"/>
  <c r="U3" i="3" s="1"/>
  <c r="K3" i="3"/>
  <c r="F3" i="3"/>
  <c r="L3" i="3" s="1"/>
  <c r="S2" i="3"/>
  <c r="T2" i="3" s="1"/>
  <c r="O2" i="3"/>
  <c r="K2" i="3"/>
  <c r="F2" i="3"/>
  <c r="L2" i="3" s="1"/>
  <c r="B15" i="1"/>
  <c r="F12" i="1"/>
  <c r="G12" i="1"/>
  <c r="H12" i="1"/>
  <c r="I12" i="1"/>
  <c r="J12" i="1"/>
  <c r="C11" i="1"/>
  <c r="D11" i="1"/>
  <c r="E11" i="1"/>
  <c r="F11" i="1"/>
  <c r="G11" i="1"/>
  <c r="H11" i="1"/>
  <c r="I11" i="1"/>
  <c r="J11" i="1"/>
  <c r="B11" i="1"/>
  <c r="C6" i="1"/>
  <c r="D6" i="1"/>
  <c r="D12" i="1" s="1"/>
  <c r="E6" i="1"/>
  <c r="F6" i="1"/>
  <c r="G6" i="1"/>
  <c r="H6" i="1"/>
  <c r="I6" i="1"/>
  <c r="J6" i="1"/>
  <c r="B6" i="1"/>
  <c r="J19" i="1"/>
  <c r="I19" i="1"/>
  <c r="I20" i="1" s="1"/>
  <c r="H19" i="1"/>
  <c r="H20" i="1" s="1"/>
  <c r="G19" i="1"/>
  <c r="F19" i="1"/>
  <c r="F20" i="1" s="1"/>
  <c r="E19" i="1"/>
  <c r="E20" i="1" s="1"/>
  <c r="D19" i="1"/>
  <c r="D20" i="1" s="1"/>
  <c r="C19" i="1"/>
  <c r="B19" i="1"/>
  <c r="B20" i="1" s="1"/>
  <c r="I1" i="1"/>
  <c r="H1" i="1" s="1"/>
  <c r="G1" i="1" s="1"/>
  <c r="F1" i="1" s="1"/>
  <c r="E1" i="1" s="1"/>
  <c r="D1" i="1" s="1"/>
  <c r="C1" i="1" s="1"/>
  <c r="B1" i="1" s="1"/>
  <c r="U2" i="3" l="1"/>
  <c r="U4" i="3"/>
  <c r="U6" i="3"/>
  <c r="U8" i="3"/>
  <c r="E12" i="1"/>
  <c r="C12" i="1"/>
  <c r="B12" i="1"/>
  <c r="E21" i="1"/>
  <c r="I21" i="1"/>
  <c r="C20" i="1"/>
  <c r="C21" i="1" s="1"/>
  <c r="G20" i="1"/>
  <c r="G21" i="1" s="1"/>
  <c r="B21" i="1"/>
  <c r="D21" i="1"/>
  <c r="F21" i="1"/>
  <c r="H21" i="1"/>
  <c r="J20" i="1"/>
  <c r="J21" i="1" s="1"/>
</calcChain>
</file>

<file path=xl/sharedStrings.xml><?xml version="1.0" encoding="utf-8"?>
<sst xmlns="http://schemas.openxmlformats.org/spreadsheetml/2006/main" count="42" uniqueCount="21">
  <si>
    <t>Total Ventas</t>
  </si>
  <si>
    <t>Total Costo de lo vendido</t>
  </si>
  <si>
    <t>Gastos de mercadeo y ventas</t>
  </si>
  <si>
    <t>Gastos administrativos</t>
  </si>
  <si>
    <t>Intereses bancarios</t>
  </si>
  <si>
    <t>Otros ingresos/egresos (neto)</t>
  </si>
  <si>
    <t>Impuestos</t>
  </si>
  <si>
    <t>Utilidad Neta</t>
  </si>
  <si>
    <t>Ventas Cerveza y bebidas</t>
  </si>
  <si>
    <t>Ventas Alimentos</t>
  </si>
  <si>
    <t>Ventas Bienes Raíces</t>
  </si>
  <si>
    <t>Ventas Otras Ventas</t>
  </si>
  <si>
    <t>Año</t>
  </si>
  <si>
    <t>Costo Cerveza y bebidas</t>
  </si>
  <si>
    <t>Costo Alimentos</t>
  </si>
  <si>
    <t>Costo Bienes Raíces</t>
  </si>
  <si>
    <t>Costo Otros</t>
  </si>
  <si>
    <t>Costos Operativos</t>
  </si>
  <si>
    <t>Margen Bruto</t>
  </si>
  <si>
    <t>Margen Operativo</t>
  </si>
  <si>
    <t>Utilidad Antes de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</si>
</sst>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0332-40D0-4A51-BFFE-3C837391020B}">
  <dimension ref="A1:J21"/>
  <sheetViews>
    <sheetView workbookViewId="0">
      <selection activeCell="A9" sqref="A9"/>
    </sheetView>
  </sheetViews>
  <sheetFormatPr baseColWidth="10" defaultRowHeight="15" x14ac:dyDescent="0.25"/>
  <cols>
    <col min="1" max="1" width="28.5703125" customWidth="1"/>
  </cols>
  <sheetData>
    <row r="1" spans="1:10" x14ac:dyDescent="0.25">
      <c r="A1" s="1" t="s">
        <v>12</v>
      </c>
      <c r="B1" s="4">
        <f t="shared" ref="B1:H1" si="0">C1-1</f>
        <v>2012</v>
      </c>
      <c r="C1" s="4">
        <f t="shared" si="0"/>
        <v>2013</v>
      </c>
      <c r="D1" s="4">
        <f t="shared" si="0"/>
        <v>2014</v>
      </c>
      <c r="E1" s="5">
        <f t="shared" si="0"/>
        <v>2015</v>
      </c>
      <c r="F1" s="5">
        <f t="shared" si="0"/>
        <v>2016</v>
      </c>
      <c r="G1" s="5">
        <f t="shared" si="0"/>
        <v>2017</v>
      </c>
      <c r="H1" s="5">
        <f t="shared" si="0"/>
        <v>2018</v>
      </c>
      <c r="I1" s="5">
        <f>J1-1</f>
        <v>2019</v>
      </c>
      <c r="J1" s="5">
        <v>2020</v>
      </c>
    </row>
    <row r="2" spans="1:10" x14ac:dyDescent="0.25">
      <c r="A2" s="1" t="s">
        <v>8</v>
      </c>
      <c r="B2" s="2">
        <v>68.8</v>
      </c>
      <c r="C2" s="2">
        <v>75.099999999999994</v>
      </c>
      <c r="D2" s="2">
        <v>93.2</v>
      </c>
      <c r="E2" s="2">
        <v>116.8</v>
      </c>
      <c r="F2" s="2">
        <v>163.69999999999999</v>
      </c>
      <c r="G2" s="2">
        <v>198.6</v>
      </c>
      <c r="H2" s="2">
        <v>208.2</v>
      </c>
      <c r="I2" s="2">
        <v>231.1</v>
      </c>
      <c r="J2" s="2">
        <v>258.7</v>
      </c>
    </row>
    <row r="3" spans="1:10" x14ac:dyDescent="0.25">
      <c r="A3" s="1" t="s">
        <v>9</v>
      </c>
      <c r="B3" s="3">
        <v>0</v>
      </c>
      <c r="C3" s="3">
        <v>0</v>
      </c>
      <c r="D3" s="3">
        <v>0</v>
      </c>
      <c r="E3" s="2">
        <v>4.4000000000000004</v>
      </c>
      <c r="F3" s="2">
        <v>27.7</v>
      </c>
      <c r="G3" s="2">
        <v>33.4</v>
      </c>
      <c r="H3" s="2">
        <v>34.4</v>
      </c>
      <c r="I3" s="2">
        <v>34.4</v>
      </c>
      <c r="J3" s="2">
        <v>35.799999999999997</v>
      </c>
    </row>
    <row r="4" spans="1:10" x14ac:dyDescent="0.25">
      <c r="A4" s="1" t="s">
        <v>10</v>
      </c>
      <c r="B4" s="3">
        <v>0</v>
      </c>
      <c r="C4" s="3">
        <v>0</v>
      </c>
      <c r="D4" s="3">
        <v>0</v>
      </c>
      <c r="E4" s="3">
        <v>0</v>
      </c>
      <c r="F4" s="2">
        <v>12.3</v>
      </c>
      <c r="G4" s="2">
        <v>45.6</v>
      </c>
      <c r="H4" s="2">
        <v>33.4</v>
      </c>
      <c r="I4" s="2">
        <v>22.3</v>
      </c>
      <c r="J4" s="2">
        <v>19.899999999999999</v>
      </c>
    </row>
    <row r="5" spans="1:10" x14ac:dyDescent="0.25">
      <c r="A5" s="1" t="s">
        <v>11</v>
      </c>
      <c r="B5" s="2">
        <v>0</v>
      </c>
      <c r="C5" s="2">
        <v>0</v>
      </c>
      <c r="D5" s="2">
        <v>0.6</v>
      </c>
      <c r="E5" s="2">
        <v>1.1000000000000001</v>
      </c>
      <c r="F5" s="2">
        <v>0.8</v>
      </c>
      <c r="G5" s="2">
        <v>2.1</v>
      </c>
      <c r="H5" s="2">
        <v>1.7</v>
      </c>
      <c r="I5" s="2">
        <v>2</v>
      </c>
      <c r="J5" s="2">
        <v>2.6</v>
      </c>
    </row>
    <row r="6" spans="1:10" x14ac:dyDescent="0.25">
      <c r="A6" s="1" t="s">
        <v>0</v>
      </c>
      <c r="B6" s="2">
        <f>SUM(B2:B5)</f>
        <v>68.8</v>
      </c>
      <c r="C6" s="2">
        <f t="shared" ref="C6:J6" si="1">SUM(C2:C5)</f>
        <v>75.099999999999994</v>
      </c>
      <c r="D6" s="2">
        <f t="shared" si="1"/>
        <v>93.8</v>
      </c>
      <c r="E6" s="2">
        <f t="shared" si="1"/>
        <v>122.3</v>
      </c>
      <c r="F6" s="2">
        <f t="shared" si="1"/>
        <v>204.5</v>
      </c>
      <c r="G6" s="2">
        <f t="shared" si="1"/>
        <v>279.70000000000005</v>
      </c>
      <c r="H6" s="2">
        <f t="shared" si="1"/>
        <v>277.7</v>
      </c>
      <c r="I6" s="2">
        <f t="shared" si="1"/>
        <v>289.8</v>
      </c>
      <c r="J6" s="2">
        <f t="shared" si="1"/>
        <v>317</v>
      </c>
    </row>
    <row r="7" spans="1:10" x14ac:dyDescent="0.25">
      <c r="A7" s="1" t="s">
        <v>13</v>
      </c>
      <c r="B7" s="2">
        <v>19.899999999999999</v>
      </c>
      <c r="C7" s="2">
        <v>21.8</v>
      </c>
      <c r="D7" s="2">
        <v>33.799999999999997</v>
      </c>
      <c r="E7" s="2">
        <v>42.6</v>
      </c>
      <c r="F7" s="2">
        <v>64.099999999999994</v>
      </c>
      <c r="G7" s="2">
        <v>77.2</v>
      </c>
      <c r="H7" s="2">
        <v>81.599999999999994</v>
      </c>
      <c r="I7" s="2">
        <v>85.9</v>
      </c>
      <c r="J7" s="2">
        <v>95.9</v>
      </c>
    </row>
    <row r="8" spans="1:10" x14ac:dyDescent="0.25">
      <c r="A8" s="1" t="s">
        <v>14</v>
      </c>
      <c r="B8" s="3">
        <v>0</v>
      </c>
      <c r="C8" s="3">
        <v>0</v>
      </c>
      <c r="D8" s="3">
        <v>0</v>
      </c>
      <c r="E8" s="2">
        <v>3.3</v>
      </c>
      <c r="F8" s="2">
        <v>19.8</v>
      </c>
      <c r="G8" s="2">
        <v>24</v>
      </c>
      <c r="H8" s="2">
        <v>25.9</v>
      </c>
      <c r="I8" s="2">
        <v>25.1</v>
      </c>
      <c r="J8" s="2">
        <v>26</v>
      </c>
    </row>
    <row r="9" spans="1:10" x14ac:dyDescent="0.25">
      <c r="A9" s="1" t="s">
        <v>15</v>
      </c>
      <c r="B9" s="3">
        <v>0</v>
      </c>
      <c r="C9" s="3">
        <v>0</v>
      </c>
      <c r="D9" s="3">
        <v>0</v>
      </c>
      <c r="E9" s="3">
        <v>0</v>
      </c>
      <c r="F9" s="2">
        <v>4.0999999999999996</v>
      </c>
      <c r="G9" s="2">
        <v>22.4</v>
      </c>
      <c r="H9" s="2">
        <v>14.6</v>
      </c>
      <c r="I9" s="2">
        <v>10</v>
      </c>
      <c r="J9" s="2">
        <v>9.6999999999999993</v>
      </c>
    </row>
    <row r="10" spans="1:10" x14ac:dyDescent="0.25">
      <c r="A10" s="1" t="s">
        <v>16</v>
      </c>
      <c r="B10" s="2">
        <v>0</v>
      </c>
      <c r="C10" s="2">
        <v>0</v>
      </c>
      <c r="D10" s="2">
        <v>0.5</v>
      </c>
      <c r="E10" s="2">
        <v>0.7</v>
      </c>
      <c r="F10" s="2">
        <v>1.2</v>
      </c>
      <c r="G10" s="2">
        <v>1.6</v>
      </c>
      <c r="H10" s="2">
        <v>1.4</v>
      </c>
      <c r="I10" s="2">
        <v>1.4</v>
      </c>
      <c r="J10" s="2">
        <v>1.7</v>
      </c>
    </row>
    <row r="11" spans="1:10" x14ac:dyDescent="0.25">
      <c r="A11" s="1" t="s">
        <v>1</v>
      </c>
      <c r="B11" s="2">
        <f>SUM(B7:B10)</f>
        <v>19.899999999999999</v>
      </c>
      <c r="C11" s="2">
        <f t="shared" ref="C11:J11" si="2">SUM(C7:C10)</f>
        <v>21.8</v>
      </c>
      <c r="D11" s="2">
        <f t="shared" si="2"/>
        <v>34.299999999999997</v>
      </c>
      <c r="E11" s="2">
        <f t="shared" si="2"/>
        <v>46.6</v>
      </c>
      <c r="F11" s="2">
        <f t="shared" si="2"/>
        <v>89.199999999999989</v>
      </c>
      <c r="G11" s="2">
        <f t="shared" si="2"/>
        <v>125.19999999999999</v>
      </c>
      <c r="H11" s="2">
        <f t="shared" si="2"/>
        <v>123.5</v>
      </c>
      <c r="I11" s="2">
        <f t="shared" si="2"/>
        <v>122.4</v>
      </c>
      <c r="J11" s="2">
        <f t="shared" si="2"/>
        <v>133.29999999999998</v>
      </c>
    </row>
    <row r="12" spans="1:10" x14ac:dyDescent="0.25">
      <c r="A12" s="1" t="s">
        <v>18</v>
      </c>
      <c r="B12" s="2">
        <f>B6-B11</f>
        <v>48.9</v>
      </c>
      <c r="C12" s="2">
        <f t="shared" ref="C12:J12" si="3">C6-C11</f>
        <v>53.3</v>
      </c>
      <c r="D12" s="2">
        <f t="shared" si="3"/>
        <v>59.5</v>
      </c>
      <c r="E12" s="2">
        <f t="shared" si="3"/>
        <v>75.699999999999989</v>
      </c>
      <c r="F12" s="2">
        <f t="shared" si="3"/>
        <v>115.30000000000001</v>
      </c>
      <c r="G12" s="2">
        <f t="shared" si="3"/>
        <v>154.50000000000006</v>
      </c>
      <c r="H12" s="2">
        <f t="shared" si="3"/>
        <v>154.19999999999999</v>
      </c>
      <c r="I12" s="2">
        <f t="shared" si="3"/>
        <v>167.4</v>
      </c>
      <c r="J12" s="2">
        <f t="shared" si="3"/>
        <v>183.70000000000002</v>
      </c>
    </row>
    <row r="13" spans="1:10" x14ac:dyDescent="0.25">
      <c r="A13" s="1" t="s">
        <v>2</v>
      </c>
      <c r="B13" s="2">
        <v>24.1</v>
      </c>
      <c r="C13" s="2">
        <v>22.3</v>
      </c>
      <c r="D13" s="2">
        <v>25.6</v>
      </c>
      <c r="E13" s="2">
        <v>33.200000000000003</v>
      </c>
      <c r="F13" s="2">
        <v>47.8</v>
      </c>
      <c r="G13" s="2">
        <v>64.400000000000006</v>
      </c>
      <c r="H13" s="3">
        <v>0</v>
      </c>
      <c r="I13" s="3">
        <v>0</v>
      </c>
      <c r="J13" s="3">
        <v>0</v>
      </c>
    </row>
    <row r="14" spans="1:10" x14ac:dyDescent="0.25">
      <c r="A14" s="1" t="s">
        <v>3</v>
      </c>
      <c r="B14" s="2">
        <v>8.6999999999999993</v>
      </c>
      <c r="C14" s="2">
        <v>8.3000000000000007</v>
      </c>
      <c r="D14" s="2">
        <v>9.6</v>
      </c>
      <c r="E14" s="2">
        <v>10.9</v>
      </c>
      <c r="F14" s="2">
        <v>21.8</v>
      </c>
      <c r="G14" s="2">
        <v>32.299999999999997</v>
      </c>
      <c r="H14" s="3">
        <v>0</v>
      </c>
      <c r="I14" s="3">
        <v>0</v>
      </c>
      <c r="J14" s="3">
        <v>0</v>
      </c>
    </row>
    <row r="15" spans="1:10" x14ac:dyDescent="0.25">
      <c r="A15" s="1" t="s">
        <v>17</v>
      </c>
      <c r="B15" s="2">
        <f>SUM(B13:B14)</f>
        <v>32.799999999999997</v>
      </c>
      <c r="C15" s="2">
        <v>30.6</v>
      </c>
      <c r="D15" s="2">
        <v>35.200000000000003</v>
      </c>
      <c r="E15" s="2">
        <v>44.1</v>
      </c>
      <c r="F15" s="2">
        <v>69.599999999999994</v>
      </c>
      <c r="G15" s="2">
        <v>96.6</v>
      </c>
      <c r="H15" s="2">
        <v>95.6</v>
      </c>
      <c r="I15" s="2">
        <v>101.1</v>
      </c>
      <c r="J15" s="2">
        <v>112.8</v>
      </c>
    </row>
    <row r="16" spans="1:10" x14ac:dyDescent="0.25">
      <c r="A16" s="1" t="s">
        <v>19</v>
      </c>
      <c r="B16" s="1">
        <v>16.399999999999999</v>
      </c>
      <c r="C16" s="1">
        <v>23</v>
      </c>
      <c r="D16" s="1">
        <v>24.2</v>
      </c>
      <c r="E16" s="1">
        <v>31.5</v>
      </c>
      <c r="F16" s="1">
        <v>45.7</v>
      </c>
      <c r="G16" s="1">
        <v>58.1</v>
      </c>
      <c r="H16" s="1">
        <v>58.7</v>
      </c>
      <c r="I16" s="1">
        <v>66.3</v>
      </c>
      <c r="J16" s="1">
        <v>70.900000000000006</v>
      </c>
    </row>
    <row r="17" spans="1:10" x14ac:dyDescent="0.25">
      <c r="A17" s="1" t="s">
        <v>4</v>
      </c>
      <c r="B17" s="2">
        <v>2.2679999999999998</v>
      </c>
      <c r="C17" s="2">
        <v>1.1519999999999999</v>
      </c>
      <c r="D17" s="2">
        <v>0.85499999999999998</v>
      </c>
      <c r="E17" s="2">
        <v>0.54</v>
      </c>
      <c r="F17" s="2">
        <v>2.754</v>
      </c>
      <c r="G17" s="2">
        <v>7.9019999999999992</v>
      </c>
      <c r="H17" s="2">
        <v>11.186999999999999</v>
      </c>
      <c r="I17" s="2">
        <v>9.7739999999999991</v>
      </c>
      <c r="J17" s="2">
        <v>9.7739999999999991</v>
      </c>
    </row>
    <row r="18" spans="1:10" x14ac:dyDescent="0.25">
      <c r="A18" s="1" t="s">
        <v>5</v>
      </c>
      <c r="B18" s="2">
        <v>64.599999999999994</v>
      </c>
      <c r="C18" s="2">
        <v>0</v>
      </c>
      <c r="D18" s="2">
        <v>0.8</v>
      </c>
      <c r="E18" s="2">
        <v>3.2</v>
      </c>
      <c r="F18" s="2">
        <v>16.100000000000001</v>
      </c>
      <c r="G18" s="2">
        <v>-11.4</v>
      </c>
      <c r="H18" s="2">
        <v>-11.2</v>
      </c>
      <c r="I18" s="2">
        <v>-4.8</v>
      </c>
      <c r="J18" s="2">
        <v>-6.8</v>
      </c>
    </row>
    <row r="19" spans="1:10" x14ac:dyDescent="0.25">
      <c r="A19" s="1" t="s">
        <v>20</v>
      </c>
      <c r="B19" s="2">
        <f>B16-B17+B18</f>
        <v>78.731999999999999</v>
      </c>
      <c r="C19" s="2">
        <f t="shared" ref="C19:J19" si="4">C16-C17+C18</f>
        <v>21.847999999999999</v>
      </c>
      <c r="D19" s="2">
        <f t="shared" si="4"/>
        <v>24.145</v>
      </c>
      <c r="E19" s="2">
        <f t="shared" si="4"/>
        <v>34.160000000000004</v>
      </c>
      <c r="F19" s="2">
        <f t="shared" si="4"/>
        <v>59.046000000000006</v>
      </c>
      <c r="G19" s="2">
        <f t="shared" si="4"/>
        <v>38.798000000000002</v>
      </c>
      <c r="H19" s="2">
        <f t="shared" si="4"/>
        <v>36.313000000000002</v>
      </c>
      <c r="I19" s="2">
        <f t="shared" si="4"/>
        <v>51.725999999999999</v>
      </c>
      <c r="J19" s="2">
        <f t="shared" si="4"/>
        <v>54.326000000000008</v>
      </c>
    </row>
    <row r="20" spans="1:10" x14ac:dyDescent="0.25">
      <c r="A20" s="1" t="s">
        <v>6</v>
      </c>
      <c r="B20" s="2">
        <f>B19*0.3</f>
        <v>23.619599999999998</v>
      </c>
      <c r="C20" s="2">
        <f t="shared" ref="C20:J20" si="5">C19*0.3</f>
        <v>6.5543999999999993</v>
      </c>
      <c r="D20" s="2">
        <f t="shared" si="5"/>
        <v>7.2434999999999992</v>
      </c>
      <c r="E20" s="2">
        <f t="shared" si="5"/>
        <v>10.248000000000001</v>
      </c>
      <c r="F20" s="2">
        <f t="shared" si="5"/>
        <v>17.713800000000003</v>
      </c>
      <c r="G20" s="2">
        <f t="shared" si="5"/>
        <v>11.6394</v>
      </c>
      <c r="H20" s="2">
        <f t="shared" si="5"/>
        <v>10.8939</v>
      </c>
      <c r="I20" s="2">
        <f t="shared" si="5"/>
        <v>15.517799999999999</v>
      </c>
      <c r="J20" s="2">
        <f t="shared" si="5"/>
        <v>16.297800000000002</v>
      </c>
    </row>
    <row r="21" spans="1:10" x14ac:dyDescent="0.25">
      <c r="A21" s="1" t="s">
        <v>7</v>
      </c>
      <c r="B21" s="2">
        <f>B19-B20</f>
        <v>55.112400000000001</v>
      </c>
      <c r="C21" s="2">
        <f t="shared" ref="C21:J21" si="6">C19-C20</f>
        <v>15.2936</v>
      </c>
      <c r="D21" s="2">
        <f t="shared" si="6"/>
        <v>16.901499999999999</v>
      </c>
      <c r="E21" s="2">
        <f t="shared" si="6"/>
        <v>23.912000000000003</v>
      </c>
      <c r="F21" s="2">
        <f t="shared" si="6"/>
        <v>41.3322</v>
      </c>
      <c r="G21" s="2">
        <f t="shared" si="6"/>
        <v>27.1586</v>
      </c>
      <c r="H21" s="2">
        <f t="shared" si="6"/>
        <v>25.4191</v>
      </c>
      <c r="I21" s="2">
        <f t="shared" si="6"/>
        <v>36.208199999999998</v>
      </c>
      <c r="J21" s="2">
        <f t="shared" si="6"/>
        <v>38.028200000000005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8533-63BF-481C-ACB6-403CF0D0450B}">
  <dimension ref="A1:U10"/>
  <sheetViews>
    <sheetView tabSelected="1" workbookViewId="0"/>
  </sheetViews>
  <sheetFormatPr baseColWidth="10" defaultRowHeight="15" x14ac:dyDescent="0.25"/>
  <cols>
    <col min="2" max="2" width="23.7109375" bestFit="1" customWidth="1"/>
    <col min="3" max="3" width="21.5703125" customWidth="1"/>
    <col min="4" max="4" width="19.5703125" bestFit="1" customWidth="1"/>
  </cols>
  <sheetData>
    <row r="1" spans="1:21" x14ac:dyDescent="0.25">
      <c r="A1" s="1" t="s">
        <v>12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0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</v>
      </c>
      <c r="L1" s="1" t="s">
        <v>18</v>
      </c>
      <c r="M1" s="1" t="s">
        <v>2</v>
      </c>
      <c r="N1" s="1" t="s">
        <v>3</v>
      </c>
      <c r="O1" s="1" t="s">
        <v>17</v>
      </c>
      <c r="P1" s="1" t="s">
        <v>19</v>
      </c>
      <c r="Q1" s="1" t="s">
        <v>4</v>
      </c>
      <c r="R1" s="1" t="s">
        <v>5</v>
      </c>
      <c r="S1" s="1" t="s">
        <v>20</v>
      </c>
      <c r="T1" s="1" t="s">
        <v>6</v>
      </c>
      <c r="U1" s="1" t="s">
        <v>7</v>
      </c>
    </row>
    <row r="2" spans="1:21" x14ac:dyDescent="0.25">
      <c r="A2" s="4">
        <f>A3-1</f>
        <v>2012</v>
      </c>
      <c r="B2" s="2">
        <v>68.8</v>
      </c>
      <c r="C2" s="3">
        <v>0</v>
      </c>
      <c r="D2" s="3">
        <v>0</v>
      </c>
      <c r="E2" s="2">
        <v>0</v>
      </c>
      <c r="F2" s="2">
        <f>SUM(B2:E2)</f>
        <v>68.8</v>
      </c>
      <c r="G2" s="2">
        <v>19.899999999999999</v>
      </c>
      <c r="H2" s="3">
        <v>0</v>
      </c>
      <c r="I2" s="3">
        <v>0</v>
      </c>
      <c r="J2" s="2">
        <v>0</v>
      </c>
      <c r="K2" s="2">
        <f>SUM(G2:J2)</f>
        <v>19.899999999999999</v>
      </c>
      <c r="L2" s="2">
        <f>F2-K2</f>
        <v>48.9</v>
      </c>
      <c r="M2" s="2">
        <v>24.1</v>
      </c>
      <c r="N2" s="2">
        <v>8.6999999999999993</v>
      </c>
      <c r="O2" s="2">
        <f>SUM(M2:N2)</f>
        <v>32.799999999999997</v>
      </c>
      <c r="P2" s="1">
        <v>16.399999999999999</v>
      </c>
      <c r="Q2" s="2">
        <v>2.2679999999999998</v>
      </c>
      <c r="R2" s="2">
        <v>64.599999999999994</v>
      </c>
      <c r="S2" s="2">
        <f>P2-Q2+R2</f>
        <v>78.731999999999999</v>
      </c>
      <c r="T2" s="2">
        <f>S2*0.3</f>
        <v>23.619599999999998</v>
      </c>
      <c r="U2" s="2">
        <f>S2-T2</f>
        <v>55.112400000000001</v>
      </c>
    </row>
    <row r="3" spans="1:21" x14ac:dyDescent="0.25">
      <c r="A3" s="4">
        <f>A4-1</f>
        <v>2013</v>
      </c>
      <c r="B3" s="2">
        <v>75.099999999999994</v>
      </c>
      <c r="C3" s="3">
        <v>0</v>
      </c>
      <c r="D3" s="3">
        <v>0</v>
      </c>
      <c r="E3" s="2">
        <v>0</v>
      </c>
      <c r="F3" s="2">
        <f>SUM(B3:E3)</f>
        <v>75.099999999999994</v>
      </c>
      <c r="G3" s="2">
        <v>21.8</v>
      </c>
      <c r="H3" s="3">
        <v>0</v>
      </c>
      <c r="I3" s="3">
        <v>0</v>
      </c>
      <c r="J3" s="2">
        <v>0</v>
      </c>
      <c r="K3" s="2">
        <f>SUM(G3:J3)</f>
        <v>21.8</v>
      </c>
      <c r="L3" s="2">
        <f>F3-K3</f>
        <v>53.3</v>
      </c>
      <c r="M3" s="2">
        <v>22.3</v>
      </c>
      <c r="N3" s="2">
        <v>8.3000000000000007</v>
      </c>
      <c r="O3" s="2">
        <v>30.6</v>
      </c>
      <c r="P3" s="1">
        <v>23</v>
      </c>
      <c r="Q3" s="2">
        <v>1.1519999999999999</v>
      </c>
      <c r="R3" s="2">
        <v>0</v>
      </c>
      <c r="S3" s="2">
        <f>P3-Q3+R3</f>
        <v>21.847999999999999</v>
      </c>
      <c r="T3" s="2">
        <f>S3*0.3</f>
        <v>6.5543999999999993</v>
      </c>
      <c r="U3" s="2">
        <f>S3-T3</f>
        <v>15.2936</v>
      </c>
    </row>
    <row r="4" spans="1:21" x14ac:dyDescent="0.25">
      <c r="A4" s="4">
        <f>A5-1</f>
        <v>2014</v>
      </c>
      <c r="B4" s="2">
        <v>93.2</v>
      </c>
      <c r="C4" s="3">
        <v>0</v>
      </c>
      <c r="D4" s="3">
        <v>0</v>
      </c>
      <c r="E4" s="2">
        <v>0.6</v>
      </c>
      <c r="F4" s="2">
        <f>SUM(B4:E4)</f>
        <v>93.8</v>
      </c>
      <c r="G4" s="2">
        <v>33.799999999999997</v>
      </c>
      <c r="H4" s="3">
        <v>0</v>
      </c>
      <c r="I4" s="3">
        <v>0</v>
      </c>
      <c r="J4" s="2">
        <v>0.5</v>
      </c>
      <c r="K4" s="2">
        <f>SUM(G4:J4)</f>
        <v>34.299999999999997</v>
      </c>
      <c r="L4" s="2">
        <f>F4-K4</f>
        <v>59.5</v>
      </c>
      <c r="M4" s="2">
        <v>25.6</v>
      </c>
      <c r="N4" s="2">
        <v>9.6</v>
      </c>
      <c r="O4" s="2">
        <v>35.200000000000003</v>
      </c>
      <c r="P4" s="1">
        <v>24.2</v>
      </c>
      <c r="Q4" s="2">
        <v>0.85499999999999998</v>
      </c>
      <c r="R4" s="2">
        <v>0.8</v>
      </c>
      <c r="S4" s="2">
        <f>P4-Q4+R4</f>
        <v>24.145</v>
      </c>
      <c r="T4" s="2">
        <f>S4*0.3</f>
        <v>7.2434999999999992</v>
      </c>
      <c r="U4" s="2">
        <f>S4-T4</f>
        <v>16.901499999999999</v>
      </c>
    </row>
    <row r="5" spans="1:21" x14ac:dyDescent="0.25">
      <c r="A5" s="5">
        <f>A6-1</f>
        <v>2015</v>
      </c>
      <c r="B5" s="2">
        <v>116.8</v>
      </c>
      <c r="C5" s="2">
        <v>4.4000000000000004</v>
      </c>
      <c r="D5" s="3">
        <v>0</v>
      </c>
      <c r="E5" s="2">
        <v>1.1000000000000001</v>
      </c>
      <c r="F5" s="2">
        <f>SUM(B5:E5)</f>
        <v>122.3</v>
      </c>
      <c r="G5" s="2">
        <v>42.6</v>
      </c>
      <c r="H5" s="2">
        <v>3.3</v>
      </c>
      <c r="I5" s="3">
        <v>0</v>
      </c>
      <c r="J5" s="2">
        <v>0.7</v>
      </c>
      <c r="K5" s="2">
        <f>SUM(G5:J5)</f>
        <v>46.6</v>
      </c>
      <c r="L5" s="2">
        <f>F5-K5</f>
        <v>75.699999999999989</v>
      </c>
      <c r="M5" s="2">
        <v>33.200000000000003</v>
      </c>
      <c r="N5" s="2">
        <v>10.9</v>
      </c>
      <c r="O5" s="2">
        <v>44.1</v>
      </c>
      <c r="P5" s="1">
        <v>31.5</v>
      </c>
      <c r="Q5" s="2">
        <v>0.54</v>
      </c>
      <c r="R5" s="2">
        <v>3.2</v>
      </c>
      <c r="S5" s="2">
        <f>P5-Q5+R5</f>
        <v>34.160000000000004</v>
      </c>
      <c r="T5" s="2">
        <f>S5*0.3</f>
        <v>10.248000000000001</v>
      </c>
      <c r="U5" s="2">
        <f>S5-T5</f>
        <v>23.912000000000003</v>
      </c>
    </row>
    <row r="6" spans="1:21" x14ac:dyDescent="0.25">
      <c r="A6" s="5">
        <f>A7-1</f>
        <v>2016</v>
      </c>
      <c r="B6" s="2">
        <v>163.69999999999999</v>
      </c>
      <c r="C6" s="2">
        <v>27.7</v>
      </c>
      <c r="D6" s="2">
        <v>12.3</v>
      </c>
      <c r="E6" s="2">
        <v>0.8</v>
      </c>
      <c r="F6" s="2">
        <f>SUM(B6:E6)</f>
        <v>204.5</v>
      </c>
      <c r="G6" s="2">
        <v>64.099999999999994</v>
      </c>
      <c r="H6" s="2">
        <v>19.8</v>
      </c>
      <c r="I6" s="2">
        <v>4.0999999999999996</v>
      </c>
      <c r="J6" s="2">
        <v>1.2</v>
      </c>
      <c r="K6" s="2">
        <f>SUM(G6:J6)</f>
        <v>89.199999999999989</v>
      </c>
      <c r="L6" s="2">
        <f>F6-K6</f>
        <v>115.30000000000001</v>
      </c>
      <c r="M6" s="2">
        <v>47.8</v>
      </c>
      <c r="N6" s="2">
        <v>21.8</v>
      </c>
      <c r="O6" s="2">
        <v>69.599999999999994</v>
      </c>
      <c r="P6" s="1">
        <v>45.7</v>
      </c>
      <c r="Q6" s="2">
        <v>2.754</v>
      </c>
      <c r="R6" s="2">
        <v>16.100000000000001</v>
      </c>
      <c r="S6" s="2">
        <f>P6-Q6+R6</f>
        <v>59.046000000000006</v>
      </c>
      <c r="T6" s="2">
        <f>S6*0.3</f>
        <v>17.713800000000003</v>
      </c>
      <c r="U6" s="2">
        <f>S6-T6</f>
        <v>41.3322</v>
      </c>
    </row>
    <row r="7" spans="1:21" x14ac:dyDescent="0.25">
      <c r="A7" s="5">
        <f>A8-1</f>
        <v>2017</v>
      </c>
      <c r="B7" s="2">
        <v>198.6</v>
      </c>
      <c r="C7" s="2">
        <v>33.4</v>
      </c>
      <c r="D7" s="2">
        <v>45.6</v>
      </c>
      <c r="E7" s="2">
        <v>2.1</v>
      </c>
      <c r="F7" s="2">
        <f>SUM(B7:E7)</f>
        <v>279.70000000000005</v>
      </c>
      <c r="G7" s="2">
        <v>77.2</v>
      </c>
      <c r="H7" s="2">
        <v>24</v>
      </c>
      <c r="I7" s="2">
        <v>22.4</v>
      </c>
      <c r="J7" s="2">
        <v>1.6</v>
      </c>
      <c r="K7" s="2">
        <f>SUM(G7:J7)</f>
        <v>125.19999999999999</v>
      </c>
      <c r="L7" s="2">
        <f>F7-K7</f>
        <v>154.50000000000006</v>
      </c>
      <c r="M7" s="2">
        <v>64.400000000000006</v>
      </c>
      <c r="N7" s="2">
        <v>32.299999999999997</v>
      </c>
      <c r="O7" s="2">
        <v>96.6</v>
      </c>
      <c r="P7" s="1">
        <v>58.1</v>
      </c>
      <c r="Q7" s="2">
        <v>7.9019999999999992</v>
      </c>
      <c r="R7" s="2">
        <v>-11.4</v>
      </c>
      <c r="S7" s="2">
        <f>P7-Q7+R7</f>
        <v>38.798000000000002</v>
      </c>
      <c r="T7" s="2">
        <f>S7*0.3</f>
        <v>11.6394</v>
      </c>
      <c r="U7" s="2">
        <f>S7-T7</f>
        <v>27.1586</v>
      </c>
    </row>
    <row r="8" spans="1:21" x14ac:dyDescent="0.25">
      <c r="A8" s="5">
        <f>A9-1</f>
        <v>2018</v>
      </c>
      <c r="B8" s="2">
        <v>208.2</v>
      </c>
      <c r="C8" s="2">
        <v>34.4</v>
      </c>
      <c r="D8" s="2">
        <v>33.4</v>
      </c>
      <c r="E8" s="2">
        <v>1.7</v>
      </c>
      <c r="F8" s="2">
        <f>SUM(B8:E8)</f>
        <v>277.7</v>
      </c>
      <c r="G8" s="2">
        <v>81.599999999999994</v>
      </c>
      <c r="H8" s="2">
        <v>25.9</v>
      </c>
      <c r="I8" s="2">
        <v>14.6</v>
      </c>
      <c r="J8" s="2">
        <v>1.4</v>
      </c>
      <c r="K8" s="2">
        <f>SUM(G8:J8)</f>
        <v>123.5</v>
      </c>
      <c r="L8" s="2">
        <f>F8-K8</f>
        <v>154.19999999999999</v>
      </c>
      <c r="M8" s="3">
        <v>0</v>
      </c>
      <c r="N8" s="3">
        <v>0</v>
      </c>
      <c r="O8" s="2">
        <v>95.6</v>
      </c>
      <c r="P8" s="1">
        <v>58.7</v>
      </c>
      <c r="Q8" s="2">
        <v>11.186999999999999</v>
      </c>
      <c r="R8" s="2">
        <v>-11.2</v>
      </c>
      <c r="S8" s="2">
        <f>P8-Q8+R8</f>
        <v>36.313000000000002</v>
      </c>
      <c r="T8" s="2">
        <f>S8*0.3</f>
        <v>10.8939</v>
      </c>
      <c r="U8" s="2">
        <f>S8-T8</f>
        <v>25.4191</v>
      </c>
    </row>
    <row r="9" spans="1:21" x14ac:dyDescent="0.25">
      <c r="A9" s="5">
        <f>A10-1</f>
        <v>2019</v>
      </c>
      <c r="B9" s="2">
        <v>231.1</v>
      </c>
      <c r="C9" s="2">
        <v>34.4</v>
      </c>
      <c r="D9" s="2">
        <v>22.3</v>
      </c>
      <c r="E9" s="2">
        <v>2</v>
      </c>
      <c r="F9" s="2">
        <f>SUM(B9:E9)</f>
        <v>289.8</v>
      </c>
      <c r="G9" s="2">
        <v>85.9</v>
      </c>
      <c r="H9" s="2">
        <v>25.1</v>
      </c>
      <c r="I9" s="2">
        <v>10</v>
      </c>
      <c r="J9" s="2">
        <v>1.4</v>
      </c>
      <c r="K9" s="2">
        <f>SUM(G9:J9)</f>
        <v>122.4</v>
      </c>
      <c r="L9" s="2">
        <f>F9-K9</f>
        <v>167.4</v>
      </c>
      <c r="M9" s="3">
        <v>0</v>
      </c>
      <c r="N9" s="3">
        <v>0</v>
      </c>
      <c r="O9" s="2">
        <v>101.1</v>
      </c>
      <c r="P9" s="1">
        <v>66.3</v>
      </c>
      <c r="Q9" s="2">
        <v>9.7739999999999991</v>
      </c>
      <c r="R9" s="2">
        <v>-4.8</v>
      </c>
      <c r="S9" s="2">
        <f>P9-Q9+R9</f>
        <v>51.725999999999999</v>
      </c>
      <c r="T9" s="2">
        <f>S9*0.3</f>
        <v>15.517799999999999</v>
      </c>
      <c r="U9" s="2">
        <f>S9-T9</f>
        <v>36.208199999999998</v>
      </c>
    </row>
    <row r="10" spans="1:21" x14ac:dyDescent="0.25">
      <c r="A10" s="5">
        <v>2020</v>
      </c>
      <c r="B10" s="2">
        <v>258.7</v>
      </c>
      <c r="C10" s="2">
        <v>35.799999999999997</v>
      </c>
      <c r="D10" s="2">
        <v>19.899999999999999</v>
      </c>
      <c r="E10" s="2">
        <v>2.6</v>
      </c>
      <c r="F10" s="2">
        <f>SUM(B10:E10)</f>
        <v>317</v>
      </c>
      <c r="G10" s="2">
        <v>95.9</v>
      </c>
      <c r="H10" s="2">
        <v>26</v>
      </c>
      <c r="I10" s="2">
        <v>9.6999999999999993</v>
      </c>
      <c r="J10" s="2">
        <v>1.7</v>
      </c>
      <c r="K10" s="2">
        <f>SUM(G10:J10)</f>
        <v>133.29999999999998</v>
      </c>
      <c r="L10" s="2">
        <f>F10-K10</f>
        <v>183.70000000000002</v>
      </c>
      <c r="M10" s="3">
        <v>0</v>
      </c>
      <c r="N10" s="3">
        <v>0</v>
      </c>
      <c r="O10" s="2">
        <v>112.8</v>
      </c>
      <c r="P10" s="1">
        <v>70.900000000000006</v>
      </c>
      <c r="Q10" s="2">
        <v>9.7739999999999991</v>
      </c>
      <c r="R10" s="2">
        <v>-6.8</v>
      </c>
      <c r="S10" s="2">
        <f>P10-Q10+R10</f>
        <v>54.326000000000008</v>
      </c>
      <c r="T10" s="2">
        <f>S10*0.3</f>
        <v>16.297800000000002</v>
      </c>
      <c r="U10" s="2">
        <f>S10-T10</f>
        <v>38.028200000000005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Martinez</dc:creator>
  <cp:lastModifiedBy>Carlos Martinez</cp:lastModifiedBy>
  <dcterms:created xsi:type="dcterms:W3CDTF">2021-01-06T00:05:23Z</dcterms:created>
  <dcterms:modified xsi:type="dcterms:W3CDTF">2021-01-06T00:17:41Z</dcterms:modified>
</cp:coreProperties>
</file>