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w Ceiling Room" sheetId="1" r:id="rId4"/>
    <sheet state="visible" name="Periodicals" sheetId="2" r:id="rId5"/>
    <sheet state="visible" name="Room 151" sheetId="3" r:id="rId6"/>
    <sheet state="visible" name="Clark Texana" sheetId="4" r:id="rId7"/>
    <sheet state="visible" name="Reading Room" sheetId="5" r:id="rId8"/>
  </sheets>
  <definedNames/>
  <calcPr/>
</workbook>
</file>

<file path=xl/sharedStrings.xml><?xml version="1.0" encoding="utf-8"?>
<sst xmlns="http://schemas.openxmlformats.org/spreadsheetml/2006/main" count="113" uniqueCount="27">
  <si>
    <t>Random Sample</t>
  </si>
  <si>
    <t>Small</t>
  </si>
  <si>
    <t>Small-Mid</t>
  </si>
  <si>
    <t>Mid</t>
  </si>
  <si>
    <t>Mid-Large</t>
  </si>
  <si>
    <t>Large</t>
  </si>
  <si>
    <t>Total</t>
  </si>
  <si>
    <t>Sizes</t>
  </si>
  <si>
    <t>13-25</t>
  </si>
  <si>
    <t>26-38</t>
  </si>
  <si>
    <t>39-50</t>
  </si>
  <si>
    <t>51+</t>
  </si>
  <si>
    <t>Count of all books:</t>
  </si>
  <si>
    <t>Counts</t>
  </si>
  <si>
    <t>Proportions</t>
  </si>
  <si>
    <t>Final values:</t>
  </si>
  <si>
    <t>boxes</t>
  </si>
  <si>
    <t>fit inside 50 boxes</t>
  </si>
  <si>
    <t>/2</t>
  </si>
  <si>
    <t>/4</t>
  </si>
  <si>
    <t>/8</t>
  </si>
  <si>
    <t>/16</t>
  </si>
  <si>
    <t>/32</t>
  </si>
  <si>
    <t>books</t>
  </si>
  <si>
    <t>Total Boxes</t>
  </si>
  <si>
    <t>Books per section</t>
  </si>
  <si>
    <t>Starting 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</si>
</sst>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1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3" xfId="0" applyFont="1" applyNumberFormat="1"/>
    <xf borderId="0" fillId="0" fontId="4" numFmtId="0" xfId="0" applyAlignment="1" applyFont="1">
      <alignment horizontal="right" vertical="bottom"/>
    </xf>
    <xf borderId="0" fillId="4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4">
        <v>13.0</v>
      </c>
      <c r="C4" s="4">
        <v>25.0</v>
      </c>
      <c r="D4" s="4">
        <v>6.0</v>
      </c>
      <c r="E4" s="5">
        <v>3.0</v>
      </c>
      <c r="F4" s="1">
        <v>3.0</v>
      </c>
      <c r="G4" s="6">
        <f>SUM(B4:F4)</f>
        <v>50</v>
      </c>
      <c r="I4" s="7">
        <v>3971.0</v>
      </c>
    </row>
    <row r="5">
      <c r="A5" s="1" t="s">
        <v>14</v>
      </c>
      <c r="B5" s="6">
        <f>B4/G4</f>
        <v>0.26</v>
      </c>
      <c r="C5" s="6">
        <f>C4/G4</f>
        <v>0.5</v>
      </c>
      <c r="D5" s="6">
        <f>D4/G4</f>
        <v>0.12</v>
      </c>
      <c r="E5" s="6">
        <f>E4/G4</f>
        <v>0.06</v>
      </c>
      <c r="F5" s="6">
        <f>F4/G4</f>
        <v>0.06</v>
      </c>
    </row>
    <row r="6">
      <c r="B6" s="6">
        <f>B5*I4</f>
        <v>1032.46</v>
      </c>
      <c r="C6" s="6">
        <f>C5*I4</f>
        <v>1985.5</v>
      </c>
      <c r="D6" s="6">
        <f>D5*I4</f>
        <v>476.52</v>
      </c>
      <c r="E6" s="6">
        <f>I4*E5</f>
        <v>238.26</v>
      </c>
      <c r="F6" s="6">
        <f>F5*I4</f>
        <v>238.26</v>
      </c>
    </row>
    <row r="7">
      <c r="A7" s="1" t="s">
        <v>15</v>
      </c>
      <c r="B7" s="1">
        <v>1032.0</v>
      </c>
      <c r="C7" s="1">
        <v>1986.0</v>
      </c>
      <c r="D7" s="1">
        <v>477.0</v>
      </c>
      <c r="E7" s="1">
        <v>238.0</v>
      </c>
      <c r="F7" s="1">
        <v>238.0</v>
      </c>
      <c r="G7" s="6">
        <f>SUM(B7:F7)</f>
        <v>3971</v>
      </c>
    </row>
    <row r="8">
      <c r="J8" s="1">
        <v>1032.0</v>
      </c>
      <c r="K8" s="1">
        <v>1986.0</v>
      </c>
      <c r="L8" s="1">
        <v>477.0</v>
      </c>
      <c r="M8" s="1">
        <v>238.0</v>
      </c>
      <c r="N8" s="1">
        <v>238.0</v>
      </c>
      <c r="O8" s="1" t="s">
        <v>16</v>
      </c>
    </row>
    <row r="9">
      <c r="B9" s="1">
        <v>1032.0</v>
      </c>
      <c r="C9" s="1">
        <v>1986.0</v>
      </c>
      <c r="D9" s="1">
        <v>477.0</v>
      </c>
      <c r="E9" s="1">
        <v>238.0</v>
      </c>
      <c r="F9" s="1">
        <v>238.0</v>
      </c>
      <c r="J9" s="6">
        <v>129.0</v>
      </c>
      <c r="K9" s="1">
        <v>249.0</v>
      </c>
      <c r="L9" s="1">
        <v>14.0</v>
      </c>
      <c r="M9" s="1">
        <v>30.0</v>
      </c>
      <c r="N9" s="1">
        <v>30.0</v>
      </c>
      <c r="O9" s="1">
        <v>50.0</v>
      </c>
      <c r="P9" s="1" t="s">
        <v>17</v>
      </c>
    </row>
    <row r="10">
      <c r="B10" s="6">
        <f t="shared" ref="B10:F10" si="1">B9/2</f>
        <v>516</v>
      </c>
      <c r="C10" s="6">
        <f t="shared" si="1"/>
        <v>993</v>
      </c>
      <c r="D10" s="6">
        <f t="shared" si="1"/>
        <v>238.5</v>
      </c>
      <c r="E10" s="6">
        <f t="shared" si="1"/>
        <v>119</v>
      </c>
      <c r="F10" s="6">
        <f t="shared" si="1"/>
        <v>119</v>
      </c>
      <c r="G10" s="1" t="s">
        <v>18</v>
      </c>
      <c r="J10" s="6">
        <v>129.0</v>
      </c>
      <c r="K10" s="1">
        <v>249.0</v>
      </c>
      <c r="L10" s="1">
        <v>14.0</v>
      </c>
      <c r="M10" s="1">
        <v>30.0</v>
      </c>
      <c r="N10" s="1">
        <v>30.0</v>
      </c>
      <c r="O10" s="1">
        <v>50.0</v>
      </c>
    </row>
    <row r="11">
      <c r="B11" s="6">
        <f t="shared" ref="B11:F11" si="2">B10/2</f>
        <v>258</v>
      </c>
      <c r="C11" s="6">
        <f t="shared" si="2"/>
        <v>496.5</v>
      </c>
      <c r="D11" s="6">
        <f t="shared" si="2"/>
        <v>119.25</v>
      </c>
      <c r="E11" s="6">
        <f t="shared" si="2"/>
        <v>59.5</v>
      </c>
      <c r="F11" s="6">
        <f t="shared" si="2"/>
        <v>59.5</v>
      </c>
      <c r="G11" s="1" t="s">
        <v>19</v>
      </c>
      <c r="J11" s="6">
        <v>129.0</v>
      </c>
      <c r="K11" s="1">
        <v>249.0</v>
      </c>
      <c r="L11" s="1">
        <v>14.0</v>
      </c>
      <c r="M11" s="1">
        <v>30.0</v>
      </c>
      <c r="N11" s="1">
        <v>30.0</v>
      </c>
      <c r="O11" s="1">
        <v>50.0</v>
      </c>
    </row>
    <row r="12">
      <c r="B12" s="6">
        <f t="shared" ref="B12:F12" si="3">B11/2</f>
        <v>129</v>
      </c>
      <c r="C12" s="6">
        <f t="shared" si="3"/>
        <v>248.25</v>
      </c>
      <c r="D12" s="6">
        <f t="shared" si="3"/>
        <v>59.625</v>
      </c>
      <c r="E12" s="6">
        <f t="shared" si="3"/>
        <v>29.75</v>
      </c>
      <c r="F12" s="6">
        <f t="shared" si="3"/>
        <v>29.75</v>
      </c>
      <c r="G12" s="1" t="s">
        <v>20</v>
      </c>
      <c r="J12" s="6">
        <v>129.0</v>
      </c>
      <c r="K12" s="1">
        <v>249.0</v>
      </c>
      <c r="L12" s="1">
        <v>14.0</v>
      </c>
      <c r="M12" s="1">
        <v>30.0</v>
      </c>
      <c r="N12" s="1">
        <v>30.0</v>
      </c>
      <c r="O12" s="1">
        <v>50.0</v>
      </c>
    </row>
    <row r="13">
      <c r="J13" s="6">
        <v>129.0</v>
      </c>
      <c r="K13" s="1">
        <v>249.0</v>
      </c>
      <c r="L13" s="1">
        <v>14.0</v>
      </c>
      <c r="M13" s="1">
        <v>30.0</v>
      </c>
      <c r="N13" s="1">
        <v>30.0</v>
      </c>
      <c r="O13" s="1">
        <v>50.0</v>
      </c>
    </row>
    <row r="14">
      <c r="J14" s="6">
        <v>129.0</v>
      </c>
      <c r="K14" s="1">
        <v>249.0</v>
      </c>
      <c r="L14" s="1">
        <v>14.0</v>
      </c>
      <c r="M14" s="1">
        <v>30.0</v>
      </c>
      <c r="N14" s="1">
        <v>30.0</v>
      </c>
      <c r="O14" s="1">
        <v>50.0</v>
      </c>
    </row>
    <row r="15">
      <c r="J15" s="6">
        <v>129.0</v>
      </c>
      <c r="K15" s="1">
        <v>249.0</v>
      </c>
      <c r="L15" s="1">
        <v>14.0</v>
      </c>
      <c r="M15" s="1">
        <v>30.0</v>
      </c>
      <c r="N15" s="1">
        <v>30.0</v>
      </c>
      <c r="O15" s="1">
        <v>50.0</v>
      </c>
    </row>
    <row r="16">
      <c r="J16" s="6">
        <v>129.0</v>
      </c>
      <c r="K16" s="1">
        <v>243.0</v>
      </c>
      <c r="L16" s="1">
        <v>14.0</v>
      </c>
      <c r="M16" s="1">
        <v>28.0</v>
      </c>
      <c r="N16" s="1">
        <v>28.0</v>
      </c>
      <c r="O16" s="1">
        <v>50.0</v>
      </c>
    </row>
    <row r="17">
      <c r="L17" s="1">
        <v>310.0</v>
      </c>
      <c r="O17" s="1">
        <v>9.0</v>
      </c>
    </row>
    <row r="18">
      <c r="L18" s="1">
        <v>55.0</v>
      </c>
    </row>
    <row r="20">
      <c r="J20" s="6">
        <f t="shared" ref="J20:K20" si="4">J8-J9-J10-J11-J12-J13-J14-J15-J16</f>
        <v>0</v>
      </c>
      <c r="K20" s="6">
        <f t="shared" si="4"/>
        <v>0</v>
      </c>
      <c r="L20" s="6">
        <f>L8-L9-L10-L11-L12-L13-L14-L15-L16-L17-L18</f>
        <v>0</v>
      </c>
      <c r="M20" s="6">
        <f t="shared" ref="M20:N20" si="5">M8-M9-M10-M11-M12-M13-M14-M15-M16</f>
        <v>0</v>
      </c>
      <c r="N20" s="6">
        <f t="shared" si="5"/>
        <v>0</v>
      </c>
      <c r="O20" s="8">
        <f>sum(O9:O17)</f>
        <v>409</v>
      </c>
      <c r="P20" s="9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5">
        <v>31.0</v>
      </c>
      <c r="C4" s="5">
        <v>47.0</v>
      </c>
      <c r="D4" s="5">
        <v>19.0</v>
      </c>
      <c r="E4" s="5">
        <v>3.0</v>
      </c>
      <c r="F4" s="1">
        <v>0.0</v>
      </c>
      <c r="G4" s="6">
        <f>SUM(B4:F4)</f>
        <v>100</v>
      </c>
      <c r="I4" s="7">
        <v>17363.0</v>
      </c>
    </row>
    <row r="5">
      <c r="A5" s="1" t="s">
        <v>14</v>
      </c>
      <c r="B5" s="6">
        <f>B4/G4</f>
        <v>0.31</v>
      </c>
      <c r="C5" s="6">
        <f>C4/G4</f>
        <v>0.47</v>
      </c>
      <c r="D5" s="6">
        <f>D4/G4</f>
        <v>0.19</v>
      </c>
      <c r="E5" s="6">
        <f>E4/G4</f>
        <v>0.03</v>
      </c>
      <c r="F5" s="6">
        <f>F4/G4</f>
        <v>0</v>
      </c>
    </row>
    <row r="6">
      <c r="B6" s="6">
        <f>B5*I4</f>
        <v>5382.53</v>
      </c>
      <c r="C6" s="6">
        <f>C5*I4</f>
        <v>8160.61</v>
      </c>
      <c r="D6" s="6">
        <f>D5*I4</f>
        <v>3298.97</v>
      </c>
      <c r="E6" s="6">
        <f>I4*E5</f>
        <v>520.89</v>
      </c>
      <c r="F6" s="6">
        <f>F5*I4</f>
        <v>0</v>
      </c>
    </row>
    <row r="7">
      <c r="A7" s="1" t="s">
        <v>15</v>
      </c>
      <c r="B7" s="1">
        <v>5382.0</v>
      </c>
      <c r="C7" s="1">
        <v>8161.0</v>
      </c>
      <c r="D7" s="1">
        <v>3299.0</v>
      </c>
      <c r="E7" s="1">
        <v>521.0</v>
      </c>
      <c r="F7" s="1">
        <v>0.0</v>
      </c>
      <c r="G7" s="6">
        <f>SUM(B7:F7)</f>
        <v>17363</v>
      </c>
    </row>
    <row r="8">
      <c r="Q8" s="10">
        <v>168.0</v>
      </c>
      <c r="R8" s="10">
        <v>255.0</v>
      </c>
      <c r="S8" s="10">
        <v>65.0</v>
      </c>
      <c r="T8" s="10">
        <v>16.0</v>
      </c>
      <c r="U8" s="1">
        <v>0.0</v>
      </c>
      <c r="V8" s="1">
        <v>50.0</v>
      </c>
    </row>
    <row r="9">
      <c r="I9" s="1">
        <v>5382.0</v>
      </c>
      <c r="J9" s="1">
        <v>8161.0</v>
      </c>
      <c r="K9" s="1">
        <v>3299.0</v>
      </c>
      <c r="L9" s="1">
        <v>521.0</v>
      </c>
      <c r="M9" s="1">
        <v>0.0</v>
      </c>
      <c r="N9" s="1">
        <v>0.0</v>
      </c>
      <c r="Q9" s="6">
        <f t="shared" ref="Q9:V9" si="1">Q8*2</f>
        <v>336</v>
      </c>
      <c r="R9" s="6">
        <f t="shared" si="1"/>
        <v>510</v>
      </c>
      <c r="S9" s="6">
        <f t="shared" si="1"/>
        <v>130</v>
      </c>
      <c r="T9" s="6">
        <f t="shared" si="1"/>
        <v>32</v>
      </c>
      <c r="U9" s="6">
        <f t="shared" si="1"/>
        <v>0</v>
      </c>
      <c r="V9" s="6">
        <f t="shared" si="1"/>
        <v>100</v>
      </c>
    </row>
    <row r="10">
      <c r="B10" s="1">
        <v>5382.0</v>
      </c>
      <c r="C10" s="1">
        <v>8161.0</v>
      </c>
      <c r="D10" s="1">
        <v>3299.0</v>
      </c>
      <c r="E10" s="1">
        <v>521.0</v>
      </c>
      <c r="F10" s="1">
        <v>0.0</v>
      </c>
      <c r="I10" s="11">
        <v>336.0</v>
      </c>
      <c r="J10" s="11">
        <v>510.0</v>
      </c>
      <c r="K10" s="11">
        <v>130.0</v>
      </c>
      <c r="L10" s="11">
        <v>32.0</v>
      </c>
      <c r="M10" s="12">
        <v>0.0</v>
      </c>
      <c r="N10" s="12">
        <v>100.0</v>
      </c>
    </row>
    <row r="11">
      <c r="B11" s="6">
        <f t="shared" ref="B11:F11" si="2">B10/2</f>
        <v>2691</v>
      </c>
      <c r="C11" s="6">
        <f t="shared" si="2"/>
        <v>4080.5</v>
      </c>
      <c r="D11" s="6">
        <f t="shared" si="2"/>
        <v>1649.5</v>
      </c>
      <c r="E11" s="6">
        <f t="shared" si="2"/>
        <v>260.5</v>
      </c>
      <c r="F11" s="6">
        <f t="shared" si="2"/>
        <v>0</v>
      </c>
      <c r="G11" s="1" t="s">
        <v>18</v>
      </c>
      <c r="I11" s="11">
        <v>336.0</v>
      </c>
      <c r="J11" s="11">
        <v>510.0</v>
      </c>
      <c r="K11" s="11">
        <v>130.0</v>
      </c>
      <c r="L11" s="11">
        <v>32.0</v>
      </c>
      <c r="M11" s="12">
        <v>0.0</v>
      </c>
      <c r="N11" s="12">
        <v>100.0</v>
      </c>
    </row>
    <row r="12">
      <c r="B12" s="6">
        <f t="shared" ref="B12:F12" si="3">B11/2</f>
        <v>1345.5</v>
      </c>
      <c r="C12" s="6">
        <f t="shared" si="3"/>
        <v>2040.25</v>
      </c>
      <c r="D12" s="6">
        <f t="shared" si="3"/>
        <v>824.75</v>
      </c>
      <c r="E12" s="6">
        <f t="shared" si="3"/>
        <v>130.25</v>
      </c>
      <c r="F12" s="6">
        <f t="shared" si="3"/>
        <v>0</v>
      </c>
      <c r="G12" s="1" t="s">
        <v>19</v>
      </c>
      <c r="I12" s="11">
        <v>336.0</v>
      </c>
      <c r="J12" s="11">
        <v>510.0</v>
      </c>
      <c r="K12" s="11">
        <v>130.0</v>
      </c>
      <c r="L12" s="11">
        <v>32.0</v>
      </c>
      <c r="M12" s="12">
        <v>0.0</v>
      </c>
      <c r="N12" s="12">
        <v>100.0</v>
      </c>
    </row>
    <row r="13">
      <c r="B13" s="6">
        <f t="shared" ref="B13:F13" si="4">B12/2</f>
        <v>672.75</v>
      </c>
      <c r="C13" s="6">
        <f t="shared" si="4"/>
        <v>1020.125</v>
      </c>
      <c r="D13" s="6">
        <f t="shared" si="4"/>
        <v>412.375</v>
      </c>
      <c r="E13" s="6">
        <f t="shared" si="4"/>
        <v>65.125</v>
      </c>
      <c r="F13" s="6">
        <f t="shared" si="4"/>
        <v>0</v>
      </c>
      <c r="G13" s="1" t="s">
        <v>20</v>
      </c>
      <c r="I13" s="11">
        <v>336.0</v>
      </c>
      <c r="J13" s="11">
        <v>510.0</v>
      </c>
      <c r="K13" s="11">
        <v>130.0</v>
      </c>
      <c r="L13" s="11">
        <v>32.0</v>
      </c>
      <c r="M13" s="12">
        <v>0.0</v>
      </c>
      <c r="N13" s="12">
        <v>100.0</v>
      </c>
    </row>
    <row r="14">
      <c r="B14" s="6">
        <f t="shared" ref="B14:F14" si="5">B13/2</f>
        <v>336.375</v>
      </c>
      <c r="C14" s="6">
        <f t="shared" si="5"/>
        <v>510.0625</v>
      </c>
      <c r="D14" s="6">
        <f t="shared" si="5"/>
        <v>206.1875</v>
      </c>
      <c r="E14" s="6">
        <f t="shared" si="5"/>
        <v>32.5625</v>
      </c>
      <c r="F14" s="6">
        <f t="shared" si="5"/>
        <v>0</v>
      </c>
      <c r="G14" s="1" t="s">
        <v>21</v>
      </c>
      <c r="I14" s="11">
        <v>336.0</v>
      </c>
      <c r="J14" s="11">
        <v>510.0</v>
      </c>
      <c r="K14" s="11">
        <v>130.0</v>
      </c>
      <c r="L14" s="11">
        <v>32.0</v>
      </c>
      <c r="M14" s="12">
        <v>0.0</v>
      </c>
      <c r="N14" s="12">
        <v>100.0</v>
      </c>
    </row>
    <row r="15">
      <c r="B15" s="6">
        <f t="shared" ref="B15:F15" si="6">B14/2</f>
        <v>168.1875</v>
      </c>
      <c r="C15" s="6">
        <f t="shared" si="6"/>
        <v>255.03125</v>
      </c>
      <c r="D15" s="6">
        <f t="shared" si="6"/>
        <v>103.09375</v>
      </c>
      <c r="E15" s="6">
        <f t="shared" si="6"/>
        <v>16.28125</v>
      </c>
      <c r="F15" s="6">
        <f t="shared" si="6"/>
        <v>0</v>
      </c>
      <c r="G15" s="1" t="s">
        <v>22</v>
      </c>
      <c r="I15" s="11">
        <v>336.0</v>
      </c>
      <c r="J15" s="11">
        <v>510.0</v>
      </c>
      <c r="K15" s="11">
        <v>130.0</v>
      </c>
      <c r="L15" s="11">
        <v>32.0</v>
      </c>
      <c r="M15" s="12">
        <v>0.0</v>
      </c>
      <c r="N15" s="12">
        <v>100.0</v>
      </c>
    </row>
    <row r="16">
      <c r="I16" s="11">
        <v>336.0</v>
      </c>
      <c r="J16" s="11">
        <v>510.0</v>
      </c>
      <c r="K16" s="11">
        <v>130.0</v>
      </c>
      <c r="L16" s="11">
        <v>32.0</v>
      </c>
      <c r="M16" s="12">
        <v>0.0</v>
      </c>
      <c r="N16" s="12">
        <v>100.0</v>
      </c>
    </row>
    <row r="17">
      <c r="I17" s="11">
        <v>336.0</v>
      </c>
      <c r="J17" s="11">
        <v>510.0</v>
      </c>
      <c r="K17" s="11">
        <v>130.0</v>
      </c>
      <c r="L17" s="11">
        <v>32.0</v>
      </c>
      <c r="M17" s="12">
        <v>0.0</v>
      </c>
      <c r="N17" s="12">
        <v>100.0</v>
      </c>
    </row>
    <row r="18">
      <c r="I18" s="11">
        <v>336.0</v>
      </c>
      <c r="J18" s="11">
        <v>510.0</v>
      </c>
      <c r="K18" s="11">
        <v>130.0</v>
      </c>
      <c r="L18" s="11">
        <v>32.0</v>
      </c>
      <c r="M18" s="12">
        <v>0.0</v>
      </c>
      <c r="N18" s="12">
        <v>100.0</v>
      </c>
    </row>
    <row r="19">
      <c r="I19" s="11">
        <v>336.0</v>
      </c>
      <c r="J19" s="11">
        <v>510.0</v>
      </c>
      <c r="K19" s="11">
        <v>130.0</v>
      </c>
      <c r="L19" s="11">
        <v>32.0</v>
      </c>
      <c r="M19" s="12">
        <v>0.0</v>
      </c>
      <c r="N19" s="12">
        <v>100.0</v>
      </c>
    </row>
    <row r="20">
      <c r="I20" s="11">
        <v>336.0</v>
      </c>
      <c r="J20" s="11">
        <v>510.0</v>
      </c>
      <c r="K20" s="11">
        <v>130.0</v>
      </c>
      <c r="L20" s="11">
        <v>32.0</v>
      </c>
      <c r="M20" s="12">
        <v>0.0</v>
      </c>
      <c r="N20" s="12">
        <v>100.0</v>
      </c>
    </row>
    <row r="21">
      <c r="I21" s="11">
        <v>336.0</v>
      </c>
      <c r="J21" s="11">
        <v>510.0</v>
      </c>
      <c r="K21" s="11">
        <v>130.0</v>
      </c>
      <c r="L21" s="11">
        <v>32.0</v>
      </c>
      <c r="M21" s="12">
        <v>0.0</v>
      </c>
      <c r="N21" s="12">
        <v>100.0</v>
      </c>
    </row>
    <row r="22">
      <c r="I22" s="11">
        <v>336.0</v>
      </c>
      <c r="J22" s="11">
        <v>510.0</v>
      </c>
      <c r="K22" s="11">
        <v>130.0</v>
      </c>
      <c r="L22" s="11">
        <v>32.0</v>
      </c>
      <c r="M22" s="12">
        <v>0.0</v>
      </c>
      <c r="N22" s="12">
        <v>100.0</v>
      </c>
    </row>
    <row r="23">
      <c r="I23" s="11">
        <v>336.0</v>
      </c>
      <c r="J23" s="11">
        <v>510.0</v>
      </c>
      <c r="K23" s="11">
        <v>130.0</v>
      </c>
      <c r="L23" s="11">
        <v>32.0</v>
      </c>
      <c r="M23" s="12">
        <v>0.0</v>
      </c>
      <c r="N23" s="12">
        <v>100.0</v>
      </c>
    </row>
    <row r="24">
      <c r="I24" s="11">
        <v>336.0</v>
      </c>
      <c r="J24" s="11">
        <v>510.0</v>
      </c>
      <c r="K24" s="11">
        <v>130.0</v>
      </c>
      <c r="L24" s="11">
        <v>32.0</v>
      </c>
      <c r="M24" s="12">
        <v>0.0</v>
      </c>
      <c r="N24" s="12">
        <v>100.0</v>
      </c>
    </row>
    <row r="25">
      <c r="I25" s="10">
        <v>168.0</v>
      </c>
      <c r="J25" s="10">
        <v>255.0</v>
      </c>
      <c r="K25" s="10">
        <v>65.0</v>
      </c>
      <c r="L25" s="10">
        <v>16.0</v>
      </c>
      <c r="M25" s="1">
        <v>0.0</v>
      </c>
      <c r="N25" s="1">
        <v>50.0</v>
      </c>
    </row>
    <row r="26">
      <c r="I26" s="10">
        <v>168.0</v>
      </c>
      <c r="J26" s="10">
        <v>255.0</v>
      </c>
      <c r="K26" s="10">
        <v>65.0</v>
      </c>
      <c r="L26" s="10">
        <v>16.0</v>
      </c>
      <c r="M26" s="1">
        <v>0.0</v>
      </c>
      <c r="N26" s="1">
        <v>50.0</v>
      </c>
    </row>
    <row r="27">
      <c r="I27" s="10">
        <v>6.0</v>
      </c>
      <c r="J27" s="10">
        <v>1.0</v>
      </c>
      <c r="K27" s="10">
        <v>297.0</v>
      </c>
      <c r="L27" s="10">
        <v>9.0</v>
      </c>
      <c r="M27" s="1">
        <v>0.0</v>
      </c>
      <c r="N27" s="1">
        <v>50.0</v>
      </c>
    </row>
    <row r="28">
      <c r="I28" s="10">
        <v>0.0</v>
      </c>
      <c r="J28" s="10">
        <v>0.0</v>
      </c>
      <c r="K28" s="10">
        <v>312.0</v>
      </c>
      <c r="L28" s="10">
        <v>0.0</v>
      </c>
      <c r="M28" s="10">
        <v>0.0</v>
      </c>
      <c r="N28" s="1">
        <v>50.0</v>
      </c>
    </row>
    <row r="29">
      <c r="I29" s="10">
        <v>0.0</v>
      </c>
      <c r="J29" s="10">
        <v>0.0</v>
      </c>
      <c r="K29" s="1">
        <v>312.0</v>
      </c>
      <c r="L29" s="10">
        <v>0.0</v>
      </c>
      <c r="M29" s="10">
        <v>0.0</v>
      </c>
      <c r="N29" s="1">
        <v>50.0</v>
      </c>
    </row>
    <row r="30">
      <c r="I30" s="10">
        <v>0.0</v>
      </c>
      <c r="J30" s="10">
        <v>0.0</v>
      </c>
      <c r="K30" s="1">
        <v>298.0</v>
      </c>
      <c r="L30" s="10">
        <v>0.0</v>
      </c>
      <c r="M30" s="10">
        <v>0.0</v>
      </c>
      <c r="N30" s="1">
        <v>48.0</v>
      </c>
    </row>
    <row r="32">
      <c r="I32" s="6">
        <f t="shared" ref="I32:J32" si="7">I9-I10-I11-I12-I13-I14-I15-I16-I17-I18-I19-I20-I21-I22-I23-I24-I25-I26-I27-I28</f>
        <v>0</v>
      </c>
      <c r="J32" s="6">
        <f t="shared" si="7"/>
        <v>0</v>
      </c>
      <c r="K32" s="6">
        <f>K9-K10-K11-K12-K13-K14-K15-K16-K17-K18-K19-K20-K21-K22-K23-K24-K25-K26-K27-K28-K29-K30</f>
        <v>0</v>
      </c>
      <c r="L32" s="6">
        <f t="shared" ref="L32:M32" si="8">L9-L10-L11-L12-L13-L14-L15-L16-L17-L18-L19-L20-L21-L22-L23-L24-L25-L26-L27-L28</f>
        <v>0</v>
      </c>
      <c r="M32" s="6">
        <f t="shared" si="8"/>
        <v>0</v>
      </c>
      <c r="N32" s="13">
        <f>SUM(N10:N30)</f>
        <v>1798</v>
      </c>
      <c r="O32" s="14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4">
        <v>50.0</v>
      </c>
      <c r="C4" s="4">
        <v>32.0</v>
      </c>
      <c r="D4" s="4">
        <v>10.0</v>
      </c>
      <c r="E4" s="4">
        <v>4.0</v>
      </c>
      <c r="F4" s="1">
        <v>4.0</v>
      </c>
      <c r="G4" s="6">
        <f>SUM(B4:F4)</f>
        <v>100</v>
      </c>
      <c r="I4" s="15">
        <f>2270+424+166+2318</f>
        <v>5178</v>
      </c>
    </row>
    <row r="5">
      <c r="A5" s="1" t="s">
        <v>14</v>
      </c>
      <c r="B5" s="6">
        <f>B4/G4</f>
        <v>0.5</v>
      </c>
      <c r="C5" s="6">
        <f>C4/G4</f>
        <v>0.32</v>
      </c>
      <c r="D5" s="6">
        <f>D4/G4</f>
        <v>0.1</v>
      </c>
      <c r="E5" s="6">
        <f>E4/G4</f>
        <v>0.04</v>
      </c>
      <c r="F5" s="6">
        <f>F4/G4</f>
        <v>0.04</v>
      </c>
    </row>
    <row r="6">
      <c r="B6" s="6">
        <f>B5*I4</f>
        <v>2589</v>
      </c>
      <c r="C6" s="6">
        <f>C5*I4</f>
        <v>1656.96</v>
      </c>
      <c r="D6" s="6">
        <f>D5*I4</f>
        <v>517.8</v>
      </c>
      <c r="E6" s="6">
        <f>I4*E5</f>
        <v>207.12</v>
      </c>
      <c r="F6" s="6">
        <f>F5*I4</f>
        <v>207.12</v>
      </c>
    </row>
    <row r="7">
      <c r="A7" s="1" t="s">
        <v>15</v>
      </c>
      <c r="B7" s="1">
        <v>2589.0</v>
      </c>
      <c r="C7" s="1">
        <v>1657.0</v>
      </c>
      <c r="D7" s="1">
        <v>518.0</v>
      </c>
      <c r="E7" s="1">
        <v>207.0</v>
      </c>
      <c r="F7" s="1">
        <v>207.0</v>
      </c>
      <c r="G7" s="6">
        <f>SUM(B7:F7)</f>
        <v>5178</v>
      </c>
    </row>
    <row r="8">
      <c r="I8" s="1">
        <v>2589.0</v>
      </c>
      <c r="J8" s="1">
        <v>1657.0</v>
      </c>
      <c r="K8" s="1">
        <v>518.0</v>
      </c>
      <c r="L8" s="1">
        <v>207.0</v>
      </c>
      <c r="M8" s="1">
        <v>207.0</v>
      </c>
      <c r="N8" s="1">
        <v>0.0</v>
      </c>
    </row>
    <row r="9">
      <c r="B9" s="16">
        <v>2589.0</v>
      </c>
      <c r="C9" s="16">
        <v>1657.0</v>
      </c>
      <c r="D9" s="16">
        <v>518.0</v>
      </c>
      <c r="E9" s="16">
        <v>207.0</v>
      </c>
      <c r="F9" s="16">
        <v>207.0</v>
      </c>
      <c r="I9" s="10">
        <v>324.0</v>
      </c>
      <c r="J9" s="10">
        <v>208.0</v>
      </c>
      <c r="K9" s="10">
        <v>64.0</v>
      </c>
      <c r="L9" s="10">
        <v>26.0</v>
      </c>
      <c r="M9" s="10">
        <v>26.0</v>
      </c>
      <c r="N9" s="1">
        <v>64.0</v>
      </c>
      <c r="P9" s="10">
        <v>162.0</v>
      </c>
      <c r="Q9" s="10">
        <v>104.0</v>
      </c>
      <c r="R9" s="10">
        <v>32.0</v>
      </c>
      <c r="S9" s="10">
        <v>13.0</v>
      </c>
      <c r="T9" s="10">
        <v>13.0</v>
      </c>
      <c r="U9" s="1">
        <v>32.0</v>
      </c>
    </row>
    <row r="10">
      <c r="B10" s="6">
        <f t="shared" ref="B10:F10" si="1">B9/2</f>
        <v>1294.5</v>
      </c>
      <c r="C10" s="6">
        <f t="shared" si="1"/>
        <v>828.5</v>
      </c>
      <c r="D10" s="6">
        <f t="shared" si="1"/>
        <v>259</v>
      </c>
      <c r="E10" s="6">
        <f t="shared" si="1"/>
        <v>103.5</v>
      </c>
      <c r="F10" s="6">
        <f t="shared" si="1"/>
        <v>103.5</v>
      </c>
      <c r="G10" s="1" t="s">
        <v>18</v>
      </c>
      <c r="I10" s="10">
        <v>324.0</v>
      </c>
      <c r="J10" s="10">
        <v>208.0</v>
      </c>
      <c r="K10" s="10">
        <v>64.0</v>
      </c>
      <c r="L10" s="10">
        <v>26.0</v>
      </c>
      <c r="M10" s="10">
        <v>26.0</v>
      </c>
      <c r="N10" s="1">
        <v>64.0</v>
      </c>
      <c r="P10" s="10">
        <f t="shared" ref="P10:U10" si="2">P9*2</f>
        <v>324</v>
      </c>
      <c r="Q10" s="10">
        <f t="shared" si="2"/>
        <v>208</v>
      </c>
      <c r="R10" s="10">
        <f t="shared" si="2"/>
        <v>64</v>
      </c>
      <c r="S10" s="10">
        <f t="shared" si="2"/>
        <v>26</v>
      </c>
      <c r="T10" s="10">
        <f t="shared" si="2"/>
        <v>26</v>
      </c>
      <c r="U10" s="10">
        <f t="shared" si="2"/>
        <v>64</v>
      </c>
    </row>
    <row r="11">
      <c r="B11" s="6">
        <f t="shared" ref="B11:F11" si="3">B10/2</f>
        <v>647.25</v>
      </c>
      <c r="C11" s="6">
        <f t="shared" si="3"/>
        <v>414.25</v>
      </c>
      <c r="D11" s="6">
        <f t="shared" si="3"/>
        <v>129.5</v>
      </c>
      <c r="E11" s="6">
        <f t="shared" si="3"/>
        <v>51.75</v>
      </c>
      <c r="F11" s="6">
        <f t="shared" si="3"/>
        <v>51.75</v>
      </c>
      <c r="G11" s="1" t="s">
        <v>19</v>
      </c>
      <c r="I11" s="10">
        <v>324.0</v>
      </c>
      <c r="J11" s="10">
        <v>208.0</v>
      </c>
      <c r="K11" s="10">
        <v>64.0</v>
      </c>
      <c r="L11" s="10">
        <v>26.0</v>
      </c>
      <c r="M11" s="10">
        <v>26.0</v>
      </c>
      <c r="N11" s="1">
        <v>64.0</v>
      </c>
    </row>
    <row r="12">
      <c r="B12" s="6">
        <f t="shared" ref="B12:F12" si="4">B11/2</f>
        <v>323.625</v>
      </c>
      <c r="C12" s="6">
        <f t="shared" si="4"/>
        <v>207.125</v>
      </c>
      <c r="D12" s="6">
        <f t="shared" si="4"/>
        <v>64.75</v>
      </c>
      <c r="E12" s="6">
        <f t="shared" si="4"/>
        <v>25.875</v>
      </c>
      <c r="F12" s="6">
        <f t="shared" si="4"/>
        <v>25.875</v>
      </c>
      <c r="G12" s="1" t="s">
        <v>20</v>
      </c>
      <c r="I12" s="10">
        <v>324.0</v>
      </c>
      <c r="J12" s="10">
        <v>208.0</v>
      </c>
      <c r="K12" s="10">
        <v>64.0</v>
      </c>
      <c r="L12" s="10">
        <v>26.0</v>
      </c>
      <c r="M12" s="10">
        <v>26.0</v>
      </c>
      <c r="N12" s="1">
        <v>64.0</v>
      </c>
    </row>
    <row r="13">
      <c r="B13" s="6">
        <f t="shared" ref="B13:F13" si="5">B12/2</f>
        <v>161.8125</v>
      </c>
      <c r="C13" s="6">
        <f t="shared" si="5"/>
        <v>103.5625</v>
      </c>
      <c r="D13" s="6">
        <f t="shared" si="5"/>
        <v>32.375</v>
      </c>
      <c r="E13" s="6">
        <f t="shared" si="5"/>
        <v>12.9375</v>
      </c>
      <c r="F13" s="6">
        <f t="shared" si="5"/>
        <v>12.9375</v>
      </c>
      <c r="G13" s="1" t="s">
        <v>21</v>
      </c>
      <c r="I13" s="10">
        <v>324.0</v>
      </c>
      <c r="J13" s="10">
        <v>208.0</v>
      </c>
      <c r="K13" s="10">
        <v>64.0</v>
      </c>
      <c r="L13" s="10">
        <v>26.0</v>
      </c>
      <c r="M13" s="10">
        <v>26.0</v>
      </c>
      <c r="N13" s="1">
        <v>64.0</v>
      </c>
    </row>
    <row r="14">
      <c r="I14" s="10">
        <v>324.0</v>
      </c>
      <c r="J14" s="10">
        <v>208.0</v>
      </c>
      <c r="K14" s="10">
        <v>64.0</v>
      </c>
      <c r="L14" s="10">
        <v>26.0</v>
      </c>
      <c r="M14" s="10">
        <v>26.0</v>
      </c>
      <c r="N14" s="1">
        <v>64.0</v>
      </c>
    </row>
    <row r="15">
      <c r="I15" s="10">
        <v>324.0</v>
      </c>
      <c r="J15" s="10">
        <v>208.0</v>
      </c>
      <c r="K15" s="10">
        <v>64.0</v>
      </c>
      <c r="L15" s="10">
        <v>26.0</v>
      </c>
      <c r="M15" s="10">
        <v>26.0</v>
      </c>
      <c r="N15" s="1">
        <v>64.0</v>
      </c>
    </row>
    <row r="16">
      <c r="I16" s="10">
        <v>162.0</v>
      </c>
      <c r="J16" s="10">
        <v>104.0</v>
      </c>
      <c r="K16" s="10">
        <v>32.0</v>
      </c>
      <c r="L16" s="10">
        <v>13.0</v>
      </c>
      <c r="M16" s="10">
        <v>13.0</v>
      </c>
      <c r="N16" s="1">
        <v>32.0</v>
      </c>
    </row>
    <row r="17">
      <c r="I17" s="10">
        <v>159.0</v>
      </c>
      <c r="J17" s="10">
        <v>97.0</v>
      </c>
      <c r="K17" s="10">
        <v>38.0</v>
      </c>
      <c r="L17" s="10">
        <v>12.0</v>
      </c>
      <c r="M17" s="10">
        <v>12.0</v>
      </c>
      <c r="N17" s="1">
        <v>32.0</v>
      </c>
    </row>
    <row r="19">
      <c r="B19" s="6">
        <f>58+133+313+64+247+28+52+53</f>
        <v>948</v>
      </c>
      <c r="I19" s="6">
        <f t="shared" ref="I19:M19" si="6">I8-I9-I10-I11-I12-I13-I14-I15-I16-I17</f>
        <v>0</v>
      </c>
      <c r="J19" s="6">
        <f t="shared" si="6"/>
        <v>0</v>
      </c>
      <c r="K19" s="6">
        <f t="shared" si="6"/>
        <v>0</v>
      </c>
      <c r="L19" s="6">
        <f t="shared" si="6"/>
        <v>0</v>
      </c>
      <c r="M19" s="6">
        <f t="shared" si="6"/>
        <v>0</v>
      </c>
      <c r="N19" s="13">
        <f>SUM(N8:N16)</f>
        <v>480</v>
      </c>
      <c r="O19" s="14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1">
        <v>55.0</v>
      </c>
      <c r="C4" s="1">
        <v>40.0</v>
      </c>
      <c r="D4" s="1">
        <v>4.0</v>
      </c>
      <c r="E4" s="1">
        <v>1.0</v>
      </c>
      <c r="F4" s="1">
        <v>0.0</v>
      </c>
      <c r="G4" s="6">
        <f>SUM(B4:F4)</f>
        <v>100</v>
      </c>
      <c r="I4" s="17">
        <v>4688.0</v>
      </c>
    </row>
    <row r="5">
      <c r="A5" s="1" t="s">
        <v>14</v>
      </c>
      <c r="B5" s="6">
        <f>B4/G4</f>
        <v>0.55</v>
      </c>
      <c r="C5" s="6">
        <f>C4/G4</f>
        <v>0.4</v>
      </c>
      <c r="D5" s="6">
        <f>D4/G4</f>
        <v>0.04</v>
      </c>
      <c r="E5" s="6">
        <f>E4/G4</f>
        <v>0.01</v>
      </c>
      <c r="F5" s="6">
        <f>F4/G4</f>
        <v>0</v>
      </c>
    </row>
    <row r="6">
      <c r="B6" s="6">
        <f>B5*I4</f>
        <v>2578.4</v>
      </c>
      <c r="C6" s="6">
        <f>C5*I4</f>
        <v>1875.2</v>
      </c>
      <c r="D6" s="6">
        <f>D5*I4</f>
        <v>187.52</v>
      </c>
      <c r="E6" s="6">
        <f>I4*E5</f>
        <v>46.88</v>
      </c>
      <c r="F6" s="6">
        <f>F5*I4</f>
        <v>0</v>
      </c>
    </row>
    <row r="7">
      <c r="A7" s="1" t="s">
        <v>15</v>
      </c>
      <c r="B7" s="1">
        <v>2578.0</v>
      </c>
      <c r="C7" s="1">
        <v>1875.0</v>
      </c>
      <c r="D7" s="1">
        <v>188.0</v>
      </c>
      <c r="E7" s="1">
        <v>47.0</v>
      </c>
      <c r="F7" s="1">
        <v>0.0</v>
      </c>
      <c r="G7" s="6">
        <f>SUM(B7:F7)</f>
        <v>4688</v>
      </c>
    </row>
    <row r="9">
      <c r="I9" s="1">
        <v>2578.0</v>
      </c>
      <c r="J9" s="1">
        <v>1875.0</v>
      </c>
      <c r="K9" s="1">
        <v>188.0</v>
      </c>
      <c r="L9" s="1">
        <v>47.0</v>
      </c>
      <c r="M9" s="1">
        <v>0.0</v>
      </c>
      <c r="N9" s="1">
        <v>0.0</v>
      </c>
    </row>
    <row r="10">
      <c r="I10" s="10">
        <v>322.0</v>
      </c>
      <c r="J10" s="10">
        <v>234.0</v>
      </c>
      <c r="K10" s="10">
        <v>24.0</v>
      </c>
      <c r="L10" s="10">
        <v>6.0</v>
      </c>
      <c r="M10" s="10">
        <v>0.0</v>
      </c>
      <c r="N10" s="1">
        <v>47.0</v>
      </c>
    </row>
    <row r="11">
      <c r="B11" s="1">
        <v>2578.0</v>
      </c>
      <c r="C11" s="1">
        <v>1875.0</v>
      </c>
      <c r="D11" s="1">
        <v>188.0</v>
      </c>
      <c r="E11" s="1">
        <v>47.0</v>
      </c>
      <c r="F11" s="1">
        <v>0.0</v>
      </c>
      <c r="I11" s="10">
        <v>322.0</v>
      </c>
      <c r="J11" s="10">
        <v>234.0</v>
      </c>
      <c r="K11" s="10">
        <v>24.0</v>
      </c>
      <c r="L11" s="10">
        <v>6.0</v>
      </c>
      <c r="M11" s="10">
        <v>0.0</v>
      </c>
      <c r="N11" s="1">
        <v>47.0</v>
      </c>
    </row>
    <row r="12">
      <c r="B12" s="6">
        <f t="shared" ref="B12:F12" si="1">B11/2</f>
        <v>1289</v>
      </c>
      <c r="C12" s="6">
        <f t="shared" si="1"/>
        <v>937.5</v>
      </c>
      <c r="D12" s="6">
        <f t="shared" si="1"/>
        <v>94</v>
      </c>
      <c r="E12" s="6">
        <f t="shared" si="1"/>
        <v>23.5</v>
      </c>
      <c r="F12" s="6">
        <f t="shared" si="1"/>
        <v>0</v>
      </c>
      <c r="G12" s="1" t="s">
        <v>18</v>
      </c>
      <c r="I12" s="10">
        <v>322.0</v>
      </c>
      <c r="J12" s="10">
        <v>234.0</v>
      </c>
      <c r="K12" s="10">
        <v>24.0</v>
      </c>
      <c r="L12" s="10">
        <v>6.0</v>
      </c>
      <c r="M12" s="10">
        <v>0.0</v>
      </c>
      <c r="N12" s="1">
        <v>47.0</v>
      </c>
    </row>
    <row r="13">
      <c r="B13" s="6">
        <f t="shared" ref="B13:F13" si="2">B12/2</f>
        <v>644.5</v>
      </c>
      <c r="C13" s="6">
        <f t="shared" si="2"/>
        <v>468.75</v>
      </c>
      <c r="D13" s="6">
        <f t="shared" si="2"/>
        <v>47</v>
      </c>
      <c r="E13" s="6">
        <f t="shared" si="2"/>
        <v>11.75</v>
      </c>
      <c r="F13" s="6">
        <f t="shared" si="2"/>
        <v>0</v>
      </c>
      <c r="G13" s="1" t="s">
        <v>19</v>
      </c>
      <c r="I13" s="10">
        <v>322.0</v>
      </c>
      <c r="J13" s="10">
        <v>234.0</v>
      </c>
      <c r="K13" s="10">
        <v>24.0</v>
      </c>
      <c r="L13" s="10">
        <v>6.0</v>
      </c>
      <c r="M13" s="10">
        <v>0.0</v>
      </c>
      <c r="N13" s="1">
        <v>47.0</v>
      </c>
    </row>
    <row r="14">
      <c r="B14" s="6">
        <f t="shared" ref="B14:F14" si="3">B13/2</f>
        <v>322.25</v>
      </c>
      <c r="C14" s="6">
        <f t="shared" si="3"/>
        <v>234.375</v>
      </c>
      <c r="D14" s="6">
        <f t="shared" si="3"/>
        <v>23.5</v>
      </c>
      <c r="E14" s="6">
        <f t="shared" si="3"/>
        <v>5.875</v>
      </c>
      <c r="F14" s="6">
        <f t="shared" si="3"/>
        <v>0</v>
      </c>
      <c r="G14" s="1" t="s">
        <v>20</v>
      </c>
      <c r="I14" s="10">
        <v>322.0</v>
      </c>
      <c r="J14" s="10">
        <v>234.0</v>
      </c>
      <c r="K14" s="10">
        <v>24.0</v>
      </c>
      <c r="L14" s="10">
        <v>6.0</v>
      </c>
      <c r="M14" s="10">
        <v>0.0</v>
      </c>
      <c r="N14" s="1">
        <v>47.0</v>
      </c>
    </row>
    <row r="15">
      <c r="I15" s="10">
        <v>322.0</v>
      </c>
      <c r="J15" s="10">
        <v>234.0</v>
      </c>
      <c r="K15" s="10">
        <v>24.0</v>
      </c>
      <c r="L15" s="10">
        <v>6.0</v>
      </c>
      <c r="M15" s="10">
        <v>0.0</v>
      </c>
      <c r="N15" s="1">
        <v>47.0</v>
      </c>
    </row>
    <row r="16">
      <c r="I16" s="10">
        <v>322.0</v>
      </c>
      <c r="J16" s="10">
        <v>234.0</v>
      </c>
      <c r="K16" s="10">
        <v>24.0</v>
      </c>
      <c r="L16" s="10">
        <v>6.0</v>
      </c>
      <c r="M16" s="10">
        <v>0.0</v>
      </c>
      <c r="N16" s="1">
        <v>47.0</v>
      </c>
    </row>
    <row r="17">
      <c r="I17" s="10">
        <v>324.0</v>
      </c>
      <c r="J17" s="10">
        <v>237.0</v>
      </c>
      <c r="K17" s="10">
        <v>20.0</v>
      </c>
      <c r="L17" s="10">
        <v>5.0</v>
      </c>
      <c r="M17" s="10">
        <v>0.0</v>
      </c>
      <c r="N17" s="1">
        <v>47.0</v>
      </c>
    </row>
    <row r="18">
      <c r="I18" s="10"/>
      <c r="J18" s="10"/>
      <c r="K18" s="10"/>
      <c r="L18" s="10"/>
      <c r="M18" s="10"/>
    </row>
    <row r="21">
      <c r="I21" s="6">
        <f t="shared" ref="I21:M21" si="4">I9-I10-I11-I12-I13-I14-I15-I16-I17-I18</f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13">
        <f>SUM(N9:N18)</f>
        <v>376</v>
      </c>
      <c r="O21" s="14" t="s">
        <v>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9" max="9" width="14.5"/>
  </cols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1">
        <v>16.0</v>
      </c>
      <c r="C4" s="1">
        <v>24.0</v>
      </c>
      <c r="D4" s="1">
        <v>9.0</v>
      </c>
      <c r="E4" s="1">
        <v>1.0</v>
      </c>
      <c r="F4" s="1">
        <v>0.0</v>
      </c>
      <c r="G4" s="6">
        <f>SUM(B4:F4)</f>
        <v>50</v>
      </c>
      <c r="I4" s="1">
        <v>2675.0</v>
      </c>
    </row>
    <row r="5">
      <c r="A5" s="1" t="s">
        <v>14</v>
      </c>
      <c r="B5" s="6">
        <f>B4/G4</f>
        <v>0.32</v>
      </c>
      <c r="C5" s="6">
        <f>C4/G4</f>
        <v>0.48</v>
      </c>
      <c r="D5" s="6">
        <f>D4/G4</f>
        <v>0.18</v>
      </c>
      <c r="E5" s="6">
        <f>E4/G4</f>
        <v>0.02</v>
      </c>
      <c r="F5" s="6">
        <f>F4/G4</f>
        <v>0</v>
      </c>
    </row>
    <row r="6">
      <c r="B6" s="6">
        <f>B5*I4</f>
        <v>856</v>
      </c>
      <c r="C6" s="6">
        <f>C5*I4</f>
        <v>1284</v>
      </c>
      <c r="D6" s="6">
        <f>D5*I4</f>
        <v>481.5</v>
      </c>
      <c r="E6" s="6">
        <f>I4*E5</f>
        <v>53.5</v>
      </c>
      <c r="F6" s="6">
        <f>F5*I4</f>
        <v>0</v>
      </c>
    </row>
    <row r="7">
      <c r="A7" s="1" t="s">
        <v>15</v>
      </c>
      <c r="B7" s="6">
        <v>856.0</v>
      </c>
      <c r="C7" s="6">
        <v>1284.0</v>
      </c>
      <c r="D7" s="1">
        <v>481.0</v>
      </c>
      <c r="E7" s="1">
        <v>54.0</v>
      </c>
      <c r="F7" s="1">
        <v>0.0</v>
      </c>
    </row>
    <row r="10">
      <c r="I10" s="1" t="s">
        <v>1</v>
      </c>
      <c r="J10" s="1" t="s">
        <v>2</v>
      </c>
      <c r="K10" s="1" t="s">
        <v>3</v>
      </c>
      <c r="L10" s="1" t="s">
        <v>4</v>
      </c>
      <c r="M10" s="1" t="s">
        <v>5</v>
      </c>
      <c r="N10" s="1" t="s">
        <v>24</v>
      </c>
    </row>
    <row r="11">
      <c r="A11" s="1" t="s">
        <v>25</v>
      </c>
      <c r="B11" s="6">
        <v>856.0</v>
      </c>
      <c r="C11" s="6">
        <v>1284.0</v>
      </c>
      <c r="D11" s="1">
        <v>481.0</v>
      </c>
      <c r="E11" s="1">
        <v>54.0</v>
      </c>
      <c r="F11" s="1">
        <v>0.0</v>
      </c>
      <c r="H11" s="1" t="s">
        <v>26</v>
      </c>
      <c r="I11" s="6">
        <v>856.0</v>
      </c>
      <c r="J11" s="6">
        <v>1284.0</v>
      </c>
      <c r="K11" s="1">
        <v>481.0</v>
      </c>
      <c r="L11" s="1">
        <v>54.0</v>
      </c>
      <c r="M11" s="1">
        <v>0.0</v>
      </c>
      <c r="N11" s="1">
        <v>0.0</v>
      </c>
    </row>
    <row r="12">
      <c r="B12" s="6">
        <f t="shared" ref="B12:F12" si="1">B11/2</f>
        <v>428</v>
      </c>
      <c r="C12" s="6">
        <f t="shared" si="1"/>
        <v>642</v>
      </c>
      <c r="D12" s="6">
        <f t="shared" si="1"/>
        <v>240.5</v>
      </c>
      <c r="E12" s="6">
        <f t="shared" si="1"/>
        <v>27</v>
      </c>
      <c r="F12" s="6">
        <f t="shared" si="1"/>
        <v>0</v>
      </c>
      <c r="G12" s="1" t="s">
        <v>18</v>
      </c>
      <c r="I12" s="10">
        <v>107.0</v>
      </c>
      <c r="J12" s="10">
        <v>161.0</v>
      </c>
      <c r="K12" s="10">
        <v>60.0</v>
      </c>
      <c r="L12" s="10">
        <v>7.0</v>
      </c>
      <c r="M12" s="10">
        <v>0.0</v>
      </c>
      <c r="N12" s="1">
        <v>34.0</v>
      </c>
    </row>
    <row r="13">
      <c r="B13" s="6">
        <f t="shared" ref="B13:F13" si="2">B12/2</f>
        <v>214</v>
      </c>
      <c r="C13" s="6">
        <f t="shared" si="2"/>
        <v>321</v>
      </c>
      <c r="D13" s="6">
        <f t="shared" si="2"/>
        <v>120.25</v>
      </c>
      <c r="E13" s="6">
        <f t="shared" si="2"/>
        <v>13.5</v>
      </c>
      <c r="F13" s="6">
        <f t="shared" si="2"/>
        <v>0</v>
      </c>
      <c r="G13" s="1" t="s">
        <v>19</v>
      </c>
      <c r="I13" s="10">
        <v>107.0</v>
      </c>
      <c r="J13" s="10">
        <v>161.0</v>
      </c>
      <c r="K13" s="10">
        <v>60.0</v>
      </c>
      <c r="L13" s="10">
        <v>7.0</v>
      </c>
      <c r="M13" s="10">
        <v>0.0</v>
      </c>
      <c r="N13" s="1">
        <v>34.0</v>
      </c>
    </row>
    <row r="14">
      <c r="B14" s="6">
        <f t="shared" ref="B14:F14" si="3">B13/2</f>
        <v>107</v>
      </c>
      <c r="C14" s="6">
        <f t="shared" si="3"/>
        <v>160.5</v>
      </c>
      <c r="D14" s="6">
        <f t="shared" si="3"/>
        <v>60.125</v>
      </c>
      <c r="E14" s="6">
        <f t="shared" si="3"/>
        <v>6.75</v>
      </c>
      <c r="F14" s="6">
        <f t="shared" si="3"/>
        <v>0</v>
      </c>
      <c r="G14" s="1" t="s">
        <v>20</v>
      </c>
      <c r="I14" s="10">
        <v>107.0</v>
      </c>
      <c r="J14" s="10">
        <v>161.0</v>
      </c>
      <c r="K14" s="10">
        <v>60.0</v>
      </c>
      <c r="L14" s="10">
        <v>7.0</v>
      </c>
      <c r="M14" s="10">
        <v>0.0</v>
      </c>
      <c r="N14" s="1">
        <v>34.0</v>
      </c>
    </row>
    <row r="15">
      <c r="I15" s="10">
        <v>107.0</v>
      </c>
      <c r="J15" s="10">
        <v>161.0</v>
      </c>
      <c r="K15" s="10">
        <v>60.0</v>
      </c>
      <c r="L15" s="10">
        <v>7.0</v>
      </c>
      <c r="M15" s="10">
        <v>0.0</v>
      </c>
      <c r="N15" s="1">
        <v>34.0</v>
      </c>
    </row>
    <row r="16">
      <c r="I16" s="10">
        <v>107.0</v>
      </c>
      <c r="J16" s="10">
        <v>161.0</v>
      </c>
      <c r="K16" s="10">
        <v>60.0</v>
      </c>
      <c r="L16" s="10">
        <v>7.0</v>
      </c>
      <c r="M16" s="10">
        <v>0.0</v>
      </c>
      <c r="N16" s="1">
        <v>34.0</v>
      </c>
    </row>
    <row r="17">
      <c r="I17" s="10">
        <v>107.0</v>
      </c>
      <c r="J17" s="10">
        <v>161.0</v>
      </c>
      <c r="K17" s="10">
        <v>60.0</v>
      </c>
      <c r="L17" s="10">
        <v>7.0</v>
      </c>
      <c r="M17" s="10">
        <v>0.0</v>
      </c>
      <c r="N17" s="1">
        <v>34.0</v>
      </c>
    </row>
    <row r="18">
      <c r="I18" s="10">
        <v>107.0</v>
      </c>
      <c r="J18" s="10">
        <v>161.0</v>
      </c>
      <c r="K18" s="10">
        <v>60.0</v>
      </c>
      <c r="L18" s="10">
        <v>7.0</v>
      </c>
      <c r="M18" s="10">
        <v>0.0</v>
      </c>
      <c r="N18" s="1">
        <v>34.0</v>
      </c>
    </row>
    <row r="19">
      <c r="I19" s="10">
        <v>107.0</v>
      </c>
      <c r="J19" s="10">
        <v>157.0</v>
      </c>
      <c r="K19" s="10">
        <v>61.0</v>
      </c>
      <c r="L19" s="10">
        <v>5.0</v>
      </c>
      <c r="M19" s="10">
        <v>0.0</v>
      </c>
      <c r="N19" s="1">
        <v>33.0</v>
      </c>
    </row>
    <row r="21">
      <c r="I21" s="6">
        <f t="shared" ref="I21:M21" si="4">I11-I12-I13-I14-I15-I16-I17-I18-I19</f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13">
        <f>SUM(N11:N19)</f>
        <v>271</v>
      </c>
      <c r="O21" s="14" t="s">
        <v>16</v>
      </c>
    </row>
  </sheetData>
  <drawing r:id="rId1"/>
</worksheet>
</file>