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uthwestern-my.sharepoint.com/personal/nolenc_southwestern_edu/Documents/"/>
    </mc:Choice>
  </mc:AlternateContent>
  <xr:revisionPtr revIDLastSave="0" documentId="8_{CC78CE5A-6953-7D41-89CC-19B989790C2E}" xr6:coauthVersionLast="47" xr6:coauthVersionMax="47" xr10:uidLastSave="{00000000-0000-0000-0000-000000000000}"/>
  <bookViews>
    <workbookView xWindow="10740" yWindow="500" windowWidth="16120" windowHeight="19280" xr2:uid="{D5F38547-338F-1342-9C59-D9E14B068811}"/>
  </bookViews>
  <sheets>
    <sheet name="Sheet1" sheetId="1" r:id="rId1"/>
  </sheets>
  <definedNames>
    <definedName name="solver_adj" localSheetId="0" hidden="1">Sheet1!$I$13:$K$13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Sheet1!$I$13:$K$13</definedName>
    <definedName name="solver_lhs2" localSheetId="0" hidden="1">Sheet1!$L$14:$L$15</definedName>
    <definedName name="solver_lhs3" localSheetId="0" hidden="1">Sheet1!$I$15:$K$15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Sheet1!$L$16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el3" localSheetId="0" hidden="1">1</definedName>
    <definedName name="solver_rhs1" localSheetId="0" hidden="1">"binary"</definedName>
    <definedName name="solver_rhs2" localSheetId="0" hidden="1">Sheet1!$N$14:$N$15</definedName>
    <definedName name="solver_rhs3" localSheetId="0" hidden="1">Sheet1!$N$15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" i="1" l="1"/>
  <c r="L15" i="1"/>
  <c r="L14" i="1"/>
  <c r="B44" i="1"/>
  <c r="B45" i="1" s="1"/>
  <c r="B34" i="1"/>
  <c r="B38" i="1" s="1"/>
  <c r="B39" i="1" s="1"/>
  <c r="C3" i="1" a="1"/>
  <c r="C3" i="1" s="1"/>
  <c r="C34" i="1" s="1"/>
  <c r="C38" i="1" s="1"/>
  <c r="C39" i="1" s="1"/>
  <c r="B4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<sst xmlns="http://schemas.openxmlformats.org/spreadsheetml/2006/main" count="66" uniqueCount="56">
  <si>
    <t>Weight of Book:</t>
  </si>
  <si>
    <t>lbs</t>
  </si>
  <si>
    <t>oz</t>
  </si>
  <si>
    <t>Average Book Weight:</t>
  </si>
  <si>
    <t>Box Weight Constraint:</t>
  </si>
  <si>
    <t>Averagfe Books in a Box by Weight:</t>
  </si>
  <si>
    <t>Convert into int:</t>
  </si>
  <si>
    <t>Average Books/Shelf in Room 151:</t>
  </si>
  <si>
    <t xml:space="preserve">Number of Shelves: </t>
  </si>
  <si>
    <t>Number of Rows:</t>
  </si>
  <si>
    <t xml:space="preserve">Total Shelves: </t>
  </si>
  <si>
    <t>Est. Books in Room:</t>
  </si>
  <si>
    <t>Est. Amount of Boxes for Room by wieght:</t>
  </si>
  <si>
    <t>Box Demensions (inches):</t>
  </si>
  <si>
    <t>Height</t>
  </si>
  <si>
    <t>Width</t>
  </si>
  <si>
    <t>Length</t>
  </si>
  <si>
    <t xml:space="preserve">&lt;= </t>
  </si>
  <si>
    <t>min z</t>
  </si>
  <si>
    <t>&lt;=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</si>
  <si>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</si>
  <si>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</si>
  <si>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</si>
  <si>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</si>
  <si>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</si>
  <si>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</si>
  <si>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</si>
  <si>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</si>
  <si>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</si>
  <si>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</si>
  <si>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 xml:space="preserve">st. </t>
  </si>
  <si>
    <t>x1= weight of a box</t>
  </si>
  <si>
    <t>Small x1</t>
  </si>
  <si>
    <t>Medium x2</t>
  </si>
  <si>
    <t>Large x2</t>
  </si>
  <si>
    <t xml:space="preserve">used </t>
  </si>
  <si>
    <t>xs1</t>
  </si>
  <si>
    <t>xm1</t>
  </si>
  <si>
    <t>xl1</t>
  </si>
  <si>
    <t>B1</t>
  </si>
  <si>
    <t>B2</t>
  </si>
  <si>
    <t>B3</t>
  </si>
  <si>
    <t>B4</t>
  </si>
  <si>
    <t>B5</t>
  </si>
  <si>
    <t xml:space="preserve">min z = </t>
  </si>
  <si>
    <t xml:space="preserve">st </t>
  </si>
  <si>
    <t>5284 in vol</t>
  </si>
  <si>
    <t>672 oz</t>
  </si>
  <si>
    <t>Wx1</t>
  </si>
  <si>
    <t>Vx1</t>
  </si>
  <si>
    <t>Bn = Number of Books (Binary)</t>
  </si>
  <si>
    <t>W = Weight of Book</t>
  </si>
  <si>
    <t>xN = Amount of books by weight category</t>
  </si>
  <si>
    <t>0-2 (15)</t>
  </si>
  <si>
    <t>2.1-2.5 (6)</t>
  </si>
  <si>
    <t>2.5+ 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</si>
</sst>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3" fontId="0" fillId="0" borderId="0" xfId="0" applyNumberFormat="1"/>
    <xf numFmtId="0" fontId="0" fillId="0" borderId="0" xfId="0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2815C-9955-BE4D-8D7B-1C9269A08A72}">
  <dimension ref="A2:S50"/>
  <sheetViews>
    <sheetView tabSelected="1" topLeftCell="D1" zoomScale="85" workbookViewId="0">
      <selection activeCell="L16" sqref="L16"/>
    </sheetView>
  </sheetViews>
  <sheetFormatPr baseColWidth="10" defaultRowHeight="16" x14ac:dyDescent="0.2"/>
  <cols>
    <col min="1" max="1" width="37.33203125" customWidth="1"/>
    <col min="7" max="7" width="37.6640625" customWidth="1"/>
    <col min="12" max="12" width="9.5" customWidth="1"/>
    <col min="19" max="19" width="43.1640625" customWidth="1"/>
  </cols>
  <sheetData>
    <row r="2" spans="1:18" x14ac:dyDescent="0.2">
      <c r="A2" t="s">
        <v>0</v>
      </c>
      <c r="B2" t="s">
        <v>1</v>
      </c>
      <c r="C2" t="s">
        <v>2</v>
      </c>
    </row>
    <row r="3" spans="1:18" x14ac:dyDescent="0.2">
      <c r="B3">
        <v>2.2000000000000002</v>
      </c>
      <c r="C3" cm="1">
        <f t="array" ref="C3:C31">B3:B31*16</f>
        <v>35.200000000000003</v>
      </c>
      <c r="E3">
        <v>0.8</v>
      </c>
    </row>
    <row r="4" spans="1:18" x14ac:dyDescent="0.2">
      <c r="B4">
        <v>2.2000000000000002</v>
      </c>
      <c r="C4">
        <v>35.200000000000003</v>
      </c>
      <c r="E4">
        <v>1.2</v>
      </c>
      <c r="H4" t="s">
        <v>32</v>
      </c>
      <c r="I4" t="s">
        <v>33</v>
      </c>
      <c r="J4" t="s">
        <v>34</v>
      </c>
    </row>
    <row r="5" spans="1:18" x14ac:dyDescent="0.2">
      <c r="B5">
        <v>3</v>
      </c>
      <c r="C5">
        <v>48</v>
      </c>
      <c r="E5">
        <v>1.2</v>
      </c>
      <c r="H5" t="s">
        <v>53</v>
      </c>
      <c r="I5" t="s">
        <v>54</v>
      </c>
      <c r="J5" t="s">
        <v>55</v>
      </c>
    </row>
    <row r="6" spans="1:18" x14ac:dyDescent="0.2">
      <c r="B6">
        <v>2.8</v>
      </c>
      <c r="C6">
        <v>44.8</v>
      </c>
      <c r="E6">
        <v>1.2</v>
      </c>
    </row>
    <row r="7" spans="1:18" x14ac:dyDescent="0.2">
      <c r="B7">
        <v>2.8</v>
      </c>
      <c r="C7">
        <v>44.8</v>
      </c>
      <c r="E7">
        <v>1.2</v>
      </c>
      <c r="H7" t="s">
        <v>31</v>
      </c>
    </row>
    <row r="8" spans="1:18" x14ac:dyDescent="0.2">
      <c r="B8">
        <v>2</v>
      </c>
      <c r="C8">
        <v>32</v>
      </c>
      <c r="E8">
        <v>1.6</v>
      </c>
    </row>
    <row r="9" spans="1:18" x14ac:dyDescent="0.2">
      <c r="B9">
        <v>2</v>
      </c>
      <c r="C9">
        <v>32</v>
      </c>
      <c r="E9">
        <v>1.8</v>
      </c>
    </row>
    <row r="10" spans="1:18" x14ac:dyDescent="0.2">
      <c r="B10">
        <v>0.8</v>
      </c>
      <c r="C10">
        <v>12.8</v>
      </c>
      <c r="E10">
        <v>1.8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29</v>
      </c>
    </row>
    <row r="11" spans="1:18" x14ac:dyDescent="0.2">
      <c r="B11">
        <v>2.2000000000000002</v>
      </c>
      <c r="C11">
        <v>35.200000000000003</v>
      </c>
      <c r="E11">
        <v>1.8</v>
      </c>
    </row>
    <row r="12" spans="1:18" x14ac:dyDescent="0.2">
      <c r="B12">
        <v>4.2</v>
      </c>
      <c r="C12">
        <v>67.2</v>
      </c>
      <c r="E12">
        <v>2</v>
      </c>
      <c r="I12" t="s">
        <v>36</v>
      </c>
      <c r="J12" t="s">
        <v>37</v>
      </c>
      <c r="K12" t="s">
        <v>38</v>
      </c>
    </row>
    <row r="13" spans="1:18" x14ac:dyDescent="0.2">
      <c r="B13">
        <v>2</v>
      </c>
      <c r="C13">
        <v>32</v>
      </c>
      <c r="E13">
        <v>2</v>
      </c>
      <c r="H13" t="s">
        <v>30</v>
      </c>
      <c r="I13" s="5">
        <v>0</v>
      </c>
      <c r="J13" s="5">
        <v>0</v>
      </c>
      <c r="K13" s="5">
        <v>0</v>
      </c>
      <c r="L13" t="s">
        <v>35</v>
      </c>
    </row>
    <row r="14" spans="1:18" ht="17" x14ac:dyDescent="0.2">
      <c r="B14">
        <v>2</v>
      </c>
      <c r="C14">
        <v>32</v>
      </c>
      <c r="E14">
        <v>2</v>
      </c>
      <c r="I14" s="4">
        <v>2</v>
      </c>
      <c r="J14" s="4">
        <v>2.5</v>
      </c>
      <c r="K14" s="4">
        <v>4.4000000000000004</v>
      </c>
      <c r="L14">
        <f>SUMPRODUCT($I$13:$K$13,I14:K14)</f>
        <v>0</v>
      </c>
      <c r="M14" s="4" t="s">
        <v>19</v>
      </c>
      <c r="N14">
        <v>40</v>
      </c>
    </row>
    <row r="15" spans="1:18" x14ac:dyDescent="0.2">
      <c r="B15">
        <v>2.4</v>
      </c>
      <c r="C15">
        <v>38.4</v>
      </c>
      <c r="E15">
        <v>2</v>
      </c>
      <c r="I15">
        <v>200</v>
      </c>
      <c r="J15">
        <v>400</v>
      </c>
      <c r="K15">
        <v>600</v>
      </c>
      <c r="L15">
        <f t="shared" ref="L15:L16" si="0">SUMPRODUCT($I$13:$K$13,I15:K15)</f>
        <v>0</v>
      </c>
      <c r="M15" t="s">
        <v>19</v>
      </c>
      <c r="N15">
        <v>5184</v>
      </c>
    </row>
    <row r="16" spans="1:18" x14ac:dyDescent="0.2">
      <c r="B16">
        <v>2.8</v>
      </c>
      <c r="C16">
        <v>44.8</v>
      </c>
      <c r="E16">
        <v>2</v>
      </c>
      <c r="L16">
        <f t="shared" si="0"/>
        <v>0</v>
      </c>
    </row>
    <row r="17" spans="2:19" x14ac:dyDescent="0.2">
      <c r="B17">
        <v>1.2</v>
      </c>
      <c r="C17">
        <v>19.2</v>
      </c>
      <c r="E17">
        <v>2</v>
      </c>
    </row>
    <row r="18" spans="2:19" x14ac:dyDescent="0.2">
      <c r="B18">
        <v>2.4</v>
      </c>
      <c r="C18">
        <v>38.4</v>
      </c>
      <c r="E18">
        <v>2.2000000000000002</v>
      </c>
    </row>
    <row r="19" spans="2:19" x14ac:dyDescent="0.2">
      <c r="B19">
        <v>1.6</v>
      </c>
      <c r="C19">
        <v>25.6</v>
      </c>
      <c r="E19">
        <v>2.2000000000000002</v>
      </c>
    </row>
    <row r="20" spans="2:19" x14ac:dyDescent="0.2">
      <c r="B20">
        <v>1.8</v>
      </c>
      <c r="C20">
        <v>28.8</v>
      </c>
      <c r="E20">
        <v>2.2000000000000002</v>
      </c>
    </row>
    <row r="21" spans="2:19" x14ac:dyDescent="0.2">
      <c r="B21">
        <v>2.8</v>
      </c>
      <c r="C21">
        <v>44.8</v>
      </c>
      <c r="E21">
        <v>2.2000000000000002</v>
      </c>
    </row>
    <row r="22" spans="2:19" x14ac:dyDescent="0.2">
      <c r="B22">
        <v>2.8</v>
      </c>
      <c r="C22">
        <v>44.8</v>
      </c>
      <c r="E22">
        <v>2.4</v>
      </c>
    </row>
    <row r="23" spans="2:19" x14ac:dyDescent="0.2">
      <c r="B23">
        <v>1.8</v>
      </c>
      <c r="C23">
        <v>28.8</v>
      </c>
      <c r="E23">
        <v>2.4</v>
      </c>
    </row>
    <row r="24" spans="2:19" x14ac:dyDescent="0.2">
      <c r="B24">
        <v>1.2</v>
      </c>
      <c r="C24">
        <v>19.2</v>
      </c>
      <c r="E24">
        <v>2.8</v>
      </c>
    </row>
    <row r="25" spans="2:19" x14ac:dyDescent="0.2">
      <c r="B25">
        <v>4.4000000000000004</v>
      </c>
      <c r="C25">
        <v>70.400000000000006</v>
      </c>
      <c r="E25">
        <v>2.8</v>
      </c>
      <c r="H25" t="s">
        <v>44</v>
      </c>
      <c r="I25" t="s">
        <v>39</v>
      </c>
      <c r="J25" t="s">
        <v>40</v>
      </c>
      <c r="K25" t="s">
        <v>41</v>
      </c>
      <c r="L25" t="s">
        <v>42</v>
      </c>
      <c r="M25" t="s">
        <v>43</v>
      </c>
      <c r="S25" t="s">
        <v>50</v>
      </c>
    </row>
    <row r="26" spans="2:19" x14ac:dyDescent="0.2">
      <c r="B26">
        <v>1.2</v>
      </c>
      <c r="C26">
        <v>19.2</v>
      </c>
      <c r="E26">
        <v>2.8</v>
      </c>
      <c r="S26" t="s">
        <v>52</v>
      </c>
    </row>
    <row r="27" spans="2:19" x14ac:dyDescent="0.2">
      <c r="B27">
        <v>2.2000000000000002</v>
      </c>
      <c r="C27">
        <v>35.200000000000003</v>
      </c>
      <c r="E27">
        <v>2.8</v>
      </c>
      <c r="H27" t="s">
        <v>45</v>
      </c>
      <c r="I27" t="s">
        <v>48</v>
      </c>
      <c r="J27" t="s">
        <v>48</v>
      </c>
      <c r="K27" t="s">
        <v>48</v>
      </c>
      <c r="L27" t="s">
        <v>48</v>
      </c>
      <c r="M27" t="s">
        <v>48</v>
      </c>
      <c r="O27" t="s">
        <v>17</v>
      </c>
      <c r="P27" t="s">
        <v>47</v>
      </c>
      <c r="S27" t="s">
        <v>51</v>
      </c>
    </row>
    <row r="28" spans="2:19" x14ac:dyDescent="0.2">
      <c r="B28">
        <v>1.2</v>
      </c>
      <c r="C28">
        <v>19.2</v>
      </c>
      <c r="E28">
        <v>2.8</v>
      </c>
      <c r="I28" t="s">
        <v>49</v>
      </c>
      <c r="J28" t="s">
        <v>49</v>
      </c>
      <c r="K28" t="s">
        <v>49</v>
      </c>
      <c r="L28" t="s">
        <v>49</v>
      </c>
      <c r="M28" t="s">
        <v>49</v>
      </c>
      <c r="O28" t="s">
        <v>17</v>
      </c>
      <c r="P28" t="s">
        <v>46</v>
      </c>
    </row>
    <row r="29" spans="2:19" x14ac:dyDescent="0.2">
      <c r="B29">
        <v>1.8</v>
      </c>
      <c r="C29">
        <v>28.8</v>
      </c>
      <c r="E29">
        <v>3</v>
      </c>
    </row>
    <row r="30" spans="2:19" x14ac:dyDescent="0.2">
      <c r="B30">
        <v>2</v>
      </c>
      <c r="C30">
        <v>32</v>
      </c>
      <c r="E30">
        <v>4.2</v>
      </c>
    </row>
    <row r="31" spans="2:19" x14ac:dyDescent="0.2">
      <c r="B31">
        <v>2</v>
      </c>
      <c r="C31">
        <v>32</v>
      </c>
      <c r="E31">
        <v>4.4000000000000004</v>
      </c>
    </row>
    <row r="34" spans="1:13" x14ac:dyDescent="0.2">
      <c r="A34" t="s">
        <v>3</v>
      </c>
      <c r="B34">
        <f>AVERAGE(B3:B31)</f>
        <v>2.1999999999999997</v>
      </c>
      <c r="C34">
        <f>AVERAGE(_xlfn.ANCHORARRAY(C3))</f>
        <v>35.199999999999996</v>
      </c>
    </row>
    <row r="36" spans="1:13" x14ac:dyDescent="0.2">
      <c r="A36" t="s">
        <v>4</v>
      </c>
      <c r="B36">
        <v>42</v>
      </c>
      <c r="C36">
        <v>672</v>
      </c>
    </row>
    <row r="38" spans="1:13" x14ac:dyDescent="0.2">
      <c r="A38" t="s">
        <v>5</v>
      </c>
      <c r="B38">
        <f>B36/B34</f>
        <v>19.090909090909093</v>
      </c>
      <c r="C38">
        <f>C36/C34</f>
        <v>19.090909090909093</v>
      </c>
    </row>
    <row r="39" spans="1:13" x14ac:dyDescent="0.2">
      <c r="A39" t="s">
        <v>6</v>
      </c>
      <c r="B39">
        <f>INT(B38)</f>
        <v>19</v>
      </c>
      <c r="C39">
        <f>INT(C38)</f>
        <v>19</v>
      </c>
    </row>
    <row r="40" spans="1:13" x14ac:dyDescent="0.2">
      <c r="A40" s="2"/>
      <c r="B40" s="2"/>
      <c r="C40" s="2"/>
    </row>
    <row r="41" spans="1:13" x14ac:dyDescent="0.2">
      <c r="A41" t="s">
        <v>7</v>
      </c>
      <c r="B41">
        <v>33</v>
      </c>
    </row>
    <row r="42" spans="1:13" x14ac:dyDescent="0.2">
      <c r="A42" t="s">
        <v>8</v>
      </c>
      <c r="B42">
        <v>7</v>
      </c>
    </row>
    <row r="43" spans="1:13" x14ac:dyDescent="0.2">
      <c r="A43" t="s">
        <v>9</v>
      </c>
      <c r="B43">
        <v>4</v>
      </c>
    </row>
    <row r="44" spans="1:13" x14ac:dyDescent="0.2">
      <c r="A44" t="s">
        <v>10</v>
      </c>
      <c r="B44">
        <f>B42*B43</f>
        <v>28</v>
      </c>
    </row>
    <row r="45" spans="1:13" x14ac:dyDescent="0.2">
      <c r="A45" t="s">
        <v>11</v>
      </c>
      <c r="B45">
        <f>B44*B41</f>
        <v>924</v>
      </c>
      <c r="M45" s="3"/>
    </row>
    <row r="46" spans="1:13" x14ac:dyDescent="0.2">
      <c r="A46" s="1" t="s">
        <v>12</v>
      </c>
      <c r="B46" s="1">
        <f>_xlfn.CEILING.MATH((B45*C34)/C36)</f>
        <v>49</v>
      </c>
    </row>
    <row r="49" spans="1:4" x14ac:dyDescent="0.2">
      <c r="A49" t="s">
        <v>13</v>
      </c>
      <c r="B49" t="s">
        <v>14</v>
      </c>
      <c r="C49" t="s">
        <v>15</v>
      </c>
      <c r="D49" t="s">
        <v>16</v>
      </c>
    </row>
    <row r="50" spans="1:4" x14ac:dyDescent="0.2">
      <c r="B50">
        <v>12</v>
      </c>
      <c r="C50">
        <v>18</v>
      </c>
      <c r="D50">
        <v>24</v>
      </c>
    </row>
  </sheetData>
  <sortState xmlns:xlrd2="http://schemas.microsoft.com/office/spreadsheetml/2017/richdata2" ref="E3:E31">
    <sortCondition ref="E3:E31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Nolen</dc:creator>
  <cp:lastModifiedBy>Michael Nolen</cp:lastModifiedBy>
  <dcterms:created xsi:type="dcterms:W3CDTF">2022-10-26T19:15:01Z</dcterms:created>
  <dcterms:modified xsi:type="dcterms:W3CDTF">2022-11-07T20:06:39Z</dcterms:modified>
</cp:coreProperties>
</file>