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markscomputer/Downloads/"/>
    </mc:Choice>
  </mc:AlternateContent>
  <xr:revisionPtr revIDLastSave="0" documentId="13_ncr:1_{213C80BA-0309-824A-AB91-B2B0A5025835}" xr6:coauthVersionLast="47" xr6:coauthVersionMax="47" xr10:uidLastSave="{00000000-0000-0000-0000-000000000000}"/>
  <bookViews>
    <workbookView xWindow="2740" yWindow="1440" windowWidth="26700" windowHeight="18120" activeTab="2" xr2:uid="{D5F38547-338F-1342-9C59-D9E14B068811}"/>
  </bookViews>
  <sheets>
    <sheet name="Low Ceiling Room" sheetId="7" r:id="rId1"/>
    <sheet name="Low Ceiling 5 box back up" sheetId="10" r:id="rId2"/>
    <sheet name="Low Ceiling 5 box" sheetId="9" r:id="rId3"/>
    <sheet name="Sheet1" sheetId="1" r:id="rId4"/>
    <sheet name="Sheet4" sheetId="4" r:id="rId5"/>
    <sheet name="Feasibility Report 1" sheetId="6" r:id="rId6"/>
    <sheet name="Working mini model" sheetId="5" r:id="rId7"/>
    <sheet name="Sheet2" sheetId="2" r:id="rId8"/>
    <sheet name="transportation" sheetId="3" r:id="rId9"/>
    <sheet name="Sheet3" sheetId="8" r:id="rId10"/>
  </sheets>
  <definedNames>
    <definedName name="solver_adj" localSheetId="2" hidden="1">'Low Ceiling 5 box'!$B$12:$Z$12,'Low Ceiling 5 box'!$F$14,'Low Ceiling 5 box'!$K$14,'Low Ceiling 5 box'!$P$14,'Low Ceiling 5 box'!$U$14,'Low Ceiling 5 box'!$Z$14</definedName>
    <definedName name="solver_adj" localSheetId="1" hidden="1">'Low Ceiling 5 box back up'!$B$12:$Z$12,'Low Ceiling 5 box back up'!$F$14,'Low Ceiling 5 box back up'!$K$14,'Low Ceiling 5 box back up'!$P$14,'Low Ceiling 5 box back up'!$U$14,'Low Ceiling 5 box back up'!$Z$14</definedName>
    <definedName name="solver_adj" localSheetId="0" hidden="1">'Low Ceiling Room'!$B$12,'Low Ceiling Room'!$C$12:$Z$12,'Low Ceiling Room'!$Z$14,'Low Ceiling Room'!$U$14,'Low Ceiling Room'!$P$14,'Low Ceiling Room'!$K$14,'Low Ceiling Room'!$F$14</definedName>
    <definedName name="solver_adj" localSheetId="3" hidden="1">Sheet1!$I$13:$K$13</definedName>
    <definedName name="solver_adj" localSheetId="4" hidden="1">Sheet4!$B$4:$G$4</definedName>
    <definedName name="solver_adj" localSheetId="6" hidden="1">'Working mini model'!$B$12:$P$12,'Working mini model'!$P$14,'Working mini model'!$K$14,'Working mini model'!$F$14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ng" localSheetId="3" hidden="1">2</definedName>
    <definedName name="solver_eng" localSheetId="4" hidden="1">2</definedName>
    <definedName name="solver_eng" localSheetId="6" hidden="1">2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2" hidden="1">'Low Ceiling 5 box'!$AA$15:$AA$19</definedName>
    <definedName name="solver_lhs1" localSheetId="1" hidden="1">'Low Ceiling 5 box back up'!$AA$15:$AA$19</definedName>
    <definedName name="solver_lhs1" localSheetId="0" hidden="1">'Low Ceiling Room'!$B$12:$CW$12</definedName>
    <definedName name="solver_lhs1" localSheetId="3" hidden="1">Sheet1!$I$13:$K$13</definedName>
    <definedName name="solver_lhs1" localSheetId="4" hidden="1">Sheet4!$B$4:$G$4</definedName>
    <definedName name="solver_lhs1" localSheetId="6" hidden="1">'Working mini model'!$B$12:$P$12</definedName>
    <definedName name="solver_lhs10" localSheetId="2" hidden="1">'Low Ceiling 5 box'!$P$14</definedName>
    <definedName name="solver_lhs10" localSheetId="1" hidden="1">'Low Ceiling 5 box back up'!$P$14</definedName>
    <definedName name="solver_lhs10" localSheetId="0" hidden="1">'Low Ceiling Room'!$R$14</definedName>
    <definedName name="solver_lhs10" localSheetId="6" hidden="1">'Working mini model'!$R$14</definedName>
    <definedName name="solver_lhs11" localSheetId="2" hidden="1">'Low Ceiling 5 box'!$R$14</definedName>
    <definedName name="solver_lhs11" localSheetId="1" hidden="1">'Low Ceiling 5 box back up'!$R$14</definedName>
    <definedName name="solver_lhs12" localSheetId="2" hidden="1">'Low Ceiling 5 box'!$U$14</definedName>
    <definedName name="solver_lhs12" localSheetId="1" hidden="1">'Low Ceiling 5 box back up'!$U$14</definedName>
    <definedName name="solver_lhs13" localSheetId="2" hidden="1">'Low Ceiling 5 box'!$W$14</definedName>
    <definedName name="solver_lhs13" localSheetId="1" hidden="1">'Low Ceiling 5 box back up'!$W$14</definedName>
    <definedName name="solver_lhs14" localSheetId="2" hidden="1">'Low Ceiling 5 box'!$Z$14</definedName>
    <definedName name="solver_lhs14" localSheetId="1" hidden="1">'Low Ceiling 5 box back up'!$Z$14</definedName>
    <definedName name="solver_lhs2" localSheetId="2" hidden="1">'Low Ceiling 5 box'!$AA$21:$AA$25</definedName>
    <definedName name="solver_lhs2" localSheetId="1" hidden="1">'Low Ceiling 5 box back up'!$AA$21:$AA$25</definedName>
    <definedName name="solver_lhs2" localSheetId="0" hidden="1">'Low Ceiling Room'!$F$14</definedName>
    <definedName name="solver_lhs2" localSheetId="3" hidden="1">Sheet1!$L$14:$L$15</definedName>
    <definedName name="solver_lhs2" localSheetId="4" hidden="1">Sheet4!$H$11:$H$13</definedName>
    <definedName name="solver_lhs2" localSheetId="6" hidden="1">'Working mini model'!$F$14</definedName>
    <definedName name="solver_lhs3" localSheetId="2" hidden="1">'Low Ceiling 5 box'!$AA$27:$AA$31</definedName>
    <definedName name="solver_lhs3" localSheetId="1" hidden="1">'Low Ceiling 5 box back up'!$AA$27:$AA$31</definedName>
    <definedName name="solver_lhs3" localSheetId="0" hidden="1">'Low Ceiling Room'!$K$14</definedName>
    <definedName name="solver_lhs3" localSheetId="3" hidden="1">Sheet1!$I$15:$K$15</definedName>
    <definedName name="solver_lhs3" localSheetId="4" hidden="1">Sheet4!$H$7:$H$8</definedName>
    <definedName name="solver_lhs3" localSheetId="6" hidden="1">'Working mini model'!$H$14</definedName>
    <definedName name="solver_lhs4" localSheetId="2" hidden="1">'Low Ceiling 5 box'!$AB$14</definedName>
    <definedName name="solver_lhs4" localSheetId="1" hidden="1">'Low Ceiling 5 box back up'!$AB$14</definedName>
    <definedName name="solver_lhs4" localSheetId="0" hidden="1">'Low Ceiling Room'!$P$14</definedName>
    <definedName name="solver_lhs4" localSheetId="4" hidden="1">Sheet4!$H$9:$H$10</definedName>
    <definedName name="solver_lhs4" localSheetId="6" hidden="1">'Working mini model'!$K$14</definedName>
    <definedName name="solver_lhs5" localSheetId="2" hidden="1">'Low Ceiling 5 box'!$B$12:$Z$12</definedName>
    <definedName name="solver_lhs5" localSheetId="1" hidden="1">'Low Ceiling 5 box back up'!$B$12:$Z$12</definedName>
    <definedName name="solver_lhs5" localSheetId="0" hidden="1">'Low Ceiling Room'!$U$14</definedName>
    <definedName name="solver_lhs5" localSheetId="6" hidden="1">'Working mini model'!$M$14</definedName>
    <definedName name="solver_lhs6" localSheetId="2" hidden="1">'Low Ceiling 5 box'!$F$14</definedName>
    <definedName name="solver_lhs6" localSheetId="1" hidden="1">'Low Ceiling 5 box back up'!$F$14</definedName>
    <definedName name="solver_lhs6" localSheetId="0" hidden="1">'Low Ceiling Room'!$Z$14</definedName>
    <definedName name="solver_lhs6" localSheetId="6" hidden="1">'Working mini model'!$P$14</definedName>
    <definedName name="solver_lhs7" localSheetId="2" hidden="1">'Low Ceiling 5 box'!$H$14</definedName>
    <definedName name="solver_lhs7" localSheetId="1" hidden="1">'Low Ceiling 5 box back up'!$H$14</definedName>
    <definedName name="solver_lhs7" localSheetId="0" hidden="1">'Low Ceiling Room'!$K$14</definedName>
    <definedName name="solver_lhs7" localSheetId="6" hidden="1">'Working mini model'!$Q$15:$Q$17</definedName>
    <definedName name="solver_lhs8" localSheetId="2" hidden="1">'Low Ceiling 5 box'!$K$14</definedName>
    <definedName name="solver_lhs8" localSheetId="1" hidden="1">'Low Ceiling 5 box back up'!$K$14</definedName>
    <definedName name="solver_lhs8" localSheetId="0" hidden="1">'Low Ceiling Room'!$M$14</definedName>
    <definedName name="solver_lhs8" localSheetId="6" hidden="1">'Working mini model'!$Q$18:$Q$20</definedName>
    <definedName name="solver_lhs9" localSheetId="2" hidden="1">'Low Ceiling 5 box'!$M$14</definedName>
    <definedName name="solver_lhs9" localSheetId="1" hidden="1">'Low Ceiling 5 box back up'!$M$14</definedName>
    <definedName name="solver_lhs9" localSheetId="0" hidden="1">'Low Ceiling Room'!$P$14</definedName>
    <definedName name="solver_lhs9" localSheetId="6" hidden="1">'Working mini model'!$Q$21:$Q$25</definedName>
    <definedName name="solver_lin" localSheetId="2" hidden="1">1</definedName>
    <definedName name="solver_lin" localSheetId="1" hidden="1">1</definedName>
    <definedName name="solver_lin" localSheetId="0" hidden="1">1</definedName>
    <definedName name="solver_lin" localSheetId="3" hidden="1">1</definedName>
    <definedName name="solver_lin" localSheetId="4" hidden="1">1</definedName>
    <definedName name="solver_lin" localSheetId="6" hidden="1">1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2" hidden="1">1</definedName>
    <definedName name="solver_neg" localSheetId="1" hidden="1">1</definedName>
    <definedName name="solver_neg" localSheetId="0" hidden="1">2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2" hidden="1">14</definedName>
    <definedName name="solver_num" localSheetId="1" hidden="1">14</definedName>
    <definedName name="solver_num" localSheetId="0" hidden="1">6</definedName>
    <definedName name="solver_num" localSheetId="3" hidden="1">2</definedName>
    <definedName name="solver_num" localSheetId="4" hidden="1">4</definedName>
    <definedName name="solver_num" localSheetId="6" hidden="1">10</definedName>
    <definedName name="solver_opt" localSheetId="2" hidden="1">'Low Ceiling 5 box'!$S$6</definedName>
    <definedName name="solver_opt" localSheetId="1" hidden="1">'Low Ceiling 5 box back up'!$S$6</definedName>
    <definedName name="solver_opt" localSheetId="0" hidden="1">'Low Ceiling Room'!$Q$7</definedName>
    <definedName name="solver_opt" localSheetId="3" hidden="1">Sheet1!$L$16</definedName>
    <definedName name="solver_opt" localSheetId="4" hidden="1">Sheet4!$H$15</definedName>
    <definedName name="solver_opt" localSheetId="6" hidden="1">'Working mini model'!$Q$7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el1" localSheetId="2" hidden="1">1</definedName>
    <definedName name="solver_rel1" localSheetId="1" hidden="1">1</definedName>
    <definedName name="solver_rel1" localSheetId="0" hidden="1">4</definedName>
    <definedName name="solver_rel1" localSheetId="3" hidden="1">5</definedName>
    <definedName name="solver_rel1" localSheetId="4" hidden="1">4</definedName>
    <definedName name="solver_rel1" localSheetId="6" hidden="1">4</definedName>
    <definedName name="solver_rel10" localSheetId="2" hidden="1">5</definedName>
    <definedName name="solver_rel10" localSheetId="1" hidden="1">5</definedName>
    <definedName name="solver_rel10" localSheetId="0" hidden="1">1</definedName>
    <definedName name="solver_rel10" localSheetId="6" hidden="1">1</definedName>
    <definedName name="solver_rel11" localSheetId="2" hidden="1">1</definedName>
    <definedName name="solver_rel11" localSheetId="1" hidden="1">1</definedName>
    <definedName name="solver_rel12" localSheetId="2" hidden="1">5</definedName>
    <definedName name="solver_rel12" localSheetId="1" hidden="1">5</definedName>
    <definedName name="solver_rel13" localSheetId="2" hidden="1">1</definedName>
    <definedName name="solver_rel13" localSheetId="1" hidden="1">1</definedName>
    <definedName name="solver_rel14" localSheetId="2" hidden="1">5</definedName>
    <definedName name="solver_rel14" localSheetId="1" hidden="1">5</definedName>
    <definedName name="solver_rel2" localSheetId="2" hidden="1">1</definedName>
    <definedName name="solver_rel2" localSheetId="1" hidden="1">1</definedName>
    <definedName name="solver_rel2" localSheetId="0" hidden="1">5</definedName>
    <definedName name="solver_rel2" localSheetId="3" hidden="1">1</definedName>
    <definedName name="solver_rel2" localSheetId="4" hidden="1">2</definedName>
    <definedName name="solver_rel2" localSheetId="6" hidden="1">5</definedName>
    <definedName name="solver_rel3" localSheetId="2" hidden="1">2</definedName>
    <definedName name="solver_rel3" localSheetId="1" hidden="1">2</definedName>
    <definedName name="solver_rel3" localSheetId="0" hidden="1">5</definedName>
    <definedName name="solver_rel3" localSheetId="3" hidden="1">1</definedName>
    <definedName name="solver_rel3" localSheetId="4" hidden="1">1</definedName>
    <definedName name="solver_rel3" localSheetId="6" hidden="1">1</definedName>
    <definedName name="solver_rel4" localSheetId="2" hidden="1">1</definedName>
    <definedName name="solver_rel4" localSheetId="1" hidden="1">1</definedName>
    <definedName name="solver_rel4" localSheetId="0" hidden="1">5</definedName>
    <definedName name="solver_rel4" localSheetId="4" hidden="1">1</definedName>
    <definedName name="solver_rel4" localSheetId="6" hidden="1">5</definedName>
    <definedName name="solver_rel5" localSheetId="2" hidden="1">4</definedName>
    <definedName name="solver_rel5" localSheetId="1" hidden="1">4</definedName>
    <definedName name="solver_rel5" localSheetId="0" hidden="1">5</definedName>
    <definedName name="solver_rel5" localSheetId="6" hidden="1">1</definedName>
    <definedName name="solver_rel6" localSheetId="2" hidden="1">5</definedName>
    <definedName name="solver_rel6" localSheetId="1" hidden="1">5</definedName>
    <definedName name="solver_rel6" localSheetId="0" hidden="1">5</definedName>
    <definedName name="solver_rel6" localSheetId="6" hidden="1">5</definedName>
    <definedName name="solver_rel7" localSheetId="2" hidden="1">1</definedName>
    <definedName name="solver_rel7" localSheetId="1" hidden="1">1</definedName>
    <definedName name="solver_rel7" localSheetId="0" hidden="1">5</definedName>
    <definedName name="solver_rel7" localSheetId="6" hidden="1">1</definedName>
    <definedName name="solver_rel8" localSheetId="2" hidden="1">5</definedName>
    <definedName name="solver_rel8" localSheetId="1" hidden="1">5</definedName>
    <definedName name="solver_rel8" localSheetId="0" hidden="1">1</definedName>
    <definedName name="solver_rel8" localSheetId="6" hidden="1">1</definedName>
    <definedName name="solver_rel9" localSheetId="2" hidden="1">1</definedName>
    <definedName name="solver_rel9" localSheetId="1" hidden="1">1</definedName>
    <definedName name="solver_rel9" localSheetId="0" hidden="1">5</definedName>
    <definedName name="solver_rel9" localSheetId="6" hidden="1">2</definedName>
    <definedName name="solver_rhs1" localSheetId="2" hidden="1">'Low Ceiling 5 box'!$AC$15:$AC$19</definedName>
    <definedName name="solver_rhs1" localSheetId="1" hidden="1">'Low Ceiling 5 box back up'!$AC$15:$AC$19</definedName>
    <definedName name="solver_rhs1" localSheetId="0" hidden="1">"integer"</definedName>
    <definedName name="solver_rhs1" localSheetId="3" hidden="1">"binary"</definedName>
    <definedName name="solver_rhs1" localSheetId="4" hidden="1">"integer"</definedName>
    <definedName name="solver_rhs1" localSheetId="6" hidden="1">"integer"</definedName>
    <definedName name="solver_rhs10" localSheetId="2" hidden="1">"binary"</definedName>
    <definedName name="solver_rhs10" localSheetId="1" hidden="1">"binary"</definedName>
    <definedName name="solver_rhs10" localSheetId="0" hidden="1">0</definedName>
    <definedName name="solver_rhs10" localSheetId="6" hidden="1">0</definedName>
    <definedName name="solver_rhs11" localSheetId="2" hidden="1">'Low Ceiling 5 box'!$E$4</definedName>
    <definedName name="solver_rhs11" localSheetId="1" hidden="1">'Low Ceiling 5 box back up'!$E$4</definedName>
    <definedName name="solver_rhs12" localSheetId="2" hidden="1">"binary"</definedName>
    <definedName name="solver_rhs12" localSheetId="1" hidden="1">"binary"</definedName>
    <definedName name="solver_rhs13" localSheetId="2" hidden="1">'Low Ceiling 5 box'!$E$4</definedName>
    <definedName name="solver_rhs13" localSheetId="1" hidden="1">'Low Ceiling 5 box back up'!$E$4</definedName>
    <definedName name="solver_rhs14" localSheetId="2" hidden="1">"binary"</definedName>
    <definedName name="solver_rhs14" localSheetId="1" hidden="1">"binary"</definedName>
    <definedName name="solver_rhs2" localSheetId="2" hidden="1">'Low Ceiling 5 box'!$AC$21:$AC$25</definedName>
    <definedName name="solver_rhs2" localSheetId="1" hidden="1">'Low Ceiling 5 box back up'!$AC$21:$AC$25</definedName>
    <definedName name="solver_rhs2" localSheetId="0" hidden="1">"binary"</definedName>
    <definedName name="solver_rhs2" localSheetId="3" hidden="1">Sheet1!$N$14:$N$15</definedName>
    <definedName name="solver_rhs2" localSheetId="4" hidden="1">Sheet4!$J$11:$J$13</definedName>
    <definedName name="solver_rhs2" localSheetId="6" hidden="1">"binary"</definedName>
    <definedName name="solver_rhs3" localSheetId="2" hidden="1">'Low Ceiling 5 box'!$AC$27:$AC$31</definedName>
    <definedName name="solver_rhs3" localSheetId="1" hidden="1">'Low Ceiling 5 box back up'!$AC$27:$AC$31</definedName>
    <definedName name="solver_rhs3" localSheetId="0" hidden="1">"binary"</definedName>
    <definedName name="solver_rhs3" localSheetId="3" hidden="1">Sheet1!$N$15</definedName>
    <definedName name="solver_rhs3" localSheetId="4" hidden="1">Sheet4!$J$7:$J$8</definedName>
    <definedName name="solver_rhs3" localSheetId="6" hidden="1">0</definedName>
    <definedName name="solver_rhs4" localSheetId="2" hidden="1">'Low Ceiling 5 box'!$E$4</definedName>
    <definedName name="solver_rhs4" localSheetId="1" hidden="1">'Low Ceiling 5 box back up'!$E$4</definedName>
    <definedName name="solver_rhs4" localSheetId="0" hidden="1">"binary"</definedName>
    <definedName name="solver_rhs4" localSheetId="4" hidden="1">Sheet4!$J$9:$J$10</definedName>
    <definedName name="solver_rhs4" localSheetId="6" hidden="1">"binary"</definedName>
    <definedName name="solver_rhs5" localSheetId="2" hidden="1">"integer"</definedName>
    <definedName name="solver_rhs5" localSheetId="1" hidden="1">"integer"</definedName>
    <definedName name="solver_rhs5" localSheetId="0" hidden="1">"binary"</definedName>
    <definedName name="solver_rhs5" localSheetId="6" hidden="1">0</definedName>
    <definedName name="solver_rhs6" localSheetId="2" hidden="1">"binary"</definedName>
    <definedName name="solver_rhs6" localSheetId="1" hidden="1">"binary"</definedName>
    <definedName name="solver_rhs6" localSheetId="0" hidden="1">"binary"</definedName>
    <definedName name="solver_rhs6" localSheetId="6" hidden="1">"binary"</definedName>
    <definedName name="solver_rhs7" localSheetId="2" hidden="1">'Low Ceiling 5 box'!$E$4</definedName>
    <definedName name="solver_rhs7" localSheetId="1" hidden="1">'Low Ceiling 5 box back up'!$E$4</definedName>
    <definedName name="solver_rhs7" localSheetId="0" hidden="1">"binary"</definedName>
    <definedName name="solver_rhs7" localSheetId="6" hidden="1">'Working mini model'!$S$15:$S$17</definedName>
    <definedName name="solver_rhs8" localSheetId="2" hidden="1">"binary"</definedName>
    <definedName name="solver_rhs8" localSheetId="1" hidden="1">"binary"</definedName>
    <definedName name="solver_rhs8" localSheetId="0" hidden="1">0</definedName>
    <definedName name="solver_rhs8" localSheetId="6" hidden="1">'Working mini model'!$S$18:$S$20</definedName>
    <definedName name="solver_rhs9" localSheetId="2" hidden="1">'Low Ceiling 5 box'!$E$4</definedName>
    <definedName name="solver_rhs9" localSheetId="1" hidden="1">'Low Ceiling 5 box back up'!$E$4</definedName>
    <definedName name="solver_rhs9" localSheetId="0" hidden="1">"binary"</definedName>
    <definedName name="solver_rhs9" localSheetId="6" hidden="1">'Working mini model'!$S$21:$S$25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6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typ" localSheetId="3" hidden="1">2</definedName>
    <definedName name="solver_typ" localSheetId="4" hidden="1">1</definedName>
    <definedName name="solver_typ" localSheetId="6" hidden="1">2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er" localSheetId="2" hidden="1">2</definedName>
    <definedName name="solver_ver" localSheetId="1" hidden="1">2</definedName>
    <definedName name="solver_ver" localSheetId="0" hidden="1">2</definedName>
    <definedName name="solver_ver" localSheetId="3" hidden="1">2</definedName>
    <definedName name="solver_ver" localSheetId="4" hidden="1">2</definedName>
    <definedName name="solver_ver" localSheetId="6" hidden="1">2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4" i="10" l="1"/>
  <c r="M74" i="10"/>
  <c r="L74" i="10"/>
  <c r="Q74" i="10" s="1"/>
  <c r="AC31" i="10"/>
  <c r="AA31" i="10"/>
  <c r="AC30" i="10"/>
  <c r="AA30" i="10"/>
  <c r="AC29" i="10"/>
  <c r="AA29" i="10"/>
  <c r="AC28" i="10"/>
  <c r="AA28" i="10"/>
  <c r="AC27" i="10"/>
  <c r="AA27" i="10"/>
  <c r="AC25" i="10"/>
  <c r="AA25" i="10"/>
  <c r="U25" i="10"/>
  <c r="T25" i="10"/>
  <c r="S25" i="10"/>
  <c r="R25" i="10"/>
  <c r="Q25" i="10"/>
  <c r="AC24" i="10"/>
  <c r="X24" i="10"/>
  <c r="AA24" i="10" s="1"/>
  <c r="W24" i="10"/>
  <c r="V24" i="10"/>
  <c r="AC23" i="10"/>
  <c r="X23" i="10"/>
  <c r="W23" i="10"/>
  <c r="V23" i="10"/>
  <c r="U23" i="10"/>
  <c r="T23" i="10"/>
  <c r="S23" i="10"/>
  <c r="R23" i="10"/>
  <c r="Q23" i="10"/>
  <c r="AA23" i="10" s="1"/>
  <c r="AC22" i="10"/>
  <c r="X22" i="10"/>
  <c r="W22" i="10"/>
  <c r="AA22" i="10" s="1"/>
  <c r="V22" i="10"/>
  <c r="U22" i="10"/>
  <c r="T22" i="10"/>
  <c r="S22" i="10"/>
  <c r="R22" i="10"/>
  <c r="Q22" i="10"/>
  <c r="AC21" i="10"/>
  <c r="AA21" i="10"/>
  <c r="X21" i="10"/>
  <c r="W21" i="10"/>
  <c r="V21" i="10"/>
  <c r="U21" i="10"/>
  <c r="T21" i="10"/>
  <c r="S21" i="10"/>
  <c r="R21" i="10"/>
  <c r="Q21" i="10"/>
  <c r="AC19" i="10"/>
  <c r="AA19" i="10"/>
  <c r="AC18" i="10"/>
  <c r="AA18" i="10"/>
  <c r="AC17" i="10"/>
  <c r="AA17" i="10"/>
  <c r="AC16" i="10"/>
  <c r="AA16" i="10"/>
  <c r="AC15" i="10"/>
  <c r="F15" i="10"/>
  <c r="E15" i="10"/>
  <c r="D15" i="10"/>
  <c r="C15" i="10"/>
  <c r="B15" i="10"/>
  <c r="AA15" i="10" s="1"/>
  <c r="AB14" i="10"/>
  <c r="AA14" i="10"/>
  <c r="W14" i="10"/>
  <c r="V14" i="10"/>
  <c r="Q14" i="10"/>
  <c r="L14" i="10"/>
  <c r="M14" i="10" s="1"/>
  <c r="H14" i="10"/>
  <c r="G14" i="10"/>
  <c r="Z13" i="10"/>
  <c r="U13" i="10"/>
  <c r="P13" i="10"/>
  <c r="R14" i="10" s="1"/>
  <c r="K13" i="10"/>
  <c r="F13" i="10"/>
  <c r="S6" i="10"/>
  <c r="S22" i="9"/>
  <c r="T22" i="9"/>
  <c r="U22" i="9"/>
  <c r="S23" i="9"/>
  <c r="T23" i="9"/>
  <c r="U23" i="9"/>
  <c r="V23" i="9"/>
  <c r="AA23" i="9"/>
  <c r="W23" i="9"/>
  <c r="AA16" i="9"/>
  <c r="AC31" i="9"/>
  <c r="AC30" i="9"/>
  <c r="AC29" i="9"/>
  <c r="AC28" i="9"/>
  <c r="AC27" i="9"/>
  <c r="AC22" i="9"/>
  <c r="AC23" i="9"/>
  <c r="AC24" i="9"/>
  <c r="AC25" i="9"/>
  <c r="AC21" i="9"/>
  <c r="AC16" i="9"/>
  <c r="AC17" i="9"/>
  <c r="AC18" i="9"/>
  <c r="AC19" i="9"/>
  <c r="AA17" i="9"/>
  <c r="AA18" i="9"/>
  <c r="AA19" i="9"/>
  <c r="AA21" i="9"/>
  <c r="AA22" i="9"/>
  <c r="AA24" i="9"/>
  <c r="AA25" i="9"/>
  <c r="AA27" i="9"/>
  <c r="AA28" i="9"/>
  <c r="AA29" i="9"/>
  <c r="AA30" i="9"/>
  <c r="AA31" i="9"/>
  <c r="AC15" i="9"/>
  <c r="AA14" i="9"/>
  <c r="N74" i="9"/>
  <c r="M74" i="9"/>
  <c r="L74" i="9"/>
  <c r="Q74" i="9" s="1"/>
  <c r="U25" i="9"/>
  <c r="T25" i="9"/>
  <c r="S25" i="9"/>
  <c r="R25" i="9"/>
  <c r="Q25" i="9"/>
  <c r="X24" i="9"/>
  <c r="W24" i="9"/>
  <c r="V24" i="9"/>
  <c r="X23" i="9"/>
  <c r="R23" i="9"/>
  <c r="Q23" i="9"/>
  <c r="X22" i="9"/>
  <c r="W22" i="9"/>
  <c r="V22" i="9"/>
  <c r="R22" i="9"/>
  <c r="Q22" i="9"/>
  <c r="X21" i="9"/>
  <c r="W21" i="9"/>
  <c r="V21" i="9"/>
  <c r="U21" i="9"/>
  <c r="T21" i="9"/>
  <c r="S21" i="9"/>
  <c r="R21" i="9"/>
  <c r="Q21" i="9"/>
  <c r="F15" i="9"/>
  <c r="E15" i="9"/>
  <c r="D15" i="9"/>
  <c r="C15" i="9"/>
  <c r="AA15" i="9" s="1"/>
  <c r="B15" i="9"/>
  <c r="V14" i="9"/>
  <c r="Q14" i="9"/>
  <c r="L14" i="9"/>
  <c r="G14" i="9"/>
  <c r="Z13" i="9"/>
  <c r="U13" i="9"/>
  <c r="P13" i="9"/>
  <c r="K13" i="9"/>
  <c r="F13" i="9"/>
  <c r="S6" i="9"/>
  <c r="S6" i="7"/>
  <c r="Q7" i="7"/>
  <c r="BA44" i="7"/>
  <c r="AY43" i="7"/>
  <c r="AZ43" i="7"/>
  <c r="BA43" i="7"/>
  <c r="AV42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AK41" i="7"/>
  <c r="S35" i="7"/>
  <c r="T35" i="7"/>
  <c r="U35" i="7"/>
  <c r="V35" i="7"/>
  <c r="W35" i="7"/>
  <c r="X35" i="7"/>
  <c r="S36" i="7"/>
  <c r="T36" i="7"/>
  <c r="U36" i="7"/>
  <c r="V36" i="7"/>
  <c r="W36" i="7"/>
  <c r="X36" i="7"/>
  <c r="S37" i="7"/>
  <c r="T37" i="7"/>
  <c r="U37" i="7"/>
  <c r="V37" i="7"/>
  <c r="W37" i="7"/>
  <c r="X37" i="7"/>
  <c r="R36" i="7"/>
  <c r="R37" i="7"/>
  <c r="BB44" i="7"/>
  <c r="BC44" i="7"/>
  <c r="AW42" i="7"/>
  <c r="AX42" i="7"/>
  <c r="AY42" i="7"/>
  <c r="CX41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BJ53" i="7"/>
  <c r="CX54" i="7"/>
  <c r="BJ54" i="7"/>
  <c r="BA52" i="7"/>
  <c r="BB52" i="7"/>
  <c r="CX52" i="7" s="1"/>
  <c r="BC52" i="7"/>
  <c r="BD52" i="7"/>
  <c r="BE52" i="7"/>
  <c r="BF52" i="7"/>
  <c r="BG52" i="7"/>
  <c r="BH52" i="7"/>
  <c r="BI52" i="7"/>
  <c r="BJ52" i="7"/>
  <c r="AK40" i="7"/>
  <c r="CX40" i="7"/>
  <c r="AZ48" i="7"/>
  <c r="BA48" i="7"/>
  <c r="BB48" i="7"/>
  <c r="BC48" i="7"/>
  <c r="BD48" i="7"/>
  <c r="BE48" i="7"/>
  <c r="BF48" i="7"/>
  <c r="BG48" i="7"/>
  <c r="CX48" i="7" s="1"/>
  <c r="BH48" i="7"/>
  <c r="BI48" i="7"/>
  <c r="BJ48" i="7"/>
  <c r="AZ49" i="7"/>
  <c r="BA49" i="7"/>
  <c r="BB49" i="7"/>
  <c r="BC49" i="7"/>
  <c r="BD49" i="7"/>
  <c r="CX49" i="7" s="1"/>
  <c r="BE49" i="7"/>
  <c r="BF49" i="7"/>
  <c r="BG49" i="7"/>
  <c r="BH49" i="7"/>
  <c r="BI49" i="7"/>
  <c r="BJ49" i="7"/>
  <c r="AZ50" i="7"/>
  <c r="BA50" i="7"/>
  <c r="CX50" i="7" s="1"/>
  <c r="BB50" i="7"/>
  <c r="BC50" i="7"/>
  <c r="BD50" i="7"/>
  <c r="BE50" i="7"/>
  <c r="BF50" i="7"/>
  <c r="BG50" i="7"/>
  <c r="BH50" i="7"/>
  <c r="BI50" i="7"/>
  <c r="BJ50" i="7"/>
  <c r="AZ51" i="7"/>
  <c r="BA51" i="7"/>
  <c r="BB51" i="7"/>
  <c r="BC51" i="7"/>
  <c r="BD51" i="7"/>
  <c r="BE51" i="7"/>
  <c r="BF51" i="7"/>
  <c r="CX51" i="7" s="1"/>
  <c r="BG51" i="7"/>
  <c r="BH51" i="7"/>
  <c r="BI51" i="7"/>
  <c r="BJ51" i="7"/>
  <c r="AZ52" i="7"/>
  <c r="CX53" i="7"/>
  <c r="CX64" i="7"/>
  <c r="CX63" i="7"/>
  <c r="CX62" i="7"/>
  <c r="CX61" i="7"/>
  <c r="CX60" i="7"/>
  <c r="CX38" i="7"/>
  <c r="Q35" i="7"/>
  <c r="R35" i="7"/>
  <c r="CX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Q36" i="7"/>
  <c r="CX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Q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V38" i="7"/>
  <c r="W38" i="7"/>
  <c r="X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Q39" i="7"/>
  <c r="R39" i="7"/>
  <c r="S39" i="7"/>
  <c r="T39" i="7"/>
  <c r="CX39" i="7" s="1"/>
  <c r="U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Q40" i="7"/>
  <c r="R40" i="7"/>
  <c r="S40" i="7"/>
  <c r="T40" i="7"/>
  <c r="U40" i="7"/>
  <c r="V40" i="7"/>
  <c r="W40" i="7"/>
  <c r="X40" i="7"/>
  <c r="Y40" i="7"/>
  <c r="Z40" i="7"/>
  <c r="AF40" i="7"/>
  <c r="AG40" i="7"/>
  <c r="AH40" i="7"/>
  <c r="AI40" i="7"/>
  <c r="AJ40" i="7"/>
  <c r="AF42" i="7"/>
  <c r="AG42" i="7"/>
  <c r="AH42" i="7"/>
  <c r="AI42" i="7"/>
  <c r="AJ42" i="7"/>
  <c r="AP42" i="7"/>
  <c r="AQ42" i="7"/>
  <c r="AR42" i="7"/>
  <c r="AS42" i="7"/>
  <c r="AT42" i="7"/>
  <c r="AU42" i="7"/>
  <c r="CW42" i="7"/>
  <c r="AF43" i="7"/>
  <c r="AG43" i="7"/>
  <c r="AH43" i="7"/>
  <c r="AI43" i="7"/>
  <c r="AK43" i="7"/>
  <c r="AL43" i="7"/>
  <c r="AM43" i="7"/>
  <c r="AN43" i="7"/>
  <c r="AU43" i="7"/>
  <c r="AV43" i="7"/>
  <c r="AW43" i="7"/>
  <c r="AX43" i="7"/>
  <c r="BB43" i="7"/>
  <c r="BC43" i="7"/>
  <c r="BE43" i="7"/>
  <c r="BF43" i="7"/>
  <c r="BG43" i="7"/>
  <c r="BH43" i="7"/>
  <c r="BJ43" i="7"/>
  <c r="BK43" i="7"/>
  <c r="BL43" i="7"/>
  <c r="BM43" i="7"/>
  <c r="BO43" i="7"/>
  <c r="BP43" i="7"/>
  <c r="BQ43" i="7"/>
  <c r="BR43" i="7"/>
  <c r="BT43" i="7"/>
  <c r="BU43" i="7"/>
  <c r="BV43" i="7"/>
  <c r="BW43" i="7"/>
  <c r="BY43" i="7"/>
  <c r="BZ43" i="7"/>
  <c r="CA43" i="7"/>
  <c r="CB43" i="7"/>
  <c r="CD43" i="7"/>
  <c r="CE43" i="7"/>
  <c r="CF43" i="7"/>
  <c r="CG43" i="7"/>
  <c r="CI43" i="7"/>
  <c r="CJ43" i="7"/>
  <c r="CK43" i="7"/>
  <c r="CL43" i="7"/>
  <c r="CN43" i="7"/>
  <c r="CO43" i="7"/>
  <c r="CP43" i="7"/>
  <c r="CQ43" i="7"/>
  <c r="CS43" i="7"/>
  <c r="CT43" i="7"/>
  <c r="CU43" i="7"/>
  <c r="CV43" i="7"/>
  <c r="AF44" i="7"/>
  <c r="AH44" i="7"/>
  <c r="AI44" i="7"/>
  <c r="AJ44" i="7"/>
  <c r="AK44" i="7"/>
  <c r="AM44" i="7"/>
  <c r="AN44" i="7"/>
  <c r="AO44" i="7"/>
  <c r="AP44" i="7"/>
  <c r="AR44" i="7"/>
  <c r="AS44" i="7"/>
  <c r="AT44" i="7"/>
  <c r="AZ44" i="7"/>
  <c r="BD44" i="7"/>
  <c r="BE44" i="7"/>
  <c r="BG44" i="7"/>
  <c r="BH44" i="7"/>
  <c r="BI44" i="7"/>
  <c r="BJ44" i="7"/>
  <c r="BL44" i="7"/>
  <c r="BM44" i="7"/>
  <c r="BN44" i="7"/>
  <c r="BO44" i="7"/>
  <c r="BQ44" i="7"/>
  <c r="BR44" i="7"/>
  <c r="BS44" i="7"/>
  <c r="BT44" i="7"/>
  <c r="BV44" i="7"/>
  <c r="BW44" i="7"/>
  <c r="BX44" i="7"/>
  <c r="BY44" i="7"/>
  <c r="CA44" i="7"/>
  <c r="CB44" i="7"/>
  <c r="CC44" i="7"/>
  <c r="CD44" i="7"/>
  <c r="CF44" i="7"/>
  <c r="CG44" i="7"/>
  <c r="CH44" i="7"/>
  <c r="CI44" i="7"/>
  <c r="CK44" i="7"/>
  <c r="CL44" i="7"/>
  <c r="CM44" i="7"/>
  <c r="CN44" i="7"/>
  <c r="CP44" i="7"/>
  <c r="CQ44" i="7"/>
  <c r="CR44" i="7"/>
  <c r="CS44" i="7"/>
  <c r="CU44" i="7"/>
  <c r="CV44" i="7"/>
  <c r="CW44" i="7"/>
  <c r="CX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7" i="7"/>
  <c r="AZ47" i="7"/>
  <c r="BA47" i="7"/>
  <c r="BB47" i="7"/>
  <c r="BC47" i="7"/>
  <c r="BD47" i="7"/>
  <c r="BE47" i="7"/>
  <c r="BF47" i="7"/>
  <c r="BG47" i="7"/>
  <c r="BH47" i="7"/>
  <c r="BI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BK48" i="7"/>
  <c r="BL48" i="7"/>
  <c r="BM48" i="7"/>
  <c r="BN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BK49" i="7"/>
  <c r="BL49" i="7"/>
  <c r="BM49" i="7"/>
  <c r="BN49" i="7"/>
  <c r="BO49" i="7"/>
  <c r="BP49" i="7"/>
  <c r="BQ49" i="7"/>
  <c r="BR49" i="7"/>
  <c r="BS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N52" i="7"/>
  <c r="CO52" i="7"/>
  <c r="CP52" i="7"/>
  <c r="CQ52" i="7"/>
  <c r="CR52" i="7"/>
  <c r="CS52" i="7"/>
  <c r="CT52" i="7"/>
  <c r="CU52" i="7"/>
  <c r="CV52" i="7"/>
  <c r="CW52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S53" i="7"/>
  <c r="CT53" i="7"/>
  <c r="CU53" i="7"/>
  <c r="CV53" i="7"/>
  <c r="CW53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Z36" i="7"/>
  <c r="CZ37" i="7"/>
  <c r="CZ38" i="7"/>
  <c r="CZ39" i="7"/>
  <c r="CZ40" i="7"/>
  <c r="CZ41" i="7"/>
  <c r="CZ42" i="7"/>
  <c r="CZ43" i="7"/>
  <c r="CZ44" i="7"/>
  <c r="CZ45" i="7"/>
  <c r="CZ46" i="7"/>
  <c r="CZ47" i="7"/>
  <c r="CZ48" i="7"/>
  <c r="CZ49" i="7"/>
  <c r="CZ50" i="7"/>
  <c r="CZ51" i="7"/>
  <c r="CZ52" i="7"/>
  <c r="CZ53" i="7"/>
  <c r="CZ54" i="7"/>
  <c r="CZ35" i="7"/>
  <c r="CZ16" i="7"/>
  <c r="CZ17" i="7"/>
  <c r="CZ18" i="7"/>
  <c r="CZ19" i="7"/>
  <c r="CZ20" i="7"/>
  <c r="CZ21" i="7"/>
  <c r="CZ22" i="7"/>
  <c r="CZ23" i="7"/>
  <c r="CZ24" i="7"/>
  <c r="CZ25" i="7"/>
  <c r="CZ26" i="7"/>
  <c r="CZ27" i="7"/>
  <c r="CZ28" i="7"/>
  <c r="CZ29" i="7"/>
  <c r="CZ30" i="7"/>
  <c r="CZ31" i="7"/>
  <c r="CZ32" i="7"/>
  <c r="CZ33" i="7"/>
  <c r="CZ34" i="7"/>
  <c r="CZ15" i="7"/>
  <c r="CX18" i="7"/>
  <c r="CX17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16" i="7"/>
  <c r="CX15" i="7"/>
  <c r="BY14" i="7"/>
  <c r="AU14" i="7"/>
  <c r="AZ14" i="7"/>
  <c r="BE14" i="7"/>
  <c r="BJ14" i="7"/>
  <c r="BO14" i="7"/>
  <c r="BT14" i="7"/>
  <c r="CD14" i="7"/>
  <c r="CI14" i="7"/>
  <c r="CN14" i="7"/>
  <c r="CS14" i="7"/>
  <c r="CX14" i="7"/>
  <c r="AP14" i="7"/>
  <c r="AK14" i="7"/>
  <c r="AF14" i="7"/>
  <c r="AA14" i="7"/>
  <c r="CW13" i="7"/>
  <c r="CR13" i="7"/>
  <c r="CM13" i="7"/>
  <c r="CO14" i="7" s="1"/>
  <c r="CH13" i="7"/>
  <c r="CJ14" i="7" s="1"/>
  <c r="CT44" i="7" s="1"/>
  <c r="CC13" i="7"/>
  <c r="CM43" i="7" s="1"/>
  <c r="BX13" i="7"/>
  <c r="CH43" i="7" s="1"/>
  <c r="BS13" i="7"/>
  <c r="CC43" i="7" s="1"/>
  <c r="BN13" i="7"/>
  <c r="BX43" i="7" s="1"/>
  <c r="BI13" i="7"/>
  <c r="BS43" i="7" s="1"/>
  <c r="BD13" i="7"/>
  <c r="BN43" i="7" s="1"/>
  <c r="AY13" i="7"/>
  <c r="BA14" i="7" s="1"/>
  <c r="BK44" i="7" s="1"/>
  <c r="AT13" i="7"/>
  <c r="AV14" i="7" s="1"/>
  <c r="BF44" i="7" s="1"/>
  <c r="AO13" i="7"/>
  <c r="AJ13" i="7"/>
  <c r="AL14" i="7" s="1"/>
  <c r="AE13" i="7"/>
  <c r="AG14" i="7" s="1"/>
  <c r="AQ44" i="7" s="1"/>
  <c r="Z13" i="7"/>
  <c r="AB14" i="7" s="1"/>
  <c r="AL44" i="7" s="1"/>
  <c r="V14" i="7"/>
  <c r="U13" i="7"/>
  <c r="W14" i="7" s="1"/>
  <c r="AG44" i="7" s="1"/>
  <c r="CX70" i="7"/>
  <c r="CZ64" i="7"/>
  <c r="CZ63" i="7"/>
  <c r="CZ62" i="7"/>
  <c r="CZ61" i="7"/>
  <c r="CZ60" i="7"/>
  <c r="F15" i="7"/>
  <c r="E15" i="7"/>
  <c r="D15" i="7"/>
  <c r="C15" i="7"/>
  <c r="B15" i="7"/>
  <c r="Q14" i="7"/>
  <c r="L14" i="7"/>
  <c r="G14" i="7"/>
  <c r="P13" i="7"/>
  <c r="K13" i="7"/>
  <c r="F13" i="7"/>
  <c r="Q7" i="5"/>
  <c r="F13" i="5"/>
  <c r="G14" i="5"/>
  <c r="L14" i="5"/>
  <c r="Q14" i="5"/>
  <c r="P13" i="5"/>
  <c r="K13" i="5"/>
  <c r="M14" i="5" s="1"/>
  <c r="S23" i="5"/>
  <c r="S24" i="5"/>
  <c r="S25" i="5"/>
  <c r="S22" i="5"/>
  <c r="S21" i="5"/>
  <c r="Q31" i="5"/>
  <c r="S17" i="5"/>
  <c r="S16" i="5"/>
  <c r="S15" i="5"/>
  <c r="S18" i="5"/>
  <c r="Q25" i="5"/>
  <c r="Q24" i="5"/>
  <c r="Q23" i="5"/>
  <c r="Q22" i="5"/>
  <c r="Q21" i="5"/>
  <c r="Q17" i="5"/>
  <c r="N35" i="5" s="1"/>
  <c r="Q16" i="5"/>
  <c r="M35" i="5" s="1"/>
  <c r="Q15" i="5"/>
  <c r="L35" i="5" s="1"/>
  <c r="S20" i="5"/>
  <c r="S19" i="5"/>
  <c r="M20" i="5"/>
  <c r="N20" i="5"/>
  <c r="O20" i="5"/>
  <c r="P20" i="5"/>
  <c r="L20" i="5"/>
  <c r="Q20" i="5" s="1"/>
  <c r="H19" i="5"/>
  <c r="I19" i="5"/>
  <c r="J19" i="5"/>
  <c r="K19" i="5"/>
  <c r="G19" i="5"/>
  <c r="Q19" i="5" s="1"/>
  <c r="C18" i="5"/>
  <c r="D18" i="5"/>
  <c r="E18" i="5"/>
  <c r="F18" i="5"/>
  <c r="B18" i="5"/>
  <c r="Q18" i="5" s="1"/>
  <c r="C15" i="5"/>
  <c r="D15" i="5"/>
  <c r="E15" i="5"/>
  <c r="F15" i="5"/>
  <c r="B15" i="5"/>
  <c r="H14" i="9" l="1"/>
  <c r="M14" i="9"/>
  <c r="W14" i="9"/>
  <c r="R14" i="9"/>
  <c r="AB14" i="9"/>
  <c r="CT14" i="7"/>
  <c r="CX37" i="7"/>
  <c r="BF14" i="7"/>
  <c r="BP44" i="7" s="1"/>
  <c r="CX42" i="7"/>
  <c r="BK14" i="7"/>
  <c r="BU44" i="7" s="1"/>
  <c r="BP14" i="7"/>
  <c r="BZ44" i="7" s="1"/>
  <c r="CY14" i="7"/>
  <c r="BU14" i="7"/>
  <c r="CE44" i="7" s="1"/>
  <c r="BZ14" i="7"/>
  <c r="CJ44" i="7" s="1"/>
  <c r="AJ43" i="7"/>
  <c r="CR43" i="7"/>
  <c r="BD43" i="7"/>
  <c r="AO43" i="7"/>
  <c r="AQ14" i="7"/>
  <c r="CE14" i="7"/>
  <c r="CO44" i="7" s="1"/>
  <c r="CW43" i="7"/>
  <c r="BI43" i="7"/>
  <c r="M74" i="7"/>
  <c r="L74" i="7"/>
  <c r="N74" i="7"/>
  <c r="H14" i="7"/>
  <c r="M14" i="7"/>
  <c r="R14" i="7"/>
  <c r="R14" i="5"/>
  <c r="H14" i="5"/>
  <c r="Q35" i="5"/>
  <c r="H10" i="4"/>
  <c r="H9" i="4"/>
  <c r="H8" i="4"/>
  <c r="H7" i="4"/>
  <c r="H13" i="4"/>
  <c r="H12" i="4"/>
  <c r="H15" i="4"/>
  <c r="H11" i="4"/>
  <c r="H15" i="2"/>
  <c r="H13" i="2"/>
  <c r="L16" i="1"/>
  <c r="L15" i="1"/>
  <c r="L14" i="1"/>
  <c r="B44" i="1"/>
  <c r="B45" i="1" s="1"/>
  <c r="B34" i="1"/>
  <c r="B38" i="1" s="1"/>
  <c r="B39" i="1" s="1"/>
  <c r="C3" i="1" a="1"/>
  <c r="C3" i="1" s="1"/>
  <c r="C34" i="1" s="1"/>
  <c r="C38" i="1" s="1"/>
  <c r="C39" i="1" s="1"/>
  <c r="CX43" i="7" l="1"/>
  <c r="CX44" i="7"/>
  <c r="Q74" i="7"/>
  <c r="B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<sst xmlns="http://schemas.openxmlformats.org/spreadsheetml/2006/main" count="553" uniqueCount="267">
  <si>
    <t>Weight of Book:</t>
  </si>
  <si>
    <t>lbs</t>
  </si>
  <si>
    <t>oz</t>
  </si>
  <si>
    <t>Average Book Weight:</t>
  </si>
  <si>
    <t>Box Weight Constraint:</t>
  </si>
  <si>
    <t>Averagfe Books in a Box by Weight:</t>
  </si>
  <si>
    <t>Convert into int:</t>
  </si>
  <si>
    <t>Average Books/Shelf in Room 151:</t>
  </si>
  <si>
    <t xml:space="preserve">Number of Shelves: </t>
  </si>
  <si>
    <t>Number of Rows:</t>
  </si>
  <si>
    <t xml:space="preserve">Total Shelves: </t>
  </si>
  <si>
    <t>Est. Books in Room:</t>
  </si>
  <si>
    <t>Est. Amount of Boxes for Room by wieght:</t>
  </si>
  <si>
    <t>Box Demensions (inches):</t>
  </si>
  <si>
    <t>Height</t>
  </si>
  <si>
    <t>Width</t>
  </si>
  <si>
    <t>Length</t>
  </si>
  <si>
    <t xml:space="preserve">&lt;= </t>
  </si>
  <si>
    <t>min z</t>
  </si>
  <si>
    <t>&lt;=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</si>
  <si>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</si>
  <si>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</si>
  <si>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</si>
  <si>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</si>
  <si>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</si>
  <si>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</si>
  <si>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</si>
  <si>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</si>
  <si>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</si>
  <si>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</si>
  <si>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 xml:space="preserve">st. </t>
  </si>
  <si>
    <t>x1= weight of a box</t>
  </si>
  <si>
    <t>Small x1</t>
  </si>
  <si>
    <t>Medium x2</t>
  </si>
  <si>
    <t>Large x2</t>
  </si>
  <si>
    <t xml:space="preserve">used </t>
  </si>
  <si>
    <t>xs1</t>
  </si>
  <si>
    <t>xm1</t>
  </si>
  <si>
    <t>xl1</t>
  </si>
  <si>
    <t>B1</t>
  </si>
  <si>
    <t>B2</t>
  </si>
  <si>
    <t>B3</t>
  </si>
  <si>
    <t>B4</t>
  </si>
  <si>
    <t>B5</t>
  </si>
  <si>
    <t xml:space="preserve">min z = </t>
  </si>
  <si>
    <t xml:space="preserve">st </t>
  </si>
  <si>
    <t>5284 in vol</t>
  </si>
  <si>
    <t>672 oz</t>
  </si>
  <si>
    <t>Wx1</t>
  </si>
  <si>
    <t>Vx1</t>
  </si>
  <si>
    <t>Bn = Number of Books (Binary)</t>
  </si>
  <si>
    <t>W = Weight of Book</t>
  </si>
  <si>
    <t>xN = Amount of books by weight category</t>
  </si>
  <si>
    <t>0-2 (15)</t>
  </si>
  <si>
    <t>2.1-2.5 (6)</t>
  </si>
  <si>
    <t>2.5+ (8)</t>
  </si>
  <si>
    <t>Weight</t>
  </si>
  <si>
    <t>Weight:</t>
  </si>
  <si>
    <t>Volume:</t>
  </si>
  <si>
    <t>book1</t>
  </si>
  <si>
    <t>Box 1</t>
  </si>
  <si>
    <t>Box 2</t>
  </si>
  <si>
    <t>Volume</t>
  </si>
  <si>
    <t>book1W</t>
  </si>
  <si>
    <t>book1V</t>
  </si>
  <si>
    <t>book2W</t>
  </si>
  <si>
    <t>book2V</t>
  </si>
  <si>
    <t>book3W</t>
  </si>
  <si>
    <t>book3V</t>
  </si>
  <si>
    <t>book2</t>
  </si>
  <si>
    <t>book3</t>
  </si>
  <si>
    <t>Flows</t>
  </si>
  <si>
    <t>Book 1</t>
  </si>
  <si>
    <t>Book 2</t>
  </si>
  <si>
    <t>Book 3</t>
  </si>
  <si>
    <t>inflow</t>
  </si>
  <si>
    <t>Outflow</t>
  </si>
  <si>
    <t>=</t>
  </si>
  <si>
    <t>Objective</t>
  </si>
  <si>
    <t>book1b1</t>
  </si>
  <si>
    <t>book2b2</t>
  </si>
  <si>
    <t>book2b1</t>
  </si>
  <si>
    <t>book3b1</t>
  </si>
  <si>
    <t>book1b2</t>
  </si>
  <si>
    <t>book3b2</t>
  </si>
  <si>
    <t>book 1 binary</t>
  </si>
  <si>
    <t>book 2 binary</t>
  </si>
  <si>
    <t>book 3 binary</t>
  </si>
  <si>
    <t>Box 1 Volume</t>
  </si>
  <si>
    <t>box 2 Volume</t>
  </si>
  <si>
    <t>box 2 Weight</t>
  </si>
  <si>
    <t>Box 1 Weight</t>
  </si>
  <si>
    <t>Values:</t>
  </si>
  <si>
    <t xml:space="preserve">Boxes: </t>
  </si>
  <si>
    <t>Weight (lbs):</t>
  </si>
  <si>
    <t>Volume (in)</t>
  </si>
  <si>
    <t>Books:</t>
  </si>
  <si>
    <t>Smallest</t>
  </si>
  <si>
    <t>Large</t>
  </si>
  <si>
    <t>Small-Mid</t>
  </si>
  <si>
    <t>Mid-Large</t>
  </si>
  <si>
    <t>Medium</t>
  </si>
  <si>
    <t>SmallestB1</t>
  </si>
  <si>
    <t>Small-MidB1</t>
  </si>
  <si>
    <t>MediumB1</t>
  </si>
  <si>
    <t>Mid-LargeB1</t>
  </si>
  <si>
    <t>LargeB1</t>
  </si>
  <si>
    <t>LargeB2</t>
  </si>
  <si>
    <t>SmallestB2</t>
  </si>
  <si>
    <t>Small-MidB2</t>
  </si>
  <si>
    <t>MediumB2</t>
  </si>
  <si>
    <t>Mid-LargeB2</t>
  </si>
  <si>
    <t>SmallestB3</t>
  </si>
  <si>
    <t>Small-MidB3</t>
  </si>
  <si>
    <t>MediumB3</t>
  </si>
  <si>
    <t>Mid-LargeB3</t>
  </si>
  <si>
    <t>LargeB3</t>
  </si>
  <si>
    <t>Counts</t>
  </si>
  <si>
    <t>Volumes</t>
  </si>
  <si>
    <t>Weights</t>
  </si>
  <si>
    <t>WeightB1</t>
  </si>
  <si>
    <t>WeightB2</t>
  </si>
  <si>
    <t>WeightB3</t>
  </si>
  <si>
    <t>WeightB4</t>
  </si>
  <si>
    <t>WeightB5</t>
  </si>
  <si>
    <t>VolumeB1</t>
  </si>
  <si>
    <t>VolumeB2</t>
  </si>
  <si>
    <t>VolumeB3</t>
  </si>
  <si>
    <t>VolumeB4</t>
  </si>
  <si>
    <t>VolumeB5</t>
  </si>
  <si>
    <t xml:space="preserve">M </t>
  </si>
  <si>
    <t>sum:</t>
  </si>
  <si>
    <t>Microsoft Excel 16.66 Feasibility Report</t>
  </si>
  <si>
    <t>Worksheet: [Updated Data Equations for Library Project(AutoRecovered).xlsx]Sheet5</t>
  </si>
  <si>
    <t>Report Created: 11/17/22 11:38:57 AM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</si>
  <si>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</si>
  <si>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</si>
  <si>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</si>
  <si>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</si>
  <si>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</si>
  <si>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</si>
  <si>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</si>
  <si>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$F$13</t>
  </si>
  <si>
    <t>$F$13&lt;=$G$14</t>
  </si>
  <si>
    <t>Binding</t>
  </si>
  <si>
    <t>$K$13</t>
  </si>
  <si>
    <t>$K$13&lt;=$L$14</t>
  </si>
  <si>
    <t>$P$13</t>
  </si>
  <si>
    <t>$P$13&lt;=$Q$14</t>
  </si>
  <si>
    <t>SmallestB4</t>
  </si>
  <si>
    <t>Small-MidB4</t>
  </si>
  <si>
    <t>MediumB4</t>
  </si>
  <si>
    <t>Mid-LargeB4</t>
  </si>
  <si>
    <t>LargeB4</t>
  </si>
  <si>
    <t>WeightB6</t>
  </si>
  <si>
    <t>WeightB7</t>
  </si>
  <si>
    <t>WeightB8</t>
  </si>
  <si>
    <t>WeightB9</t>
  </si>
  <si>
    <t>WeightB10</t>
  </si>
  <si>
    <t>WeightB11</t>
  </si>
  <si>
    <t>WeightB12</t>
  </si>
  <si>
    <t>WeightB13</t>
  </si>
  <si>
    <t>WeightB14</t>
  </si>
  <si>
    <t>WeightB15</t>
  </si>
  <si>
    <t>WeightB16</t>
  </si>
  <si>
    <t>WeightB17</t>
  </si>
  <si>
    <t>WeightB18</t>
  </si>
  <si>
    <t>WeightB19</t>
  </si>
  <si>
    <t>WeightB20</t>
  </si>
  <si>
    <t>VolumeB6</t>
  </si>
  <si>
    <t>VolumeB7</t>
  </si>
  <si>
    <t>VolumeB8</t>
  </si>
  <si>
    <t>VolumeB9</t>
  </si>
  <si>
    <t>VolumeB10</t>
  </si>
  <si>
    <t>VolumeB11</t>
  </si>
  <si>
    <t>VolumeB12</t>
  </si>
  <si>
    <t>VolumeB13</t>
  </si>
  <si>
    <t>VolumeB14</t>
  </si>
  <si>
    <t>VolumeB15</t>
  </si>
  <si>
    <t>VolumeB16</t>
  </si>
  <si>
    <t>VolumeB17</t>
  </si>
  <si>
    <t>VolumeB18</t>
  </si>
  <si>
    <t>VolumeB19</t>
  </si>
  <si>
    <t>VolumeB20</t>
  </si>
  <si>
    <t>SmallestB5</t>
  </si>
  <si>
    <t>Small-MidB5</t>
  </si>
  <si>
    <t>MediumB5</t>
  </si>
  <si>
    <t>Mid-LargeB5</t>
  </si>
  <si>
    <t>LargeB5</t>
  </si>
  <si>
    <t>SmallestB6</t>
  </si>
  <si>
    <t>Small-MidB6</t>
  </si>
  <si>
    <t>MediumB6</t>
  </si>
  <si>
    <t>Mid-LargeB6</t>
  </si>
  <si>
    <t>LargeB6</t>
  </si>
  <si>
    <t>SmallestB7</t>
  </si>
  <si>
    <t>Small-MidB7</t>
  </si>
  <si>
    <t>MediumB7</t>
  </si>
  <si>
    <t>Mid-LargeB7</t>
  </si>
  <si>
    <t>LargeB7</t>
  </si>
  <si>
    <t>SmallestB8</t>
  </si>
  <si>
    <t>Small-MidB8</t>
  </si>
  <si>
    <t>MediumB8</t>
  </si>
  <si>
    <t>Mid-LargeB8</t>
  </si>
  <si>
    <t>LargeB8</t>
  </si>
  <si>
    <t>SmallestB9</t>
  </si>
  <si>
    <t>Small-MidB9</t>
  </si>
  <si>
    <t>MediumB9</t>
  </si>
  <si>
    <t>Mid-LargeB9</t>
  </si>
  <si>
    <t>LargeB9</t>
  </si>
  <si>
    <t>SmallestB10</t>
  </si>
  <si>
    <t>Small-MidB10</t>
  </si>
  <si>
    <t>MediumB10</t>
  </si>
  <si>
    <t>Mid-LargeB10</t>
  </si>
  <si>
    <t>LargeB10</t>
  </si>
  <si>
    <t>SmallestB11</t>
  </si>
  <si>
    <t>Small-MidB11</t>
  </si>
  <si>
    <t>MediumB11</t>
  </si>
  <si>
    <t>Mid-LargeB11</t>
  </si>
  <si>
    <t>LargeB11</t>
  </si>
  <si>
    <t>SmallestB12</t>
  </si>
  <si>
    <t>Small-MidB12</t>
  </si>
  <si>
    <t>MediumB12</t>
  </si>
  <si>
    <t>Mid-LargeB12</t>
  </si>
  <si>
    <t>LargeB12</t>
  </si>
  <si>
    <t>SmallestB13</t>
  </si>
  <si>
    <t>Small-MidB13</t>
  </si>
  <si>
    <t>MediumB13</t>
  </si>
  <si>
    <t>Mid-LargeB13</t>
  </si>
  <si>
    <t>LargeB13</t>
  </si>
  <si>
    <t>SmallestB14</t>
  </si>
  <si>
    <t>Small-MidB14</t>
  </si>
  <si>
    <t>MediumB14</t>
  </si>
  <si>
    <t>Mid-LargeB14</t>
  </si>
  <si>
    <t>LargeB14</t>
  </si>
  <si>
    <t>SmallestB15</t>
  </si>
  <si>
    <t>Small-MidB15</t>
  </si>
  <si>
    <t>MediumB15</t>
  </si>
  <si>
    <t>Mid-LargeB15</t>
  </si>
  <si>
    <t>LargeB15</t>
  </si>
  <si>
    <t>SmallestB16</t>
  </si>
  <si>
    <t>Small-MidB16</t>
  </si>
  <si>
    <t>MediumB16</t>
  </si>
  <si>
    <t>Mid-LargeB16</t>
  </si>
  <si>
    <t>LargeB16</t>
  </si>
  <si>
    <t>SmallestB17</t>
  </si>
  <si>
    <t>Small-MidB17</t>
  </si>
  <si>
    <t>MediumB17</t>
  </si>
  <si>
    <t>Mid-LargeB17</t>
  </si>
  <si>
    <t>LargeB17</t>
  </si>
  <si>
    <t>SmallestB18</t>
  </si>
  <si>
    <t>Small-MidB18</t>
  </si>
  <si>
    <t>MediumB18</t>
  </si>
  <si>
    <t>Mid-LargeB18</t>
  </si>
  <si>
    <t>LargeB18</t>
  </si>
  <si>
    <t>SmallestB19</t>
  </si>
  <si>
    <t>Small-MidB19</t>
  </si>
  <si>
    <t>MediumB19</t>
  </si>
  <si>
    <t>Mid-LargeB19</t>
  </si>
  <si>
    <t>LargeB19</t>
  </si>
  <si>
    <t>SmallestB20</t>
  </si>
  <si>
    <t>Small-MidB20</t>
  </si>
  <si>
    <t>MediumB20</t>
  </si>
  <si>
    <t>Mid-LargeB20</t>
  </si>
  <si>
    <t>LargeB20</t>
  </si>
  <si>
    <t>backup</t>
  </si>
  <si>
    <t>working sum:</t>
  </si>
  <si>
    <t>Zero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</si>
</sst>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2" fillId="0" borderId="0" xfId="0" applyFont="1"/>
    <xf numFmtId="0" fontId="3" fillId="5" borderId="0" xfId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6" borderId="0" xfId="2"/>
  </cellXfs>
  <cellStyles count="3">
    <cellStyle name="40% - Accent3" xfId="1" builtinId="39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8AF-95B2-A440-A731-9E026D1977A5}">
  <dimension ref="A2:CZ74"/>
  <sheetViews>
    <sheetView topLeftCell="CF1" zoomScale="94" zoomScaleNormal="110" workbookViewId="0">
      <selection activeCell="V38" sqref="V38"/>
    </sheetView>
  </sheetViews>
  <sheetFormatPr baseColWidth="10" defaultRowHeight="16" x14ac:dyDescent="0.2"/>
  <sheetData>
    <row r="2" spans="1:104" x14ac:dyDescent="0.2">
      <c r="A2" t="s">
        <v>93</v>
      </c>
    </row>
    <row r="3" spans="1:104" x14ac:dyDescent="0.2">
      <c r="B3" t="s">
        <v>94</v>
      </c>
      <c r="C3" t="s">
        <v>95</v>
      </c>
      <c r="D3" t="s">
        <v>130</v>
      </c>
    </row>
    <row r="4" spans="1:104" x14ac:dyDescent="0.2">
      <c r="B4">
        <v>400</v>
      </c>
      <c r="C4">
        <v>18750</v>
      </c>
      <c r="D4">
        <v>10000</v>
      </c>
    </row>
    <row r="5" spans="1:104" x14ac:dyDescent="0.2">
      <c r="A5" t="s">
        <v>96</v>
      </c>
    </row>
    <row r="6" spans="1:104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265</v>
      </c>
      <c r="S6">
        <f>SUM(Z14,U14,P14,K14,F14)</f>
        <v>2</v>
      </c>
    </row>
    <row r="7" spans="1:104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131</v>
      </c>
      <c r="Q7">
        <f>SUM(P14,K14,F14,U14,Z14,AJ14,AO14,AT14,AY14,,BD14,BI14,BN14,BS14,BX14,CC14,CM14,CH14,CR14,CW14)</f>
        <v>2</v>
      </c>
    </row>
    <row r="8" spans="1:104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4" x14ac:dyDescent="0.2">
      <c r="A9" t="s">
        <v>117</v>
      </c>
      <c r="B9">
        <v>250</v>
      </c>
      <c r="C9">
        <v>1</v>
      </c>
      <c r="D9">
        <v>1</v>
      </c>
    </row>
    <row r="11" spans="1:104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  <c r="AA11" t="s">
        <v>189</v>
      </c>
      <c r="AB11" t="s">
        <v>190</v>
      </c>
      <c r="AC11" t="s">
        <v>191</v>
      </c>
      <c r="AD11" t="s">
        <v>192</v>
      </c>
      <c r="AE11" t="s">
        <v>193</v>
      </c>
      <c r="AF11" t="s">
        <v>194</v>
      </c>
      <c r="AG11" t="s">
        <v>195</v>
      </c>
      <c r="AH11" t="s">
        <v>196</v>
      </c>
      <c r="AI11" t="s">
        <v>197</v>
      </c>
      <c r="AJ11" t="s">
        <v>198</v>
      </c>
      <c r="AK11" t="s">
        <v>199</v>
      </c>
      <c r="AL11" t="s">
        <v>200</v>
      </c>
      <c r="AM11" t="s">
        <v>201</v>
      </c>
      <c r="AN11" t="s">
        <v>202</v>
      </c>
      <c r="AO11" t="s">
        <v>203</v>
      </c>
      <c r="AP11" t="s">
        <v>204</v>
      </c>
      <c r="AQ11" t="s">
        <v>205</v>
      </c>
      <c r="AR11" t="s">
        <v>206</v>
      </c>
      <c r="AS11" t="s">
        <v>207</v>
      </c>
      <c r="AT11" t="s">
        <v>208</v>
      </c>
      <c r="AU11" t="s">
        <v>209</v>
      </c>
      <c r="AV11" t="s">
        <v>210</v>
      </c>
      <c r="AW11" t="s">
        <v>211</v>
      </c>
      <c r="AX11" t="s">
        <v>212</v>
      </c>
      <c r="AY11" t="s">
        <v>213</v>
      </c>
      <c r="AZ11" t="s">
        <v>214</v>
      </c>
      <c r="BA11" t="s">
        <v>215</v>
      </c>
      <c r="BB11" t="s">
        <v>216</v>
      </c>
      <c r="BC11" t="s">
        <v>217</v>
      </c>
      <c r="BD11" t="s">
        <v>218</v>
      </c>
      <c r="BE11" t="s">
        <v>219</v>
      </c>
      <c r="BF11" t="s">
        <v>220</v>
      </c>
      <c r="BG11" t="s">
        <v>221</v>
      </c>
      <c r="BH11" t="s">
        <v>222</v>
      </c>
      <c r="BI11" t="s">
        <v>223</v>
      </c>
      <c r="BJ11" t="s">
        <v>224</v>
      </c>
      <c r="BK11" t="s">
        <v>225</v>
      </c>
      <c r="BL11" t="s">
        <v>226</v>
      </c>
      <c r="BM11" t="s">
        <v>227</v>
      </c>
      <c r="BN11" t="s">
        <v>228</v>
      </c>
      <c r="BO11" t="s">
        <v>229</v>
      </c>
      <c r="BP11" t="s">
        <v>230</v>
      </c>
      <c r="BQ11" t="s">
        <v>231</v>
      </c>
      <c r="BR11" t="s">
        <v>232</v>
      </c>
      <c r="BS11" t="s">
        <v>233</v>
      </c>
      <c r="BT11" t="s">
        <v>234</v>
      </c>
      <c r="BU11" t="s">
        <v>235</v>
      </c>
      <c r="BV11" t="s">
        <v>236</v>
      </c>
      <c r="BW11" t="s">
        <v>237</v>
      </c>
      <c r="BX11" t="s">
        <v>238</v>
      </c>
      <c r="BY11" t="s">
        <v>239</v>
      </c>
      <c r="BZ11" t="s">
        <v>240</v>
      </c>
      <c r="CA11" t="s">
        <v>241</v>
      </c>
      <c r="CB11" t="s">
        <v>242</v>
      </c>
      <c r="CC11" t="s">
        <v>243</v>
      </c>
      <c r="CD11" t="s">
        <v>244</v>
      </c>
      <c r="CE11" t="s">
        <v>245</v>
      </c>
      <c r="CF11" t="s">
        <v>246</v>
      </c>
      <c r="CG11" t="s">
        <v>247</v>
      </c>
      <c r="CH11" t="s">
        <v>248</v>
      </c>
      <c r="CI11" t="s">
        <v>249</v>
      </c>
      <c r="CJ11" t="s">
        <v>250</v>
      </c>
      <c r="CK11" t="s">
        <v>251</v>
      </c>
      <c r="CL11" t="s">
        <v>252</v>
      </c>
      <c r="CM11" t="s">
        <v>253</v>
      </c>
      <c r="CN11" t="s">
        <v>254</v>
      </c>
      <c r="CO11" t="s">
        <v>255</v>
      </c>
      <c r="CP11" t="s">
        <v>256</v>
      </c>
      <c r="CQ11" t="s">
        <v>257</v>
      </c>
      <c r="CR11" t="s">
        <v>258</v>
      </c>
      <c r="CS11" t="s">
        <v>259</v>
      </c>
      <c r="CT11" t="s">
        <v>260</v>
      </c>
      <c r="CU11" t="s">
        <v>261</v>
      </c>
      <c r="CV11" t="s">
        <v>262</v>
      </c>
      <c r="CW11" t="s">
        <v>263</v>
      </c>
    </row>
    <row r="12" spans="1:104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65</v>
      </c>
      <c r="H12" s="7">
        <v>0</v>
      </c>
      <c r="I12" s="7">
        <v>0</v>
      </c>
      <c r="J12" s="7">
        <v>0</v>
      </c>
      <c r="K12" s="7">
        <v>0</v>
      </c>
      <c r="L12" s="7">
        <v>185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</row>
    <row r="13" spans="1:104" x14ac:dyDescent="0.2">
      <c r="F13">
        <f>SUM(B12:F12)</f>
        <v>0</v>
      </c>
      <c r="K13">
        <f>SUM(G12:K12)</f>
        <v>65</v>
      </c>
      <c r="P13">
        <f>SUM(L12:P12)</f>
        <v>186</v>
      </c>
      <c r="U13">
        <f>SUM(Q12:U12)</f>
        <v>2</v>
      </c>
      <c r="Z13">
        <f>SUM(V12:Z12)</f>
        <v>0</v>
      </c>
      <c r="AE13">
        <f>SUM(AA12:AE12)</f>
        <v>0</v>
      </c>
      <c r="AJ13">
        <f>SUM(AF12:AJ12)</f>
        <v>0</v>
      </c>
      <c r="AO13">
        <f>SUM(AK12:AO12)</f>
        <v>1</v>
      </c>
      <c r="AT13">
        <f>SUM(AP12:AT12)</f>
        <v>0</v>
      </c>
      <c r="AY13">
        <f>SUM(AU12:AY12)</f>
        <v>0</v>
      </c>
      <c r="BD13">
        <f>SUM(AZ12:BD12)</f>
        <v>0</v>
      </c>
      <c r="BI13">
        <f>SUM(BE12:BI12)</f>
        <v>0</v>
      </c>
      <c r="BN13">
        <f>SUM(BJ12:BN12)</f>
        <v>0</v>
      </c>
      <c r="BS13">
        <f>SUM(BO12:BS12)</f>
        <v>0</v>
      </c>
      <c r="BX13">
        <f>SUM(BT12:BX12)</f>
        <v>0</v>
      </c>
      <c r="CC13">
        <f>SUM(BY12:CC12)</f>
        <v>0</v>
      </c>
      <c r="CH13">
        <f>SUM(CD12:CH12)</f>
        <v>0</v>
      </c>
      <c r="CM13">
        <f>SUM(CI12:CM12)</f>
        <v>0</v>
      </c>
      <c r="CR13">
        <f>SUM(CN12:CR12)</f>
        <v>0</v>
      </c>
      <c r="CW13">
        <f>SUM(CS12:CW12)</f>
        <v>0</v>
      </c>
    </row>
    <row r="14" spans="1:104" x14ac:dyDescent="0.2">
      <c r="F14" s="10">
        <v>0</v>
      </c>
      <c r="G14">
        <f>F14*D4</f>
        <v>0</v>
      </c>
      <c r="H14">
        <f>F13-G14</f>
        <v>0</v>
      </c>
      <c r="K14" s="10">
        <v>1</v>
      </c>
      <c r="L14">
        <f>K14*D4</f>
        <v>10000</v>
      </c>
      <c r="M14">
        <f>K13-L14</f>
        <v>-9935</v>
      </c>
      <c r="P14" s="10">
        <v>1</v>
      </c>
      <c r="Q14">
        <f>P14*D4</f>
        <v>10000</v>
      </c>
      <c r="R14">
        <f>P13-Q14</f>
        <v>-9814</v>
      </c>
      <c r="U14" s="10"/>
      <c r="V14">
        <f>U14*D4</f>
        <v>0</v>
      </c>
      <c r="W14">
        <f>U13-V14</f>
        <v>2</v>
      </c>
      <c r="Z14" s="10"/>
      <c r="AA14">
        <f>Z14*D4</f>
        <v>0</v>
      </c>
      <c r="AB14">
        <f>Z13-AA14</f>
        <v>0</v>
      </c>
      <c r="AE14" s="10"/>
      <c r="AF14">
        <f>AE14*D4</f>
        <v>0</v>
      </c>
      <c r="AG14">
        <f>AE13-AF14</f>
        <v>0</v>
      </c>
      <c r="AJ14" s="10"/>
      <c r="AK14">
        <f>AJ14*D4</f>
        <v>0</v>
      </c>
      <c r="AL14">
        <f>AJ13-AK14</f>
        <v>0</v>
      </c>
      <c r="AO14" s="10"/>
      <c r="AP14">
        <f>AO14*D4</f>
        <v>0</v>
      </c>
      <c r="AQ14">
        <f>AO13-AP14</f>
        <v>1</v>
      </c>
      <c r="AT14" s="10"/>
      <c r="AU14">
        <f>AT14*D4</f>
        <v>0</v>
      </c>
      <c r="AV14">
        <f>AT13-AU14</f>
        <v>0</v>
      </c>
      <c r="AY14" s="10"/>
      <c r="AZ14">
        <f>AY14*D4</f>
        <v>0</v>
      </c>
      <c r="BA14">
        <f>AY13-AZ14</f>
        <v>0</v>
      </c>
      <c r="BD14" s="10"/>
      <c r="BE14">
        <f>BD14*D4</f>
        <v>0</v>
      </c>
      <c r="BF14">
        <f>BD13-BE14</f>
        <v>0</v>
      </c>
      <c r="BI14" s="10"/>
      <c r="BJ14">
        <f>BI14*D4</f>
        <v>0</v>
      </c>
      <c r="BK14">
        <f>BI13-BJ14</f>
        <v>0</v>
      </c>
      <c r="BN14" s="10"/>
      <c r="BO14">
        <f>BN14*D4</f>
        <v>0</v>
      </c>
      <c r="BP14">
        <f>BN13-BO14</f>
        <v>0</v>
      </c>
      <c r="BS14" s="10"/>
      <c r="BT14">
        <f>BS14*D4</f>
        <v>0</v>
      </c>
      <c r="BU14">
        <f>BS13-BT14</f>
        <v>0</v>
      </c>
      <c r="BX14" s="10"/>
      <c r="BY14">
        <f>BX14*D4</f>
        <v>0</v>
      </c>
      <c r="BZ14">
        <f>BX13-BY14</f>
        <v>0</v>
      </c>
      <c r="CC14" s="10"/>
      <c r="CD14">
        <f>CC14*D4</f>
        <v>0</v>
      </c>
      <c r="CE14">
        <f>CC13-CD14</f>
        <v>0</v>
      </c>
      <c r="CH14" s="10"/>
      <c r="CI14">
        <f>CH14*D4</f>
        <v>0</v>
      </c>
      <c r="CJ14">
        <f>CH13-CI14</f>
        <v>0</v>
      </c>
      <c r="CM14" s="10"/>
      <c r="CN14">
        <f>CM14*D4</f>
        <v>0</v>
      </c>
      <c r="CO14">
        <f>CM13-CN14</f>
        <v>0</v>
      </c>
      <c r="CR14" s="10">
        <v>0</v>
      </c>
      <c r="CS14">
        <f>CR14*D4</f>
        <v>0</v>
      </c>
      <c r="CT14">
        <f>CR13-CS14</f>
        <v>0</v>
      </c>
      <c r="CW14" s="10">
        <v>0</v>
      </c>
      <c r="CX14">
        <f>CW14*D4</f>
        <v>0</v>
      </c>
      <c r="CY14">
        <f>CW13-CX14</f>
        <v>0</v>
      </c>
    </row>
    <row r="15" spans="1:104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f>SUMPRODUCT(B15:CW15,$B$12:$CW$12)</f>
        <v>0</v>
      </c>
      <c r="CY15" t="s">
        <v>19</v>
      </c>
      <c r="CZ15">
        <f>$B$4</f>
        <v>400</v>
      </c>
    </row>
    <row r="16" spans="1:104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f>SUMPRODUCT(B16:CW16,$B$12:$CW$12)</f>
        <v>32.5</v>
      </c>
      <c r="CY16" t="s">
        <v>19</v>
      </c>
      <c r="CZ16">
        <f t="shared" ref="CZ16:CZ34" si="0">$B$4</f>
        <v>400</v>
      </c>
    </row>
    <row r="17" spans="1:104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f>SUMPRODUCT(B17:CW17,$B$12:$CW$12)</f>
        <v>93.5</v>
      </c>
      <c r="CY17" t="s">
        <v>19</v>
      </c>
      <c r="CZ17">
        <f t="shared" si="0"/>
        <v>400</v>
      </c>
    </row>
    <row r="18" spans="1:104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f>SUMPRODUCT(B18:CW18,$B$12:$CW$12)</f>
        <v>2</v>
      </c>
      <c r="CY18" t="s">
        <v>19</v>
      </c>
      <c r="CZ18">
        <f t="shared" si="0"/>
        <v>400</v>
      </c>
    </row>
    <row r="19" spans="1:104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f t="shared" ref="CX19:CX54" si="1">SUMPRODUCT(B19:CW19,$B$12:$CW$12)</f>
        <v>0</v>
      </c>
      <c r="CY19" t="s">
        <v>19</v>
      </c>
      <c r="CZ19">
        <f t="shared" si="0"/>
        <v>400</v>
      </c>
    </row>
    <row r="20" spans="1:104" x14ac:dyDescent="0.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6">
        <v>0.5</v>
      </c>
      <c r="AB20" s="6">
        <v>1</v>
      </c>
      <c r="AC20" s="6">
        <v>1.5</v>
      </c>
      <c r="AD20" s="6">
        <v>2</v>
      </c>
      <c r="AE20" s="6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f t="shared" si="1"/>
        <v>0</v>
      </c>
      <c r="CY20" t="s">
        <v>19</v>
      </c>
      <c r="CZ20">
        <f t="shared" si="0"/>
        <v>400</v>
      </c>
    </row>
    <row r="21" spans="1:104" x14ac:dyDescent="0.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6">
        <v>0.5</v>
      </c>
      <c r="AG21" s="6">
        <v>1</v>
      </c>
      <c r="AH21" s="6">
        <v>1.5</v>
      </c>
      <c r="AI21" s="6">
        <v>2</v>
      </c>
      <c r="AJ21" s="6">
        <v>2.5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f t="shared" si="1"/>
        <v>0</v>
      </c>
      <c r="CY21" t="s">
        <v>19</v>
      </c>
      <c r="CZ21">
        <f t="shared" si="0"/>
        <v>400</v>
      </c>
    </row>
    <row r="22" spans="1:104" x14ac:dyDescent="0.2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6">
        <v>0.5</v>
      </c>
      <c r="AL22" s="6">
        <v>1</v>
      </c>
      <c r="AM22" s="6">
        <v>1.5</v>
      </c>
      <c r="AN22" s="6">
        <v>2</v>
      </c>
      <c r="AO22" s="6">
        <v>2.5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f t="shared" si="1"/>
        <v>1</v>
      </c>
      <c r="CY22" t="s">
        <v>19</v>
      </c>
      <c r="CZ22">
        <f t="shared" si="0"/>
        <v>400</v>
      </c>
    </row>
    <row r="23" spans="1:104" x14ac:dyDescent="0.2">
      <c r="A23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6">
        <v>0.5</v>
      </c>
      <c r="AQ23" s="6">
        <v>1</v>
      </c>
      <c r="AR23" s="6">
        <v>1.5</v>
      </c>
      <c r="AS23" s="6">
        <v>2</v>
      </c>
      <c r="AT23" s="6">
        <v>2.5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f t="shared" si="1"/>
        <v>0</v>
      </c>
      <c r="CY23" t="s">
        <v>19</v>
      </c>
      <c r="CZ23">
        <f t="shared" si="0"/>
        <v>400</v>
      </c>
    </row>
    <row r="24" spans="1:104" x14ac:dyDescent="0.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6">
        <v>0.5</v>
      </c>
      <c r="AV24" s="6">
        <v>1</v>
      </c>
      <c r="AW24" s="6">
        <v>1.5</v>
      </c>
      <c r="AX24" s="6">
        <v>2</v>
      </c>
      <c r="AY24" s="6">
        <v>2.5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f t="shared" si="1"/>
        <v>0</v>
      </c>
      <c r="CY24" t="s">
        <v>19</v>
      </c>
      <c r="CZ24">
        <f t="shared" si="0"/>
        <v>400</v>
      </c>
    </row>
    <row r="25" spans="1:104" x14ac:dyDescent="0.2">
      <c r="A2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6">
        <v>0.5</v>
      </c>
      <c r="BA25" s="6">
        <v>1</v>
      </c>
      <c r="BB25" s="6">
        <v>1.5</v>
      </c>
      <c r="BC25" s="6">
        <v>2</v>
      </c>
      <c r="BD25" s="6">
        <v>2.5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f t="shared" si="1"/>
        <v>0</v>
      </c>
      <c r="CY25" t="s">
        <v>19</v>
      </c>
      <c r="CZ25">
        <f t="shared" si="0"/>
        <v>400</v>
      </c>
    </row>
    <row r="26" spans="1:104" x14ac:dyDescent="0.2">
      <c r="A26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6">
        <v>0.5</v>
      </c>
      <c r="BF26" s="6">
        <v>1</v>
      </c>
      <c r="BG26" s="6">
        <v>1.5</v>
      </c>
      <c r="BH26" s="6">
        <v>2</v>
      </c>
      <c r="BI26" s="6">
        <v>2.5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f t="shared" si="1"/>
        <v>0</v>
      </c>
      <c r="CY26" t="s">
        <v>19</v>
      </c>
      <c r="CZ26">
        <f t="shared" si="0"/>
        <v>400</v>
      </c>
    </row>
    <row r="27" spans="1:104" x14ac:dyDescent="0.2">
      <c r="A27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6">
        <v>0.5</v>
      </c>
      <c r="BK27" s="6">
        <v>1</v>
      </c>
      <c r="BL27" s="6">
        <v>1.5</v>
      </c>
      <c r="BM27" s="6">
        <v>2</v>
      </c>
      <c r="BN27" s="6">
        <v>2.5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f t="shared" si="1"/>
        <v>0</v>
      </c>
      <c r="CY27" t="s">
        <v>19</v>
      </c>
      <c r="CZ27">
        <f t="shared" si="0"/>
        <v>400</v>
      </c>
    </row>
    <row r="28" spans="1:104" x14ac:dyDescent="0.2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6">
        <v>0.5</v>
      </c>
      <c r="BP28" s="6">
        <v>1</v>
      </c>
      <c r="BQ28" s="6">
        <v>1.5</v>
      </c>
      <c r="BR28" s="6">
        <v>2</v>
      </c>
      <c r="BS28" s="6">
        <v>2.5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f t="shared" si="1"/>
        <v>0</v>
      </c>
      <c r="CY28" t="s">
        <v>19</v>
      </c>
      <c r="CZ28">
        <f t="shared" si="0"/>
        <v>400</v>
      </c>
    </row>
    <row r="29" spans="1:104" x14ac:dyDescent="0.2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6">
        <v>0.5</v>
      </c>
      <c r="BU29" s="6">
        <v>1</v>
      </c>
      <c r="BV29" s="6">
        <v>1.5</v>
      </c>
      <c r="BW29" s="6">
        <v>2</v>
      </c>
      <c r="BX29" s="6">
        <v>2.5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f t="shared" si="1"/>
        <v>0</v>
      </c>
      <c r="CY29" t="s">
        <v>19</v>
      </c>
      <c r="CZ29">
        <f t="shared" si="0"/>
        <v>400</v>
      </c>
    </row>
    <row r="30" spans="1:104" x14ac:dyDescent="0.2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s="6">
        <v>0.5</v>
      </c>
      <c r="BZ30" s="6">
        <v>1</v>
      </c>
      <c r="CA30" s="6">
        <v>1.5</v>
      </c>
      <c r="CB30" s="6">
        <v>2</v>
      </c>
      <c r="CC30" s="6">
        <v>2.5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f t="shared" si="1"/>
        <v>0</v>
      </c>
      <c r="CY30" t="s">
        <v>19</v>
      </c>
      <c r="CZ30">
        <f t="shared" si="0"/>
        <v>400</v>
      </c>
    </row>
    <row r="31" spans="1:104" x14ac:dyDescent="0.2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6">
        <v>0.5</v>
      </c>
      <c r="CE31" s="6">
        <v>1</v>
      </c>
      <c r="CF31" s="6">
        <v>1.5</v>
      </c>
      <c r="CG31" s="6">
        <v>2</v>
      </c>
      <c r="CH31" s="6">
        <v>2.5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f t="shared" si="1"/>
        <v>0</v>
      </c>
      <c r="CY31" t="s">
        <v>19</v>
      </c>
      <c r="CZ31">
        <f t="shared" si="0"/>
        <v>400</v>
      </c>
    </row>
    <row r="32" spans="1:104" x14ac:dyDescent="0.2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6">
        <v>0.5</v>
      </c>
      <c r="CJ32" s="6">
        <v>1</v>
      </c>
      <c r="CK32" s="6">
        <v>1.5</v>
      </c>
      <c r="CL32" s="6">
        <v>2</v>
      </c>
      <c r="CM32" s="6">
        <v>2.5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f t="shared" si="1"/>
        <v>0</v>
      </c>
      <c r="CY32" t="s">
        <v>19</v>
      </c>
      <c r="CZ32">
        <f t="shared" si="0"/>
        <v>400</v>
      </c>
    </row>
    <row r="33" spans="1:104" x14ac:dyDescent="0.2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 s="6">
        <v>0.5</v>
      </c>
      <c r="CO33" s="6">
        <v>1</v>
      </c>
      <c r="CP33" s="6">
        <v>1.5</v>
      </c>
      <c r="CQ33" s="6">
        <v>2</v>
      </c>
      <c r="CR33" s="6">
        <v>2.5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f t="shared" si="1"/>
        <v>0</v>
      </c>
      <c r="CY33" t="s">
        <v>19</v>
      </c>
      <c r="CZ33">
        <f t="shared" si="0"/>
        <v>400</v>
      </c>
    </row>
    <row r="34" spans="1:104" x14ac:dyDescent="0.2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s="6">
        <v>0.5</v>
      </c>
      <c r="CT34" s="6">
        <v>1</v>
      </c>
      <c r="CU34" s="6">
        <v>1.5</v>
      </c>
      <c r="CV34" s="6">
        <v>2</v>
      </c>
      <c r="CW34" s="6">
        <v>2.5</v>
      </c>
      <c r="CX34">
        <f t="shared" si="1"/>
        <v>0</v>
      </c>
      <c r="CY34" t="s">
        <v>19</v>
      </c>
      <c r="CZ34">
        <f t="shared" si="0"/>
        <v>400</v>
      </c>
    </row>
    <row r="35" spans="1:104" x14ac:dyDescent="0.2">
      <c r="A35" t="s">
        <v>125</v>
      </c>
      <c r="B35">
        <v>100</v>
      </c>
      <c r="C35">
        <v>200</v>
      </c>
      <c r="D35">
        <v>300</v>
      </c>
      <c r="E35">
        <v>400</v>
      </c>
      <c r="F35">
        <v>500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f t="shared" ref="Q35:Q40" si="2">G5</f>
        <v>0</v>
      </c>
      <c r="R35">
        <f t="shared" ref="R35:R40" si="3">H5</f>
        <v>0</v>
      </c>
      <c r="S35">
        <f t="shared" ref="S35:X37" si="4">I5</f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v>0</v>
      </c>
      <c r="Z35">
        <v>0</v>
      </c>
      <c r="AA35">
        <v>0</v>
      </c>
      <c r="AB35">
        <f t="shared" ref="AB35:AE39" si="5">R5</f>
        <v>0</v>
      </c>
      <c r="AC35">
        <f t="shared" si="5"/>
        <v>0</v>
      </c>
      <c r="AD35">
        <f t="shared" si="5"/>
        <v>0</v>
      </c>
      <c r="AE35">
        <f t="shared" si="5"/>
        <v>0</v>
      </c>
      <c r="AF35">
        <f t="shared" ref="AF35:AF46" si="6">V5</f>
        <v>0</v>
      </c>
      <c r="AG35">
        <f t="shared" ref="AG35:AG46" si="7">W5</f>
        <v>0</v>
      </c>
      <c r="AH35">
        <f t="shared" ref="AH35:AH46" si="8">X5</f>
        <v>0</v>
      </c>
      <c r="AI35">
        <f t="shared" ref="AI35:AI46" si="9">Y5</f>
        <v>0</v>
      </c>
      <c r="AJ35">
        <f t="shared" ref="AJ35:AJ46" si="10">Z5</f>
        <v>0</v>
      </c>
      <c r="AK35">
        <f t="shared" ref="AK35:AK46" si="11">AA5</f>
        <v>0</v>
      </c>
      <c r="AL35">
        <f t="shared" ref="AL35:AL46" si="12">AB5</f>
        <v>0</v>
      </c>
      <c r="AM35">
        <f t="shared" ref="AM35:AM46" si="13">AC5</f>
        <v>0</v>
      </c>
      <c r="AN35">
        <f t="shared" ref="AN35:AN46" si="14">AD5</f>
        <v>0</v>
      </c>
      <c r="AO35">
        <f t="shared" ref="AO35:AO46" si="15">AE5</f>
        <v>0</v>
      </c>
      <c r="AP35">
        <f t="shared" ref="AP35:AP46" si="16">AF5</f>
        <v>0</v>
      </c>
      <c r="AQ35">
        <f t="shared" ref="AQ35:AQ46" si="17">AG5</f>
        <v>0</v>
      </c>
      <c r="AR35">
        <f t="shared" ref="AR35:AR46" si="18">AH5</f>
        <v>0</v>
      </c>
      <c r="AS35">
        <f t="shared" ref="AS35:AS46" si="19">AI5</f>
        <v>0</v>
      </c>
      <c r="AT35">
        <f t="shared" ref="AT35:AT46" si="20">AJ5</f>
        <v>0</v>
      </c>
      <c r="AU35">
        <f t="shared" ref="AU35:AU46" si="21">AK5</f>
        <v>0</v>
      </c>
      <c r="AV35">
        <f t="shared" ref="AV35:AV46" si="22">AL5</f>
        <v>0</v>
      </c>
      <c r="AW35">
        <f t="shared" ref="AV35:AW46" si="23">AM5</f>
        <v>0</v>
      </c>
      <c r="AX35">
        <f t="shared" ref="AX35:AX46" si="24">AN5</f>
        <v>0</v>
      </c>
      <c r="AY35">
        <f t="shared" ref="AY35:AY46" si="25">AO5</f>
        <v>0</v>
      </c>
      <c r="AZ35">
        <f t="shared" ref="AZ35:AZ47" si="26">AP5</f>
        <v>0</v>
      </c>
      <c r="BA35">
        <f t="shared" ref="BA35:BA47" si="27">AQ5</f>
        <v>0</v>
      </c>
      <c r="BB35">
        <f t="shared" ref="BB35:BB47" si="28">AR5</f>
        <v>0</v>
      </c>
      <c r="BC35">
        <f t="shared" ref="BC35:BC47" si="29">AS5</f>
        <v>0</v>
      </c>
      <c r="BD35">
        <f t="shared" ref="BD35:BD47" si="30">AT5</f>
        <v>0</v>
      </c>
      <c r="BE35">
        <f t="shared" ref="BE35:BE47" si="31">AU5</f>
        <v>0</v>
      </c>
      <c r="BF35">
        <f t="shared" ref="BF35:BF47" si="32">AV5</f>
        <v>0</v>
      </c>
      <c r="BG35">
        <f t="shared" ref="BG35:BG47" si="33">AW5</f>
        <v>0</v>
      </c>
      <c r="BH35">
        <f t="shared" ref="BH35:BH47" si="34">AX5</f>
        <v>0</v>
      </c>
      <c r="BI35">
        <f t="shared" ref="BI35:BI47" si="35">AY5</f>
        <v>0</v>
      </c>
      <c r="BJ35">
        <f t="shared" ref="BJ35:BJ46" si="36">AZ5</f>
        <v>0</v>
      </c>
      <c r="BK35">
        <f t="shared" ref="BK35:BK53" si="37">BA5</f>
        <v>0</v>
      </c>
      <c r="BL35">
        <f t="shared" ref="BL35:BL53" si="38">BB5</f>
        <v>0</v>
      </c>
      <c r="BM35">
        <f t="shared" ref="BM35:BM53" si="39">BC5</f>
        <v>0</v>
      </c>
      <c r="BN35">
        <f t="shared" ref="BN35:BN53" si="40">BD5</f>
        <v>0</v>
      </c>
      <c r="BO35">
        <f t="shared" ref="BO35:BO53" si="41">BE5</f>
        <v>0</v>
      </c>
      <c r="BP35">
        <f t="shared" ref="BP35:BP53" si="42">BF5</f>
        <v>0</v>
      </c>
      <c r="BQ35">
        <f t="shared" ref="BQ35:BQ53" si="43">BG5</f>
        <v>0</v>
      </c>
      <c r="BR35">
        <f t="shared" ref="BR35:BR53" si="44">BH5</f>
        <v>0</v>
      </c>
      <c r="BS35">
        <f t="shared" ref="BS35:BS53" si="45">BI5</f>
        <v>0</v>
      </c>
      <c r="BT35">
        <f t="shared" ref="BT35:BT53" si="46">BJ5</f>
        <v>0</v>
      </c>
      <c r="BU35">
        <f t="shared" ref="BU35:BU53" si="47">BK5</f>
        <v>0</v>
      </c>
      <c r="BV35">
        <f t="shared" ref="BV35:BV53" si="48">BL5</f>
        <v>0</v>
      </c>
      <c r="BW35">
        <f t="shared" ref="BW35:BW53" si="49">BM5</f>
        <v>0</v>
      </c>
      <c r="BX35">
        <f t="shared" ref="BX35:BX53" si="50">BN5</f>
        <v>0</v>
      </c>
      <c r="BY35">
        <f t="shared" ref="BY35:BY53" si="51">BO5</f>
        <v>0</v>
      </c>
      <c r="BZ35">
        <f t="shared" ref="BZ35:BZ53" si="52">BP5</f>
        <v>0</v>
      </c>
      <c r="CA35">
        <f t="shared" ref="CA35:CA53" si="53">BQ5</f>
        <v>0</v>
      </c>
      <c r="CB35">
        <f t="shared" ref="CB35:CB53" si="54">BR5</f>
        <v>0</v>
      </c>
      <c r="CC35">
        <f t="shared" ref="CC35:CC53" si="55">BS5</f>
        <v>0</v>
      </c>
      <c r="CD35">
        <f t="shared" ref="CD35:CD53" si="56">BT5</f>
        <v>0</v>
      </c>
      <c r="CE35">
        <f t="shared" ref="CE35:CE53" si="57">BU5</f>
        <v>0</v>
      </c>
      <c r="CF35">
        <f t="shared" ref="CF35:CF53" si="58">BV5</f>
        <v>0</v>
      </c>
      <c r="CG35">
        <f t="shared" ref="CG35:CG53" si="59">BW5</f>
        <v>0</v>
      </c>
      <c r="CH35">
        <f t="shared" ref="CH35:CH53" si="60">BX5</f>
        <v>0</v>
      </c>
      <c r="CI35">
        <f t="shared" ref="CI35:CI53" si="61">BY5</f>
        <v>0</v>
      </c>
      <c r="CJ35">
        <f t="shared" ref="CJ35:CJ53" si="62">BZ5</f>
        <v>0</v>
      </c>
      <c r="CK35">
        <f t="shared" ref="CK35:CK53" si="63">CA5</f>
        <v>0</v>
      </c>
      <c r="CL35">
        <f t="shared" ref="CL35:CL53" si="64">CB5</f>
        <v>0</v>
      </c>
      <c r="CM35">
        <f t="shared" ref="CM35:CM53" si="65">CC5</f>
        <v>0</v>
      </c>
      <c r="CN35">
        <f t="shared" ref="CN35:CN52" si="66">CD5</f>
        <v>0</v>
      </c>
      <c r="CO35">
        <f t="shared" ref="CO35:CO52" si="67">CE5</f>
        <v>0</v>
      </c>
      <c r="CP35">
        <f t="shared" ref="CP35:CP52" si="68">CF5</f>
        <v>0</v>
      </c>
      <c r="CQ35">
        <f t="shared" ref="CQ35:CQ52" si="69">CG5</f>
        <v>0</v>
      </c>
      <c r="CR35">
        <f t="shared" ref="CR35:CR52" si="70">CH5</f>
        <v>0</v>
      </c>
      <c r="CS35">
        <f t="shared" ref="CS35:CS53" si="71">CI5</f>
        <v>0</v>
      </c>
      <c r="CT35">
        <f t="shared" ref="CT35:CT53" si="72">CJ5</f>
        <v>0</v>
      </c>
      <c r="CU35">
        <f t="shared" ref="CU35:CU53" si="73">CK5</f>
        <v>0</v>
      </c>
      <c r="CV35">
        <f t="shared" ref="CV35:CW50" si="74">CL5</f>
        <v>0</v>
      </c>
      <c r="CW35">
        <f t="shared" si="74"/>
        <v>0</v>
      </c>
      <c r="CX35">
        <f t="shared" ref="CX35:CX48" si="75">SUMPRODUCT(B35:CW35,$B$12:$CW$12)</f>
        <v>0</v>
      </c>
      <c r="CY35" t="s">
        <v>19</v>
      </c>
      <c r="CZ35">
        <f>$C$4</f>
        <v>18750</v>
      </c>
    </row>
    <row r="36" spans="1:104" x14ac:dyDescent="0.2">
      <c r="A36" t="s">
        <v>126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200</v>
      </c>
      <c r="I36">
        <v>300</v>
      </c>
      <c r="J36">
        <v>400</v>
      </c>
      <c r="K36">
        <v>500</v>
      </c>
      <c r="L36">
        <v>0</v>
      </c>
      <c r="M36">
        <v>0</v>
      </c>
      <c r="N36">
        <v>0</v>
      </c>
      <c r="O36">
        <v>0</v>
      </c>
      <c r="P36">
        <v>0</v>
      </c>
      <c r="Q36">
        <f t="shared" si="2"/>
        <v>0</v>
      </c>
      <c r="R36">
        <f t="shared" si="3"/>
        <v>0</v>
      </c>
      <c r="S36">
        <f t="shared" si="4"/>
        <v>0</v>
      </c>
      <c r="T36">
        <f t="shared" si="4"/>
        <v>0</v>
      </c>
      <c r="U36">
        <f t="shared" si="4"/>
        <v>0</v>
      </c>
      <c r="V36">
        <f t="shared" si="4"/>
        <v>0</v>
      </c>
      <c r="W36">
        <f t="shared" si="4"/>
        <v>0</v>
      </c>
      <c r="X36">
        <f t="shared" si="4"/>
        <v>0</v>
      </c>
      <c r="Y36">
        <v>0</v>
      </c>
      <c r="Z36">
        <v>0</v>
      </c>
      <c r="AA36">
        <v>0</v>
      </c>
      <c r="AB36" t="str">
        <f t="shared" si="5"/>
        <v>working sum:</v>
      </c>
      <c r="AC36">
        <f t="shared" si="5"/>
        <v>2</v>
      </c>
      <c r="AD36">
        <f t="shared" si="5"/>
        <v>0</v>
      </c>
      <c r="AE36">
        <f t="shared" si="5"/>
        <v>0</v>
      </c>
      <c r="AF36">
        <f t="shared" si="6"/>
        <v>0</v>
      </c>
      <c r="AG36">
        <f t="shared" si="7"/>
        <v>0</v>
      </c>
      <c r="AH36">
        <f t="shared" si="8"/>
        <v>0</v>
      </c>
      <c r="AI36">
        <f t="shared" si="9"/>
        <v>0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13"/>
        <v>0</v>
      </c>
      <c r="AN36">
        <f t="shared" si="14"/>
        <v>0</v>
      </c>
      <c r="AO36">
        <f t="shared" si="15"/>
        <v>0</v>
      </c>
      <c r="AP36">
        <f t="shared" si="16"/>
        <v>0</v>
      </c>
      <c r="AQ36">
        <f t="shared" si="17"/>
        <v>0</v>
      </c>
      <c r="AR36">
        <f t="shared" si="18"/>
        <v>0</v>
      </c>
      <c r="AS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  <c r="BE36">
        <f t="shared" si="31"/>
        <v>0</v>
      </c>
      <c r="BF36">
        <f t="shared" si="32"/>
        <v>0</v>
      </c>
      <c r="BG36">
        <f t="shared" si="33"/>
        <v>0</v>
      </c>
      <c r="BH36">
        <f t="shared" si="34"/>
        <v>0</v>
      </c>
      <c r="BI36">
        <f t="shared" si="35"/>
        <v>0</v>
      </c>
      <c r="BJ36">
        <f t="shared" si="36"/>
        <v>0</v>
      </c>
      <c r="BK36">
        <f t="shared" si="37"/>
        <v>0</v>
      </c>
      <c r="BL36">
        <f t="shared" si="38"/>
        <v>0</v>
      </c>
      <c r="BM36">
        <f t="shared" si="39"/>
        <v>0</v>
      </c>
      <c r="BN36">
        <f t="shared" si="40"/>
        <v>0</v>
      </c>
      <c r="BO36">
        <f t="shared" si="41"/>
        <v>0</v>
      </c>
      <c r="BP36">
        <f t="shared" si="42"/>
        <v>0</v>
      </c>
      <c r="BQ36">
        <f t="shared" si="43"/>
        <v>0</v>
      </c>
      <c r="BR36">
        <f t="shared" si="44"/>
        <v>0</v>
      </c>
      <c r="BS36">
        <f t="shared" si="45"/>
        <v>0</v>
      </c>
      <c r="BT36">
        <f t="shared" si="46"/>
        <v>0</v>
      </c>
      <c r="BU36">
        <f t="shared" si="47"/>
        <v>0</v>
      </c>
      <c r="BV36">
        <f t="shared" si="48"/>
        <v>0</v>
      </c>
      <c r="BW36">
        <f t="shared" si="49"/>
        <v>0</v>
      </c>
      <c r="BX36">
        <f t="shared" si="50"/>
        <v>0</v>
      </c>
      <c r="BY36">
        <f t="shared" si="51"/>
        <v>0</v>
      </c>
      <c r="BZ36">
        <f t="shared" si="52"/>
        <v>0</v>
      </c>
      <c r="CA36">
        <f t="shared" si="53"/>
        <v>0</v>
      </c>
      <c r="CB36">
        <f t="shared" si="54"/>
        <v>0</v>
      </c>
      <c r="CC36">
        <f t="shared" si="55"/>
        <v>0</v>
      </c>
      <c r="CD36">
        <f t="shared" si="56"/>
        <v>0</v>
      </c>
      <c r="CE36">
        <f t="shared" si="57"/>
        <v>0</v>
      </c>
      <c r="CF36">
        <f t="shared" si="58"/>
        <v>0</v>
      </c>
      <c r="CG36">
        <f t="shared" si="59"/>
        <v>0</v>
      </c>
      <c r="CH36">
        <f t="shared" si="60"/>
        <v>0</v>
      </c>
      <c r="CI36">
        <f t="shared" si="61"/>
        <v>0</v>
      </c>
      <c r="CJ36">
        <f t="shared" si="62"/>
        <v>0</v>
      </c>
      <c r="CK36">
        <f t="shared" si="63"/>
        <v>0</v>
      </c>
      <c r="CL36">
        <f t="shared" si="64"/>
        <v>0</v>
      </c>
      <c r="CM36">
        <f t="shared" si="65"/>
        <v>0</v>
      </c>
      <c r="CN36">
        <f t="shared" si="66"/>
        <v>0</v>
      </c>
      <c r="CO36">
        <f t="shared" si="67"/>
        <v>0</v>
      </c>
      <c r="CP36">
        <f t="shared" si="68"/>
        <v>0</v>
      </c>
      <c r="CQ36">
        <f t="shared" si="69"/>
        <v>0</v>
      </c>
      <c r="CR36">
        <f t="shared" si="70"/>
        <v>0</v>
      </c>
      <c r="CS36">
        <f t="shared" si="71"/>
        <v>0</v>
      </c>
      <c r="CT36">
        <f t="shared" si="72"/>
        <v>0</v>
      </c>
      <c r="CU36">
        <f t="shared" si="73"/>
        <v>0</v>
      </c>
      <c r="CV36">
        <f t="shared" si="74"/>
        <v>0</v>
      </c>
      <c r="CW36">
        <f t="shared" ref="CW36:CW53" si="76">CM6</f>
        <v>0</v>
      </c>
      <c r="CX36">
        <f t="shared" si="75"/>
        <v>6500</v>
      </c>
      <c r="CY36" t="s">
        <v>19</v>
      </c>
      <c r="CZ36">
        <f t="shared" ref="CZ36:CZ54" si="77">$C$4</f>
        <v>18750</v>
      </c>
    </row>
    <row r="37" spans="1:104" x14ac:dyDescent="0.2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</v>
      </c>
      <c r="M37">
        <v>200</v>
      </c>
      <c r="N37">
        <v>300</v>
      </c>
      <c r="O37">
        <v>400</v>
      </c>
      <c r="P37">
        <v>500</v>
      </c>
      <c r="Q37">
        <f t="shared" si="2"/>
        <v>0</v>
      </c>
      <c r="R37">
        <f t="shared" si="3"/>
        <v>0</v>
      </c>
      <c r="S37">
        <f t="shared" si="4"/>
        <v>31</v>
      </c>
      <c r="T37">
        <f t="shared" si="4"/>
        <v>47</v>
      </c>
      <c r="U37">
        <f t="shared" si="4"/>
        <v>19</v>
      </c>
      <c r="V37">
        <f t="shared" si="4"/>
        <v>3</v>
      </c>
      <c r="W37">
        <f t="shared" si="4"/>
        <v>0</v>
      </c>
      <c r="X37">
        <f t="shared" si="4"/>
        <v>0</v>
      </c>
      <c r="Y37">
        <v>0</v>
      </c>
      <c r="Z37">
        <v>0</v>
      </c>
      <c r="AA37">
        <v>0</v>
      </c>
      <c r="AB37">
        <f t="shared" si="5"/>
        <v>0</v>
      </c>
      <c r="AC37">
        <f t="shared" si="5"/>
        <v>0</v>
      </c>
      <c r="AD37">
        <f t="shared" si="5"/>
        <v>0</v>
      </c>
      <c r="AE37">
        <f t="shared" si="5"/>
        <v>0</v>
      </c>
      <c r="AF37">
        <f t="shared" si="6"/>
        <v>0</v>
      </c>
      <c r="AG37">
        <f t="shared" si="7"/>
        <v>0</v>
      </c>
      <c r="AH37">
        <f t="shared" si="8"/>
        <v>0</v>
      </c>
      <c r="AI37">
        <f t="shared" si="9"/>
        <v>0</v>
      </c>
      <c r="AJ37">
        <f t="shared" si="10"/>
        <v>0</v>
      </c>
      <c r="AK37">
        <f t="shared" si="11"/>
        <v>0</v>
      </c>
      <c r="AL37">
        <f t="shared" si="12"/>
        <v>0</v>
      </c>
      <c r="AM37">
        <f t="shared" si="13"/>
        <v>0</v>
      </c>
      <c r="AN37">
        <f t="shared" si="14"/>
        <v>0</v>
      </c>
      <c r="AO37">
        <f t="shared" si="15"/>
        <v>0</v>
      </c>
      <c r="AP37">
        <f t="shared" si="16"/>
        <v>0</v>
      </c>
      <c r="AQ37">
        <f t="shared" si="17"/>
        <v>0</v>
      </c>
      <c r="AR37">
        <f t="shared" si="18"/>
        <v>0</v>
      </c>
      <c r="AS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  <c r="BE37">
        <f t="shared" si="31"/>
        <v>0</v>
      </c>
      <c r="BF37">
        <f t="shared" si="32"/>
        <v>0</v>
      </c>
      <c r="BG37">
        <f t="shared" si="33"/>
        <v>0</v>
      </c>
      <c r="BH37">
        <f t="shared" si="34"/>
        <v>0</v>
      </c>
      <c r="BI37">
        <f t="shared" si="35"/>
        <v>0</v>
      </c>
      <c r="BJ37">
        <f t="shared" si="36"/>
        <v>0</v>
      </c>
      <c r="BK37">
        <f t="shared" si="37"/>
        <v>0</v>
      </c>
      <c r="BL37">
        <f t="shared" si="38"/>
        <v>0</v>
      </c>
      <c r="BM37">
        <f t="shared" si="39"/>
        <v>0</v>
      </c>
      <c r="BN37">
        <f t="shared" si="40"/>
        <v>0</v>
      </c>
      <c r="BO37">
        <f t="shared" si="41"/>
        <v>0</v>
      </c>
      <c r="BP37">
        <f t="shared" si="42"/>
        <v>0</v>
      </c>
      <c r="BQ37">
        <f t="shared" si="43"/>
        <v>0</v>
      </c>
      <c r="BR37">
        <f t="shared" si="44"/>
        <v>0</v>
      </c>
      <c r="BS37">
        <f t="shared" si="45"/>
        <v>0</v>
      </c>
      <c r="BT37">
        <f t="shared" si="46"/>
        <v>0</v>
      </c>
      <c r="BU37">
        <f t="shared" si="47"/>
        <v>0</v>
      </c>
      <c r="BV37">
        <f t="shared" si="48"/>
        <v>0</v>
      </c>
      <c r="BW37">
        <f t="shared" si="49"/>
        <v>0</v>
      </c>
      <c r="BX37">
        <f t="shared" si="50"/>
        <v>0</v>
      </c>
      <c r="BY37">
        <f t="shared" si="51"/>
        <v>0</v>
      </c>
      <c r="BZ37">
        <f t="shared" si="52"/>
        <v>0</v>
      </c>
      <c r="CA37">
        <f t="shared" si="53"/>
        <v>0</v>
      </c>
      <c r="CB37">
        <f t="shared" si="54"/>
        <v>0</v>
      </c>
      <c r="CC37">
        <f t="shared" si="55"/>
        <v>0</v>
      </c>
      <c r="CD37">
        <f t="shared" si="56"/>
        <v>0</v>
      </c>
      <c r="CE37">
        <f t="shared" si="57"/>
        <v>0</v>
      </c>
      <c r="CF37">
        <f t="shared" si="58"/>
        <v>0</v>
      </c>
      <c r="CG37">
        <f t="shared" si="59"/>
        <v>0</v>
      </c>
      <c r="CH37">
        <f t="shared" si="60"/>
        <v>0</v>
      </c>
      <c r="CI37">
        <f t="shared" si="61"/>
        <v>0</v>
      </c>
      <c r="CJ37">
        <f t="shared" si="62"/>
        <v>0</v>
      </c>
      <c r="CK37">
        <f t="shared" si="63"/>
        <v>0</v>
      </c>
      <c r="CL37">
        <f t="shared" si="64"/>
        <v>0</v>
      </c>
      <c r="CM37">
        <f t="shared" si="65"/>
        <v>0</v>
      </c>
      <c r="CN37">
        <f t="shared" si="66"/>
        <v>0</v>
      </c>
      <c r="CO37">
        <f t="shared" si="67"/>
        <v>0</v>
      </c>
      <c r="CP37">
        <f t="shared" si="68"/>
        <v>0</v>
      </c>
      <c r="CQ37">
        <f t="shared" si="69"/>
        <v>0</v>
      </c>
      <c r="CR37">
        <f t="shared" si="70"/>
        <v>0</v>
      </c>
      <c r="CS37">
        <f t="shared" si="71"/>
        <v>0</v>
      </c>
      <c r="CT37">
        <f t="shared" si="72"/>
        <v>0</v>
      </c>
      <c r="CU37">
        <f t="shared" si="73"/>
        <v>0</v>
      </c>
      <c r="CV37">
        <f t="shared" si="74"/>
        <v>0</v>
      </c>
      <c r="CW37">
        <f t="shared" si="76"/>
        <v>0</v>
      </c>
      <c r="CX37">
        <f t="shared" si="75"/>
        <v>18700</v>
      </c>
      <c r="CY37" t="s">
        <v>19</v>
      </c>
      <c r="CZ37">
        <f t="shared" si="77"/>
        <v>18750</v>
      </c>
    </row>
    <row r="38" spans="1:104" x14ac:dyDescent="0.2">
      <c r="A38" t="s">
        <v>128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200</v>
      </c>
      <c r="S38">
        <v>300</v>
      </c>
      <c r="T38">
        <v>400</v>
      </c>
      <c r="U38">
        <v>500</v>
      </c>
      <c r="V38">
        <f>L8</f>
        <v>0</v>
      </c>
      <c r="W38">
        <f>M8</f>
        <v>0</v>
      </c>
      <c r="X38">
        <f>N8</f>
        <v>0</v>
      </c>
      <c r="Y38">
        <v>0</v>
      </c>
      <c r="Z38">
        <v>0</v>
      </c>
      <c r="AA38">
        <v>0</v>
      </c>
      <c r="AB38">
        <f t="shared" si="5"/>
        <v>0</v>
      </c>
      <c r="AC38">
        <f t="shared" si="5"/>
        <v>0</v>
      </c>
      <c r="AD38">
        <f t="shared" si="5"/>
        <v>0</v>
      </c>
      <c r="AE38">
        <f t="shared" si="5"/>
        <v>0</v>
      </c>
      <c r="AF38">
        <f t="shared" si="6"/>
        <v>0</v>
      </c>
      <c r="AG38">
        <f t="shared" si="7"/>
        <v>0</v>
      </c>
      <c r="AH38">
        <f t="shared" si="8"/>
        <v>0</v>
      </c>
      <c r="AI38">
        <f t="shared" si="9"/>
        <v>0</v>
      </c>
      <c r="AJ38">
        <f t="shared" si="10"/>
        <v>0</v>
      </c>
      <c r="AK38">
        <f t="shared" si="11"/>
        <v>0</v>
      </c>
      <c r="AL38">
        <f t="shared" si="12"/>
        <v>0</v>
      </c>
      <c r="AM38">
        <f t="shared" si="13"/>
        <v>0</v>
      </c>
      <c r="AN38">
        <f t="shared" si="14"/>
        <v>0</v>
      </c>
      <c r="AO38">
        <f t="shared" si="15"/>
        <v>0</v>
      </c>
      <c r="AP38">
        <f t="shared" si="16"/>
        <v>0</v>
      </c>
      <c r="AQ38">
        <f t="shared" si="17"/>
        <v>0</v>
      </c>
      <c r="AR38">
        <f t="shared" si="18"/>
        <v>0</v>
      </c>
      <c r="AS38">
        <f t="shared" si="19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  <c r="BE38">
        <f t="shared" si="31"/>
        <v>0</v>
      </c>
      <c r="BF38">
        <f t="shared" si="32"/>
        <v>0</v>
      </c>
      <c r="BG38">
        <f t="shared" si="33"/>
        <v>0</v>
      </c>
      <c r="BH38">
        <f t="shared" si="34"/>
        <v>0</v>
      </c>
      <c r="BI38">
        <f t="shared" si="35"/>
        <v>0</v>
      </c>
      <c r="BJ38">
        <f t="shared" si="36"/>
        <v>0</v>
      </c>
      <c r="BK38">
        <f t="shared" si="37"/>
        <v>0</v>
      </c>
      <c r="BL38">
        <f t="shared" si="38"/>
        <v>0</v>
      </c>
      <c r="BM38">
        <f t="shared" si="39"/>
        <v>0</v>
      </c>
      <c r="BN38">
        <f t="shared" si="40"/>
        <v>0</v>
      </c>
      <c r="BO38">
        <f t="shared" si="41"/>
        <v>0</v>
      </c>
      <c r="BP38">
        <f t="shared" si="42"/>
        <v>0</v>
      </c>
      <c r="BQ38">
        <f t="shared" si="43"/>
        <v>0</v>
      </c>
      <c r="BR38">
        <f t="shared" si="44"/>
        <v>0</v>
      </c>
      <c r="BS38">
        <f t="shared" si="45"/>
        <v>0</v>
      </c>
      <c r="BT38">
        <f t="shared" si="46"/>
        <v>0</v>
      </c>
      <c r="BU38">
        <f t="shared" si="47"/>
        <v>0</v>
      </c>
      <c r="BV38">
        <f t="shared" si="48"/>
        <v>0</v>
      </c>
      <c r="BW38">
        <f t="shared" si="49"/>
        <v>0</v>
      </c>
      <c r="BX38">
        <f t="shared" si="50"/>
        <v>0</v>
      </c>
      <c r="BY38">
        <f t="shared" si="51"/>
        <v>0</v>
      </c>
      <c r="BZ38">
        <f t="shared" si="52"/>
        <v>0</v>
      </c>
      <c r="CA38">
        <f t="shared" si="53"/>
        <v>0</v>
      </c>
      <c r="CB38">
        <f t="shared" si="54"/>
        <v>0</v>
      </c>
      <c r="CC38">
        <f t="shared" si="55"/>
        <v>0</v>
      </c>
      <c r="CD38">
        <f t="shared" si="56"/>
        <v>0</v>
      </c>
      <c r="CE38">
        <f t="shared" si="57"/>
        <v>0</v>
      </c>
      <c r="CF38">
        <f t="shared" si="58"/>
        <v>0</v>
      </c>
      <c r="CG38">
        <f t="shared" si="59"/>
        <v>0</v>
      </c>
      <c r="CH38">
        <f t="shared" si="60"/>
        <v>0</v>
      </c>
      <c r="CI38">
        <f t="shared" si="61"/>
        <v>0</v>
      </c>
      <c r="CJ38">
        <f t="shared" si="62"/>
        <v>0</v>
      </c>
      <c r="CK38">
        <f t="shared" si="63"/>
        <v>0</v>
      </c>
      <c r="CL38">
        <f t="shared" si="64"/>
        <v>0</v>
      </c>
      <c r="CM38">
        <f t="shared" si="65"/>
        <v>0</v>
      </c>
      <c r="CN38">
        <f t="shared" si="66"/>
        <v>0</v>
      </c>
      <c r="CO38">
        <f t="shared" si="67"/>
        <v>0</v>
      </c>
      <c r="CP38">
        <f t="shared" si="68"/>
        <v>0</v>
      </c>
      <c r="CQ38">
        <f t="shared" si="69"/>
        <v>0</v>
      </c>
      <c r="CR38">
        <f t="shared" si="70"/>
        <v>0</v>
      </c>
      <c r="CS38">
        <f t="shared" si="71"/>
        <v>0</v>
      </c>
      <c r="CT38">
        <f t="shared" si="72"/>
        <v>0</v>
      </c>
      <c r="CU38">
        <f t="shared" si="73"/>
        <v>0</v>
      </c>
      <c r="CV38">
        <f t="shared" si="74"/>
        <v>0</v>
      </c>
      <c r="CW38">
        <f t="shared" si="76"/>
        <v>0</v>
      </c>
      <c r="CX38">
        <f t="shared" si="75"/>
        <v>400</v>
      </c>
      <c r="CY38" t="s">
        <v>19</v>
      </c>
      <c r="CZ38">
        <f t="shared" si="77"/>
        <v>18750</v>
      </c>
    </row>
    <row r="39" spans="1:104" x14ac:dyDescent="0.2">
      <c r="A39" t="s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f t="shared" si="2"/>
        <v>0</v>
      </c>
      <c r="R39">
        <f t="shared" si="3"/>
        <v>0</v>
      </c>
      <c r="S39">
        <f t="shared" ref="S39:U40" si="78">I9</f>
        <v>0</v>
      </c>
      <c r="T39">
        <f t="shared" si="78"/>
        <v>0</v>
      </c>
      <c r="U39">
        <f t="shared" si="78"/>
        <v>0</v>
      </c>
      <c r="V39">
        <v>100</v>
      </c>
      <c r="W39">
        <v>200</v>
      </c>
      <c r="X39">
        <v>300</v>
      </c>
      <c r="Y39">
        <v>400</v>
      </c>
      <c r="Z39">
        <v>500</v>
      </c>
      <c r="AA39">
        <f>Q9</f>
        <v>0</v>
      </c>
      <c r="AB39">
        <f t="shared" si="5"/>
        <v>0</v>
      </c>
      <c r="AC39">
        <f t="shared" si="5"/>
        <v>0</v>
      </c>
      <c r="AD39">
        <f t="shared" si="5"/>
        <v>0</v>
      </c>
      <c r="AE39">
        <f t="shared" si="5"/>
        <v>0</v>
      </c>
      <c r="AF39">
        <f t="shared" si="6"/>
        <v>0</v>
      </c>
      <c r="AG39">
        <f t="shared" si="7"/>
        <v>0</v>
      </c>
      <c r="AH39">
        <f t="shared" si="8"/>
        <v>0</v>
      </c>
      <c r="AI39">
        <f t="shared" si="9"/>
        <v>0</v>
      </c>
      <c r="AJ39">
        <f t="shared" si="10"/>
        <v>0</v>
      </c>
      <c r="AK39">
        <f t="shared" si="11"/>
        <v>0</v>
      </c>
      <c r="AL39">
        <f t="shared" si="12"/>
        <v>0</v>
      </c>
      <c r="AM39">
        <f t="shared" si="13"/>
        <v>0</v>
      </c>
      <c r="AN39">
        <f t="shared" si="14"/>
        <v>0</v>
      </c>
      <c r="AO39">
        <f t="shared" si="15"/>
        <v>0</v>
      </c>
      <c r="AP39">
        <f t="shared" si="16"/>
        <v>0</v>
      </c>
      <c r="AQ39">
        <f t="shared" si="17"/>
        <v>0</v>
      </c>
      <c r="AR39">
        <f t="shared" si="18"/>
        <v>0</v>
      </c>
      <c r="AS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  <c r="BE39">
        <f t="shared" si="31"/>
        <v>0</v>
      </c>
      <c r="BF39">
        <f t="shared" si="32"/>
        <v>0</v>
      </c>
      <c r="BG39">
        <f t="shared" si="33"/>
        <v>0</v>
      </c>
      <c r="BH39">
        <f t="shared" si="34"/>
        <v>0</v>
      </c>
      <c r="BI39">
        <f t="shared" si="35"/>
        <v>0</v>
      </c>
      <c r="BJ39">
        <f t="shared" si="36"/>
        <v>0</v>
      </c>
      <c r="BK39">
        <f t="shared" si="37"/>
        <v>0</v>
      </c>
      <c r="BL39">
        <f t="shared" si="38"/>
        <v>0</v>
      </c>
      <c r="BM39">
        <f t="shared" si="39"/>
        <v>0</v>
      </c>
      <c r="BN39">
        <f t="shared" si="40"/>
        <v>0</v>
      </c>
      <c r="BO39">
        <f t="shared" si="41"/>
        <v>0</v>
      </c>
      <c r="BP39">
        <f t="shared" si="42"/>
        <v>0</v>
      </c>
      <c r="BQ39">
        <f t="shared" si="43"/>
        <v>0</v>
      </c>
      <c r="BR39">
        <f t="shared" si="44"/>
        <v>0</v>
      </c>
      <c r="BS39">
        <f t="shared" si="45"/>
        <v>0</v>
      </c>
      <c r="BT39">
        <f t="shared" si="46"/>
        <v>0</v>
      </c>
      <c r="BU39">
        <f t="shared" si="47"/>
        <v>0</v>
      </c>
      <c r="BV39">
        <f t="shared" si="48"/>
        <v>0</v>
      </c>
      <c r="BW39">
        <f t="shared" si="49"/>
        <v>0</v>
      </c>
      <c r="BX39">
        <f t="shared" si="50"/>
        <v>0</v>
      </c>
      <c r="BY39">
        <f t="shared" si="51"/>
        <v>0</v>
      </c>
      <c r="BZ39">
        <f t="shared" si="52"/>
        <v>0</v>
      </c>
      <c r="CA39">
        <f t="shared" si="53"/>
        <v>0</v>
      </c>
      <c r="CB39">
        <f t="shared" si="54"/>
        <v>0</v>
      </c>
      <c r="CC39">
        <f t="shared" si="55"/>
        <v>0</v>
      </c>
      <c r="CD39">
        <f t="shared" si="56"/>
        <v>0</v>
      </c>
      <c r="CE39">
        <f t="shared" si="57"/>
        <v>0</v>
      </c>
      <c r="CF39">
        <f t="shared" si="58"/>
        <v>0</v>
      </c>
      <c r="CG39">
        <f t="shared" si="59"/>
        <v>0</v>
      </c>
      <c r="CH39">
        <f t="shared" si="60"/>
        <v>0</v>
      </c>
      <c r="CI39">
        <f t="shared" si="61"/>
        <v>0</v>
      </c>
      <c r="CJ39">
        <f t="shared" si="62"/>
        <v>0</v>
      </c>
      <c r="CK39">
        <f t="shared" si="63"/>
        <v>0</v>
      </c>
      <c r="CL39">
        <f t="shared" si="64"/>
        <v>0</v>
      </c>
      <c r="CM39">
        <f t="shared" si="65"/>
        <v>0</v>
      </c>
      <c r="CN39">
        <f t="shared" si="66"/>
        <v>0</v>
      </c>
      <c r="CO39">
        <f t="shared" si="67"/>
        <v>0</v>
      </c>
      <c r="CP39">
        <f t="shared" si="68"/>
        <v>0</v>
      </c>
      <c r="CQ39">
        <f t="shared" si="69"/>
        <v>0</v>
      </c>
      <c r="CR39">
        <f t="shared" si="70"/>
        <v>0</v>
      </c>
      <c r="CS39">
        <f t="shared" si="71"/>
        <v>0</v>
      </c>
      <c r="CT39">
        <f t="shared" si="72"/>
        <v>0</v>
      </c>
      <c r="CU39">
        <f t="shared" si="73"/>
        <v>0</v>
      </c>
      <c r="CV39">
        <f t="shared" si="74"/>
        <v>0</v>
      </c>
      <c r="CW39">
        <f t="shared" si="76"/>
        <v>0</v>
      </c>
      <c r="CX39">
        <f t="shared" si="75"/>
        <v>0</v>
      </c>
      <c r="CY39" t="s">
        <v>19</v>
      </c>
      <c r="CZ39">
        <f t="shared" si="77"/>
        <v>18750</v>
      </c>
    </row>
    <row r="40" spans="1:104" x14ac:dyDescent="0.2">
      <c r="A40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f t="shared" si="2"/>
        <v>0</v>
      </c>
      <c r="R40">
        <f t="shared" si="3"/>
        <v>0</v>
      </c>
      <c r="S40">
        <f t="shared" si="78"/>
        <v>0</v>
      </c>
      <c r="T40">
        <f t="shared" si="78"/>
        <v>0</v>
      </c>
      <c r="U40">
        <f t="shared" si="78"/>
        <v>0</v>
      </c>
      <c r="V40">
        <f>L10</f>
        <v>0</v>
      </c>
      <c r="W40">
        <f>M10</f>
        <v>0</v>
      </c>
      <c r="X40">
        <f>N10</f>
        <v>0</v>
      </c>
      <c r="Y40">
        <f>O10</f>
        <v>0</v>
      </c>
      <c r="Z40">
        <f>P10</f>
        <v>0</v>
      </c>
      <c r="AA40">
        <v>100</v>
      </c>
      <c r="AB40">
        <v>200</v>
      </c>
      <c r="AC40">
        <v>300</v>
      </c>
      <c r="AD40">
        <v>400</v>
      </c>
      <c r="AE40">
        <v>500</v>
      </c>
      <c r="AF40">
        <f t="shared" si="6"/>
        <v>0</v>
      </c>
      <c r="AG40">
        <f t="shared" si="7"/>
        <v>0</v>
      </c>
      <c r="AH40">
        <f t="shared" si="8"/>
        <v>0</v>
      </c>
      <c r="AI40">
        <f t="shared" si="9"/>
        <v>0</v>
      </c>
      <c r="AJ40">
        <f t="shared" si="10"/>
        <v>0</v>
      </c>
      <c r="AK40">
        <f t="shared" si="11"/>
        <v>0</v>
      </c>
      <c r="AL40">
        <f t="shared" si="12"/>
        <v>0</v>
      </c>
      <c r="AM40">
        <f t="shared" si="13"/>
        <v>0</v>
      </c>
      <c r="AN40">
        <f t="shared" si="14"/>
        <v>0</v>
      </c>
      <c r="AO40">
        <f t="shared" si="15"/>
        <v>0</v>
      </c>
      <c r="AP40">
        <f t="shared" si="16"/>
        <v>0</v>
      </c>
      <c r="AQ40">
        <f t="shared" si="17"/>
        <v>0</v>
      </c>
      <c r="AR40">
        <f t="shared" si="18"/>
        <v>0</v>
      </c>
      <c r="AS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  <c r="BE40">
        <f t="shared" si="31"/>
        <v>0</v>
      </c>
      <c r="BF40">
        <f t="shared" si="32"/>
        <v>0</v>
      </c>
      <c r="BG40">
        <f t="shared" si="33"/>
        <v>0</v>
      </c>
      <c r="BH40">
        <f t="shared" si="34"/>
        <v>0</v>
      </c>
      <c r="BI40">
        <f t="shared" si="35"/>
        <v>0</v>
      </c>
      <c r="BJ40">
        <f t="shared" si="36"/>
        <v>0</v>
      </c>
      <c r="BK40">
        <f t="shared" si="37"/>
        <v>0</v>
      </c>
      <c r="BL40">
        <f t="shared" si="38"/>
        <v>0</v>
      </c>
      <c r="BM40">
        <f t="shared" si="39"/>
        <v>0</v>
      </c>
      <c r="BN40">
        <f t="shared" si="40"/>
        <v>0</v>
      </c>
      <c r="BO40">
        <f t="shared" si="41"/>
        <v>0</v>
      </c>
      <c r="BP40">
        <f t="shared" si="42"/>
        <v>0</v>
      </c>
      <c r="BQ40">
        <f t="shared" si="43"/>
        <v>0</v>
      </c>
      <c r="BR40">
        <f t="shared" si="44"/>
        <v>0</v>
      </c>
      <c r="BS40">
        <f t="shared" si="45"/>
        <v>0</v>
      </c>
      <c r="BT40">
        <f t="shared" si="46"/>
        <v>0</v>
      </c>
      <c r="BU40">
        <f t="shared" si="47"/>
        <v>0</v>
      </c>
      <c r="BV40">
        <f t="shared" si="48"/>
        <v>0</v>
      </c>
      <c r="BW40">
        <f t="shared" si="49"/>
        <v>0</v>
      </c>
      <c r="BX40">
        <f t="shared" si="50"/>
        <v>0</v>
      </c>
      <c r="BY40">
        <f t="shared" si="51"/>
        <v>0</v>
      </c>
      <c r="BZ40">
        <f t="shared" si="52"/>
        <v>0</v>
      </c>
      <c r="CA40">
        <f t="shared" si="53"/>
        <v>0</v>
      </c>
      <c r="CB40">
        <f t="shared" si="54"/>
        <v>0</v>
      </c>
      <c r="CC40">
        <f t="shared" si="55"/>
        <v>0</v>
      </c>
      <c r="CD40">
        <f t="shared" si="56"/>
        <v>0</v>
      </c>
      <c r="CE40">
        <f t="shared" si="57"/>
        <v>0</v>
      </c>
      <c r="CF40">
        <f t="shared" si="58"/>
        <v>0</v>
      </c>
      <c r="CG40">
        <f t="shared" si="59"/>
        <v>0</v>
      </c>
      <c r="CH40">
        <f t="shared" si="60"/>
        <v>0</v>
      </c>
      <c r="CI40">
        <f t="shared" si="61"/>
        <v>0</v>
      </c>
      <c r="CJ40">
        <f t="shared" si="62"/>
        <v>0</v>
      </c>
      <c r="CK40">
        <f t="shared" si="63"/>
        <v>0</v>
      </c>
      <c r="CL40">
        <f t="shared" si="64"/>
        <v>0</v>
      </c>
      <c r="CM40">
        <f t="shared" si="65"/>
        <v>0</v>
      </c>
      <c r="CN40">
        <f t="shared" si="66"/>
        <v>0</v>
      </c>
      <c r="CO40">
        <f t="shared" si="67"/>
        <v>0</v>
      </c>
      <c r="CP40">
        <f t="shared" si="68"/>
        <v>0</v>
      </c>
      <c r="CQ40">
        <f t="shared" si="69"/>
        <v>0</v>
      </c>
      <c r="CR40">
        <f t="shared" si="70"/>
        <v>0</v>
      </c>
      <c r="CS40">
        <f t="shared" si="71"/>
        <v>0</v>
      </c>
      <c r="CT40">
        <f t="shared" si="72"/>
        <v>0</v>
      </c>
      <c r="CU40">
        <f t="shared" si="73"/>
        <v>0</v>
      </c>
      <c r="CV40">
        <f t="shared" si="74"/>
        <v>0</v>
      </c>
      <c r="CW40">
        <f t="shared" si="76"/>
        <v>0</v>
      </c>
      <c r="CX40">
        <f t="shared" si="75"/>
        <v>0</v>
      </c>
      <c r="CY40" t="s">
        <v>19</v>
      </c>
      <c r="CZ40">
        <f t="shared" si="77"/>
        <v>18750</v>
      </c>
    </row>
    <row r="41" spans="1:104" x14ac:dyDescent="0.2">
      <c r="A4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</v>
      </c>
      <c r="AG41">
        <v>200</v>
      </c>
      <c r="AH41">
        <v>300</v>
      </c>
      <c r="AI41">
        <v>400</v>
      </c>
      <c r="AJ41">
        <v>500</v>
      </c>
      <c r="AK41" t="str">
        <f t="shared" si="11"/>
        <v>SmallestB6</v>
      </c>
      <c r="AL41" t="str">
        <f t="shared" si="12"/>
        <v>Small-MidB6</v>
      </c>
      <c r="AM41" t="str">
        <f t="shared" si="13"/>
        <v>MediumB6</v>
      </c>
      <c r="AN41" t="str">
        <f t="shared" si="14"/>
        <v>Mid-LargeB6</v>
      </c>
      <c r="AO41" t="str">
        <f t="shared" si="15"/>
        <v>LargeB6</v>
      </c>
      <c r="AP41" t="str">
        <f t="shared" si="16"/>
        <v>SmallestB7</v>
      </c>
      <c r="AQ41" t="str">
        <f t="shared" si="17"/>
        <v>Small-MidB7</v>
      </c>
      <c r="AR41" t="str">
        <f t="shared" si="18"/>
        <v>MediumB7</v>
      </c>
      <c r="AS41" t="str">
        <f t="shared" si="19"/>
        <v>Mid-LargeB7</v>
      </c>
      <c r="AT41" t="str">
        <f t="shared" si="20"/>
        <v>LargeB7</v>
      </c>
      <c r="AU41" t="str">
        <f t="shared" si="21"/>
        <v>SmallestB8</v>
      </c>
      <c r="AV41" t="str">
        <f t="shared" si="22"/>
        <v>Small-MidB8</v>
      </c>
      <c r="AW41" t="str">
        <f t="shared" si="23"/>
        <v>MediumB8</v>
      </c>
      <c r="AX41" t="str">
        <f t="shared" si="24"/>
        <v>Mid-LargeB8</v>
      </c>
      <c r="AY41" t="str">
        <f t="shared" si="25"/>
        <v>LargeB8</v>
      </c>
      <c r="AZ41" t="str">
        <f t="shared" si="26"/>
        <v>SmallestB9</v>
      </c>
      <c r="BA41" t="str">
        <f t="shared" si="27"/>
        <v>Small-MidB9</v>
      </c>
      <c r="BB41" t="str">
        <f t="shared" si="28"/>
        <v>MediumB9</v>
      </c>
      <c r="BC41" t="str">
        <f t="shared" si="29"/>
        <v>Mid-LargeB9</v>
      </c>
      <c r="BD41" t="str">
        <f t="shared" si="30"/>
        <v>LargeB9</v>
      </c>
      <c r="BE41" t="str">
        <f t="shared" si="31"/>
        <v>SmallestB10</v>
      </c>
      <c r="BF41" t="str">
        <f t="shared" si="32"/>
        <v>Small-MidB10</v>
      </c>
      <c r="BG41" t="str">
        <f t="shared" si="33"/>
        <v>MediumB10</v>
      </c>
      <c r="BH41" t="str">
        <f t="shared" si="34"/>
        <v>Mid-LargeB10</v>
      </c>
      <c r="BI41" t="str">
        <f t="shared" si="35"/>
        <v>LargeB10</v>
      </c>
      <c r="BJ41" t="str">
        <f t="shared" si="36"/>
        <v>SmallestB11</v>
      </c>
      <c r="BK41" t="str">
        <f t="shared" si="37"/>
        <v>Small-MidB11</v>
      </c>
      <c r="BL41" t="str">
        <f t="shared" si="38"/>
        <v>MediumB11</v>
      </c>
      <c r="BM41" t="str">
        <f t="shared" si="39"/>
        <v>Mid-LargeB11</v>
      </c>
      <c r="BN41" t="str">
        <f t="shared" si="40"/>
        <v>LargeB11</v>
      </c>
      <c r="BO41" t="str">
        <f t="shared" si="41"/>
        <v>SmallestB12</v>
      </c>
      <c r="BP41" t="str">
        <f t="shared" si="42"/>
        <v>Small-MidB12</v>
      </c>
      <c r="BQ41" t="str">
        <f t="shared" si="43"/>
        <v>MediumB12</v>
      </c>
      <c r="BR41" t="str">
        <f t="shared" si="44"/>
        <v>Mid-LargeB12</v>
      </c>
      <c r="BS41" t="str">
        <f t="shared" si="45"/>
        <v>LargeB12</v>
      </c>
      <c r="BT41" t="str">
        <f t="shared" si="46"/>
        <v>SmallestB13</v>
      </c>
      <c r="BU41" t="str">
        <f t="shared" si="47"/>
        <v>Small-MidB13</v>
      </c>
      <c r="BV41" t="str">
        <f t="shared" si="48"/>
        <v>MediumB13</v>
      </c>
      <c r="BW41" t="str">
        <f t="shared" si="49"/>
        <v>Mid-LargeB13</v>
      </c>
      <c r="BX41" t="str">
        <f t="shared" si="50"/>
        <v>LargeB13</v>
      </c>
      <c r="BY41" t="str">
        <f t="shared" si="51"/>
        <v>SmallestB14</v>
      </c>
      <c r="BZ41" t="str">
        <f t="shared" si="52"/>
        <v>Small-MidB14</v>
      </c>
      <c r="CA41" t="str">
        <f t="shared" si="53"/>
        <v>MediumB14</v>
      </c>
      <c r="CB41" t="str">
        <f t="shared" si="54"/>
        <v>Mid-LargeB14</v>
      </c>
      <c r="CC41" t="str">
        <f t="shared" si="55"/>
        <v>LargeB14</v>
      </c>
      <c r="CD41" t="str">
        <f t="shared" si="56"/>
        <v>SmallestB15</v>
      </c>
      <c r="CE41" t="str">
        <f t="shared" si="57"/>
        <v>Small-MidB15</v>
      </c>
      <c r="CF41" t="str">
        <f t="shared" si="58"/>
        <v>MediumB15</v>
      </c>
      <c r="CG41" t="str">
        <f t="shared" si="59"/>
        <v>Mid-LargeB15</v>
      </c>
      <c r="CH41" t="str">
        <f t="shared" si="60"/>
        <v>LargeB15</v>
      </c>
      <c r="CI41" t="str">
        <f t="shared" si="61"/>
        <v>SmallestB16</v>
      </c>
      <c r="CJ41" t="str">
        <f t="shared" si="62"/>
        <v>Small-MidB16</v>
      </c>
      <c r="CK41" t="str">
        <f t="shared" si="63"/>
        <v>MediumB16</v>
      </c>
      <c r="CL41" t="str">
        <f t="shared" si="64"/>
        <v>Mid-LargeB16</v>
      </c>
      <c r="CM41" t="str">
        <f t="shared" si="65"/>
        <v>LargeB16</v>
      </c>
      <c r="CN41" t="str">
        <f t="shared" si="66"/>
        <v>SmallestB17</v>
      </c>
      <c r="CO41" t="str">
        <f t="shared" si="67"/>
        <v>Small-MidB17</v>
      </c>
      <c r="CP41" t="str">
        <f t="shared" si="68"/>
        <v>MediumB17</v>
      </c>
      <c r="CQ41" t="str">
        <f t="shared" si="69"/>
        <v>Mid-LargeB17</v>
      </c>
      <c r="CR41" t="str">
        <f t="shared" si="70"/>
        <v>LargeB17</v>
      </c>
      <c r="CS41" t="str">
        <f t="shared" si="71"/>
        <v>SmallestB18</v>
      </c>
      <c r="CT41" t="str">
        <f t="shared" si="72"/>
        <v>Small-MidB18</v>
      </c>
      <c r="CU41" t="str">
        <f t="shared" si="73"/>
        <v>MediumB18</v>
      </c>
      <c r="CV41" t="str">
        <f t="shared" si="74"/>
        <v>Mid-LargeB18</v>
      </c>
      <c r="CW41" t="str">
        <f t="shared" si="76"/>
        <v>LargeB18</v>
      </c>
      <c r="CX41">
        <f t="shared" si="75"/>
        <v>0</v>
      </c>
      <c r="CY41" t="s">
        <v>19</v>
      </c>
      <c r="CZ41">
        <f t="shared" si="77"/>
        <v>18750</v>
      </c>
    </row>
    <row r="42" spans="1:104" x14ac:dyDescent="0.2">
      <c r="A42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6"/>
        <v>0</v>
      </c>
      <c r="AG42">
        <f t="shared" si="7"/>
        <v>0</v>
      </c>
      <c r="AH42">
        <f t="shared" si="8"/>
        <v>0</v>
      </c>
      <c r="AI42">
        <f t="shared" si="9"/>
        <v>0</v>
      </c>
      <c r="AJ42">
        <f t="shared" si="10"/>
        <v>0</v>
      </c>
      <c r="AK42">
        <v>100</v>
      </c>
      <c r="AL42">
        <v>200</v>
      </c>
      <c r="AM42">
        <v>300</v>
      </c>
      <c r="AN42">
        <v>400</v>
      </c>
      <c r="AO42">
        <v>500</v>
      </c>
      <c r="AP42">
        <f t="shared" si="16"/>
        <v>0</v>
      </c>
      <c r="AQ42">
        <f t="shared" si="17"/>
        <v>0</v>
      </c>
      <c r="AR42">
        <f t="shared" si="18"/>
        <v>0</v>
      </c>
      <c r="AS42">
        <f t="shared" si="19"/>
        <v>0</v>
      </c>
      <c r="AT42">
        <f t="shared" si="20"/>
        <v>0</v>
      </c>
      <c r="AU42">
        <f t="shared" si="21"/>
        <v>0</v>
      </c>
      <c r="AV42">
        <f t="shared" si="23"/>
        <v>1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  <c r="BE42">
        <f t="shared" si="31"/>
        <v>0</v>
      </c>
      <c r="BF42">
        <f t="shared" si="32"/>
        <v>0</v>
      </c>
      <c r="BG42">
        <f t="shared" si="33"/>
        <v>0</v>
      </c>
      <c r="BH42">
        <f t="shared" si="34"/>
        <v>0</v>
      </c>
      <c r="BI42">
        <f t="shared" si="35"/>
        <v>0</v>
      </c>
      <c r="BJ42">
        <f t="shared" si="36"/>
        <v>0</v>
      </c>
      <c r="BK42">
        <f t="shared" si="37"/>
        <v>0</v>
      </c>
      <c r="BL42">
        <f t="shared" si="38"/>
        <v>0</v>
      </c>
      <c r="BM42">
        <f t="shared" si="39"/>
        <v>0</v>
      </c>
      <c r="BN42">
        <f t="shared" si="40"/>
        <v>0</v>
      </c>
      <c r="BO42">
        <f t="shared" si="41"/>
        <v>0</v>
      </c>
      <c r="BP42">
        <f t="shared" si="42"/>
        <v>0</v>
      </c>
      <c r="BQ42">
        <f t="shared" si="43"/>
        <v>0</v>
      </c>
      <c r="BR42">
        <f t="shared" si="44"/>
        <v>0</v>
      </c>
      <c r="BS42">
        <f t="shared" si="45"/>
        <v>0</v>
      </c>
      <c r="BT42">
        <f t="shared" si="46"/>
        <v>0</v>
      </c>
      <c r="BU42">
        <f t="shared" si="47"/>
        <v>0</v>
      </c>
      <c r="BV42">
        <f t="shared" si="48"/>
        <v>0</v>
      </c>
      <c r="BW42">
        <f t="shared" si="49"/>
        <v>0</v>
      </c>
      <c r="BX42">
        <f t="shared" si="50"/>
        <v>0</v>
      </c>
      <c r="BY42">
        <f t="shared" si="51"/>
        <v>0</v>
      </c>
      <c r="BZ42">
        <f t="shared" si="52"/>
        <v>0</v>
      </c>
      <c r="CA42">
        <f t="shared" si="53"/>
        <v>0</v>
      </c>
      <c r="CB42">
        <f t="shared" si="54"/>
        <v>0</v>
      </c>
      <c r="CC42">
        <f t="shared" si="55"/>
        <v>0</v>
      </c>
      <c r="CD42">
        <f t="shared" si="56"/>
        <v>0</v>
      </c>
      <c r="CE42">
        <f t="shared" si="57"/>
        <v>0</v>
      </c>
      <c r="CF42">
        <f t="shared" si="58"/>
        <v>0</v>
      </c>
      <c r="CG42">
        <f t="shared" si="59"/>
        <v>0</v>
      </c>
      <c r="CH42">
        <f t="shared" si="60"/>
        <v>0</v>
      </c>
      <c r="CI42">
        <f t="shared" si="61"/>
        <v>0</v>
      </c>
      <c r="CJ42">
        <f t="shared" si="62"/>
        <v>0</v>
      </c>
      <c r="CK42">
        <f t="shared" si="63"/>
        <v>0</v>
      </c>
      <c r="CL42">
        <f t="shared" si="64"/>
        <v>0</v>
      </c>
      <c r="CM42">
        <f t="shared" si="65"/>
        <v>0</v>
      </c>
      <c r="CN42">
        <f t="shared" si="66"/>
        <v>0</v>
      </c>
      <c r="CO42">
        <f t="shared" si="67"/>
        <v>0</v>
      </c>
      <c r="CP42">
        <f t="shared" si="68"/>
        <v>0</v>
      </c>
      <c r="CQ42">
        <f t="shared" si="69"/>
        <v>0</v>
      </c>
      <c r="CR42">
        <f t="shared" si="70"/>
        <v>0</v>
      </c>
      <c r="CS42">
        <f t="shared" si="71"/>
        <v>0</v>
      </c>
      <c r="CT42">
        <f t="shared" si="72"/>
        <v>0</v>
      </c>
      <c r="CU42">
        <f t="shared" si="73"/>
        <v>0</v>
      </c>
      <c r="CV42">
        <f t="shared" si="74"/>
        <v>0</v>
      </c>
      <c r="CW42">
        <f t="shared" si="76"/>
        <v>0</v>
      </c>
      <c r="CX42">
        <f t="shared" si="75"/>
        <v>200</v>
      </c>
      <c r="CY42" t="s">
        <v>19</v>
      </c>
      <c r="CZ42">
        <f t="shared" si="77"/>
        <v>18750</v>
      </c>
    </row>
    <row r="43" spans="1:104" x14ac:dyDescent="0.2">
      <c r="A43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f t="shared" si="6"/>
        <v>0</v>
      </c>
      <c r="AG43">
        <f t="shared" si="7"/>
        <v>0</v>
      </c>
      <c r="AH43">
        <f t="shared" si="8"/>
        <v>0</v>
      </c>
      <c r="AI43">
        <f t="shared" si="9"/>
        <v>0</v>
      </c>
      <c r="AJ43">
        <f t="shared" si="10"/>
        <v>0</v>
      </c>
      <c r="AK43">
        <f t="shared" si="11"/>
        <v>0</v>
      </c>
      <c r="AL43">
        <f t="shared" si="12"/>
        <v>0</v>
      </c>
      <c r="AM43">
        <f t="shared" si="13"/>
        <v>0</v>
      </c>
      <c r="AN43">
        <f t="shared" si="14"/>
        <v>0</v>
      </c>
      <c r="AO43">
        <f t="shared" si="15"/>
        <v>0</v>
      </c>
      <c r="AP43">
        <v>100</v>
      </c>
      <c r="AQ43">
        <v>200</v>
      </c>
      <c r="AR43">
        <v>300</v>
      </c>
      <c r="AS43">
        <v>400</v>
      </c>
      <c r="AT43">
        <v>500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1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  <c r="BE43">
        <f t="shared" si="31"/>
        <v>0</v>
      </c>
      <c r="BF43">
        <f t="shared" si="32"/>
        <v>0</v>
      </c>
      <c r="BG43">
        <f t="shared" si="33"/>
        <v>0</v>
      </c>
      <c r="BH43">
        <f t="shared" si="34"/>
        <v>0</v>
      </c>
      <c r="BI43">
        <f t="shared" si="35"/>
        <v>0</v>
      </c>
      <c r="BJ43">
        <f t="shared" si="36"/>
        <v>0</v>
      </c>
      <c r="BK43">
        <f t="shared" si="37"/>
        <v>0</v>
      </c>
      <c r="BL43">
        <f t="shared" si="38"/>
        <v>0</v>
      </c>
      <c r="BM43">
        <f t="shared" si="39"/>
        <v>0</v>
      </c>
      <c r="BN43">
        <f t="shared" si="40"/>
        <v>0</v>
      </c>
      <c r="BO43">
        <f t="shared" si="41"/>
        <v>0</v>
      </c>
      <c r="BP43">
        <f t="shared" si="42"/>
        <v>0</v>
      </c>
      <c r="BQ43">
        <f t="shared" si="43"/>
        <v>0</v>
      </c>
      <c r="BR43">
        <f t="shared" si="44"/>
        <v>0</v>
      </c>
      <c r="BS43">
        <f t="shared" si="45"/>
        <v>0</v>
      </c>
      <c r="BT43">
        <f t="shared" si="46"/>
        <v>0</v>
      </c>
      <c r="BU43">
        <f t="shared" si="47"/>
        <v>0</v>
      </c>
      <c r="BV43">
        <f t="shared" si="48"/>
        <v>0</v>
      </c>
      <c r="BW43">
        <f t="shared" si="49"/>
        <v>0</v>
      </c>
      <c r="BX43">
        <f t="shared" si="50"/>
        <v>0</v>
      </c>
      <c r="BY43">
        <f t="shared" si="51"/>
        <v>0</v>
      </c>
      <c r="BZ43">
        <f t="shared" si="52"/>
        <v>0</v>
      </c>
      <c r="CA43">
        <f t="shared" si="53"/>
        <v>0</v>
      </c>
      <c r="CB43">
        <f t="shared" si="54"/>
        <v>0</v>
      </c>
      <c r="CC43">
        <f t="shared" si="55"/>
        <v>0</v>
      </c>
      <c r="CD43">
        <f t="shared" si="56"/>
        <v>0</v>
      </c>
      <c r="CE43">
        <f t="shared" si="57"/>
        <v>0</v>
      </c>
      <c r="CF43">
        <f t="shared" si="58"/>
        <v>0</v>
      </c>
      <c r="CG43">
        <f t="shared" si="59"/>
        <v>0</v>
      </c>
      <c r="CH43">
        <f t="shared" si="60"/>
        <v>0</v>
      </c>
      <c r="CI43">
        <f t="shared" si="61"/>
        <v>0</v>
      </c>
      <c r="CJ43">
        <f t="shared" si="62"/>
        <v>0</v>
      </c>
      <c r="CK43">
        <f t="shared" si="63"/>
        <v>0</v>
      </c>
      <c r="CL43">
        <f t="shared" si="64"/>
        <v>0</v>
      </c>
      <c r="CM43">
        <f t="shared" si="65"/>
        <v>0</v>
      </c>
      <c r="CN43">
        <f t="shared" si="66"/>
        <v>0</v>
      </c>
      <c r="CO43">
        <f t="shared" si="67"/>
        <v>0</v>
      </c>
      <c r="CP43">
        <f t="shared" si="68"/>
        <v>0</v>
      </c>
      <c r="CQ43">
        <f t="shared" si="69"/>
        <v>0</v>
      </c>
      <c r="CR43">
        <f t="shared" si="70"/>
        <v>0</v>
      </c>
      <c r="CS43">
        <f t="shared" si="71"/>
        <v>0</v>
      </c>
      <c r="CT43">
        <f t="shared" si="72"/>
        <v>0</v>
      </c>
      <c r="CU43">
        <f t="shared" si="73"/>
        <v>0</v>
      </c>
      <c r="CV43">
        <f t="shared" si="74"/>
        <v>0</v>
      </c>
      <c r="CW43">
        <f t="shared" si="76"/>
        <v>0</v>
      </c>
      <c r="CX43">
        <f t="shared" si="75"/>
        <v>0</v>
      </c>
      <c r="CY43" t="s">
        <v>19</v>
      </c>
      <c r="CZ43">
        <f t="shared" si="77"/>
        <v>18750</v>
      </c>
    </row>
    <row r="44" spans="1:104" x14ac:dyDescent="0.2">
      <c r="A44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f t="shared" si="6"/>
        <v>0</v>
      </c>
      <c r="AG44">
        <f t="shared" si="7"/>
        <v>2</v>
      </c>
      <c r="AH44">
        <f t="shared" si="8"/>
        <v>0</v>
      </c>
      <c r="AI44">
        <f t="shared" si="9"/>
        <v>0</v>
      </c>
      <c r="AJ44">
        <f t="shared" si="10"/>
        <v>0</v>
      </c>
      <c r="AK44">
        <f t="shared" si="11"/>
        <v>0</v>
      </c>
      <c r="AL44">
        <f t="shared" si="12"/>
        <v>0</v>
      </c>
      <c r="AM44">
        <f t="shared" si="13"/>
        <v>0</v>
      </c>
      <c r="AN44">
        <f t="shared" si="14"/>
        <v>0</v>
      </c>
      <c r="AO44">
        <f t="shared" si="15"/>
        <v>0</v>
      </c>
      <c r="AP44">
        <f t="shared" si="16"/>
        <v>0</v>
      </c>
      <c r="AQ44">
        <f t="shared" si="17"/>
        <v>0</v>
      </c>
      <c r="AR44">
        <f t="shared" si="18"/>
        <v>0</v>
      </c>
      <c r="AS44">
        <f t="shared" si="19"/>
        <v>0</v>
      </c>
      <c r="AT44">
        <f t="shared" si="20"/>
        <v>0</v>
      </c>
      <c r="AU44">
        <v>100</v>
      </c>
      <c r="AV44">
        <v>200</v>
      </c>
      <c r="AW44">
        <v>300</v>
      </c>
      <c r="AX44">
        <v>400</v>
      </c>
      <c r="AY44">
        <v>500</v>
      </c>
      <c r="AZ44">
        <f t="shared" si="26"/>
        <v>0</v>
      </c>
      <c r="BA44">
        <f t="shared" si="27"/>
        <v>1</v>
      </c>
      <c r="BB44">
        <f t="shared" si="28"/>
        <v>0</v>
      </c>
      <c r="BC44">
        <f t="shared" si="29"/>
        <v>0</v>
      </c>
      <c r="BD44">
        <f t="shared" si="30"/>
        <v>0</v>
      </c>
      <c r="BE44">
        <f t="shared" si="31"/>
        <v>0</v>
      </c>
      <c r="BF44">
        <f t="shared" si="32"/>
        <v>0</v>
      </c>
      <c r="BG44">
        <f t="shared" si="33"/>
        <v>0</v>
      </c>
      <c r="BH44">
        <f t="shared" si="34"/>
        <v>0</v>
      </c>
      <c r="BI44">
        <f t="shared" si="35"/>
        <v>0</v>
      </c>
      <c r="BJ44">
        <f t="shared" si="36"/>
        <v>0</v>
      </c>
      <c r="BK44">
        <f t="shared" si="37"/>
        <v>0</v>
      </c>
      <c r="BL44">
        <f t="shared" si="38"/>
        <v>0</v>
      </c>
      <c r="BM44">
        <f t="shared" si="39"/>
        <v>0</v>
      </c>
      <c r="BN44">
        <f t="shared" si="40"/>
        <v>0</v>
      </c>
      <c r="BO44">
        <f t="shared" si="41"/>
        <v>0</v>
      </c>
      <c r="BP44">
        <f t="shared" si="42"/>
        <v>0</v>
      </c>
      <c r="BQ44">
        <f t="shared" si="43"/>
        <v>0</v>
      </c>
      <c r="BR44">
        <f t="shared" si="44"/>
        <v>0</v>
      </c>
      <c r="BS44">
        <f t="shared" si="45"/>
        <v>0</v>
      </c>
      <c r="BT44">
        <f t="shared" si="46"/>
        <v>0</v>
      </c>
      <c r="BU44">
        <f t="shared" si="47"/>
        <v>0</v>
      </c>
      <c r="BV44">
        <f t="shared" si="48"/>
        <v>0</v>
      </c>
      <c r="BW44">
        <f t="shared" si="49"/>
        <v>0</v>
      </c>
      <c r="BX44">
        <f t="shared" si="50"/>
        <v>0</v>
      </c>
      <c r="BY44">
        <f t="shared" si="51"/>
        <v>0</v>
      </c>
      <c r="BZ44">
        <f t="shared" si="52"/>
        <v>0</v>
      </c>
      <c r="CA44">
        <f t="shared" si="53"/>
        <v>0</v>
      </c>
      <c r="CB44">
        <f t="shared" si="54"/>
        <v>0</v>
      </c>
      <c r="CC44">
        <f t="shared" si="55"/>
        <v>0</v>
      </c>
      <c r="CD44">
        <f t="shared" si="56"/>
        <v>0</v>
      </c>
      <c r="CE44">
        <f t="shared" si="57"/>
        <v>0</v>
      </c>
      <c r="CF44">
        <f t="shared" si="58"/>
        <v>0</v>
      </c>
      <c r="CG44">
        <f t="shared" si="59"/>
        <v>0</v>
      </c>
      <c r="CH44">
        <f t="shared" si="60"/>
        <v>0</v>
      </c>
      <c r="CI44">
        <f t="shared" si="61"/>
        <v>0</v>
      </c>
      <c r="CJ44">
        <f t="shared" si="62"/>
        <v>0</v>
      </c>
      <c r="CK44">
        <f t="shared" si="63"/>
        <v>0</v>
      </c>
      <c r="CL44">
        <f t="shared" si="64"/>
        <v>0</v>
      </c>
      <c r="CM44">
        <f t="shared" si="65"/>
        <v>0</v>
      </c>
      <c r="CN44">
        <f t="shared" si="66"/>
        <v>0</v>
      </c>
      <c r="CO44">
        <f t="shared" si="67"/>
        <v>0</v>
      </c>
      <c r="CP44">
        <f t="shared" si="68"/>
        <v>0</v>
      </c>
      <c r="CQ44">
        <f t="shared" si="69"/>
        <v>0</v>
      </c>
      <c r="CR44">
        <f t="shared" si="70"/>
        <v>0</v>
      </c>
      <c r="CS44">
        <f t="shared" si="71"/>
        <v>0</v>
      </c>
      <c r="CT44">
        <f t="shared" si="72"/>
        <v>0</v>
      </c>
      <c r="CU44">
        <f t="shared" si="73"/>
        <v>0</v>
      </c>
      <c r="CV44">
        <f t="shared" si="74"/>
        <v>0</v>
      </c>
      <c r="CW44">
        <f t="shared" si="76"/>
        <v>0</v>
      </c>
      <c r="CX44">
        <f t="shared" si="75"/>
        <v>0</v>
      </c>
      <c r="CY44" t="s">
        <v>19</v>
      </c>
      <c r="CZ44">
        <f t="shared" si="77"/>
        <v>18750</v>
      </c>
    </row>
    <row r="45" spans="1:104" x14ac:dyDescent="0.2">
      <c r="A45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f t="shared" si="6"/>
        <v>0</v>
      </c>
      <c r="AG45">
        <f t="shared" si="7"/>
        <v>0</v>
      </c>
      <c r="AH45">
        <f t="shared" si="8"/>
        <v>0</v>
      </c>
      <c r="AI45">
        <f t="shared" si="9"/>
        <v>0</v>
      </c>
      <c r="AJ45">
        <f t="shared" si="10"/>
        <v>0</v>
      </c>
      <c r="AK45">
        <f t="shared" si="11"/>
        <v>0</v>
      </c>
      <c r="AL45">
        <f t="shared" si="12"/>
        <v>0</v>
      </c>
      <c r="AM45">
        <f t="shared" si="13"/>
        <v>0</v>
      </c>
      <c r="AN45">
        <f t="shared" si="14"/>
        <v>0</v>
      </c>
      <c r="AO45">
        <f t="shared" si="15"/>
        <v>0</v>
      </c>
      <c r="AP45">
        <f t="shared" si="16"/>
        <v>0</v>
      </c>
      <c r="AQ45">
        <f t="shared" si="17"/>
        <v>0</v>
      </c>
      <c r="AR45">
        <f t="shared" si="18"/>
        <v>0</v>
      </c>
      <c r="AS45">
        <f t="shared" si="19"/>
        <v>0</v>
      </c>
      <c r="AT45">
        <f t="shared" si="20"/>
        <v>0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v>100</v>
      </c>
      <c r="BA45">
        <v>200</v>
      </c>
      <c r="BB45">
        <v>300</v>
      </c>
      <c r="BC45">
        <v>400</v>
      </c>
      <c r="BD45">
        <v>500</v>
      </c>
      <c r="BE45">
        <f t="shared" si="31"/>
        <v>0</v>
      </c>
      <c r="BF45">
        <f t="shared" si="32"/>
        <v>0</v>
      </c>
      <c r="BG45">
        <f t="shared" si="33"/>
        <v>0</v>
      </c>
      <c r="BH45">
        <f t="shared" si="34"/>
        <v>0</v>
      </c>
      <c r="BI45">
        <f t="shared" si="35"/>
        <v>0</v>
      </c>
      <c r="BJ45">
        <f t="shared" si="36"/>
        <v>0</v>
      </c>
      <c r="BK45">
        <f t="shared" si="37"/>
        <v>0</v>
      </c>
      <c r="BL45">
        <f t="shared" si="38"/>
        <v>0</v>
      </c>
      <c r="BM45">
        <f t="shared" si="39"/>
        <v>0</v>
      </c>
      <c r="BN45">
        <f t="shared" si="40"/>
        <v>0</v>
      </c>
      <c r="BO45">
        <f t="shared" si="41"/>
        <v>0</v>
      </c>
      <c r="BP45">
        <f t="shared" si="42"/>
        <v>0</v>
      </c>
      <c r="BQ45">
        <f t="shared" si="43"/>
        <v>0</v>
      </c>
      <c r="BR45">
        <f t="shared" si="44"/>
        <v>0</v>
      </c>
      <c r="BS45">
        <f t="shared" si="45"/>
        <v>0</v>
      </c>
      <c r="BT45">
        <f t="shared" si="46"/>
        <v>0</v>
      </c>
      <c r="BU45">
        <f t="shared" si="47"/>
        <v>0</v>
      </c>
      <c r="BV45">
        <f t="shared" si="48"/>
        <v>0</v>
      </c>
      <c r="BW45">
        <f t="shared" si="49"/>
        <v>0</v>
      </c>
      <c r="BX45">
        <f t="shared" si="50"/>
        <v>0</v>
      </c>
      <c r="BY45">
        <f t="shared" si="51"/>
        <v>0</v>
      </c>
      <c r="BZ45">
        <f t="shared" si="52"/>
        <v>0</v>
      </c>
      <c r="CA45">
        <f t="shared" si="53"/>
        <v>0</v>
      </c>
      <c r="CB45">
        <f t="shared" si="54"/>
        <v>0</v>
      </c>
      <c r="CC45">
        <f t="shared" si="55"/>
        <v>0</v>
      </c>
      <c r="CD45">
        <f t="shared" si="56"/>
        <v>0</v>
      </c>
      <c r="CE45">
        <f t="shared" si="57"/>
        <v>0</v>
      </c>
      <c r="CF45">
        <f t="shared" si="58"/>
        <v>0</v>
      </c>
      <c r="CG45">
        <f t="shared" si="59"/>
        <v>0</v>
      </c>
      <c r="CH45">
        <f t="shared" si="60"/>
        <v>0</v>
      </c>
      <c r="CI45">
        <f t="shared" si="61"/>
        <v>0</v>
      </c>
      <c r="CJ45">
        <f t="shared" si="62"/>
        <v>0</v>
      </c>
      <c r="CK45">
        <f t="shared" si="63"/>
        <v>0</v>
      </c>
      <c r="CL45">
        <f t="shared" si="64"/>
        <v>0</v>
      </c>
      <c r="CM45">
        <f t="shared" si="65"/>
        <v>0</v>
      </c>
      <c r="CN45">
        <f t="shared" si="66"/>
        <v>0</v>
      </c>
      <c r="CO45">
        <f t="shared" si="67"/>
        <v>0</v>
      </c>
      <c r="CP45">
        <f t="shared" si="68"/>
        <v>0</v>
      </c>
      <c r="CQ45">
        <f t="shared" si="69"/>
        <v>0</v>
      </c>
      <c r="CR45">
        <f t="shared" si="70"/>
        <v>0</v>
      </c>
      <c r="CS45">
        <f t="shared" si="71"/>
        <v>0</v>
      </c>
      <c r="CT45">
        <f t="shared" si="72"/>
        <v>0</v>
      </c>
      <c r="CU45">
        <f t="shared" si="73"/>
        <v>0</v>
      </c>
      <c r="CV45">
        <f t="shared" si="74"/>
        <v>0</v>
      </c>
      <c r="CW45">
        <f t="shared" si="76"/>
        <v>0</v>
      </c>
      <c r="CX45">
        <f t="shared" si="75"/>
        <v>0</v>
      </c>
      <c r="CY45" t="s">
        <v>19</v>
      </c>
      <c r="CZ45">
        <f t="shared" si="77"/>
        <v>18750</v>
      </c>
    </row>
    <row r="46" spans="1:104" x14ac:dyDescent="0.2">
      <c r="A46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f t="shared" si="6"/>
        <v>0</v>
      </c>
      <c r="AG46">
        <f t="shared" si="7"/>
        <v>0</v>
      </c>
      <c r="AH46">
        <f t="shared" si="8"/>
        <v>0</v>
      </c>
      <c r="AI46">
        <f t="shared" si="9"/>
        <v>0</v>
      </c>
      <c r="AJ46">
        <f t="shared" si="10"/>
        <v>0</v>
      </c>
      <c r="AK46">
        <f t="shared" si="11"/>
        <v>0</v>
      </c>
      <c r="AL46">
        <f t="shared" si="12"/>
        <v>0</v>
      </c>
      <c r="AM46">
        <f t="shared" si="13"/>
        <v>0</v>
      </c>
      <c r="AN46">
        <f t="shared" si="14"/>
        <v>0</v>
      </c>
      <c r="AO46">
        <f t="shared" si="15"/>
        <v>0</v>
      </c>
      <c r="AP46">
        <f t="shared" si="16"/>
        <v>0</v>
      </c>
      <c r="AQ46">
        <f t="shared" si="17"/>
        <v>0</v>
      </c>
      <c r="AR46">
        <f t="shared" si="18"/>
        <v>0</v>
      </c>
      <c r="AS46">
        <f t="shared" si="19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  <c r="BE46">
        <v>100</v>
      </c>
      <c r="BF46">
        <v>200</v>
      </c>
      <c r="BG46">
        <v>300</v>
      </c>
      <c r="BH46">
        <v>400</v>
      </c>
      <c r="BI46">
        <v>500</v>
      </c>
      <c r="BJ46">
        <f t="shared" si="36"/>
        <v>0</v>
      </c>
      <c r="BK46">
        <f t="shared" si="37"/>
        <v>0</v>
      </c>
      <c r="BL46">
        <f t="shared" si="38"/>
        <v>0</v>
      </c>
      <c r="BM46">
        <f t="shared" si="39"/>
        <v>0</v>
      </c>
      <c r="BN46">
        <f t="shared" si="40"/>
        <v>0</v>
      </c>
      <c r="BO46">
        <f t="shared" si="41"/>
        <v>0</v>
      </c>
      <c r="BP46">
        <f t="shared" si="42"/>
        <v>0</v>
      </c>
      <c r="BQ46">
        <f t="shared" si="43"/>
        <v>0</v>
      </c>
      <c r="BR46">
        <f t="shared" si="44"/>
        <v>0</v>
      </c>
      <c r="BS46">
        <f t="shared" si="45"/>
        <v>0</v>
      </c>
      <c r="BT46">
        <f t="shared" si="46"/>
        <v>0</v>
      </c>
      <c r="BU46">
        <f t="shared" si="47"/>
        <v>0</v>
      </c>
      <c r="BV46">
        <f t="shared" si="48"/>
        <v>0</v>
      </c>
      <c r="BW46">
        <f t="shared" si="49"/>
        <v>0</v>
      </c>
      <c r="BX46">
        <f t="shared" si="50"/>
        <v>0</v>
      </c>
      <c r="BY46">
        <f t="shared" si="51"/>
        <v>0</v>
      </c>
      <c r="BZ46">
        <f t="shared" si="52"/>
        <v>0</v>
      </c>
      <c r="CA46">
        <f t="shared" si="53"/>
        <v>0</v>
      </c>
      <c r="CB46">
        <f t="shared" si="54"/>
        <v>0</v>
      </c>
      <c r="CC46">
        <f t="shared" si="55"/>
        <v>0</v>
      </c>
      <c r="CD46">
        <f t="shared" si="56"/>
        <v>0</v>
      </c>
      <c r="CE46">
        <f t="shared" si="57"/>
        <v>0</v>
      </c>
      <c r="CF46">
        <f t="shared" si="58"/>
        <v>0</v>
      </c>
      <c r="CG46">
        <f t="shared" si="59"/>
        <v>0</v>
      </c>
      <c r="CH46">
        <f t="shared" si="60"/>
        <v>0</v>
      </c>
      <c r="CI46">
        <f t="shared" si="61"/>
        <v>0</v>
      </c>
      <c r="CJ46">
        <f t="shared" si="62"/>
        <v>0</v>
      </c>
      <c r="CK46">
        <f t="shared" si="63"/>
        <v>0</v>
      </c>
      <c r="CL46">
        <f t="shared" si="64"/>
        <v>0</v>
      </c>
      <c r="CM46">
        <f t="shared" si="65"/>
        <v>0</v>
      </c>
      <c r="CN46">
        <f t="shared" si="66"/>
        <v>0</v>
      </c>
      <c r="CO46">
        <f t="shared" si="67"/>
        <v>0</v>
      </c>
      <c r="CP46">
        <f t="shared" si="68"/>
        <v>0</v>
      </c>
      <c r="CQ46">
        <f t="shared" si="69"/>
        <v>0</v>
      </c>
      <c r="CR46">
        <f t="shared" si="70"/>
        <v>0</v>
      </c>
      <c r="CS46">
        <f t="shared" si="71"/>
        <v>0</v>
      </c>
      <c r="CT46">
        <f t="shared" si="72"/>
        <v>0</v>
      </c>
      <c r="CU46">
        <f t="shared" si="73"/>
        <v>0</v>
      </c>
      <c r="CV46">
        <f t="shared" si="74"/>
        <v>0</v>
      </c>
      <c r="CW46">
        <f t="shared" si="76"/>
        <v>0</v>
      </c>
      <c r="CX46">
        <f t="shared" si="75"/>
        <v>0</v>
      </c>
      <c r="CY46" t="s">
        <v>19</v>
      </c>
      <c r="CZ46">
        <f t="shared" si="77"/>
        <v>18750</v>
      </c>
    </row>
    <row r="47" spans="1:104" x14ac:dyDescent="0.2">
      <c r="A47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  <c r="BE47">
        <f t="shared" si="31"/>
        <v>0</v>
      </c>
      <c r="BF47">
        <f t="shared" si="32"/>
        <v>0</v>
      </c>
      <c r="BG47">
        <f t="shared" si="33"/>
        <v>0</v>
      </c>
      <c r="BH47">
        <f t="shared" si="34"/>
        <v>0</v>
      </c>
      <c r="BI47">
        <f t="shared" si="35"/>
        <v>0</v>
      </c>
      <c r="BJ47">
        <v>100</v>
      </c>
      <c r="BK47">
        <v>200</v>
      </c>
      <c r="BL47">
        <v>300</v>
      </c>
      <c r="BM47">
        <v>400</v>
      </c>
      <c r="BN47">
        <v>500</v>
      </c>
      <c r="BO47">
        <f t="shared" si="41"/>
        <v>0</v>
      </c>
      <c r="BP47">
        <f t="shared" si="42"/>
        <v>0</v>
      </c>
      <c r="BQ47">
        <f t="shared" si="43"/>
        <v>0</v>
      </c>
      <c r="BR47">
        <f t="shared" si="44"/>
        <v>0</v>
      </c>
      <c r="BS47">
        <f t="shared" si="45"/>
        <v>0</v>
      </c>
      <c r="BT47">
        <f t="shared" si="46"/>
        <v>0</v>
      </c>
      <c r="BU47">
        <f t="shared" si="47"/>
        <v>0</v>
      </c>
      <c r="BV47">
        <f t="shared" si="48"/>
        <v>0</v>
      </c>
      <c r="BW47">
        <f t="shared" si="49"/>
        <v>0</v>
      </c>
      <c r="BX47">
        <f t="shared" si="50"/>
        <v>0</v>
      </c>
      <c r="BY47">
        <f t="shared" si="51"/>
        <v>0</v>
      </c>
      <c r="BZ47">
        <f t="shared" si="52"/>
        <v>0</v>
      </c>
      <c r="CA47">
        <f t="shared" si="53"/>
        <v>0</v>
      </c>
      <c r="CB47">
        <f t="shared" si="54"/>
        <v>0</v>
      </c>
      <c r="CC47">
        <f t="shared" si="55"/>
        <v>0</v>
      </c>
      <c r="CD47">
        <f t="shared" si="56"/>
        <v>0</v>
      </c>
      <c r="CE47">
        <f t="shared" si="57"/>
        <v>0</v>
      </c>
      <c r="CF47">
        <f t="shared" si="58"/>
        <v>0</v>
      </c>
      <c r="CG47">
        <f t="shared" si="59"/>
        <v>0</v>
      </c>
      <c r="CH47">
        <f t="shared" si="60"/>
        <v>0</v>
      </c>
      <c r="CI47">
        <f t="shared" si="61"/>
        <v>0</v>
      </c>
      <c r="CJ47">
        <f t="shared" si="62"/>
        <v>0</v>
      </c>
      <c r="CK47">
        <f t="shared" si="63"/>
        <v>0</v>
      </c>
      <c r="CL47">
        <f t="shared" si="64"/>
        <v>0</v>
      </c>
      <c r="CM47">
        <f t="shared" si="65"/>
        <v>0</v>
      </c>
      <c r="CN47">
        <f t="shared" si="66"/>
        <v>0</v>
      </c>
      <c r="CO47">
        <f t="shared" si="67"/>
        <v>0</v>
      </c>
      <c r="CP47">
        <f t="shared" si="68"/>
        <v>0</v>
      </c>
      <c r="CQ47">
        <f t="shared" si="69"/>
        <v>0</v>
      </c>
      <c r="CR47">
        <f t="shared" si="70"/>
        <v>0</v>
      </c>
      <c r="CS47">
        <f t="shared" si="71"/>
        <v>0</v>
      </c>
      <c r="CT47">
        <f t="shared" si="72"/>
        <v>0</v>
      </c>
      <c r="CU47">
        <f t="shared" si="73"/>
        <v>0</v>
      </c>
      <c r="CV47">
        <f t="shared" si="74"/>
        <v>0</v>
      </c>
      <c r="CW47">
        <f t="shared" si="76"/>
        <v>0</v>
      </c>
      <c r="CX47">
        <f t="shared" si="75"/>
        <v>0</v>
      </c>
      <c r="CY47" t="s">
        <v>19</v>
      </c>
      <c r="CZ47">
        <f t="shared" si="77"/>
        <v>18750</v>
      </c>
    </row>
    <row r="48" spans="1:104" x14ac:dyDescent="0.2">
      <c r="A48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f t="shared" ref="AZ48:BJ52" si="79">AP18</f>
        <v>0</v>
      </c>
      <c r="BA48">
        <f t="shared" si="79"/>
        <v>0</v>
      </c>
      <c r="BB48">
        <f t="shared" si="79"/>
        <v>0</v>
      </c>
      <c r="BC48">
        <f t="shared" si="79"/>
        <v>0</v>
      </c>
      <c r="BD48">
        <f t="shared" si="79"/>
        <v>0</v>
      </c>
      <c r="BE48">
        <f t="shared" si="79"/>
        <v>0</v>
      </c>
      <c r="BF48">
        <f t="shared" si="79"/>
        <v>0</v>
      </c>
      <c r="BG48">
        <f t="shared" si="79"/>
        <v>0</v>
      </c>
      <c r="BH48">
        <f t="shared" si="79"/>
        <v>0</v>
      </c>
      <c r="BI48">
        <f t="shared" si="79"/>
        <v>0</v>
      </c>
      <c r="BJ48">
        <f t="shared" si="79"/>
        <v>0</v>
      </c>
      <c r="BK48">
        <f t="shared" si="37"/>
        <v>0</v>
      </c>
      <c r="BL48">
        <f t="shared" si="38"/>
        <v>0</v>
      </c>
      <c r="BM48">
        <f t="shared" si="39"/>
        <v>0</v>
      </c>
      <c r="BN48">
        <f t="shared" si="40"/>
        <v>0</v>
      </c>
      <c r="BO48">
        <v>100</v>
      </c>
      <c r="BP48">
        <v>200</v>
      </c>
      <c r="BQ48">
        <v>300</v>
      </c>
      <c r="BR48">
        <v>400</v>
      </c>
      <c r="BS48">
        <v>500</v>
      </c>
      <c r="BT48">
        <f t="shared" si="46"/>
        <v>0</v>
      </c>
      <c r="BU48">
        <f t="shared" si="47"/>
        <v>0</v>
      </c>
      <c r="BV48">
        <f t="shared" si="48"/>
        <v>0</v>
      </c>
      <c r="BW48">
        <f t="shared" si="49"/>
        <v>0</v>
      </c>
      <c r="BX48">
        <f t="shared" si="50"/>
        <v>0</v>
      </c>
      <c r="BY48">
        <f t="shared" si="51"/>
        <v>0</v>
      </c>
      <c r="BZ48">
        <f t="shared" si="52"/>
        <v>0</v>
      </c>
      <c r="CA48">
        <f t="shared" si="53"/>
        <v>0</v>
      </c>
      <c r="CB48">
        <f t="shared" si="54"/>
        <v>0</v>
      </c>
      <c r="CC48">
        <f t="shared" si="55"/>
        <v>0</v>
      </c>
      <c r="CD48">
        <f t="shared" si="56"/>
        <v>0</v>
      </c>
      <c r="CE48">
        <f t="shared" si="57"/>
        <v>0</v>
      </c>
      <c r="CF48">
        <f t="shared" si="58"/>
        <v>0</v>
      </c>
      <c r="CG48">
        <f t="shared" si="59"/>
        <v>0</v>
      </c>
      <c r="CH48">
        <f t="shared" si="60"/>
        <v>0</v>
      </c>
      <c r="CI48">
        <f t="shared" si="61"/>
        <v>0</v>
      </c>
      <c r="CJ48">
        <f t="shared" si="62"/>
        <v>0</v>
      </c>
      <c r="CK48">
        <f t="shared" si="63"/>
        <v>0</v>
      </c>
      <c r="CL48">
        <f t="shared" si="64"/>
        <v>0</v>
      </c>
      <c r="CM48">
        <f t="shared" si="65"/>
        <v>0</v>
      </c>
      <c r="CN48">
        <f t="shared" si="66"/>
        <v>0</v>
      </c>
      <c r="CO48">
        <f t="shared" si="67"/>
        <v>0</v>
      </c>
      <c r="CP48">
        <f t="shared" si="68"/>
        <v>0</v>
      </c>
      <c r="CQ48">
        <f t="shared" si="69"/>
        <v>0</v>
      </c>
      <c r="CR48">
        <f t="shared" si="70"/>
        <v>0</v>
      </c>
      <c r="CS48">
        <f t="shared" si="71"/>
        <v>0</v>
      </c>
      <c r="CT48">
        <f t="shared" si="72"/>
        <v>0</v>
      </c>
      <c r="CU48">
        <f t="shared" si="73"/>
        <v>0</v>
      </c>
      <c r="CV48">
        <f t="shared" si="74"/>
        <v>0</v>
      </c>
      <c r="CW48">
        <f t="shared" si="76"/>
        <v>0</v>
      </c>
      <c r="CX48">
        <f t="shared" si="75"/>
        <v>0</v>
      </c>
      <c r="CY48" t="s">
        <v>19</v>
      </c>
      <c r="CZ48">
        <f t="shared" si="77"/>
        <v>18750</v>
      </c>
    </row>
    <row r="49" spans="1:104" x14ac:dyDescent="0.2">
      <c r="A49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f t="shared" si="79"/>
        <v>0</v>
      </c>
      <c r="BA49">
        <f t="shared" si="79"/>
        <v>0</v>
      </c>
      <c r="BB49">
        <f t="shared" si="79"/>
        <v>0</v>
      </c>
      <c r="BC49">
        <f t="shared" si="79"/>
        <v>0</v>
      </c>
      <c r="BD49">
        <f t="shared" si="79"/>
        <v>0</v>
      </c>
      <c r="BE49">
        <f t="shared" si="79"/>
        <v>0</v>
      </c>
      <c r="BF49">
        <f t="shared" si="79"/>
        <v>0</v>
      </c>
      <c r="BG49">
        <f t="shared" si="79"/>
        <v>0</v>
      </c>
      <c r="BH49">
        <f t="shared" si="79"/>
        <v>0</v>
      </c>
      <c r="BI49">
        <f t="shared" si="79"/>
        <v>0</v>
      </c>
      <c r="BJ49">
        <f t="shared" si="79"/>
        <v>0</v>
      </c>
      <c r="BK49">
        <f t="shared" si="37"/>
        <v>0</v>
      </c>
      <c r="BL49">
        <f t="shared" si="38"/>
        <v>0</v>
      </c>
      <c r="BM49">
        <f t="shared" si="39"/>
        <v>0</v>
      </c>
      <c r="BN49">
        <f t="shared" si="40"/>
        <v>0</v>
      </c>
      <c r="BO49">
        <f t="shared" si="41"/>
        <v>0</v>
      </c>
      <c r="BP49">
        <f t="shared" si="42"/>
        <v>0</v>
      </c>
      <c r="BQ49">
        <f t="shared" si="43"/>
        <v>0</v>
      </c>
      <c r="BR49">
        <f t="shared" si="44"/>
        <v>0</v>
      </c>
      <c r="BS49">
        <f t="shared" si="45"/>
        <v>0</v>
      </c>
      <c r="BT49">
        <v>100</v>
      </c>
      <c r="BU49">
        <v>200</v>
      </c>
      <c r="BV49">
        <v>300</v>
      </c>
      <c r="BW49">
        <v>400</v>
      </c>
      <c r="BX49">
        <v>500</v>
      </c>
      <c r="BY49">
        <f t="shared" si="51"/>
        <v>0</v>
      </c>
      <c r="BZ49">
        <f t="shared" si="52"/>
        <v>0</v>
      </c>
      <c r="CA49">
        <f t="shared" si="53"/>
        <v>0</v>
      </c>
      <c r="CB49">
        <f t="shared" si="54"/>
        <v>0</v>
      </c>
      <c r="CC49">
        <f t="shared" si="55"/>
        <v>0</v>
      </c>
      <c r="CD49">
        <f t="shared" si="56"/>
        <v>0</v>
      </c>
      <c r="CE49">
        <f t="shared" si="57"/>
        <v>0</v>
      </c>
      <c r="CF49">
        <f t="shared" si="58"/>
        <v>0</v>
      </c>
      <c r="CG49">
        <f t="shared" si="59"/>
        <v>0</v>
      </c>
      <c r="CH49">
        <f t="shared" si="60"/>
        <v>0</v>
      </c>
      <c r="CI49">
        <f t="shared" si="61"/>
        <v>0</v>
      </c>
      <c r="CJ49">
        <f t="shared" si="62"/>
        <v>0</v>
      </c>
      <c r="CK49">
        <f t="shared" si="63"/>
        <v>0</v>
      </c>
      <c r="CL49">
        <f t="shared" si="64"/>
        <v>0</v>
      </c>
      <c r="CM49">
        <f t="shared" si="65"/>
        <v>0</v>
      </c>
      <c r="CN49">
        <f t="shared" si="66"/>
        <v>0</v>
      </c>
      <c r="CO49">
        <f t="shared" si="67"/>
        <v>0</v>
      </c>
      <c r="CP49">
        <f t="shared" si="68"/>
        <v>0</v>
      </c>
      <c r="CQ49">
        <f t="shared" si="69"/>
        <v>0</v>
      </c>
      <c r="CR49">
        <f t="shared" si="70"/>
        <v>0</v>
      </c>
      <c r="CS49">
        <f t="shared" si="71"/>
        <v>0</v>
      </c>
      <c r="CT49">
        <f t="shared" si="72"/>
        <v>0</v>
      </c>
      <c r="CU49">
        <f t="shared" si="73"/>
        <v>0</v>
      </c>
      <c r="CV49">
        <f t="shared" si="74"/>
        <v>0</v>
      </c>
      <c r="CW49">
        <f t="shared" si="76"/>
        <v>0</v>
      </c>
      <c r="CX49">
        <f t="shared" si="1"/>
        <v>0</v>
      </c>
      <c r="CY49" t="s">
        <v>19</v>
      </c>
      <c r="CZ49">
        <f t="shared" si="77"/>
        <v>18750</v>
      </c>
    </row>
    <row r="50" spans="1:104" x14ac:dyDescent="0.2">
      <c r="A50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f t="shared" si="79"/>
        <v>0</v>
      </c>
      <c r="BA50">
        <f t="shared" si="79"/>
        <v>0</v>
      </c>
      <c r="BB50">
        <f t="shared" si="79"/>
        <v>0</v>
      </c>
      <c r="BC50">
        <f t="shared" si="79"/>
        <v>0</v>
      </c>
      <c r="BD50">
        <f t="shared" si="79"/>
        <v>0</v>
      </c>
      <c r="BE50">
        <f t="shared" si="79"/>
        <v>0</v>
      </c>
      <c r="BF50">
        <f t="shared" si="79"/>
        <v>0</v>
      </c>
      <c r="BG50">
        <f t="shared" si="79"/>
        <v>0</v>
      </c>
      <c r="BH50">
        <f t="shared" si="79"/>
        <v>0</v>
      </c>
      <c r="BI50">
        <f t="shared" si="79"/>
        <v>0</v>
      </c>
      <c r="BJ50">
        <f t="shared" si="79"/>
        <v>0</v>
      </c>
      <c r="BK50">
        <f t="shared" si="37"/>
        <v>0</v>
      </c>
      <c r="BL50">
        <f t="shared" si="38"/>
        <v>0</v>
      </c>
      <c r="BM50">
        <f t="shared" si="39"/>
        <v>0</v>
      </c>
      <c r="BN50">
        <f t="shared" si="40"/>
        <v>0</v>
      </c>
      <c r="BO50">
        <f t="shared" si="41"/>
        <v>0</v>
      </c>
      <c r="BP50">
        <f t="shared" si="42"/>
        <v>0</v>
      </c>
      <c r="BQ50">
        <f t="shared" si="43"/>
        <v>0</v>
      </c>
      <c r="BR50">
        <f t="shared" si="44"/>
        <v>0</v>
      </c>
      <c r="BS50">
        <f t="shared" si="45"/>
        <v>0</v>
      </c>
      <c r="BT50">
        <f t="shared" si="46"/>
        <v>0</v>
      </c>
      <c r="BU50">
        <f t="shared" si="47"/>
        <v>0</v>
      </c>
      <c r="BV50">
        <f t="shared" si="48"/>
        <v>0</v>
      </c>
      <c r="BW50">
        <f t="shared" si="49"/>
        <v>0</v>
      </c>
      <c r="BX50">
        <f t="shared" si="50"/>
        <v>0</v>
      </c>
      <c r="BY50">
        <v>100</v>
      </c>
      <c r="BZ50">
        <v>200</v>
      </c>
      <c r="CA50">
        <v>300</v>
      </c>
      <c r="CB50">
        <v>400</v>
      </c>
      <c r="CC50">
        <v>500</v>
      </c>
      <c r="CD50">
        <f t="shared" si="56"/>
        <v>0</v>
      </c>
      <c r="CE50">
        <f t="shared" si="57"/>
        <v>0</v>
      </c>
      <c r="CF50">
        <f t="shared" si="58"/>
        <v>0</v>
      </c>
      <c r="CG50">
        <f t="shared" si="59"/>
        <v>0</v>
      </c>
      <c r="CH50">
        <f t="shared" si="60"/>
        <v>0</v>
      </c>
      <c r="CI50">
        <f t="shared" si="61"/>
        <v>0</v>
      </c>
      <c r="CJ50">
        <f t="shared" si="62"/>
        <v>0</v>
      </c>
      <c r="CK50">
        <f t="shared" si="63"/>
        <v>0</v>
      </c>
      <c r="CL50">
        <f t="shared" si="64"/>
        <v>0</v>
      </c>
      <c r="CM50">
        <f t="shared" si="65"/>
        <v>0</v>
      </c>
      <c r="CN50">
        <f t="shared" si="66"/>
        <v>0</v>
      </c>
      <c r="CO50">
        <f t="shared" si="67"/>
        <v>0</v>
      </c>
      <c r="CP50">
        <f t="shared" si="68"/>
        <v>0</v>
      </c>
      <c r="CQ50">
        <f t="shared" si="69"/>
        <v>0</v>
      </c>
      <c r="CR50">
        <f t="shared" si="70"/>
        <v>0</v>
      </c>
      <c r="CS50">
        <f t="shared" si="71"/>
        <v>0</v>
      </c>
      <c r="CT50">
        <f t="shared" si="72"/>
        <v>0</v>
      </c>
      <c r="CU50">
        <f t="shared" si="73"/>
        <v>0</v>
      </c>
      <c r="CV50">
        <f t="shared" si="74"/>
        <v>0</v>
      </c>
      <c r="CW50">
        <f t="shared" si="76"/>
        <v>0</v>
      </c>
      <c r="CX50">
        <f t="shared" si="1"/>
        <v>0</v>
      </c>
      <c r="CY50" t="s">
        <v>19</v>
      </c>
      <c r="CZ50">
        <f t="shared" si="77"/>
        <v>18750</v>
      </c>
    </row>
    <row r="51" spans="1:104" x14ac:dyDescent="0.2">
      <c r="A5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f t="shared" si="79"/>
        <v>0</v>
      </c>
      <c r="BA51">
        <f t="shared" si="79"/>
        <v>0</v>
      </c>
      <c r="BB51">
        <f t="shared" si="79"/>
        <v>0</v>
      </c>
      <c r="BC51">
        <f t="shared" si="79"/>
        <v>0</v>
      </c>
      <c r="BD51">
        <f t="shared" si="79"/>
        <v>0</v>
      </c>
      <c r="BE51">
        <f t="shared" si="79"/>
        <v>0</v>
      </c>
      <c r="BF51">
        <f t="shared" si="79"/>
        <v>0</v>
      </c>
      <c r="BG51">
        <f t="shared" si="79"/>
        <v>0</v>
      </c>
      <c r="BH51">
        <f t="shared" si="79"/>
        <v>0</v>
      </c>
      <c r="BI51">
        <f t="shared" si="79"/>
        <v>0</v>
      </c>
      <c r="BJ51">
        <f t="shared" si="79"/>
        <v>0</v>
      </c>
      <c r="BK51">
        <f t="shared" si="37"/>
        <v>0</v>
      </c>
      <c r="BL51">
        <f t="shared" si="38"/>
        <v>0</v>
      </c>
      <c r="BM51">
        <f t="shared" si="39"/>
        <v>0</v>
      </c>
      <c r="BN51">
        <f t="shared" si="40"/>
        <v>0</v>
      </c>
      <c r="BO51">
        <f t="shared" si="41"/>
        <v>0</v>
      </c>
      <c r="BP51">
        <f t="shared" si="42"/>
        <v>0</v>
      </c>
      <c r="BQ51">
        <f t="shared" si="43"/>
        <v>0</v>
      </c>
      <c r="BR51">
        <f t="shared" si="44"/>
        <v>0</v>
      </c>
      <c r="BS51">
        <f t="shared" si="45"/>
        <v>0</v>
      </c>
      <c r="BT51">
        <f t="shared" si="46"/>
        <v>0</v>
      </c>
      <c r="BU51">
        <f t="shared" si="47"/>
        <v>0</v>
      </c>
      <c r="BV51">
        <f t="shared" si="48"/>
        <v>0</v>
      </c>
      <c r="BW51">
        <f t="shared" si="49"/>
        <v>0</v>
      </c>
      <c r="BX51">
        <f t="shared" si="50"/>
        <v>0</v>
      </c>
      <c r="BY51">
        <f t="shared" si="51"/>
        <v>0</v>
      </c>
      <c r="BZ51">
        <f t="shared" si="52"/>
        <v>0</v>
      </c>
      <c r="CA51">
        <f t="shared" si="53"/>
        <v>0</v>
      </c>
      <c r="CB51">
        <f t="shared" si="54"/>
        <v>0</v>
      </c>
      <c r="CC51">
        <f t="shared" si="55"/>
        <v>0</v>
      </c>
      <c r="CD51">
        <v>100</v>
      </c>
      <c r="CE51">
        <v>200</v>
      </c>
      <c r="CF51">
        <v>300</v>
      </c>
      <c r="CG51">
        <v>400</v>
      </c>
      <c r="CH51">
        <v>500</v>
      </c>
      <c r="CI51">
        <f t="shared" si="61"/>
        <v>0</v>
      </c>
      <c r="CJ51">
        <f t="shared" si="62"/>
        <v>0</v>
      </c>
      <c r="CK51">
        <f t="shared" si="63"/>
        <v>0</v>
      </c>
      <c r="CL51">
        <f t="shared" si="64"/>
        <v>0</v>
      </c>
      <c r="CM51">
        <f t="shared" si="65"/>
        <v>0</v>
      </c>
      <c r="CN51">
        <f t="shared" si="66"/>
        <v>0</v>
      </c>
      <c r="CO51">
        <f t="shared" si="67"/>
        <v>0</v>
      </c>
      <c r="CP51">
        <f t="shared" si="68"/>
        <v>0</v>
      </c>
      <c r="CQ51">
        <f t="shared" si="69"/>
        <v>0</v>
      </c>
      <c r="CR51">
        <f t="shared" si="70"/>
        <v>0</v>
      </c>
      <c r="CS51">
        <f t="shared" si="71"/>
        <v>0</v>
      </c>
      <c r="CT51">
        <f t="shared" si="72"/>
        <v>0</v>
      </c>
      <c r="CU51">
        <f t="shared" si="73"/>
        <v>0</v>
      </c>
      <c r="CV51">
        <f>CL21</f>
        <v>0</v>
      </c>
      <c r="CW51">
        <f t="shared" si="76"/>
        <v>0</v>
      </c>
      <c r="CX51">
        <f t="shared" si="1"/>
        <v>0</v>
      </c>
      <c r="CY51" t="s">
        <v>19</v>
      </c>
      <c r="CZ51">
        <f t="shared" si="77"/>
        <v>18750</v>
      </c>
    </row>
    <row r="52" spans="1:104" x14ac:dyDescent="0.2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f t="shared" si="79"/>
        <v>0</v>
      </c>
      <c r="BA52">
        <f t="shared" si="79"/>
        <v>0</v>
      </c>
      <c r="BB52">
        <f t="shared" si="79"/>
        <v>0</v>
      </c>
      <c r="BC52">
        <f t="shared" si="79"/>
        <v>0</v>
      </c>
      <c r="BD52">
        <f t="shared" si="79"/>
        <v>0</v>
      </c>
      <c r="BE52">
        <f t="shared" si="79"/>
        <v>0</v>
      </c>
      <c r="BF52">
        <f t="shared" si="79"/>
        <v>0</v>
      </c>
      <c r="BG52">
        <f t="shared" si="79"/>
        <v>0</v>
      </c>
      <c r="BH52">
        <f t="shared" si="79"/>
        <v>0</v>
      </c>
      <c r="BI52">
        <f t="shared" si="79"/>
        <v>0</v>
      </c>
      <c r="BJ52">
        <f t="shared" si="79"/>
        <v>0</v>
      </c>
      <c r="BK52">
        <f t="shared" si="37"/>
        <v>0</v>
      </c>
      <c r="BL52">
        <f t="shared" si="38"/>
        <v>0</v>
      </c>
      <c r="BM52">
        <f t="shared" si="39"/>
        <v>0</v>
      </c>
      <c r="BN52">
        <f t="shared" si="40"/>
        <v>0</v>
      </c>
      <c r="BO52">
        <f t="shared" si="41"/>
        <v>0</v>
      </c>
      <c r="BP52">
        <f t="shared" si="42"/>
        <v>0</v>
      </c>
      <c r="BQ52">
        <f t="shared" si="43"/>
        <v>0</v>
      </c>
      <c r="BR52">
        <f t="shared" si="44"/>
        <v>0</v>
      </c>
      <c r="BS52">
        <f t="shared" si="45"/>
        <v>0</v>
      </c>
      <c r="BT52">
        <f t="shared" si="46"/>
        <v>0</v>
      </c>
      <c r="BU52">
        <f t="shared" si="47"/>
        <v>0</v>
      </c>
      <c r="BV52">
        <f t="shared" si="48"/>
        <v>0</v>
      </c>
      <c r="BW52">
        <f t="shared" si="49"/>
        <v>0</v>
      </c>
      <c r="BX52">
        <f t="shared" si="50"/>
        <v>0</v>
      </c>
      <c r="BY52">
        <f t="shared" si="51"/>
        <v>0</v>
      </c>
      <c r="BZ52">
        <f t="shared" si="52"/>
        <v>0</v>
      </c>
      <c r="CA52">
        <f t="shared" si="53"/>
        <v>0</v>
      </c>
      <c r="CB52">
        <f t="shared" si="54"/>
        <v>0</v>
      </c>
      <c r="CC52">
        <f t="shared" si="55"/>
        <v>0</v>
      </c>
      <c r="CD52">
        <f t="shared" si="56"/>
        <v>0</v>
      </c>
      <c r="CE52">
        <f t="shared" si="57"/>
        <v>0</v>
      </c>
      <c r="CF52">
        <f t="shared" si="58"/>
        <v>0</v>
      </c>
      <c r="CG52">
        <f t="shared" si="59"/>
        <v>0</v>
      </c>
      <c r="CH52">
        <f t="shared" si="60"/>
        <v>0</v>
      </c>
      <c r="CI52">
        <v>100</v>
      </c>
      <c r="CJ52">
        <v>200</v>
      </c>
      <c r="CK52">
        <v>300</v>
      </c>
      <c r="CL52">
        <v>400</v>
      </c>
      <c r="CM52">
        <v>500</v>
      </c>
      <c r="CN52">
        <f t="shared" si="66"/>
        <v>0</v>
      </c>
      <c r="CO52">
        <f t="shared" si="67"/>
        <v>0</v>
      </c>
      <c r="CP52">
        <f t="shared" si="68"/>
        <v>0</v>
      </c>
      <c r="CQ52">
        <f t="shared" si="69"/>
        <v>0</v>
      </c>
      <c r="CR52">
        <f t="shared" si="70"/>
        <v>0</v>
      </c>
      <c r="CS52">
        <f t="shared" si="71"/>
        <v>0</v>
      </c>
      <c r="CT52">
        <f t="shared" si="72"/>
        <v>0</v>
      </c>
      <c r="CU52">
        <f t="shared" si="73"/>
        <v>0</v>
      </c>
      <c r="CV52">
        <f>CL22</f>
        <v>0</v>
      </c>
      <c r="CW52">
        <f t="shared" si="76"/>
        <v>0</v>
      </c>
      <c r="CX52">
        <f t="shared" si="1"/>
        <v>0</v>
      </c>
      <c r="CY52" t="s">
        <v>19</v>
      </c>
      <c r="CZ52">
        <f t="shared" si="77"/>
        <v>18750</v>
      </c>
    </row>
    <row r="53" spans="1:104" x14ac:dyDescent="0.2">
      <c r="A53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f>AZ23</f>
        <v>0</v>
      </c>
      <c r="BK53">
        <f t="shared" si="37"/>
        <v>0</v>
      </c>
      <c r="BL53">
        <f t="shared" si="38"/>
        <v>0</v>
      </c>
      <c r="BM53">
        <f t="shared" si="39"/>
        <v>0</v>
      </c>
      <c r="BN53">
        <f t="shared" si="40"/>
        <v>0</v>
      </c>
      <c r="BO53">
        <f t="shared" si="41"/>
        <v>0</v>
      </c>
      <c r="BP53">
        <f t="shared" si="42"/>
        <v>0</v>
      </c>
      <c r="BQ53">
        <f t="shared" si="43"/>
        <v>0</v>
      </c>
      <c r="BR53">
        <f t="shared" si="44"/>
        <v>0</v>
      </c>
      <c r="BS53">
        <f t="shared" si="45"/>
        <v>0</v>
      </c>
      <c r="BT53">
        <f t="shared" si="46"/>
        <v>0</v>
      </c>
      <c r="BU53">
        <f t="shared" si="47"/>
        <v>0</v>
      </c>
      <c r="BV53">
        <f t="shared" si="48"/>
        <v>0</v>
      </c>
      <c r="BW53">
        <f t="shared" si="49"/>
        <v>0</v>
      </c>
      <c r="BX53">
        <f t="shared" si="50"/>
        <v>0</v>
      </c>
      <c r="BY53">
        <f t="shared" si="51"/>
        <v>0</v>
      </c>
      <c r="BZ53">
        <f t="shared" si="52"/>
        <v>0</v>
      </c>
      <c r="CA53">
        <f t="shared" si="53"/>
        <v>0</v>
      </c>
      <c r="CB53">
        <f t="shared" si="54"/>
        <v>0</v>
      </c>
      <c r="CC53">
        <f t="shared" si="55"/>
        <v>0</v>
      </c>
      <c r="CD53">
        <f t="shared" si="56"/>
        <v>0</v>
      </c>
      <c r="CE53">
        <f t="shared" si="57"/>
        <v>0</v>
      </c>
      <c r="CF53">
        <f t="shared" si="58"/>
        <v>0</v>
      </c>
      <c r="CG53">
        <f t="shared" si="59"/>
        <v>0</v>
      </c>
      <c r="CH53">
        <f t="shared" si="60"/>
        <v>0</v>
      </c>
      <c r="CI53">
        <f t="shared" si="61"/>
        <v>0</v>
      </c>
      <c r="CJ53">
        <f t="shared" si="62"/>
        <v>0</v>
      </c>
      <c r="CK53">
        <f t="shared" si="63"/>
        <v>0</v>
      </c>
      <c r="CL53">
        <f t="shared" si="64"/>
        <v>0</v>
      </c>
      <c r="CM53">
        <f t="shared" si="65"/>
        <v>0</v>
      </c>
      <c r="CN53">
        <v>100</v>
      </c>
      <c r="CO53">
        <v>200</v>
      </c>
      <c r="CP53">
        <v>300</v>
      </c>
      <c r="CQ53">
        <v>400</v>
      </c>
      <c r="CR53">
        <v>500</v>
      </c>
      <c r="CS53">
        <f t="shared" si="71"/>
        <v>0</v>
      </c>
      <c r="CT53">
        <f t="shared" si="72"/>
        <v>0</v>
      </c>
      <c r="CU53">
        <f t="shared" si="73"/>
        <v>0</v>
      </c>
      <c r="CV53">
        <f>CL23</f>
        <v>0</v>
      </c>
      <c r="CW53">
        <f t="shared" si="76"/>
        <v>0</v>
      </c>
      <c r="CX53">
        <f t="shared" si="1"/>
        <v>0</v>
      </c>
      <c r="CY53" t="s">
        <v>19</v>
      </c>
      <c r="CZ53">
        <f t="shared" si="77"/>
        <v>18750</v>
      </c>
    </row>
    <row r="54" spans="1:104" x14ac:dyDescent="0.2">
      <c r="A54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f>AZ24</f>
        <v>0</v>
      </c>
      <c r="BK54">
        <f t="shared" ref="BK54:CB54" si="80">BA24</f>
        <v>0</v>
      </c>
      <c r="BL54">
        <f t="shared" si="80"/>
        <v>0</v>
      </c>
      <c r="BM54">
        <f t="shared" si="80"/>
        <v>0</v>
      </c>
      <c r="BN54">
        <f t="shared" si="80"/>
        <v>0</v>
      </c>
      <c r="BO54">
        <f t="shared" si="80"/>
        <v>0</v>
      </c>
      <c r="BP54">
        <f t="shared" si="80"/>
        <v>0</v>
      </c>
      <c r="BQ54">
        <f t="shared" si="80"/>
        <v>0</v>
      </c>
      <c r="BR54">
        <f t="shared" si="80"/>
        <v>0</v>
      </c>
      <c r="BS54">
        <f t="shared" si="80"/>
        <v>0</v>
      </c>
      <c r="BT54">
        <f t="shared" si="80"/>
        <v>0</v>
      </c>
      <c r="BU54">
        <f t="shared" si="80"/>
        <v>0</v>
      </c>
      <c r="BV54">
        <f t="shared" si="80"/>
        <v>0</v>
      </c>
      <c r="BW54">
        <f t="shared" si="80"/>
        <v>0</v>
      </c>
      <c r="BX54">
        <f t="shared" si="80"/>
        <v>0</v>
      </c>
      <c r="BY54">
        <f t="shared" si="80"/>
        <v>0</v>
      </c>
      <c r="BZ54">
        <f t="shared" si="80"/>
        <v>0</v>
      </c>
      <c r="CA54">
        <f t="shared" si="80"/>
        <v>0</v>
      </c>
      <c r="CB54">
        <f t="shared" si="80"/>
        <v>0</v>
      </c>
      <c r="CC54">
        <f t="shared" ref="CC54:CR54" si="81">BS24</f>
        <v>0</v>
      </c>
      <c r="CD54">
        <f t="shared" si="81"/>
        <v>0</v>
      </c>
      <c r="CE54">
        <f t="shared" si="81"/>
        <v>0</v>
      </c>
      <c r="CF54">
        <f t="shared" si="81"/>
        <v>0</v>
      </c>
      <c r="CG54">
        <f t="shared" si="81"/>
        <v>0</v>
      </c>
      <c r="CH54">
        <f t="shared" si="81"/>
        <v>0</v>
      </c>
      <c r="CI54">
        <f t="shared" si="81"/>
        <v>0</v>
      </c>
      <c r="CJ54">
        <f t="shared" si="81"/>
        <v>0</v>
      </c>
      <c r="CK54">
        <f t="shared" si="81"/>
        <v>0</v>
      </c>
      <c r="CL54">
        <f t="shared" si="81"/>
        <v>0</v>
      </c>
      <c r="CM54">
        <f t="shared" si="81"/>
        <v>0</v>
      </c>
      <c r="CN54">
        <f t="shared" si="81"/>
        <v>0</v>
      </c>
      <c r="CO54">
        <f t="shared" si="81"/>
        <v>0</v>
      </c>
      <c r="CP54">
        <f t="shared" si="81"/>
        <v>0</v>
      </c>
      <c r="CQ54">
        <f t="shared" si="81"/>
        <v>0</v>
      </c>
      <c r="CR54">
        <f t="shared" si="81"/>
        <v>0</v>
      </c>
      <c r="CS54">
        <v>100</v>
      </c>
      <c r="CT54">
        <v>200</v>
      </c>
      <c r="CU54">
        <v>300</v>
      </c>
      <c r="CV54">
        <v>400</v>
      </c>
      <c r="CW54">
        <v>500</v>
      </c>
      <c r="CX54">
        <f t="shared" si="1"/>
        <v>0</v>
      </c>
      <c r="CY54" t="s">
        <v>19</v>
      </c>
      <c r="CZ54">
        <f t="shared" si="77"/>
        <v>18750</v>
      </c>
    </row>
    <row r="60" spans="1:104" x14ac:dyDescent="0.2">
      <c r="A60" t="s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f>SUMPRODUCT(B60:CW60,$B$12:$CW$12)</f>
        <v>250</v>
      </c>
      <c r="CY60" t="s">
        <v>77</v>
      </c>
      <c r="CZ60">
        <f>B9</f>
        <v>250</v>
      </c>
    </row>
    <row r="61" spans="1:104" x14ac:dyDescent="0.2">
      <c r="A61" t="s">
        <v>99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f>SUMPRODUCT(B61:CW61,$B$12:$CW$12)</f>
        <v>4</v>
      </c>
      <c r="CY61" t="s">
        <v>77</v>
      </c>
      <c r="CZ61">
        <f>C9</f>
        <v>1</v>
      </c>
    </row>
    <row r="62" spans="1:104" x14ac:dyDescent="0.2">
      <c r="A62" t="s">
        <v>101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f>SUMPRODUCT(B62:CW62,$B$12:$CW$12)</f>
        <v>0</v>
      </c>
      <c r="CY62" t="s">
        <v>77</v>
      </c>
      <c r="CZ62">
        <f>D9</f>
        <v>1</v>
      </c>
    </row>
    <row r="63" spans="1:104" x14ac:dyDescent="0.2">
      <c r="A63" t="s">
        <v>100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f>SUMPRODUCT(B63:CW63,$B$12:$CW$12)</f>
        <v>0</v>
      </c>
      <c r="CY63" t="s">
        <v>77</v>
      </c>
      <c r="CZ63">
        <f>E9</f>
        <v>0</v>
      </c>
    </row>
    <row r="64" spans="1:104" x14ac:dyDescent="0.2">
      <c r="A64" t="s">
        <v>98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f>SUMPRODUCT(B64:CW64,$B$12:$CW$12)</f>
        <v>0</v>
      </c>
      <c r="CY64" t="s">
        <v>77</v>
      </c>
      <c r="CZ64">
        <f>F9</f>
        <v>0</v>
      </c>
    </row>
    <row r="70" spans="1:102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CX70">
        <f>SUMPRODUCT(B12:P12,B70:P70)</f>
        <v>251</v>
      </c>
    </row>
    <row r="74" spans="1:102" x14ac:dyDescent="0.2">
      <c r="L74">
        <f>_xlfn.CEILING.MATH(CX15/CZ15)</f>
        <v>0</v>
      </c>
      <c r="M74">
        <f>_xlfn.CEILING.MATH(CX16/CZ16)</f>
        <v>1</v>
      </c>
      <c r="N74">
        <f>_xlfn.CEILING.MATH(CX17/CZ17)</f>
        <v>1</v>
      </c>
      <c r="Q74">
        <f>SUM(L74:N74)</f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F2DF-E9C4-6D42-9B92-819E90018858}">
  <dimension ref="A2:CW74"/>
  <sheetViews>
    <sheetView zoomScale="65" workbookViewId="0">
      <selection activeCell="AB9" sqref="AB9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266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265</v>
      </c>
      <c r="S6">
        <f>SUM(Z14,U14,P14,K14,F14)</f>
        <v>5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>
        <v>800</v>
      </c>
      <c r="C9">
        <v>0</v>
      </c>
      <c r="D9">
        <v>0</v>
      </c>
      <c r="E9">
        <v>0</v>
      </c>
      <c r="F9">
        <v>0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</row>
    <row r="12" spans="1:101" x14ac:dyDescent="0.2">
      <c r="A12" t="s">
        <v>117</v>
      </c>
      <c r="B12" s="7">
        <v>187</v>
      </c>
      <c r="C12" s="7">
        <v>0</v>
      </c>
      <c r="D12" s="7">
        <v>0</v>
      </c>
      <c r="E12" s="7">
        <v>0</v>
      </c>
      <c r="F12" s="7">
        <v>0</v>
      </c>
      <c r="G12" s="7">
        <v>187</v>
      </c>
      <c r="H12" s="7">
        <v>0</v>
      </c>
      <c r="I12" s="7">
        <v>0</v>
      </c>
      <c r="J12" s="7">
        <v>0</v>
      </c>
      <c r="K12" s="7">
        <v>0</v>
      </c>
      <c r="L12" s="7">
        <v>187</v>
      </c>
      <c r="M12" s="7">
        <v>0</v>
      </c>
      <c r="N12" s="7">
        <v>0</v>
      </c>
      <c r="O12" s="7">
        <v>0</v>
      </c>
      <c r="P12" s="7">
        <v>0</v>
      </c>
      <c r="Q12" s="7">
        <v>187</v>
      </c>
      <c r="R12" s="7">
        <v>0</v>
      </c>
      <c r="S12" s="7">
        <v>0</v>
      </c>
      <c r="T12" s="7">
        <v>0</v>
      </c>
      <c r="U12" s="7">
        <v>0</v>
      </c>
      <c r="V12" s="7">
        <v>52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x14ac:dyDescent="0.2">
      <c r="F13">
        <f>SUM(B12:F12)</f>
        <v>187</v>
      </c>
      <c r="K13">
        <f>SUM(G12:K12)</f>
        <v>187</v>
      </c>
      <c r="P13">
        <f>SUM(L12:P12)</f>
        <v>187</v>
      </c>
      <c r="U13">
        <f>SUM(Q12:U12)</f>
        <v>187</v>
      </c>
      <c r="Z13">
        <f>SUM(V12:Z12)</f>
        <v>52</v>
      </c>
    </row>
    <row r="14" spans="1:101" x14ac:dyDescent="0.2">
      <c r="F14" s="10">
        <v>1</v>
      </c>
      <c r="G14">
        <f>F14*D4</f>
        <v>10000</v>
      </c>
      <c r="H14">
        <f>F13-G14</f>
        <v>-9813</v>
      </c>
      <c r="K14" s="10">
        <v>1</v>
      </c>
      <c r="L14">
        <f>K14*D4</f>
        <v>10000</v>
      </c>
      <c r="M14">
        <f>K13-L14</f>
        <v>-9813</v>
      </c>
      <c r="P14" s="10">
        <v>1</v>
      </c>
      <c r="Q14">
        <f>P14*D4</f>
        <v>10000</v>
      </c>
      <c r="R14">
        <f>P13-Q14</f>
        <v>-9813</v>
      </c>
      <c r="U14" s="10">
        <v>1</v>
      </c>
      <c r="V14">
        <f>U14*D4</f>
        <v>10000</v>
      </c>
      <c r="W14">
        <f>U13-V14</f>
        <v>-9813</v>
      </c>
      <c r="Z14" s="10">
        <v>1</v>
      </c>
      <c r="AA14">
        <f>Z14*D4</f>
        <v>10000</v>
      </c>
      <c r="AB14">
        <f>Z13-AA14</f>
        <v>-9948</v>
      </c>
      <c r="AE14" s="10"/>
      <c r="AJ14" s="10"/>
      <c r="AO14" s="10"/>
      <c r="AT14" s="10"/>
      <c r="AY14" s="10"/>
      <c r="BD14" s="10"/>
      <c r="BI14" s="10"/>
      <c r="BN14" s="10"/>
      <c r="BS14" s="10"/>
      <c r="BX14" s="10"/>
      <c r="CC14" s="10"/>
      <c r="CH14" s="10"/>
      <c r="CM14" s="10"/>
      <c r="CR14" s="10"/>
      <c r="CW14" s="10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93.5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93.5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93.5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93.5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26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18700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18700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0</v>
      </c>
      <c r="U23">
        <f t="shared" si="1"/>
        <v>0</v>
      </c>
      <c r="V23">
        <f t="shared" si="1"/>
        <v>0</v>
      </c>
      <c r="W23">
        <f t="shared" si="1"/>
        <v>0</v>
      </c>
      <c r="X23">
        <f t="shared" si="1"/>
        <v>0</v>
      </c>
      <c r="Y23">
        <v>0</v>
      </c>
      <c r="Z23">
        <v>0</v>
      </c>
      <c r="AA23">
        <f>SUMPRODUCT(B23:Z23,$B$12:$Z$12)</f>
        <v>18700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18700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0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5200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800</v>
      </c>
      <c r="AB27" t="s">
        <v>77</v>
      </c>
      <c r="AC27">
        <f>B9</f>
        <v>800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0</v>
      </c>
      <c r="AB29" t="s">
        <v>77</v>
      </c>
      <c r="AC29">
        <f>D9</f>
        <v>0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92:101" x14ac:dyDescent="0.2">
      <c r="CN33" s="6"/>
      <c r="CO33" s="6"/>
      <c r="CP33" s="6"/>
      <c r="CQ33" s="6"/>
      <c r="CR33" s="6"/>
    </row>
    <row r="34" spans="92:101" x14ac:dyDescent="0.2"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F22-1D17-F64E-BB0F-FBE7B36FD17E}">
  <dimension ref="A2:CW74"/>
  <sheetViews>
    <sheetView tabSelected="1" zoomScale="65" workbookViewId="0">
      <selection activeCell="AD1" sqref="AD1"/>
    </sheetView>
  </sheetViews>
  <sheetFormatPr baseColWidth="10" defaultRowHeight="16" x14ac:dyDescent="0.2"/>
  <sheetData>
    <row r="2" spans="1:101" x14ac:dyDescent="0.2">
      <c r="A2" t="s">
        <v>93</v>
      </c>
    </row>
    <row r="3" spans="1:101" x14ac:dyDescent="0.2">
      <c r="B3" t="s">
        <v>94</v>
      </c>
      <c r="C3" t="s">
        <v>95</v>
      </c>
      <c r="D3" t="s">
        <v>130</v>
      </c>
      <c r="E3" t="s">
        <v>266</v>
      </c>
    </row>
    <row r="4" spans="1:101" x14ac:dyDescent="0.2">
      <c r="B4">
        <v>400</v>
      </c>
      <c r="C4">
        <v>18750</v>
      </c>
      <c r="D4">
        <v>10000</v>
      </c>
      <c r="E4">
        <v>0</v>
      </c>
    </row>
    <row r="5" spans="1:101" x14ac:dyDescent="0.2">
      <c r="A5" t="s">
        <v>96</v>
      </c>
    </row>
    <row r="6" spans="1:10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  <c r="R6" t="s">
        <v>265</v>
      </c>
      <c r="S6">
        <f>SUM(Z14,U14,P14,K14,F14)</f>
        <v>9.375E-2</v>
      </c>
    </row>
    <row r="7" spans="1:10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10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101" x14ac:dyDescent="0.2">
      <c r="A9" t="s">
        <v>117</v>
      </c>
      <c r="B9">
        <v>1000</v>
      </c>
      <c r="C9">
        <v>0</v>
      </c>
      <c r="D9">
        <v>0</v>
      </c>
      <c r="E9">
        <v>0</v>
      </c>
      <c r="F9">
        <v>0</v>
      </c>
    </row>
    <row r="11" spans="1:10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</row>
    <row r="12" spans="1:101" x14ac:dyDescent="0.2">
      <c r="A12" t="s">
        <v>117</v>
      </c>
      <c r="B12" s="7">
        <v>187.5</v>
      </c>
      <c r="C12" s="7">
        <v>0</v>
      </c>
      <c r="D12" s="7">
        <v>0</v>
      </c>
      <c r="E12" s="7">
        <v>0</v>
      </c>
      <c r="F12" s="7">
        <v>0</v>
      </c>
      <c r="G12" s="7">
        <v>187.5</v>
      </c>
      <c r="H12" s="7">
        <v>0</v>
      </c>
      <c r="I12" s="7">
        <v>0</v>
      </c>
      <c r="J12" s="7">
        <v>0</v>
      </c>
      <c r="K12" s="7">
        <v>0</v>
      </c>
      <c r="L12" s="7">
        <v>187.5</v>
      </c>
      <c r="M12" s="7">
        <v>0</v>
      </c>
      <c r="N12" s="7">
        <v>0</v>
      </c>
      <c r="O12" s="7">
        <v>0</v>
      </c>
      <c r="P12" s="7">
        <v>0</v>
      </c>
      <c r="Q12" s="7">
        <v>187.5</v>
      </c>
      <c r="R12" s="7">
        <v>0</v>
      </c>
      <c r="S12" s="7">
        <v>0</v>
      </c>
      <c r="T12" s="7">
        <v>0</v>
      </c>
      <c r="U12" s="7">
        <v>0</v>
      </c>
      <c r="V12" s="7">
        <v>187.5</v>
      </c>
      <c r="W12" s="7">
        <v>0</v>
      </c>
      <c r="X12" s="7">
        <v>0</v>
      </c>
      <c r="Y12" s="7">
        <v>0</v>
      </c>
      <c r="Z12" s="7">
        <v>0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x14ac:dyDescent="0.2">
      <c r="F13">
        <f>SUM(B12:F12)</f>
        <v>187.5</v>
      </c>
      <c r="K13">
        <f>SUM(G12:K12)</f>
        <v>187.5</v>
      </c>
      <c r="P13">
        <f>SUM(L12:P12)</f>
        <v>187.5</v>
      </c>
      <c r="U13">
        <f>SUM(Q12:U12)</f>
        <v>187.5</v>
      </c>
      <c r="Z13">
        <f>SUM(V12:Z12)</f>
        <v>187.5</v>
      </c>
    </row>
    <row r="14" spans="1:101" x14ac:dyDescent="0.2">
      <c r="F14" s="10">
        <v>1.8749999999999999E-2</v>
      </c>
      <c r="G14">
        <f>F14*D4</f>
        <v>187.5</v>
      </c>
      <c r="H14">
        <f>F13-G14</f>
        <v>0</v>
      </c>
      <c r="K14" s="10">
        <v>1.8749999999999999E-2</v>
      </c>
      <c r="L14">
        <f>K14*D4</f>
        <v>187.5</v>
      </c>
      <c r="M14">
        <f>K13-L14</f>
        <v>0</v>
      </c>
      <c r="P14" s="10">
        <v>1.8749999999999999E-2</v>
      </c>
      <c r="Q14">
        <f>P14*D4</f>
        <v>187.5</v>
      </c>
      <c r="R14">
        <f>P13-Q14</f>
        <v>0</v>
      </c>
      <c r="U14" s="10">
        <v>1.8749999999999999E-2</v>
      </c>
      <c r="V14">
        <f>U14*D4</f>
        <v>187.5</v>
      </c>
      <c r="W14">
        <f>U13-V14</f>
        <v>0</v>
      </c>
      <c r="Z14" s="10">
        <v>1.8749999999999999E-2</v>
      </c>
      <c r="AA14">
        <f>Z14*D4</f>
        <v>187.5</v>
      </c>
      <c r="AB14">
        <f>Z13-AA14</f>
        <v>0</v>
      </c>
      <c r="AE14" s="10"/>
      <c r="AJ14" s="10"/>
      <c r="AO14" s="10"/>
      <c r="AT14" s="10"/>
      <c r="AY14" s="10"/>
      <c r="BD14" s="10"/>
      <c r="BI14" s="10"/>
      <c r="BN14" s="10"/>
      <c r="BS14" s="10"/>
      <c r="BX14" s="10"/>
      <c r="CC14" s="10"/>
      <c r="CH14" s="10"/>
      <c r="CM14" s="10"/>
      <c r="CR14" s="10"/>
      <c r="CW14" s="10"/>
    </row>
    <row r="15" spans="1:10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>SUMPRODUCT(B15:Z15,$B$12:$Z$12)</f>
        <v>93.75</v>
      </c>
      <c r="AB15" t="s">
        <v>19</v>
      </c>
      <c r="AC15">
        <f>$B$4</f>
        <v>400</v>
      </c>
    </row>
    <row r="16" spans="1:10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>SUMPRODUCT(B16:Z16,$B$12:$Z$12)</f>
        <v>93.75</v>
      </c>
      <c r="AB16" t="s">
        <v>19</v>
      </c>
      <c r="AC16">
        <f>$B$4</f>
        <v>400</v>
      </c>
    </row>
    <row r="17" spans="1:91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f t="shared" ref="AA17:AA31" si="0">SUMPRODUCT(B17:Z17,$B$12:$Z$12)</f>
        <v>93.75</v>
      </c>
      <c r="AB17" t="s">
        <v>19</v>
      </c>
      <c r="AC17">
        <f>$B$4</f>
        <v>400</v>
      </c>
    </row>
    <row r="18" spans="1:91" x14ac:dyDescent="0.2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6">
        <v>0.5</v>
      </c>
      <c r="R18" s="6">
        <v>1</v>
      </c>
      <c r="S18" s="6">
        <v>1.5</v>
      </c>
      <c r="T18" s="6">
        <v>2</v>
      </c>
      <c r="U18" s="6">
        <v>2.5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93.75</v>
      </c>
      <c r="AB18" t="s">
        <v>19</v>
      </c>
      <c r="AC18">
        <f>$B$4</f>
        <v>400</v>
      </c>
    </row>
    <row r="19" spans="1:91" x14ac:dyDescent="0.2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6">
        <v>0.5</v>
      </c>
      <c r="W19" s="6">
        <v>1</v>
      </c>
      <c r="X19" s="6">
        <v>1.5</v>
      </c>
      <c r="Y19" s="6">
        <v>2</v>
      </c>
      <c r="Z19" s="6">
        <v>2.5</v>
      </c>
      <c r="AA19">
        <f t="shared" si="0"/>
        <v>93.75</v>
      </c>
      <c r="AB19" t="s">
        <v>19</v>
      </c>
      <c r="AC19">
        <f>$B$4</f>
        <v>400</v>
      </c>
    </row>
    <row r="20" spans="1:91" x14ac:dyDescent="0.2">
      <c r="AC20" s="6"/>
      <c r="AD20" s="6"/>
      <c r="AE20" s="6"/>
    </row>
    <row r="21" spans="1:91" x14ac:dyDescent="0.2">
      <c r="A21" t="s">
        <v>125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 t="shared" ref="Q21:X23" si="1">G5</f>
        <v>0</v>
      </c>
      <c r="R21">
        <f t="shared" si="1"/>
        <v>0</v>
      </c>
      <c r="S21">
        <f t="shared" si="1"/>
        <v>0</v>
      </c>
      <c r="T21">
        <f t="shared" si="1"/>
        <v>0</v>
      </c>
      <c r="U21">
        <f t="shared" si="1"/>
        <v>0</v>
      </c>
      <c r="V21">
        <f t="shared" si="1"/>
        <v>0</v>
      </c>
      <c r="W21">
        <f t="shared" si="1"/>
        <v>0</v>
      </c>
      <c r="X21">
        <f t="shared" si="1"/>
        <v>0</v>
      </c>
      <c r="Y21">
        <v>0</v>
      </c>
      <c r="Z21">
        <v>0</v>
      </c>
      <c r="AA21">
        <f t="shared" si="0"/>
        <v>18750</v>
      </c>
      <c r="AB21" t="s">
        <v>19</v>
      </c>
      <c r="AC21">
        <f>$C$4</f>
        <v>18750</v>
      </c>
      <c r="AF21" s="6"/>
      <c r="AG21" s="6"/>
      <c r="AH21" s="6"/>
      <c r="AI21" s="6"/>
      <c r="AJ21" s="6"/>
    </row>
    <row r="22" spans="1:9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200</v>
      </c>
      <c r="I22">
        <v>300</v>
      </c>
      <c r="J22">
        <v>400</v>
      </c>
      <c r="K22">
        <v>500</v>
      </c>
      <c r="L22">
        <v>0</v>
      </c>
      <c r="M22">
        <v>0</v>
      </c>
      <c r="N22">
        <v>0</v>
      </c>
      <c r="O22">
        <v>0</v>
      </c>
      <c r="P22">
        <v>0</v>
      </c>
      <c r="Q22">
        <f t="shared" si="1"/>
        <v>0</v>
      </c>
      <c r="R22">
        <f t="shared" si="1"/>
        <v>0</v>
      </c>
      <c r="S22">
        <f t="shared" ref="S22:S23" si="2">I6</f>
        <v>0</v>
      </c>
      <c r="T22">
        <f t="shared" ref="T22:T23" si="3">J6</f>
        <v>0</v>
      </c>
      <c r="U22">
        <f t="shared" ref="U22:U23" si="4">K6</f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v>0</v>
      </c>
      <c r="Z22">
        <v>0</v>
      </c>
      <c r="AA22">
        <f t="shared" si="0"/>
        <v>18750</v>
      </c>
      <c r="AB22" t="s">
        <v>19</v>
      </c>
      <c r="AC22">
        <f>$C$4</f>
        <v>18750</v>
      </c>
      <c r="AK22" s="6"/>
      <c r="AL22" s="6"/>
      <c r="AM22" s="6"/>
      <c r="AN22" s="6"/>
      <c r="AO22" s="6"/>
    </row>
    <row r="23" spans="1:91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200</v>
      </c>
      <c r="N23">
        <v>300</v>
      </c>
      <c r="O23">
        <v>400</v>
      </c>
      <c r="P23">
        <v>500</v>
      </c>
      <c r="Q23">
        <f t="shared" si="1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1"/>
        <v>0</v>
      </c>
      <c r="W23">
        <f t="shared" ref="W23" si="5">M7</f>
        <v>0</v>
      </c>
      <c r="X23">
        <f t="shared" si="1"/>
        <v>0</v>
      </c>
      <c r="Y23">
        <v>0</v>
      </c>
      <c r="Z23">
        <v>0</v>
      </c>
      <c r="AA23">
        <f>SUMPRODUCT(B23:Z23,$B$12:$Z$12)</f>
        <v>18750</v>
      </c>
      <c r="AB23" t="s">
        <v>19</v>
      </c>
      <c r="AC23">
        <f>$C$4</f>
        <v>18750</v>
      </c>
      <c r="AP23" s="6"/>
      <c r="AQ23" s="6"/>
      <c r="AR23" s="6"/>
      <c r="AS23" s="6"/>
      <c r="AT23" s="6"/>
    </row>
    <row r="24" spans="1:91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200</v>
      </c>
      <c r="S24">
        <v>300</v>
      </c>
      <c r="T24">
        <v>400</v>
      </c>
      <c r="U24">
        <v>500</v>
      </c>
      <c r="V24">
        <f>L8</f>
        <v>0</v>
      </c>
      <c r="W24">
        <f>M8</f>
        <v>0</v>
      </c>
      <c r="X24">
        <f>N8</f>
        <v>0</v>
      </c>
      <c r="Y24">
        <v>0</v>
      </c>
      <c r="Z24">
        <v>0</v>
      </c>
      <c r="AA24">
        <f t="shared" si="0"/>
        <v>18750</v>
      </c>
      <c r="AB24" t="s">
        <v>19</v>
      </c>
      <c r="AC24">
        <f>$C$4</f>
        <v>18750</v>
      </c>
      <c r="AU24" s="6"/>
      <c r="AV24" s="6"/>
      <c r="AW24" s="6"/>
      <c r="AX24" s="6"/>
      <c r="AY24" s="6"/>
    </row>
    <row r="25" spans="1:91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>G9</f>
        <v>0</v>
      </c>
      <c r="R25">
        <f>H9</f>
        <v>0</v>
      </c>
      <c r="S25">
        <f>I9</f>
        <v>0</v>
      </c>
      <c r="T25">
        <f>J9</f>
        <v>0</v>
      </c>
      <c r="U25">
        <f>K9</f>
        <v>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f t="shared" si="0"/>
        <v>18750</v>
      </c>
      <c r="AB25" t="s">
        <v>19</v>
      </c>
      <c r="AC25">
        <f>$C$4</f>
        <v>18750</v>
      </c>
      <c r="AZ25" s="6"/>
      <c r="BA25" s="6"/>
      <c r="BB25" s="6"/>
      <c r="BC25" s="6"/>
      <c r="BD25" s="6"/>
    </row>
    <row r="26" spans="1:91" x14ac:dyDescent="0.2">
      <c r="BE26" s="6"/>
      <c r="BF26" s="6"/>
      <c r="BG26" s="6"/>
      <c r="BH26" s="6"/>
      <c r="BI26" s="6"/>
    </row>
    <row r="27" spans="1:91" x14ac:dyDescent="0.2">
      <c r="A27" t="s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f t="shared" si="0"/>
        <v>937.5</v>
      </c>
      <c r="AB27" t="s">
        <v>77</v>
      </c>
      <c r="AC27">
        <f>B9</f>
        <v>1000</v>
      </c>
      <c r="BJ27" s="6"/>
      <c r="BK27" s="6"/>
      <c r="BL27" s="6"/>
      <c r="BM27" s="6"/>
      <c r="BN27" s="6"/>
    </row>
    <row r="28" spans="1:91" x14ac:dyDescent="0.2">
      <c r="A28" t="s">
        <v>99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f t="shared" si="0"/>
        <v>0</v>
      </c>
      <c r="AB28" t="s">
        <v>77</v>
      </c>
      <c r="AC28">
        <f>C9</f>
        <v>0</v>
      </c>
      <c r="BO28" s="6"/>
      <c r="BP28" s="6"/>
      <c r="BQ28" s="6"/>
      <c r="BR28" s="6"/>
      <c r="BS28" s="6"/>
    </row>
    <row r="29" spans="1:91" x14ac:dyDescent="0.2">
      <c r="A29" t="s">
        <v>101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f t="shared" si="0"/>
        <v>0</v>
      </c>
      <c r="AB29" t="s">
        <v>77</v>
      </c>
      <c r="AC29">
        <f>D9</f>
        <v>0</v>
      </c>
      <c r="BT29" s="6"/>
      <c r="BU29" s="6"/>
      <c r="BV29" s="6"/>
      <c r="BW29" s="6"/>
      <c r="BX29" s="6"/>
    </row>
    <row r="30" spans="1:91" x14ac:dyDescent="0.2">
      <c r="A30" t="s">
        <v>100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f t="shared" si="0"/>
        <v>0</v>
      </c>
      <c r="AB30" t="s">
        <v>77</v>
      </c>
      <c r="AC30">
        <f>E9</f>
        <v>0</v>
      </c>
      <c r="BY30" s="6"/>
      <c r="BZ30" s="6"/>
      <c r="CA30" s="6"/>
      <c r="CB30" s="6"/>
      <c r="CC30" s="6"/>
    </row>
    <row r="31" spans="1:91" x14ac:dyDescent="0.2">
      <c r="A31" t="s">
        <v>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f t="shared" si="0"/>
        <v>0</v>
      </c>
      <c r="AB31" t="s">
        <v>77</v>
      </c>
      <c r="AC31">
        <f>F9</f>
        <v>0</v>
      </c>
      <c r="CD31" s="6"/>
      <c r="CE31" s="6"/>
      <c r="CF31" s="6"/>
      <c r="CG31" s="6"/>
      <c r="CH31" s="6"/>
    </row>
    <row r="32" spans="1:91" x14ac:dyDescent="0.2">
      <c r="CI32" s="6"/>
      <c r="CJ32" s="6"/>
      <c r="CK32" s="6"/>
      <c r="CL32" s="6"/>
      <c r="CM32" s="6"/>
    </row>
    <row r="33" spans="92:101" x14ac:dyDescent="0.2">
      <c r="CN33" s="6"/>
      <c r="CO33" s="6"/>
      <c r="CP33" s="6"/>
      <c r="CQ33" s="6"/>
      <c r="CR33" s="6"/>
    </row>
    <row r="34" spans="92:101" x14ac:dyDescent="0.2">
      <c r="CS34" s="6"/>
      <c r="CT34" s="6"/>
      <c r="CU34" s="6"/>
      <c r="CV34" s="6"/>
      <c r="CW34" s="6"/>
    </row>
    <row r="70" spans="1:17" x14ac:dyDescent="0.2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4" spans="1:17" x14ac:dyDescent="0.2">
      <c r="L74" t="e">
        <f>_xlfn.CEILING.MATH(CX15/CZ15)</f>
        <v>#DIV/0!</v>
      </c>
      <c r="M74" t="e">
        <f>_xlfn.CEILING.MATH(CX16/CZ16)</f>
        <v>#DIV/0!</v>
      </c>
      <c r="N74" t="e">
        <f>_xlfn.CEILING.MATH(CX17/CZ17)</f>
        <v>#DIV/0!</v>
      </c>
      <c r="Q74" t="e">
        <f>SUM(L74:N74)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15C-9955-BE4D-8D7B-1C9269A08A72}">
  <dimension ref="A2:S50"/>
  <sheetViews>
    <sheetView topLeftCell="F1" zoomScale="85" workbookViewId="0">
      <selection activeCell="L12" sqref="L12"/>
    </sheetView>
  </sheetViews>
  <sheetFormatPr baseColWidth="10" defaultRowHeight="16" x14ac:dyDescent="0.2"/>
  <cols>
    <col min="1" max="1" width="37.33203125" customWidth="1"/>
    <col min="7" max="7" width="37.6640625" customWidth="1"/>
    <col min="12" max="12" width="9.5" customWidth="1"/>
    <col min="19" max="19" width="43.1640625" customWidth="1"/>
  </cols>
  <sheetData>
    <row r="2" spans="1:18" x14ac:dyDescent="0.2">
      <c r="A2" t="s">
        <v>0</v>
      </c>
      <c r="B2" t="s">
        <v>1</v>
      </c>
      <c r="C2" t="s">
        <v>2</v>
      </c>
    </row>
    <row r="3" spans="1:18" x14ac:dyDescent="0.2">
      <c r="B3">
        <v>2.2000000000000002</v>
      </c>
      <c r="C3" cm="1">
        <f t="array" ref="C3:C31">B3:B31*16</f>
        <v>35.200000000000003</v>
      </c>
      <c r="E3">
        <v>0.8</v>
      </c>
    </row>
    <row r="4" spans="1:18" x14ac:dyDescent="0.2">
      <c r="B4">
        <v>2.2000000000000002</v>
      </c>
      <c r="C4">
        <v>35.200000000000003</v>
      </c>
      <c r="E4">
        <v>1.2</v>
      </c>
      <c r="H4" t="s">
        <v>32</v>
      </c>
      <c r="I4" t="s">
        <v>33</v>
      </c>
      <c r="J4" t="s">
        <v>34</v>
      </c>
    </row>
    <row r="5" spans="1:18" x14ac:dyDescent="0.2">
      <c r="B5">
        <v>3</v>
      </c>
      <c r="C5">
        <v>48</v>
      </c>
      <c r="E5">
        <v>1.2</v>
      </c>
      <c r="H5" t="s">
        <v>53</v>
      </c>
      <c r="I5" t="s">
        <v>54</v>
      </c>
      <c r="J5" t="s">
        <v>55</v>
      </c>
    </row>
    <row r="6" spans="1:18" x14ac:dyDescent="0.2">
      <c r="B6">
        <v>2.8</v>
      </c>
      <c r="C6">
        <v>44.8</v>
      </c>
      <c r="E6">
        <v>1.2</v>
      </c>
    </row>
    <row r="7" spans="1:18" x14ac:dyDescent="0.2">
      <c r="B7">
        <v>2.8</v>
      </c>
      <c r="C7">
        <v>44.8</v>
      </c>
      <c r="E7">
        <v>1.2</v>
      </c>
      <c r="H7" t="s">
        <v>31</v>
      </c>
    </row>
    <row r="8" spans="1:18" x14ac:dyDescent="0.2">
      <c r="B8">
        <v>2</v>
      </c>
      <c r="C8">
        <v>32</v>
      </c>
      <c r="E8">
        <v>1.6</v>
      </c>
    </row>
    <row r="9" spans="1:18" x14ac:dyDescent="0.2">
      <c r="B9">
        <v>2</v>
      </c>
      <c r="C9">
        <v>32</v>
      </c>
      <c r="E9">
        <v>1.8</v>
      </c>
    </row>
    <row r="10" spans="1:18" x14ac:dyDescent="0.2">
      <c r="B10">
        <v>0.8</v>
      </c>
      <c r="C10">
        <v>12.8</v>
      </c>
      <c r="E10">
        <v>1.8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">
      <c r="B11">
        <v>2.2000000000000002</v>
      </c>
      <c r="C11">
        <v>35.200000000000003</v>
      </c>
      <c r="E11">
        <v>1.8</v>
      </c>
    </row>
    <row r="12" spans="1:18" x14ac:dyDescent="0.2">
      <c r="B12">
        <v>4.2</v>
      </c>
      <c r="C12">
        <v>67.2</v>
      </c>
      <c r="E12">
        <v>2</v>
      </c>
      <c r="I12" t="s">
        <v>36</v>
      </c>
      <c r="J12" t="s">
        <v>37</v>
      </c>
      <c r="K12" t="s">
        <v>38</v>
      </c>
    </row>
    <row r="13" spans="1:18" x14ac:dyDescent="0.2">
      <c r="B13">
        <v>2</v>
      </c>
      <c r="C13">
        <v>32</v>
      </c>
      <c r="E13">
        <v>2</v>
      </c>
      <c r="H13" t="s">
        <v>30</v>
      </c>
      <c r="I13" s="5">
        <v>0</v>
      </c>
      <c r="J13" s="5">
        <v>0</v>
      </c>
      <c r="K13" s="5">
        <v>0</v>
      </c>
      <c r="L13" t="s">
        <v>35</v>
      </c>
    </row>
    <row r="14" spans="1:18" ht="17" x14ac:dyDescent="0.2">
      <c r="B14">
        <v>2</v>
      </c>
      <c r="C14">
        <v>32</v>
      </c>
      <c r="E14">
        <v>2</v>
      </c>
      <c r="I14" s="4">
        <v>2</v>
      </c>
      <c r="J14" s="4">
        <v>2.5</v>
      </c>
      <c r="K14" s="4">
        <v>4.4000000000000004</v>
      </c>
      <c r="L14">
        <f>SUMPRODUCT($I$13:$K$13,I14:K14)</f>
        <v>0</v>
      </c>
      <c r="M14" s="4" t="s">
        <v>19</v>
      </c>
      <c r="N14">
        <v>40</v>
      </c>
    </row>
    <row r="15" spans="1:18" x14ac:dyDescent="0.2">
      <c r="B15">
        <v>2.4</v>
      </c>
      <c r="C15">
        <v>38.4</v>
      </c>
      <c r="E15">
        <v>2</v>
      </c>
      <c r="I15">
        <v>200</v>
      </c>
      <c r="J15">
        <v>400</v>
      </c>
      <c r="K15">
        <v>600</v>
      </c>
      <c r="L15">
        <f>SUMPRODUCT($I$13:$K$13,I15:K15)</f>
        <v>0</v>
      </c>
      <c r="M15" t="s">
        <v>19</v>
      </c>
      <c r="N15">
        <v>5184</v>
      </c>
    </row>
    <row r="16" spans="1:18" x14ac:dyDescent="0.2">
      <c r="B16">
        <v>2.8</v>
      </c>
      <c r="C16">
        <v>44.8</v>
      </c>
      <c r="E16">
        <v>2</v>
      </c>
      <c r="L16">
        <f>SUMPRODUCT($I$13:$K$13,I16:K16)</f>
        <v>0</v>
      </c>
    </row>
    <row r="17" spans="2:19" x14ac:dyDescent="0.2">
      <c r="B17">
        <v>1.2</v>
      </c>
      <c r="C17">
        <v>19.2</v>
      </c>
      <c r="E17">
        <v>2</v>
      </c>
    </row>
    <row r="18" spans="2:19" x14ac:dyDescent="0.2">
      <c r="B18">
        <v>2.4</v>
      </c>
      <c r="C18">
        <v>38.4</v>
      </c>
      <c r="E18">
        <v>2.2000000000000002</v>
      </c>
    </row>
    <row r="19" spans="2:19" x14ac:dyDescent="0.2">
      <c r="B19">
        <v>1.6</v>
      </c>
      <c r="C19">
        <v>25.6</v>
      </c>
      <c r="E19">
        <v>2.2000000000000002</v>
      </c>
    </row>
    <row r="20" spans="2:19" x14ac:dyDescent="0.2">
      <c r="B20">
        <v>1.8</v>
      </c>
      <c r="C20">
        <v>28.8</v>
      </c>
      <c r="E20">
        <v>2.2000000000000002</v>
      </c>
    </row>
    <row r="21" spans="2:19" x14ac:dyDescent="0.2">
      <c r="B21">
        <v>2.8</v>
      </c>
      <c r="C21">
        <v>44.8</v>
      </c>
      <c r="E21">
        <v>2.2000000000000002</v>
      </c>
    </row>
    <row r="22" spans="2:19" x14ac:dyDescent="0.2">
      <c r="B22">
        <v>2.8</v>
      </c>
      <c r="C22">
        <v>44.8</v>
      </c>
      <c r="E22">
        <v>2.4</v>
      </c>
    </row>
    <row r="23" spans="2:19" x14ac:dyDescent="0.2">
      <c r="B23">
        <v>1.8</v>
      </c>
      <c r="C23">
        <v>28.8</v>
      </c>
      <c r="E23">
        <v>2.4</v>
      </c>
    </row>
    <row r="24" spans="2:19" x14ac:dyDescent="0.2">
      <c r="B24">
        <v>1.2</v>
      </c>
      <c r="C24">
        <v>19.2</v>
      </c>
      <c r="E24">
        <v>2.8</v>
      </c>
    </row>
    <row r="25" spans="2:19" x14ac:dyDescent="0.2">
      <c r="B25">
        <v>4.4000000000000004</v>
      </c>
      <c r="C25">
        <v>70.400000000000006</v>
      </c>
      <c r="E25">
        <v>2.8</v>
      </c>
      <c r="H25" t="s">
        <v>44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S25" t="s">
        <v>50</v>
      </c>
    </row>
    <row r="26" spans="2:19" x14ac:dyDescent="0.2">
      <c r="B26">
        <v>1.2</v>
      </c>
      <c r="C26">
        <v>19.2</v>
      </c>
      <c r="E26">
        <v>2.8</v>
      </c>
      <c r="S26" t="s">
        <v>52</v>
      </c>
    </row>
    <row r="27" spans="2:19" x14ac:dyDescent="0.2">
      <c r="B27">
        <v>2.2000000000000002</v>
      </c>
      <c r="C27">
        <v>35.200000000000003</v>
      </c>
      <c r="E27">
        <v>2.8</v>
      </c>
      <c r="H27" t="s">
        <v>45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O27" t="s">
        <v>17</v>
      </c>
      <c r="P27" t="s">
        <v>47</v>
      </c>
      <c r="S27" t="s">
        <v>51</v>
      </c>
    </row>
    <row r="28" spans="2:19" x14ac:dyDescent="0.2">
      <c r="B28">
        <v>1.2</v>
      </c>
      <c r="C28">
        <v>19.2</v>
      </c>
      <c r="E28">
        <v>2.8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O28" t="s">
        <v>17</v>
      </c>
      <c r="P28" t="s">
        <v>46</v>
      </c>
    </row>
    <row r="29" spans="2:19" x14ac:dyDescent="0.2">
      <c r="B29">
        <v>1.8</v>
      </c>
      <c r="C29">
        <v>28.8</v>
      </c>
      <c r="E29">
        <v>3</v>
      </c>
    </row>
    <row r="30" spans="2:19" x14ac:dyDescent="0.2">
      <c r="B30">
        <v>2</v>
      </c>
      <c r="C30">
        <v>32</v>
      </c>
      <c r="E30">
        <v>4.2</v>
      </c>
    </row>
    <row r="31" spans="2:19" x14ac:dyDescent="0.2">
      <c r="B31">
        <v>2</v>
      </c>
      <c r="C31">
        <v>32</v>
      </c>
      <c r="E31">
        <v>4.4000000000000004</v>
      </c>
    </row>
    <row r="34" spans="1:13" x14ac:dyDescent="0.2">
      <c r="A34" t="s">
        <v>3</v>
      </c>
      <c r="B34">
        <f>AVERAGE(B3:B31)</f>
        <v>2.1999999999999997</v>
      </c>
      <c r="C34">
        <f>AVERAGE(_xlfn.ANCHORARRAY(C3))</f>
        <v>35.199999999999996</v>
      </c>
    </row>
    <row r="36" spans="1:13" x14ac:dyDescent="0.2">
      <c r="A36" t="s">
        <v>4</v>
      </c>
      <c r="B36">
        <v>42</v>
      </c>
      <c r="C36">
        <v>672</v>
      </c>
    </row>
    <row r="38" spans="1:13" x14ac:dyDescent="0.2">
      <c r="A38" t="s">
        <v>5</v>
      </c>
      <c r="B38">
        <f>B36/B34</f>
        <v>19.090909090909093</v>
      </c>
      <c r="C38">
        <f>C36/C34</f>
        <v>19.090909090909093</v>
      </c>
    </row>
    <row r="39" spans="1:13" x14ac:dyDescent="0.2">
      <c r="A39" t="s">
        <v>6</v>
      </c>
      <c r="B39">
        <f>INT(B38)</f>
        <v>19</v>
      </c>
      <c r="C39">
        <f>INT(C38)</f>
        <v>19</v>
      </c>
    </row>
    <row r="40" spans="1:13" x14ac:dyDescent="0.2">
      <c r="A40" s="2"/>
      <c r="B40" s="2"/>
      <c r="C40" s="2"/>
    </row>
    <row r="41" spans="1:13" x14ac:dyDescent="0.2">
      <c r="A41" t="s">
        <v>7</v>
      </c>
      <c r="B41">
        <v>33</v>
      </c>
    </row>
    <row r="42" spans="1:13" x14ac:dyDescent="0.2">
      <c r="A42" t="s">
        <v>8</v>
      </c>
      <c r="B42">
        <v>7</v>
      </c>
    </row>
    <row r="43" spans="1:13" x14ac:dyDescent="0.2">
      <c r="A43" t="s">
        <v>9</v>
      </c>
      <c r="B43">
        <v>4</v>
      </c>
    </row>
    <row r="44" spans="1:13" x14ac:dyDescent="0.2">
      <c r="A44" t="s">
        <v>10</v>
      </c>
      <c r="B44">
        <f>B42*B43</f>
        <v>28</v>
      </c>
    </row>
    <row r="45" spans="1:13" x14ac:dyDescent="0.2">
      <c r="A45" t="s">
        <v>11</v>
      </c>
      <c r="B45">
        <f>B44*B41</f>
        <v>924</v>
      </c>
      <c r="M45" s="3"/>
    </row>
    <row r="46" spans="1:13" x14ac:dyDescent="0.2">
      <c r="A46" s="1" t="s">
        <v>12</v>
      </c>
      <c r="B46" s="1">
        <f>_xlfn.CEILING.MATH((B45*C34)/C36)</f>
        <v>49</v>
      </c>
    </row>
    <row r="49" spans="1:4" x14ac:dyDescent="0.2">
      <c r="A49" t="s">
        <v>13</v>
      </c>
      <c r="B49" t="s">
        <v>14</v>
      </c>
      <c r="C49" t="s">
        <v>15</v>
      </c>
      <c r="D49" t="s">
        <v>16</v>
      </c>
    </row>
    <row r="50" spans="1:4" x14ac:dyDescent="0.2">
      <c r="B50">
        <v>12</v>
      </c>
      <c r="C50">
        <v>18</v>
      </c>
      <c r="D50">
        <v>24</v>
      </c>
    </row>
  </sheetData>
  <sortState xmlns:xlrd2="http://schemas.microsoft.com/office/spreadsheetml/2017/richdata2" ref="E3:E31">
    <sortCondition ref="E3:E3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A0D1-2F42-3742-BEE7-3345AAB0FEBA}">
  <dimension ref="A3:J15"/>
  <sheetViews>
    <sheetView workbookViewId="0">
      <selection activeCell="A7" sqref="A7:A8"/>
    </sheetView>
  </sheetViews>
  <sheetFormatPr baseColWidth="10" defaultRowHeight="16" x14ac:dyDescent="0.2"/>
  <sheetData>
    <row r="3" spans="1:10" x14ac:dyDescent="0.2">
      <c r="B3" t="s">
        <v>79</v>
      </c>
      <c r="C3" t="s">
        <v>81</v>
      </c>
      <c r="D3" t="s">
        <v>82</v>
      </c>
      <c r="E3" t="s">
        <v>83</v>
      </c>
      <c r="F3" t="s">
        <v>80</v>
      </c>
      <c r="G3" t="s">
        <v>84</v>
      </c>
    </row>
    <row r="4" spans="1:10" x14ac:dyDescent="0.2">
      <c r="A4" t="s">
        <v>56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7" spans="1:10" x14ac:dyDescent="0.2">
      <c r="A7" t="s">
        <v>91</v>
      </c>
      <c r="B7">
        <v>10</v>
      </c>
      <c r="C7">
        <v>20</v>
      </c>
      <c r="D7">
        <v>15</v>
      </c>
      <c r="E7">
        <v>0</v>
      </c>
      <c r="F7">
        <v>0</v>
      </c>
      <c r="G7">
        <v>0</v>
      </c>
      <c r="H7">
        <f>SUMPRODUCT(B7:G7,B4:G4)</f>
        <v>25</v>
      </c>
      <c r="I7" t="s">
        <v>19</v>
      </c>
      <c r="J7">
        <v>40</v>
      </c>
    </row>
    <row r="8" spans="1:10" x14ac:dyDescent="0.2">
      <c r="A8" t="s">
        <v>90</v>
      </c>
      <c r="B8">
        <v>0</v>
      </c>
      <c r="C8">
        <v>0</v>
      </c>
      <c r="D8">
        <v>0</v>
      </c>
      <c r="E8">
        <v>10</v>
      </c>
      <c r="F8">
        <v>20</v>
      </c>
      <c r="G8">
        <v>15</v>
      </c>
      <c r="H8">
        <f>SUMPRODUCT(B8:G8,B4:G4)</f>
        <v>30</v>
      </c>
      <c r="I8" t="s">
        <v>19</v>
      </c>
      <c r="J8">
        <v>40</v>
      </c>
    </row>
    <row r="9" spans="1:10" x14ac:dyDescent="0.2">
      <c r="A9" t="s">
        <v>88</v>
      </c>
      <c r="B9">
        <v>210</v>
      </c>
      <c r="C9">
        <v>300</v>
      </c>
      <c r="D9">
        <v>250</v>
      </c>
      <c r="E9">
        <v>0</v>
      </c>
      <c r="F9">
        <v>0</v>
      </c>
      <c r="G9">
        <v>0</v>
      </c>
      <c r="H9">
        <f>SUMPRODUCT(B9:G9,B4:G4)</f>
        <v>460</v>
      </c>
      <c r="I9" t="s">
        <v>19</v>
      </c>
      <c r="J9">
        <v>500</v>
      </c>
    </row>
    <row r="10" spans="1:10" x14ac:dyDescent="0.2">
      <c r="A10" t="s">
        <v>89</v>
      </c>
      <c r="B10">
        <v>0</v>
      </c>
      <c r="C10">
        <v>0</v>
      </c>
      <c r="D10">
        <v>0</v>
      </c>
      <c r="E10">
        <v>100</v>
      </c>
      <c r="F10">
        <v>300</v>
      </c>
      <c r="G10">
        <v>250</v>
      </c>
      <c r="H10">
        <f>SUMPRODUCT(B10:G10,B4:G4)</f>
        <v>400</v>
      </c>
      <c r="I10" t="s">
        <v>19</v>
      </c>
      <c r="J10">
        <v>500</v>
      </c>
    </row>
    <row r="11" spans="1:10" x14ac:dyDescent="0.2">
      <c r="A11" t="s">
        <v>85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f>SUMPRODUCT(B11:G11,B4:G4)</f>
        <v>2</v>
      </c>
      <c r="I11" t="s">
        <v>77</v>
      </c>
      <c r="J11">
        <v>2</v>
      </c>
    </row>
    <row r="12" spans="1:10" x14ac:dyDescent="0.2">
      <c r="A12" t="s">
        <v>86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f>SUMPRODUCT(B12:G12,B4:G4)</f>
        <v>1</v>
      </c>
      <c r="I12" t="s">
        <v>77</v>
      </c>
      <c r="J12">
        <v>1</v>
      </c>
    </row>
    <row r="13" spans="1:10" x14ac:dyDescent="0.2">
      <c r="A13" t="s">
        <v>87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f>SUMPRODUCT(B13:G13,B4:G4)</f>
        <v>1</v>
      </c>
      <c r="I13" t="s">
        <v>77</v>
      </c>
      <c r="J13">
        <v>1</v>
      </c>
    </row>
    <row r="15" spans="1:10" x14ac:dyDescent="0.2">
      <c r="A15" t="s">
        <v>78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f>SUMPRODUCT(B4:G4,B15:G15)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CEFA-5E04-7C49-AB97-AC89B0C5F528}">
  <dimension ref="A1:G10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7.83203125" bestFit="1" customWidth="1"/>
    <col min="4" max="4" width="9.3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7" x14ac:dyDescent="0.2">
      <c r="A1" s="8" t="s">
        <v>132</v>
      </c>
    </row>
    <row r="2" spans="1:7" x14ac:dyDescent="0.2">
      <c r="A2" s="8" t="s">
        <v>133</v>
      </c>
    </row>
    <row r="3" spans="1:7" x14ac:dyDescent="0.2">
      <c r="A3" s="8" t="s">
        <v>134</v>
      </c>
    </row>
    <row r="6" spans="1:7" ht="17" thickBot="1" x14ac:dyDescent="0.25">
      <c r="A6" t="s">
        <v>135</v>
      </c>
    </row>
    <row r="7" spans="1:7" ht="17" thickBot="1" x14ac:dyDescent="0.25">
      <c r="B7" s="9" t="s">
        <v>136</v>
      </c>
      <c r="C7" s="9" t="s">
        <v>137</v>
      </c>
      <c r="D7" s="9" t="s">
        <v>138</v>
      </c>
      <c r="E7" s="9" t="s">
        <v>139</v>
      </c>
      <c r="F7" s="9" t="s">
        <v>140</v>
      </c>
      <c r="G7" s="9" t="s">
        <v>141</v>
      </c>
    </row>
    <row r="8" spans="1:7" x14ac:dyDescent="0.2">
      <c r="B8" t="s">
        <v>142</v>
      </c>
      <c r="C8" t="s">
        <v>106</v>
      </c>
      <c r="D8">
        <v>0</v>
      </c>
      <c r="E8" t="s">
        <v>143</v>
      </c>
      <c r="F8" t="s">
        <v>144</v>
      </c>
      <c r="G8">
        <v>0</v>
      </c>
    </row>
    <row r="9" spans="1:7" x14ac:dyDescent="0.2">
      <c r="B9" t="s">
        <v>145</v>
      </c>
      <c r="C9" t="s">
        <v>107</v>
      </c>
      <c r="D9">
        <v>0</v>
      </c>
      <c r="E9" t="s">
        <v>146</v>
      </c>
      <c r="F9" t="s">
        <v>144</v>
      </c>
      <c r="G9">
        <v>0</v>
      </c>
    </row>
    <row r="10" spans="1:7" x14ac:dyDescent="0.2">
      <c r="B10" t="s">
        <v>147</v>
      </c>
      <c r="C10" t="s">
        <v>116</v>
      </c>
      <c r="D10">
        <v>0</v>
      </c>
      <c r="E10" t="s">
        <v>148</v>
      </c>
      <c r="F10" t="s">
        <v>144</v>
      </c>
      <c r="G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A8B5-9EB4-3C4D-95D7-904E853DC3B1}">
  <dimension ref="A1:AE35"/>
  <sheetViews>
    <sheetView topLeftCell="A2" zoomScale="57" zoomScaleNormal="110" workbookViewId="0">
      <selection activeCell="O39" sqref="O39"/>
    </sheetView>
  </sheetViews>
  <sheetFormatPr baseColWidth="10" defaultRowHeight="16" x14ac:dyDescent="0.2"/>
  <sheetData>
    <row r="1" spans="1:31" x14ac:dyDescent="0.2">
      <c r="A1" t="s">
        <v>92</v>
      </c>
    </row>
    <row r="2" spans="1:31" x14ac:dyDescent="0.2">
      <c r="A2" t="s">
        <v>93</v>
      </c>
    </row>
    <row r="3" spans="1:31" x14ac:dyDescent="0.2">
      <c r="B3" t="s">
        <v>94</v>
      </c>
      <c r="C3" t="s">
        <v>95</v>
      </c>
      <c r="D3" t="s">
        <v>130</v>
      </c>
    </row>
    <row r="4" spans="1:31" x14ac:dyDescent="0.2">
      <c r="B4">
        <v>40</v>
      </c>
      <c r="C4">
        <v>5285</v>
      </c>
      <c r="D4">
        <v>10000</v>
      </c>
    </row>
    <row r="5" spans="1:31" x14ac:dyDescent="0.2">
      <c r="A5" t="s">
        <v>96</v>
      </c>
    </row>
    <row r="6" spans="1:31" x14ac:dyDescent="0.2">
      <c r="B6" t="s">
        <v>97</v>
      </c>
      <c r="C6" t="s">
        <v>99</v>
      </c>
      <c r="D6" t="s">
        <v>101</v>
      </c>
      <c r="E6" t="s">
        <v>100</v>
      </c>
      <c r="F6" t="s">
        <v>98</v>
      </c>
    </row>
    <row r="7" spans="1:31" x14ac:dyDescent="0.2">
      <c r="A7" t="s">
        <v>118</v>
      </c>
      <c r="B7">
        <v>100</v>
      </c>
      <c r="C7">
        <v>200</v>
      </c>
      <c r="D7">
        <v>300</v>
      </c>
      <c r="E7">
        <v>400</v>
      </c>
      <c r="F7">
        <v>500</v>
      </c>
      <c r="I7">
        <v>31</v>
      </c>
      <c r="J7">
        <v>47</v>
      </c>
      <c r="K7">
        <v>19</v>
      </c>
      <c r="L7">
        <v>3</v>
      </c>
      <c r="M7">
        <v>0</v>
      </c>
      <c r="P7" t="s">
        <v>131</v>
      </c>
      <c r="Q7">
        <f>SUM(P14,K14,F14)</f>
        <v>1</v>
      </c>
    </row>
    <row r="8" spans="1:31" x14ac:dyDescent="0.2">
      <c r="A8" t="s">
        <v>119</v>
      </c>
      <c r="B8">
        <v>0.5</v>
      </c>
      <c r="C8">
        <v>1</v>
      </c>
      <c r="D8">
        <v>1.5</v>
      </c>
      <c r="E8">
        <v>2</v>
      </c>
      <c r="F8">
        <v>2.5</v>
      </c>
    </row>
    <row r="9" spans="1:31" x14ac:dyDescent="0.2">
      <c r="A9" t="s">
        <v>117</v>
      </c>
      <c r="B9">
        <v>1</v>
      </c>
      <c r="C9">
        <v>1</v>
      </c>
      <c r="D9">
        <v>1</v>
      </c>
      <c r="E9">
        <v>5</v>
      </c>
      <c r="F9">
        <v>0</v>
      </c>
    </row>
    <row r="11" spans="1:31" x14ac:dyDescent="0.2"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108</v>
      </c>
      <c r="H11" t="s">
        <v>109</v>
      </c>
      <c r="I11" t="s">
        <v>110</v>
      </c>
      <c r="J11" t="s">
        <v>111</v>
      </c>
      <c r="K11" t="s">
        <v>107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s="6"/>
      <c r="R11" s="6"/>
      <c r="S11" s="6"/>
      <c r="T11" s="6"/>
      <c r="U11" s="6"/>
      <c r="X11" s="6"/>
      <c r="Y11" s="6"/>
      <c r="Z11" s="6"/>
      <c r="AA11" s="6"/>
      <c r="AB11" s="6"/>
      <c r="AC11" s="6"/>
      <c r="AD11" s="6"/>
      <c r="AE11" s="6"/>
    </row>
    <row r="12" spans="1:31" x14ac:dyDescent="0.2">
      <c r="A12" t="s">
        <v>117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1</v>
      </c>
      <c r="O12" s="7">
        <v>5</v>
      </c>
      <c r="P12" s="7">
        <v>0</v>
      </c>
    </row>
    <row r="13" spans="1:31" x14ac:dyDescent="0.2">
      <c r="F13">
        <f>SUM(B12:F12)</f>
        <v>0</v>
      </c>
      <c r="K13">
        <f>SUM(G12:K12)</f>
        <v>0</v>
      </c>
      <c r="P13">
        <f>SUM(L12:P12)</f>
        <v>8</v>
      </c>
    </row>
    <row r="14" spans="1:31" x14ac:dyDescent="0.2">
      <c r="F14">
        <v>0</v>
      </c>
      <c r="G14">
        <f>F14*D4</f>
        <v>0</v>
      </c>
      <c r="H14">
        <f>F13-G14</f>
        <v>0</v>
      </c>
      <c r="K14">
        <v>0</v>
      </c>
      <c r="L14">
        <f>K14*D4</f>
        <v>0</v>
      </c>
      <c r="M14">
        <f>K13-L14</f>
        <v>0</v>
      </c>
      <c r="P14">
        <v>1</v>
      </c>
      <c r="Q14">
        <f>P14*D4</f>
        <v>10000</v>
      </c>
      <c r="R14">
        <f>P13-Q14</f>
        <v>-9992</v>
      </c>
    </row>
    <row r="15" spans="1:31" x14ac:dyDescent="0.2">
      <c r="A15" t="s">
        <v>120</v>
      </c>
      <c r="B15">
        <f>B8</f>
        <v>0.5</v>
      </c>
      <c r="C15">
        <f>C8</f>
        <v>1</v>
      </c>
      <c r="D15">
        <f>D8</f>
        <v>1.5</v>
      </c>
      <c r="E15">
        <f>E8</f>
        <v>2</v>
      </c>
      <c r="F15">
        <f>F8</f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SUMPRODUCT(B12:P12,B15:P15)</f>
        <v>0</v>
      </c>
      <c r="R15" t="s">
        <v>19</v>
      </c>
      <c r="S15">
        <f>B4</f>
        <v>40</v>
      </c>
    </row>
    <row r="16" spans="1:31" x14ac:dyDescent="0.2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 s="6">
        <v>0.5</v>
      </c>
      <c r="H16" s="6">
        <v>1</v>
      </c>
      <c r="I16" s="6">
        <v>1.5</v>
      </c>
      <c r="J16" s="6">
        <v>2</v>
      </c>
      <c r="K16" s="6">
        <v>2.5</v>
      </c>
      <c r="L16">
        <v>0</v>
      </c>
      <c r="M16">
        <v>0</v>
      </c>
      <c r="N16">
        <v>0</v>
      </c>
      <c r="O16">
        <v>0</v>
      </c>
      <c r="P16">
        <v>0</v>
      </c>
      <c r="Q16">
        <f>SUMPRODUCT(B12:P12,B16:P16)</f>
        <v>0</v>
      </c>
      <c r="R16" t="s">
        <v>19</v>
      </c>
      <c r="S16">
        <f>B4</f>
        <v>40</v>
      </c>
    </row>
    <row r="17" spans="1:19" x14ac:dyDescent="0.2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6">
        <v>0.5</v>
      </c>
      <c r="M17" s="6">
        <v>1</v>
      </c>
      <c r="N17" s="6">
        <v>1.5</v>
      </c>
      <c r="O17" s="6">
        <v>2</v>
      </c>
      <c r="P17" s="6">
        <v>2.5</v>
      </c>
      <c r="Q17">
        <f>SUMPRODUCT(B12:P12,B17:P17)</f>
        <v>13</v>
      </c>
      <c r="R17" t="s">
        <v>19</v>
      </c>
      <c r="S17">
        <f>B4</f>
        <v>40</v>
      </c>
    </row>
    <row r="18" spans="1:19" x14ac:dyDescent="0.2">
      <c r="A18" t="s">
        <v>125</v>
      </c>
      <c r="B18">
        <f>B7</f>
        <v>100</v>
      </c>
      <c r="C18">
        <f>C7</f>
        <v>200</v>
      </c>
      <c r="D18">
        <f>D7</f>
        <v>300</v>
      </c>
      <c r="E18">
        <f>E7</f>
        <v>400</v>
      </c>
      <c r="F18">
        <f>F7</f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f>SUMPRODUCT(B12:P12,B18:P18)</f>
        <v>0</v>
      </c>
      <c r="R18" t="s">
        <v>19</v>
      </c>
      <c r="S18">
        <f>C4</f>
        <v>5285</v>
      </c>
    </row>
    <row r="19" spans="1:19" x14ac:dyDescent="0.2">
      <c r="A19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f>B7</f>
        <v>100</v>
      </c>
      <c r="H19">
        <f>C7</f>
        <v>200</v>
      </c>
      <c r="I19">
        <f>D7</f>
        <v>300</v>
      </c>
      <c r="J19">
        <f>E7</f>
        <v>400</v>
      </c>
      <c r="K19">
        <f>F7</f>
        <v>500</v>
      </c>
      <c r="L19">
        <v>0</v>
      </c>
      <c r="M19">
        <v>0</v>
      </c>
      <c r="N19">
        <v>0</v>
      </c>
      <c r="O19">
        <v>0</v>
      </c>
      <c r="P19">
        <v>0</v>
      </c>
      <c r="Q19">
        <f>SUMPRODUCT(B12:P12,B19:P19)</f>
        <v>0</v>
      </c>
      <c r="R19" t="s">
        <v>19</v>
      </c>
      <c r="S19">
        <f>C4</f>
        <v>5285</v>
      </c>
    </row>
    <row r="20" spans="1:19" x14ac:dyDescent="0.2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>B7</f>
        <v>100</v>
      </c>
      <c r="M20">
        <f>C7</f>
        <v>200</v>
      </c>
      <c r="N20">
        <f>D7</f>
        <v>300</v>
      </c>
      <c r="O20">
        <f>E7</f>
        <v>400</v>
      </c>
      <c r="P20">
        <f>F7</f>
        <v>500</v>
      </c>
      <c r="Q20">
        <f>SUMPRODUCT(B12:P12,B20:P20)</f>
        <v>2600</v>
      </c>
      <c r="R20" t="s">
        <v>19</v>
      </c>
      <c r="S20">
        <f>C4</f>
        <v>5285</v>
      </c>
    </row>
    <row r="21" spans="1:19" x14ac:dyDescent="0.2">
      <c r="A21" t="s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f>SUMPRODUCT(B12:P12,B21:P21)</f>
        <v>1</v>
      </c>
      <c r="R21" t="s">
        <v>77</v>
      </c>
      <c r="S21">
        <f>B9</f>
        <v>1</v>
      </c>
    </row>
    <row r="22" spans="1:19" x14ac:dyDescent="0.2">
      <c r="A22" t="s">
        <v>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f>SUMPRODUCT(B12:P12,B22:P22)</f>
        <v>1</v>
      </c>
      <c r="R22" t="s">
        <v>77</v>
      </c>
      <c r="S22">
        <f>C9</f>
        <v>1</v>
      </c>
    </row>
    <row r="23" spans="1:19" x14ac:dyDescent="0.2">
      <c r="A23" t="s">
        <v>101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f>SUMPRODUCT(B12:P12,B23:P23)</f>
        <v>1</v>
      </c>
      <c r="R23" t="s">
        <v>77</v>
      </c>
      <c r="S23">
        <f>D9</f>
        <v>1</v>
      </c>
    </row>
    <row r="24" spans="1:19" x14ac:dyDescent="0.2">
      <c r="A24" t="s">
        <v>100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f>SUMPRODUCT(B12:P12,B24:P24)</f>
        <v>5</v>
      </c>
      <c r="R24" t="s">
        <v>77</v>
      </c>
      <c r="S24">
        <f>E9</f>
        <v>5</v>
      </c>
    </row>
    <row r="25" spans="1:19" x14ac:dyDescent="0.2">
      <c r="A25" t="s">
        <v>98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f>SUMPRODUCT(B12:P12,B25:P25)</f>
        <v>0</v>
      </c>
      <c r="R25" t="s">
        <v>77</v>
      </c>
      <c r="S25">
        <f>F9</f>
        <v>0</v>
      </c>
    </row>
    <row r="31" spans="1:19" x14ac:dyDescent="0.2">
      <c r="A31" t="s">
        <v>78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f>SUMPRODUCT(B12:P12,B31:P31)</f>
        <v>8</v>
      </c>
    </row>
    <row r="35" spans="12:17" x14ac:dyDescent="0.2">
      <c r="L35">
        <f>_xlfn.CEILING.MATH(Q15/S15)</f>
        <v>0</v>
      </c>
      <c r="M35">
        <f>_xlfn.CEILING.MATH(Q16/S16)</f>
        <v>0</v>
      </c>
      <c r="N35">
        <f>_xlfn.CEILING.MATH(Q17/S17)</f>
        <v>1</v>
      </c>
      <c r="Q35">
        <f>SUM(L35:N35)</f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5F9-3B0F-684E-AE47-9978A0894BCF}">
  <dimension ref="A1:J16"/>
  <sheetViews>
    <sheetView workbookViewId="0">
      <selection activeCell="E21" sqref="E21"/>
    </sheetView>
  </sheetViews>
  <sheetFormatPr baseColWidth="10" defaultRowHeight="16" x14ac:dyDescent="0.2"/>
  <sheetData>
    <row r="1" spans="1:10" x14ac:dyDescent="0.2">
      <c r="B1" t="s">
        <v>57</v>
      </c>
      <c r="C1">
        <v>40</v>
      </c>
    </row>
    <row r="2" spans="1:10" x14ac:dyDescent="0.2">
      <c r="B2" t="s">
        <v>58</v>
      </c>
      <c r="C2">
        <v>5184</v>
      </c>
    </row>
    <row r="4" spans="1:10" x14ac:dyDescent="0.2">
      <c r="B4" t="s">
        <v>59</v>
      </c>
      <c r="C4" t="s">
        <v>69</v>
      </c>
      <c r="D4" t="s">
        <v>70</v>
      </c>
    </row>
    <row r="5" spans="1:10" x14ac:dyDescent="0.2">
      <c r="A5" t="s">
        <v>56</v>
      </c>
      <c r="B5">
        <v>5</v>
      </c>
      <c r="C5">
        <v>3</v>
      </c>
      <c r="D5">
        <v>4</v>
      </c>
    </row>
    <row r="6" spans="1:10" x14ac:dyDescent="0.2">
      <c r="A6" t="s">
        <v>62</v>
      </c>
      <c r="B6">
        <v>300</v>
      </c>
      <c r="C6">
        <v>200</v>
      </c>
      <c r="D6">
        <v>225</v>
      </c>
    </row>
    <row r="12" spans="1:10" x14ac:dyDescent="0.2">
      <c r="B12" t="s">
        <v>63</v>
      </c>
      <c r="C12" t="s">
        <v>65</v>
      </c>
      <c r="D12" t="s">
        <v>67</v>
      </c>
      <c r="E12" t="s">
        <v>64</v>
      </c>
      <c r="F12" t="s">
        <v>66</v>
      </c>
      <c r="G12" t="s">
        <v>68</v>
      </c>
    </row>
    <row r="13" spans="1:10" x14ac:dyDescent="0.2">
      <c r="A13" t="s">
        <v>60</v>
      </c>
      <c r="H13">
        <f>SUMPRODUCT(B13:D13)</f>
        <v>0</v>
      </c>
      <c r="I13" t="s">
        <v>19</v>
      </c>
      <c r="J13">
        <v>40</v>
      </c>
    </row>
    <row r="14" spans="1:10" x14ac:dyDescent="0.2">
      <c r="B14" s="6"/>
      <c r="C14" s="6"/>
      <c r="I14" t="s">
        <v>19</v>
      </c>
      <c r="J14">
        <v>5158</v>
      </c>
    </row>
    <row r="15" spans="1:10" x14ac:dyDescent="0.2">
      <c r="A15" s="6" t="s">
        <v>61</v>
      </c>
      <c r="H15">
        <f>SUMPRODUCT(B15:D15)</f>
        <v>0</v>
      </c>
      <c r="I15" t="s">
        <v>19</v>
      </c>
      <c r="J15">
        <v>40</v>
      </c>
    </row>
    <row r="16" spans="1:10" x14ac:dyDescent="0.2">
      <c r="I16" t="s">
        <v>19</v>
      </c>
      <c r="J16">
        <v>5158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5953-0137-3941-AAFF-DE290897FA32}">
  <dimension ref="A2:G16"/>
  <sheetViews>
    <sheetView workbookViewId="0">
      <selection activeCell="D8" sqref="D8"/>
    </sheetView>
  </sheetViews>
  <sheetFormatPr baseColWidth="10" defaultRowHeight="16" x14ac:dyDescent="0.2"/>
  <sheetData>
    <row r="2" spans="1:7" x14ac:dyDescent="0.2">
      <c r="A2" t="s">
        <v>71</v>
      </c>
    </row>
    <row r="3" spans="1:7" x14ac:dyDescent="0.2">
      <c r="B3" t="s">
        <v>72</v>
      </c>
      <c r="C3" t="s">
        <v>73</v>
      </c>
      <c r="D3" t="s">
        <v>74</v>
      </c>
      <c r="E3" t="s">
        <v>76</v>
      </c>
    </row>
    <row r="4" spans="1:7" x14ac:dyDescent="0.2">
      <c r="A4" t="s">
        <v>60</v>
      </c>
      <c r="B4" s="7"/>
      <c r="C4" s="7"/>
      <c r="D4" s="7"/>
      <c r="F4" t="s">
        <v>77</v>
      </c>
      <c r="G4">
        <v>40</v>
      </c>
    </row>
    <row r="5" spans="1:7" x14ac:dyDescent="0.2">
      <c r="A5" t="s">
        <v>61</v>
      </c>
      <c r="B5" s="7"/>
      <c r="C5" s="7"/>
      <c r="D5" s="7"/>
      <c r="F5" t="s">
        <v>77</v>
      </c>
      <c r="G5">
        <v>40</v>
      </c>
    </row>
    <row r="6" spans="1:7" x14ac:dyDescent="0.2">
      <c r="A6" t="s">
        <v>75</v>
      </c>
    </row>
    <row r="7" spans="1:7" x14ac:dyDescent="0.2">
      <c r="B7" t="s">
        <v>77</v>
      </c>
      <c r="C7" t="s">
        <v>77</v>
      </c>
      <c r="D7" t="s">
        <v>77</v>
      </c>
    </row>
    <row r="8" spans="1:7" x14ac:dyDescent="0.2">
      <c r="B8">
        <v>1</v>
      </c>
      <c r="C8">
        <v>1</v>
      </c>
      <c r="D8">
        <v>1</v>
      </c>
    </row>
    <row r="14" spans="1:7" x14ac:dyDescent="0.2">
      <c r="B14" t="s">
        <v>72</v>
      </c>
      <c r="C14" t="s">
        <v>73</v>
      </c>
      <c r="D14" t="s">
        <v>74</v>
      </c>
    </row>
    <row r="15" spans="1:7" x14ac:dyDescent="0.2">
      <c r="A15" t="s">
        <v>60</v>
      </c>
      <c r="B15">
        <v>10</v>
      </c>
      <c r="C15">
        <v>20</v>
      </c>
      <c r="D15">
        <v>15</v>
      </c>
    </row>
    <row r="16" spans="1:7" x14ac:dyDescent="0.2">
      <c r="A16" t="s">
        <v>61</v>
      </c>
      <c r="B16">
        <v>10</v>
      </c>
      <c r="C16">
        <v>20</v>
      </c>
      <c r="D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26B9-15DD-0143-B650-00C3B9A6C1A7}">
  <dimension ref="A1:CV24"/>
  <sheetViews>
    <sheetView workbookViewId="0">
      <selection activeCell="E35" sqref="E35"/>
    </sheetView>
  </sheetViews>
  <sheetFormatPr baseColWidth="10" defaultRowHeight="16" x14ac:dyDescent="0.2"/>
  <sheetData>
    <row r="1" spans="1:100" x14ac:dyDescent="0.2">
      <c r="A1" t="s">
        <v>264</v>
      </c>
    </row>
    <row r="5" spans="1:100" x14ac:dyDescent="0.2">
      <c r="A5" s="6">
        <v>100</v>
      </c>
      <c r="B5" s="6">
        <v>200</v>
      </c>
      <c r="C5" s="6">
        <v>300</v>
      </c>
      <c r="D5" s="6">
        <v>400</v>
      </c>
      <c r="E5" s="6">
        <v>500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</row>
    <row r="6" spans="1:100" x14ac:dyDescent="0.2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100</v>
      </c>
      <c r="G6" s="6">
        <v>200</v>
      </c>
      <c r="H6" s="6">
        <v>300</v>
      </c>
      <c r="I6" s="6">
        <v>400</v>
      </c>
      <c r="J6" s="6">
        <v>500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</row>
    <row r="7" spans="1:100" x14ac:dyDescent="0.2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100</v>
      </c>
      <c r="L7" s="6">
        <v>200</v>
      </c>
      <c r="M7" s="6">
        <v>300</v>
      </c>
      <c r="N7" s="6">
        <v>400</v>
      </c>
      <c r="O7" s="6">
        <v>500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</row>
    <row r="8" spans="1:100" x14ac:dyDescent="0.2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100</v>
      </c>
      <c r="Q8" s="6">
        <v>200</v>
      </c>
      <c r="R8" s="6">
        <v>300</v>
      </c>
      <c r="S8" s="6">
        <v>400</v>
      </c>
      <c r="T8" s="6">
        <v>500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</row>
    <row r="9" spans="1:100" x14ac:dyDescent="0.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100</v>
      </c>
      <c r="V9" s="6">
        <v>200</v>
      </c>
      <c r="W9" s="6">
        <v>300</v>
      </c>
      <c r="X9" s="6">
        <v>400</v>
      </c>
      <c r="Y9" s="6">
        <v>500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</row>
    <row r="10" spans="1:100" x14ac:dyDescent="0.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100</v>
      </c>
      <c r="AA10" s="6">
        <v>200</v>
      </c>
      <c r="AB10" s="6">
        <v>300</v>
      </c>
      <c r="AC10" s="6">
        <v>400</v>
      </c>
      <c r="AD10" s="6">
        <v>500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</row>
    <row r="11" spans="1:100" x14ac:dyDescent="0.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100</v>
      </c>
      <c r="AF11" s="6">
        <v>200</v>
      </c>
      <c r="AG11" s="6">
        <v>300</v>
      </c>
      <c r="AH11" s="6">
        <v>400</v>
      </c>
      <c r="AI11" s="6">
        <v>500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</row>
    <row r="12" spans="1:100" x14ac:dyDescent="0.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100</v>
      </c>
      <c r="AK12" s="6">
        <v>200</v>
      </c>
      <c r="AL12" s="6">
        <v>300</v>
      </c>
      <c r="AM12" s="6">
        <v>400</v>
      </c>
      <c r="AN12" s="6">
        <v>500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</row>
    <row r="13" spans="1:100" x14ac:dyDescent="0.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100</v>
      </c>
      <c r="AP13" s="6">
        <v>200</v>
      </c>
      <c r="AQ13" s="6">
        <v>300</v>
      </c>
      <c r="AR13" s="6">
        <v>400</v>
      </c>
      <c r="AS13" s="6">
        <v>500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</row>
    <row r="14" spans="1:100" x14ac:dyDescent="0.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100</v>
      </c>
      <c r="AU14" s="6">
        <v>200</v>
      </c>
      <c r="AV14" s="6">
        <v>300</v>
      </c>
      <c r="AW14" s="6">
        <v>400</v>
      </c>
      <c r="AX14" s="6">
        <v>500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</row>
    <row r="15" spans="1:100" x14ac:dyDescent="0.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100</v>
      </c>
      <c r="AZ15" s="6">
        <v>200</v>
      </c>
      <c r="BA15" s="6">
        <v>300</v>
      </c>
      <c r="BB15" s="6">
        <v>400</v>
      </c>
      <c r="BC15" s="6">
        <v>500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</row>
    <row r="16" spans="1:100" x14ac:dyDescent="0.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100</v>
      </c>
      <c r="BE16" s="6">
        <v>200</v>
      </c>
      <c r="BF16" s="6">
        <v>300</v>
      </c>
      <c r="BG16" s="6">
        <v>400</v>
      </c>
      <c r="BH16" s="6">
        <v>500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</row>
    <row r="17" spans="1:100" x14ac:dyDescent="0.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100</v>
      </c>
      <c r="BJ17" s="6">
        <v>200</v>
      </c>
      <c r="BK17" s="6">
        <v>300</v>
      </c>
      <c r="BL17" s="6">
        <v>400</v>
      </c>
      <c r="BM17" s="6">
        <v>500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</row>
    <row r="18" spans="1:100" x14ac:dyDescent="0.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100</v>
      </c>
      <c r="BO18" s="6">
        <v>200</v>
      </c>
      <c r="BP18" s="6">
        <v>300</v>
      </c>
      <c r="BQ18" s="6">
        <v>400</v>
      </c>
      <c r="BR18" s="6">
        <v>500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</row>
    <row r="19" spans="1:100" x14ac:dyDescent="0.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100</v>
      </c>
      <c r="BT19" s="6">
        <v>200</v>
      </c>
      <c r="BU19" s="6">
        <v>300</v>
      </c>
      <c r="BV19" s="6">
        <v>400</v>
      </c>
      <c r="BW19" s="6">
        <v>500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</row>
    <row r="20" spans="1:100" x14ac:dyDescent="0.2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100</v>
      </c>
      <c r="BY20" s="6">
        <v>200</v>
      </c>
      <c r="BZ20" s="6">
        <v>300</v>
      </c>
      <c r="CA20" s="6">
        <v>400</v>
      </c>
      <c r="CB20" s="6">
        <v>500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</row>
    <row r="21" spans="1:100" x14ac:dyDescent="0.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100</v>
      </c>
      <c r="CD21" s="6">
        <v>200</v>
      </c>
      <c r="CE21" s="6">
        <v>300</v>
      </c>
      <c r="CF21" s="6">
        <v>400</v>
      </c>
      <c r="CG21" s="6">
        <v>500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</row>
    <row r="22" spans="1:100" x14ac:dyDescent="0.2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100</v>
      </c>
      <c r="CI22" s="6">
        <v>200</v>
      </c>
      <c r="CJ22" s="6">
        <v>300</v>
      </c>
      <c r="CK22" s="6">
        <v>400</v>
      </c>
      <c r="CL22" s="6">
        <v>500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</row>
    <row r="23" spans="1:100" x14ac:dyDescent="0.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100</v>
      </c>
      <c r="CN23" s="6">
        <v>200</v>
      </c>
      <c r="CO23" s="6">
        <v>300</v>
      </c>
      <c r="CP23" s="6">
        <v>400</v>
      </c>
      <c r="CQ23" s="6">
        <v>500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</row>
    <row r="24" spans="1:100" x14ac:dyDescent="0.2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100</v>
      </c>
      <c r="CS24" s="6">
        <v>200</v>
      </c>
      <c r="CT24" s="6">
        <v>300</v>
      </c>
      <c r="CU24" s="6">
        <v>400</v>
      </c>
      <c r="CV24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Low Ceiling Room</vt:lpstr>
      <vt:lpstr>Low Ceiling 5 box back up</vt:lpstr>
      <vt:lpstr>Low Ceiling 5 box</vt:lpstr>
      <vt:lpstr>Sheet1</vt:lpstr>
      <vt:lpstr>Sheet4</vt:lpstr>
      <vt:lpstr>Feasibility Report 1</vt:lpstr>
      <vt:lpstr>Working mini model</vt:lpstr>
      <vt:lpstr>Sheet2</vt:lpstr>
      <vt:lpstr>transportation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Nolen</dc:creator>
  <cp:lastModifiedBy>Marky Mark</cp:lastModifiedBy>
  <dcterms:created xsi:type="dcterms:W3CDTF">2022-10-26T19:15:01Z</dcterms:created>
  <dcterms:modified xsi:type="dcterms:W3CDTF">2022-11-20T06:23:37Z</dcterms:modified>
</cp:coreProperties>
</file>