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nçalo\Google Drive\IST\LEIC\3º Ano\1º Semestre\Organização de Computadores\Laboratórios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O66" i="1"/>
  <c r="N66" i="1"/>
  <c r="M66" i="1"/>
  <c r="F31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D32" i="1"/>
  <c r="E32" i="1"/>
  <c r="F32" i="1"/>
  <c r="G32" i="1"/>
  <c r="H32" i="1"/>
  <c r="I32" i="1"/>
  <c r="I31" i="1"/>
  <c r="H31" i="1"/>
  <c r="G31" i="1"/>
  <c r="B32" i="1"/>
  <c r="C32" i="1"/>
  <c r="D31" i="1"/>
  <c r="E31" i="1"/>
  <c r="C31" i="1"/>
  <c r="B31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<sst xmlns="http://schemas.openxmlformats.org/spreadsheetml/2006/main" count="35" uniqueCount="16">
  <si>
    <t>Compulsory</t>
  </si>
  <si>
    <t>Capacity</t>
  </si>
  <si>
    <t>Conflict</t>
  </si>
  <si>
    <t>Total</t>
  </si>
  <si>
    <t>1-way</t>
  </si>
  <si>
    <t>2-ways</t>
  </si>
  <si>
    <t>4-ways</t>
  </si>
  <si>
    <t>8-ways</t>
  </si>
  <si>
    <t>L1_config_1</t>
  </si>
  <si>
    <t>L1_config_2</t>
  </si>
  <si>
    <t>Total fetches:</t>
  </si>
  <si>
    <t>512B</t>
  </si>
  <si>
    <t>1Kb</t>
  </si>
  <si>
    <t>256B</t>
  </si>
  <si>
    <t>Miss-rate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</si>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</sst>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de Miss-Rate com o Tamanho de bloco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Folha1!$C$2:$C$5</c:f>
              <c:numCache>
                <c:formatCode>General</c:formatCode>
                <c:ptCount val="4"/>
                <c:pt idx="0">
                  <c:v>3.0499999999999999E-2</c:v>
                </c:pt>
                <c:pt idx="1">
                  <c:v>3.6299999999999999E-2</c:v>
                </c:pt>
                <c:pt idx="2">
                  <c:v>7.6999999999999999E-2</c:v>
                </c:pt>
                <c:pt idx="3">
                  <c:v>0.1181</c:v>
                </c:pt>
              </c:numCache>
            </c:numRef>
          </c:yVal>
          <c:smooth val="0"/>
        </c:ser>
        <c:ser>
          <c:idx val="1"/>
          <c:order val="1"/>
          <c:tx>
            <c:v>512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Folha1!$D$2:$D$5</c:f>
              <c:numCache>
                <c:formatCode>General</c:formatCode>
                <c:ptCount val="4"/>
                <c:pt idx="0">
                  <c:v>0.12470000000000001</c:v>
                </c:pt>
                <c:pt idx="1">
                  <c:v>0.11840000000000001</c:v>
                </c:pt>
                <c:pt idx="2">
                  <c:v>0.1492</c:v>
                </c:pt>
                <c:pt idx="3">
                  <c:v>0.2021</c:v>
                </c:pt>
              </c:numCache>
            </c:numRef>
          </c:yVal>
          <c:smooth val="0"/>
        </c:ser>
        <c:ser>
          <c:idx val="2"/>
          <c:order val="2"/>
          <c:tx>
            <c:v>256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Folha1!$E$2:$E$5</c:f>
              <c:numCache>
                <c:formatCode>General</c:formatCode>
                <c:ptCount val="4"/>
                <c:pt idx="0">
                  <c:v>0.19600000000000001</c:v>
                </c:pt>
                <c:pt idx="1">
                  <c:v>0.18290000000000001</c:v>
                </c:pt>
                <c:pt idx="2">
                  <c:v>0.2288</c:v>
                </c:pt>
                <c:pt idx="3">
                  <c:v>0.33400000000000002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06504"/>
        <c:axId val="120810288"/>
      </c:scatterChart>
      <c:valAx>
        <c:axId val="27570650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</a:t>
                </a:r>
                <a:r>
                  <a:rPr lang="pt-PT" baseline="0"/>
                  <a:t> size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810288"/>
        <c:crosses val="autoZero"/>
        <c:crossBetween val="midCat"/>
        <c:majorUnit val="8"/>
      </c:valAx>
      <c:valAx>
        <c:axId val="1208102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miss-rate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570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L1_config_1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Compulsory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Folha1!$B$31:$E$31</c:f>
              <c:numCache>
                <c:formatCode>General</c:formatCode>
                <c:ptCount val="4"/>
                <c:pt idx="0">
                  <c:v>7.7237548370989891E-4</c:v>
                </c:pt>
                <c:pt idx="1">
                  <c:v>7.7237548370989891E-4</c:v>
                </c:pt>
                <c:pt idx="2">
                  <c:v>7.7237548370989891E-4</c:v>
                </c:pt>
                <c:pt idx="3">
                  <c:v>7.7237548370989891E-4</c:v>
                </c:pt>
              </c:numCache>
            </c:numRef>
          </c:yVal>
          <c:smooth val="0"/>
        </c:ser>
        <c:ser>
          <c:idx val="1"/>
          <c:order val="1"/>
          <c:tx>
            <c:v>Capacity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Folha1!$B$32:$E$32</c:f>
              <c:numCache>
                <c:formatCode>General</c:formatCode>
                <c:ptCount val="4"/>
                <c:pt idx="0">
                  <c:v>1.7074504327383182E-3</c:v>
                </c:pt>
                <c:pt idx="1">
                  <c:v>1.7420707984854159E-3</c:v>
                </c:pt>
                <c:pt idx="2">
                  <c:v>1.906964512337203E-3</c:v>
                </c:pt>
                <c:pt idx="3">
                  <c:v>1.9017633306287187E-3</c:v>
                </c:pt>
              </c:numCache>
            </c:numRef>
          </c:yVal>
          <c:smooth val="0"/>
        </c:ser>
        <c:ser>
          <c:idx val="2"/>
          <c:order val="2"/>
          <c:tx>
            <c:v>Conflict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Folha1!$B$33:$E$33</c:f>
              <c:numCache>
                <c:formatCode>General</c:formatCode>
                <c:ptCount val="4"/>
                <c:pt idx="0">
                  <c:v>2.7975043429867265E-2</c:v>
                </c:pt>
                <c:pt idx="1">
                  <c:v>3.3168992245038074E-2</c:v>
                </c:pt>
                <c:pt idx="2">
                  <c:v>2.2105022261057712E-5</c:v>
                </c:pt>
                <c:pt idx="3">
                  <c:v>1.1783927308284442E-5</c:v>
                </c:pt>
              </c:numCache>
            </c:numRef>
          </c:yVal>
          <c:smooth val="0"/>
        </c:ser>
        <c:ser>
          <c:idx val="3"/>
          <c:order val="3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Folha1!$B$34:$E$34</c:f>
              <c:numCache>
                <c:formatCode>General</c:formatCode>
                <c:ptCount val="4"/>
                <c:pt idx="0">
                  <c:v>3.0454869346315482E-2</c:v>
                </c:pt>
                <c:pt idx="1">
                  <c:v>3.5683438527233387E-2</c:v>
                </c:pt>
                <c:pt idx="2">
                  <c:v>2.7014450183081595E-3</c:v>
                </c:pt>
                <c:pt idx="3">
                  <c:v>2.6859227416469022E-3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27344"/>
        <c:axId val="365931656"/>
      </c:scatterChart>
      <c:valAx>
        <c:axId val="36592734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Ways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931656"/>
        <c:crosses val="autoZero"/>
        <c:crossBetween val="midCat"/>
      </c:valAx>
      <c:valAx>
        <c:axId val="365931656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Miss-Rate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927344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L1_config_2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Compulsory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Folha1!$F$31:$I$31</c:f>
              <c:numCache>
                <c:formatCode>General</c:formatCode>
                <c:ptCount val="4"/>
                <c:pt idx="0">
                  <c:v>3.8618774185494945E-4</c:v>
                </c:pt>
                <c:pt idx="1">
                  <c:v>3.8618774185494945E-4</c:v>
                </c:pt>
                <c:pt idx="2">
                  <c:v>3.8618774185494945E-4</c:v>
                </c:pt>
                <c:pt idx="3">
                  <c:v>3.8618774185494945E-4</c:v>
                </c:pt>
              </c:numCache>
            </c:numRef>
          </c:yVal>
          <c:smooth val="0"/>
        </c:ser>
        <c:ser>
          <c:idx val="1"/>
          <c:order val="1"/>
          <c:tx>
            <c:v>Capacity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Folha1!$F$32:$I$32</c:f>
              <c:numCache>
                <c:formatCode>General</c:formatCode>
                <c:ptCount val="4"/>
                <c:pt idx="0">
                  <c:v>7.1553388179794453E-2</c:v>
                </c:pt>
                <c:pt idx="1">
                  <c:v>8.4408190040777265E-2</c:v>
                </c:pt>
                <c:pt idx="2">
                  <c:v>8.9150123658095118E-2</c:v>
                </c:pt>
                <c:pt idx="3">
                  <c:v>8.9648786954396043E-2</c:v>
                </c:pt>
              </c:numCache>
            </c:numRef>
          </c:yVal>
          <c:smooth val="0"/>
        </c:ser>
        <c:ser>
          <c:idx val="2"/>
          <c:order val="2"/>
          <c:tx>
            <c:v>Conflict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Folha1!$F$33:$I$33</c:f>
              <c:numCache>
                <c:formatCode>General</c:formatCode>
                <c:ptCount val="4"/>
                <c:pt idx="0">
                  <c:v>4.6422090849040899E-2</c:v>
                </c:pt>
                <c:pt idx="1">
                  <c:v>6.5014771356052098E-7</c:v>
                </c:pt>
                <c:pt idx="2">
                  <c:v>1.300295427121042E-6</c:v>
                </c:pt>
                <c:pt idx="3">
                  <c:v>2.6005908542420839E-6</c:v>
                </c:pt>
              </c:numCache>
            </c:numRef>
          </c:yVal>
          <c:smooth val="0"/>
        </c:ser>
        <c:ser>
          <c:idx val="3"/>
          <c:order val="3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Folha1!$F$34:$I$34</c:f>
              <c:numCache>
                <c:formatCode>General</c:formatCode>
                <c:ptCount val="4"/>
                <c:pt idx="0">
                  <c:v>0.11836166677069031</c:v>
                </c:pt>
                <c:pt idx="1">
                  <c:v>8.4795027930345768E-2</c:v>
                </c:pt>
                <c:pt idx="2">
                  <c:v>8.9537611695377189E-2</c:v>
                </c:pt>
                <c:pt idx="3">
                  <c:v>9.0037575287105237E-2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65048"/>
        <c:axId val="365368576"/>
      </c:scatterChart>
      <c:valAx>
        <c:axId val="365365048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Ways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368576"/>
        <c:crosses val="autoZero"/>
        <c:crossBetween val="midCat"/>
      </c:valAx>
      <c:valAx>
        <c:axId val="365368576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Miss-Rate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36504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 Miss-Rate pelo tamanho do bloco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Folha1!$B$62:$B$65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Folha1!$C$62:$C$65</c:f>
              <c:numCache>
                <c:formatCode>General</c:formatCode>
                <c:ptCount val="4"/>
                <c:pt idx="0">
                  <c:v>0.65229999999999999</c:v>
                </c:pt>
                <c:pt idx="1">
                  <c:v>0.33979999999999999</c:v>
                </c:pt>
                <c:pt idx="2">
                  <c:v>0.20380000000000001</c:v>
                </c:pt>
                <c:pt idx="3">
                  <c:v>0.16789999999999999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23816"/>
        <c:axId val="365923032"/>
      </c:scatterChart>
      <c:valAx>
        <c:axId val="36592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923032"/>
        <c:crosses val="autoZero"/>
        <c:crossBetween val="midCat"/>
      </c:valAx>
      <c:valAx>
        <c:axId val="36592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Miss-Rate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92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L1_config_2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Compulsory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Folha1!$M$63:$P$63</c:f>
              <c:numCache>
                <c:formatCode>General</c:formatCode>
                <c:ptCount val="4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</c:numCache>
            </c:numRef>
          </c:yVal>
          <c:smooth val="0"/>
        </c:ser>
        <c:ser>
          <c:idx val="1"/>
          <c:order val="1"/>
          <c:tx>
            <c:v>Capacity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Folha1!$M$64:$P$64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0.16300000000000001</c:v>
                </c:pt>
                <c:pt idx="2">
                  <c:v>0.17</c:v>
                </c:pt>
                <c:pt idx="3">
                  <c:v>0.17100000000000001</c:v>
                </c:pt>
              </c:numCache>
            </c:numRef>
          </c:yVal>
          <c:smooth val="0"/>
        </c:ser>
        <c:ser>
          <c:idx val="2"/>
          <c:order val="2"/>
          <c:tx>
            <c:v>Conflict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Folha1!$M$65:$P$65</c:f>
              <c:numCache>
                <c:formatCode>General</c:formatCode>
                <c:ptCount val="4"/>
                <c:pt idx="0">
                  <c:v>0.01</c:v>
                </c:pt>
                <c:pt idx="1">
                  <c:v>1.7999999999999999E-2</c:v>
                </c:pt>
                <c:pt idx="2">
                  <c:v>2.1999999999999999E-2</c:v>
                </c:pt>
                <c:pt idx="3">
                  <c:v>1E-3</c:v>
                </c:pt>
              </c:numCache>
            </c:numRef>
          </c:yVal>
          <c:smooth val="0"/>
        </c:ser>
        <c:ser>
          <c:idx val="3"/>
          <c:order val="3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Folha1!$M$66:$P$66</c:f>
              <c:numCache>
                <c:formatCode>General</c:formatCode>
                <c:ptCount val="4"/>
                <c:pt idx="0">
                  <c:v>0.16800000000000001</c:v>
                </c:pt>
                <c:pt idx="1">
                  <c:v>0.20599999999999999</c:v>
                </c:pt>
                <c:pt idx="2">
                  <c:v>0.217</c:v>
                </c:pt>
                <c:pt idx="3">
                  <c:v>0.19700000000000001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14792"/>
        <c:axId val="363915576"/>
      </c:scatterChart>
      <c:valAx>
        <c:axId val="3639147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Ways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915576"/>
        <c:crosses val="autoZero"/>
        <c:crossBetween val="midCat"/>
      </c:valAx>
      <c:valAx>
        <c:axId val="363915576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Miss-Rate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91479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176212</xdr:rowOff>
    </xdr:from>
    <xdr:to>
      <xdr:col>12</xdr:col>
      <xdr:colOff>523875</xdr:colOff>
      <xdr:row>16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771524</xdr:colOff>
      <xdr:row>35</xdr:row>
      <xdr:rowOff>104776</xdr:rowOff>
    </xdr:from>
    <xdr:to>
      <xdr:col>7</xdr:col>
      <xdr:colOff>33336</xdr:colOff>
      <xdr:row>57</xdr:row>
      <xdr:rowOff>28576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33618</xdr:colOff>
      <xdr:row>35</xdr:row>
      <xdr:rowOff>100852</xdr:rowOff>
    </xdr:from>
    <xdr:to>
      <xdr:col>14</xdr:col>
      <xdr:colOff>181255</xdr:colOff>
      <xdr:row>57</xdr:row>
      <xdr:rowOff>11206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274543</xdr:colOff>
      <xdr:row>60</xdr:row>
      <xdr:rowOff>23531</xdr:rowOff>
    </xdr:from>
    <xdr:to>
      <xdr:col>9</xdr:col>
      <xdr:colOff>156882</xdr:colOff>
      <xdr:row>73</xdr:row>
      <xdr:rowOff>44823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463826</xdr:colOff>
      <xdr:row>61</xdr:row>
      <xdr:rowOff>47626</xdr:rowOff>
    </xdr:from>
    <xdr:to>
      <xdr:col>23</xdr:col>
      <xdr:colOff>1862</xdr:colOff>
      <xdr:row>80</xdr:row>
      <xdr:rowOff>183681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I59" zoomScaleNormal="100" workbookViewId="0">
      <selection activeCell="X78" sqref="X78"/>
    </sheetView>
  </sheetViews>
  <sheetFormatPr defaultRowHeight="15" x14ac:dyDescent="0.25"/>
  <cols>
    <col min="1" max="1" width="13.28515625" customWidth="1"/>
    <col min="2" max="2" width="10.28515625" customWidth="1"/>
  </cols>
  <sheetData>
    <row r="1" spans="1:5" x14ac:dyDescent="0.25">
      <c r="B1" t="s">
        <v>14</v>
      </c>
      <c r="C1" t="s">
        <v>12</v>
      </c>
      <c r="D1" s="1" t="s">
        <v>11</v>
      </c>
      <c r="E1" s="1" t="s">
        <v>13</v>
      </c>
    </row>
    <row r="2" spans="1:5" x14ac:dyDescent="0.25">
      <c r="A2" s="11" t="s">
        <v>15</v>
      </c>
      <c r="B2">
        <v>8</v>
      </c>
      <c r="C2">
        <v>3.0499999999999999E-2</v>
      </c>
      <c r="D2">
        <v>0.12470000000000001</v>
      </c>
      <c r="E2">
        <v>0.19600000000000001</v>
      </c>
    </row>
    <row r="3" spans="1:5" x14ac:dyDescent="0.25">
      <c r="A3" s="11"/>
      <c r="B3">
        <v>16</v>
      </c>
      <c r="C3">
        <v>3.6299999999999999E-2</v>
      </c>
      <c r="D3">
        <v>0.11840000000000001</v>
      </c>
      <c r="E3">
        <v>0.18290000000000001</v>
      </c>
    </row>
    <row r="4" spans="1:5" x14ac:dyDescent="0.25">
      <c r="A4" s="11"/>
      <c r="B4">
        <v>32</v>
      </c>
      <c r="C4">
        <v>7.6999999999999999E-2</v>
      </c>
      <c r="D4">
        <v>0.1492</v>
      </c>
      <c r="E4">
        <v>0.2288</v>
      </c>
    </row>
    <row r="5" spans="1:5" x14ac:dyDescent="0.25">
      <c r="A5" s="11"/>
      <c r="B5">
        <v>64</v>
      </c>
      <c r="C5">
        <v>0.1181</v>
      </c>
      <c r="D5">
        <v>0.2021</v>
      </c>
      <c r="E5">
        <v>0.33400000000000002</v>
      </c>
    </row>
    <row r="18" spans="1:9" x14ac:dyDescent="0.25">
      <c r="A18" t="s">
        <v>10</v>
      </c>
      <c r="B18">
        <v>12304896</v>
      </c>
    </row>
    <row r="20" spans="1:9" ht="15.75" thickBot="1" x14ac:dyDescent="0.3"/>
    <row r="21" spans="1:9" x14ac:dyDescent="0.25">
      <c r="B21" s="3" t="s">
        <v>8</v>
      </c>
      <c r="C21" s="4"/>
      <c r="D21" s="4"/>
      <c r="E21" s="5"/>
      <c r="F21" s="3" t="s">
        <v>9</v>
      </c>
      <c r="G21" s="4"/>
      <c r="H21" s="4"/>
      <c r="I21" s="5"/>
    </row>
    <row r="22" spans="1:9" x14ac:dyDescent="0.25">
      <c r="B22" s="6" t="s">
        <v>4</v>
      </c>
      <c r="C22" s="2" t="s">
        <v>5</v>
      </c>
      <c r="D22" s="2" t="s">
        <v>6</v>
      </c>
      <c r="E22" s="7" t="s">
        <v>7</v>
      </c>
      <c r="F22" s="6" t="s">
        <v>4</v>
      </c>
      <c r="G22" s="2" t="s">
        <v>5</v>
      </c>
      <c r="H22" s="2" t="s">
        <v>6</v>
      </c>
      <c r="I22" s="7" t="s">
        <v>7</v>
      </c>
    </row>
    <row r="23" spans="1:9" x14ac:dyDescent="0.25">
      <c r="A23" t="s">
        <v>0</v>
      </c>
      <c r="B23" s="6">
        <v>9504</v>
      </c>
      <c r="C23" s="2">
        <v>9504</v>
      </c>
      <c r="D23" s="2">
        <v>9504</v>
      </c>
      <c r="E23" s="7">
        <v>9504</v>
      </c>
      <c r="F23" s="6">
        <v>4752</v>
      </c>
      <c r="G23" s="2">
        <v>4752</v>
      </c>
      <c r="H23" s="2">
        <v>4752</v>
      </c>
      <c r="I23" s="7">
        <v>4752</v>
      </c>
    </row>
    <row r="24" spans="1:9" x14ac:dyDescent="0.25">
      <c r="A24" t="s">
        <v>1</v>
      </c>
      <c r="B24" s="6">
        <v>21010</v>
      </c>
      <c r="C24" s="2">
        <v>21436</v>
      </c>
      <c r="D24" s="2">
        <v>23465</v>
      </c>
      <c r="E24" s="7">
        <v>23401</v>
      </c>
      <c r="F24" s="6">
        <v>880457</v>
      </c>
      <c r="G24" s="2">
        <v>1038634</v>
      </c>
      <c r="H24" s="2">
        <v>1096983</v>
      </c>
      <c r="I24" s="7">
        <v>1103119</v>
      </c>
    </row>
    <row r="25" spans="1:9" x14ac:dyDescent="0.25">
      <c r="A25" t="s">
        <v>2</v>
      </c>
      <c r="B25" s="6">
        <v>344230</v>
      </c>
      <c r="C25" s="2">
        <v>408141</v>
      </c>
      <c r="D25" s="2">
        <v>272</v>
      </c>
      <c r="E25" s="7">
        <v>145</v>
      </c>
      <c r="F25" s="6">
        <v>571219</v>
      </c>
      <c r="G25" s="2">
        <v>8</v>
      </c>
      <c r="H25" s="2">
        <v>16</v>
      </c>
      <c r="I25" s="7">
        <v>32</v>
      </c>
    </row>
    <row r="26" spans="1:9" ht="15.75" thickBot="1" x14ac:dyDescent="0.3">
      <c r="A26" t="s">
        <v>3</v>
      </c>
      <c r="B26" s="8">
        <f>SUM(B23:B25)</f>
        <v>374744</v>
      </c>
      <c r="C26" s="9">
        <f>SUM(C23+C24+C25)</f>
        <v>439081</v>
      </c>
      <c r="D26" s="9">
        <f>SUM(D23+D24+D25)</f>
        <v>33241</v>
      </c>
      <c r="E26" s="10">
        <f>SUM(E23+E24+E25)</f>
        <v>33050</v>
      </c>
      <c r="F26" s="8">
        <f>SUM(F23+F24+F25)</f>
        <v>1456428</v>
      </c>
      <c r="G26" s="9">
        <f>SUM(G23+G24+G25)</f>
        <v>1043394</v>
      </c>
      <c r="H26" s="9">
        <f>SUM(H23+H24+H25)</f>
        <v>1101751</v>
      </c>
      <c r="I26" s="10">
        <f>SUM(I23+I24+I25)</f>
        <v>1107903</v>
      </c>
    </row>
    <row r="28" spans="1:9" ht="15.75" thickBot="1" x14ac:dyDescent="0.3"/>
    <row r="29" spans="1:9" x14ac:dyDescent="0.25">
      <c r="B29" s="3" t="s">
        <v>8</v>
      </c>
      <c r="C29" s="4"/>
      <c r="D29" s="4"/>
      <c r="E29" s="5"/>
      <c r="F29" s="3" t="s">
        <v>9</v>
      </c>
      <c r="G29" s="4"/>
      <c r="H29" s="4"/>
      <c r="I29" s="5"/>
    </row>
    <row r="30" spans="1:9" x14ac:dyDescent="0.25">
      <c r="B30" s="6">
        <v>1</v>
      </c>
      <c r="C30" s="2">
        <v>2</v>
      </c>
      <c r="D30" s="2">
        <v>4</v>
      </c>
      <c r="E30" s="7">
        <v>8</v>
      </c>
      <c r="F30" s="6" t="s">
        <v>4</v>
      </c>
      <c r="G30" s="2" t="s">
        <v>5</v>
      </c>
      <c r="H30" s="2" t="s">
        <v>6</v>
      </c>
      <c r="I30" s="7" t="s">
        <v>7</v>
      </c>
    </row>
    <row r="31" spans="1:9" x14ac:dyDescent="0.25">
      <c r="A31" t="s">
        <v>0</v>
      </c>
      <c r="B31" s="6">
        <f>B23/B18</f>
        <v>7.7237548370989891E-4</v>
      </c>
      <c r="C31" s="2">
        <f>C23/B18</f>
        <v>7.7237548370989891E-4</v>
      </c>
      <c r="D31" s="2">
        <f>D23/B18</f>
        <v>7.7237548370989891E-4</v>
      </c>
      <c r="E31" s="7">
        <f>E23/B18</f>
        <v>7.7237548370989891E-4</v>
      </c>
      <c r="F31" s="6">
        <f>F23/B18</f>
        <v>3.8618774185494945E-4</v>
      </c>
      <c r="G31" s="2">
        <f>G23/B18</f>
        <v>3.8618774185494945E-4</v>
      </c>
      <c r="H31" s="2">
        <f>H23/B18</f>
        <v>3.8618774185494945E-4</v>
      </c>
      <c r="I31" s="7">
        <f>I23/B18</f>
        <v>3.8618774185494945E-4</v>
      </c>
    </row>
    <row r="32" spans="1:9" x14ac:dyDescent="0.25">
      <c r="A32" t="s">
        <v>1</v>
      </c>
      <c r="B32" s="6">
        <f>B24/B18</f>
        <v>1.7074504327383182E-3</v>
      </c>
      <c r="C32" s="2">
        <f>C24/B18</f>
        <v>1.7420707984854159E-3</v>
      </c>
      <c r="D32" s="2">
        <f>D24/B18</f>
        <v>1.906964512337203E-3</v>
      </c>
      <c r="E32" s="7">
        <f>E24/B18</f>
        <v>1.9017633306287187E-3</v>
      </c>
      <c r="F32" s="6">
        <f>F24/B18</f>
        <v>7.1553388179794453E-2</v>
      </c>
      <c r="G32" s="2">
        <f>G24/B18</f>
        <v>8.4408190040777265E-2</v>
      </c>
      <c r="H32" s="2">
        <f>H24/B18</f>
        <v>8.9150123658095118E-2</v>
      </c>
      <c r="I32" s="7">
        <f>I24/B18</f>
        <v>8.9648786954396043E-2</v>
      </c>
    </row>
    <row r="33" spans="1:9" x14ac:dyDescent="0.25">
      <c r="A33" t="s">
        <v>2</v>
      </c>
      <c r="B33" s="6">
        <f>B25/B18</f>
        <v>2.7975043429867265E-2</v>
      </c>
      <c r="C33" s="2">
        <f>C25/B18</f>
        <v>3.3168992245038074E-2</v>
      </c>
      <c r="D33" s="2">
        <f>D25/B18</f>
        <v>2.2105022261057712E-5</v>
      </c>
      <c r="E33" s="7">
        <f>E25/B18</f>
        <v>1.1783927308284442E-5</v>
      </c>
      <c r="F33" s="6">
        <f>F25/B18</f>
        <v>4.6422090849040899E-2</v>
      </c>
      <c r="G33" s="2">
        <f>G25/B18</f>
        <v>6.5014771356052098E-7</v>
      </c>
      <c r="H33" s="2">
        <f>H25/B18</f>
        <v>1.300295427121042E-6</v>
      </c>
      <c r="I33" s="7">
        <f>I25/B18</f>
        <v>2.6005908542420839E-6</v>
      </c>
    </row>
    <row r="34" spans="1:9" ht="15.75" thickBot="1" x14ac:dyDescent="0.3">
      <c r="A34" t="s">
        <v>3</v>
      </c>
      <c r="B34" s="8">
        <f>B26/B18</f>
        <v>3.0454869346315482E-2</v>
      </c>
      <c r="C34" s="9">
        <f>C26/B18</f>
        <v>3.5683438527233387E-2</v>
      </c>
      <c r="D34" s="9">
        <f>D26/B18</f>
        <v>2.7014450183081595E-3</v>
      </c>
      <c r="E34" s="10">
        <f>E26/B18</f>
        <v>2.6859227416469022E-3</v>
      </c>
      <c r="F34" s="8">
        <f>F26/B18</f>
        <v>0.11836166677069031</v>
      </c>
      <c r="G34" s="9">
        <f>G26/B18</f>
        <v>8.4795027930345768E-2</v>
      </c>
      <c r="H34" s="9">
        <f>H26/B18</f>
        <v>8.9537611695377189E-2</v>
      </c>
      <c r="I34" s="10">
        <f>I26/B18</f>
        <v>9.0037575287105237E-2</v>
      </c>
    </row>
    <row r="60" spans="2:16" ht="15.75" thickBot="1" x14ac:dyDescent="0.3"/>
    <row r="61" spans="2:16" x14ac:dyDescent="0.25">
      <c r="M61" s="3" t="s">
        <v>8</v>
      </c>
      <c r="N61" s="4"/>
      <c r="O61" s="4"/>
      <c r="P61" s="5"/>
    </row>
    <row r="62" spans="2:16" x14ac:dyDescent="0.25">
      <c r="B62">
        <v>8</v>
      </c>
      <c r="C62">
        <v>0.65229999999999999</v>
      </c>
      <c r="M62" s="6">
        <v>1</v>
      </c>
      <c r="N62" s="2">
        <v>2</v>
      </c>
      <c r="O62" s="2">
        <v>4</v>
      </c>
      <c r="P62" s="7">
        <v>8</v>
      </c>
    </row>
    <row r="63" spans="2:16" x14ac:dyDescent="0.25">
      <c r="B63">
        <v>16</v>
      </c>
      <c r="C63">
        <v>0.33979999999999999</v>
      </c>
      <c r="L63" t="s">
        <v>0</v>
      </c>
      <c r="M63" s="6">
        <v>2.5000000000000001E-2</v>
      </c>
      <c r="N63" s="2">
        <v>2.5000000000000001E-2</v>
      </c>
      <c r="O63" s="2">
        <v>2.5000000000000001E-2</v>
      </c>
      <c r="P63" s="7">
        <v>2.5000000000000001E-2</v>
      </c>
    </row>
    <row r="64" spans="2:16" x14ac:dyDescent="0.25">
      <c r="B64">
        <v>32</v>
      </c>
      <c r="C64">
        <v>0.20380000000000001</v>
      </c>
      <c r="L64" t="s">
        <v>1</v>
      </c>
      <c r="M64" s="6">
        <v>0.13300000000000001</v>
      </c>
      <c r="N64" s="2">
        <v>0.16300000000000001</v>
      </c>
      <c r="O64" s="2">
        <v>0.17</v>
      </c>
      <c r="P64" s="7">
        <v>0.17100000000000001</v>
      </c>
    </row>
    <row r="65" spans="2:16" x14ac:dyDescent="0.25">
      <c r="B65">
        <v>64</v>
      </c>
      <c r="C65">
        <v>0.16789999999999999</v>
      </c>
      <c r="L65" t="s">
        <v>2</v>
      </c>
      <c r="M65" s="6">
        <v>0.01</v>
      </c>
      <c r="N65" s="2">
        <v>1.7999999999999999E-2</v>
      </c>
      <c r="O65" s="2">
        <v>2.1999999999999999E-2</v>
      </c>
      <c r="P65" s="7">
        <v>1E-3</v>
      </c>
    </row>
    <row r="66" spans="2:16" ht="15.75" thickBot="1" x14ac:dyDescent="0.3">
      <c r="L66" t="s">
        <v>3</v>
      </c>
      <c r="M66" s="8">
        <f>SUM(M63,M64,M65)</f>
        <v>0.16800000000000001</v>
      </c>
      <c r="N66" s="8">
        <f>SUM(N63,N64,N65)</f>
        <v>0.20599999999999999</v>
      </c>
      <c r="O66" s="8">
        <f>SUM(O63,O64,O65)</f>
        <v>0.217</v>
      </c>
      <c r="P66" s="8">
        <f>SUM(P63,P64,P65)</f>
        <v>0.19700000000000001</v>
      </c>
    </row>
  </sheetData>
  <mergeCells count="6">
    <mergeCell ref="B29:E29"/>
    <mergeCell ref="F29:I29"/>
    <mergeCell ref="B21:E21"/>
    <mergeCell ref="F21:I21"/>
    <mergeCell ref="A2:A5"/>
    <mergeCell ref="M61:P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Fialho</dc:creator>
  <cp:lastModifiedBy>Gonçalo Fialho</cp:lastModifiedBy>
  <dcterms:created xsi:type="dcterms:W3CDTF">2015-11-17T11:37:06Z</dcterms:created>
  <dcterms:modified xsi:type="dcterms:W3CDTF">2015-11-17T14:56:26Z</dcterms:modified>
</cp:coreProperties>
</file>