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zk0151_auburn_edu/Documents/2023/Atdep/Results_sept13-filter-reads/Multi_alllele_linux_20th_JAn/Final_multiallele_29_jan/SUS/poly/"/>
    </mc:Choice>
  </mc:AlternateContent>
  <xr:revisionPtr revIDLastSave="4" documentId="13_ncr:1_{9D338B0A-20EC-6A47-8A0F-3BF296395366}" xr6:coauthVersionLast="47" xr6:coauthVersionMax="47" xr10:uidLastSave="{D672FD82-70B9-E145-8FCF-DBF705C6104F}"/>
  <bookViews>
    <workbookView xWindow="5560" yWindow="980" windowWidth="28040" windowHeight="17440" activeTab="1" xr2:uid="{F699723B-6970-B749-A7EB-1DA5E68696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5" i="2"/>
  <c r="H6" i="2"/>
  <c r="H7" i="2"/>
  <c r="H9" i="2"/>
  <c r="H10" i="2"/>
  <c r="H11" i="2"/>
  <c r="H13" i="2"/>
  <c r="H14" i="2"/>
  <c r="H15" i="2"/>
  <c r="H17" i="2"/>
  <c r="H18" i="2"/>
  <c r="H19" i="2"/>
  <c r="H21" i="2"/>
  <c r="H22" i="2"/>
  <c r="H23" i="2"/>
  <c r="H25" i="2"/>
  <c r="H26" i="2"/>
  <c r="H27" i="2"/>
  <c r="H29" i="2"/>
  <c r="H30" i="2"/>
  <c r="H31" i="2"/>
  <c r="H33" i="2"/>
  <c r="H34" i="2"/>
  <c r="H35" i="2"/>
  <c r="H37" i="2"/>
  <c r="H38" i="2"/>
  <c r="H39" i="2"/>
  <c r="H41" i="2"/>
  <c r="H42" i="2"/>
  <c r="H43" i="2"/>
  <c r="H45" i="2"/>
  <c r="H46" i="2"/>
  <c r="H47" i="2"/>
  <c r="H49" i="2"/>
  <c r="H50" i="2"/>
  <c r="H51" i="2"/>
  <c r="H53" i="2"/>
  <c r="H54" i="2"/>
  <c r="H55" i="2"/>
  <c r="H57" i="2"/>
  <c r="H58" i="2"/>
  <c r="H59" i="2"/>
  <c r="H61" i="2"/>
  <c r="H62" i="2"/>
  <c r="H63" i="2"/>
  <c r="H65" i="2"/>
  <c r="H66" i="2"/>
  <c r="H67" i="2"/>
  <c r="H69" i="2"/>
  <c r="H70" i="2"/>
  <c r="H71" i="2"/>
  <c r="H73" i="2"/>
  <c r="H74" i="2"/>
  <c r="H75" i="2"/>
  <c r="H77" i="2"/>
  <c r="H78" i="2"/>
  <c r="H79" i="2"/>
  <c r="H81" i="2"/>
  <c r="H82" i="2"/>
  <c r="H83" i="2"/>
  <c r="H85" i="2"/>
  <c r="H86" i="2"/>
  <c r="H87" i="2"/>
  <c r="H89" i="2"/>
  <c r="H90" i="2"/>
  <c r="H91" i="2"/>
  <c r="H93" i="2"/>
  <c r="H94" i="2"/>
  <c r="H95" i="2"/>
  <c r="H97" i="2"/>
  <c r="H2" i="2"/>
  <c r="G96" i="2"/>
  <c r="H96" i="2" s="1"/>
  <c r="G92" i="2"/>
  <c r="H92" i="2" s="1"/>
  <c r="G88" i="2"/>
  <c r="H88" i="2" s="1"/>
  <c r="G84" i="2"/>
  <c r="H84" i="2" s="1"/>
  <c r="G80" i="2"/>
  <c r="H80" i="2" s="1"/>
  <c r="G76" i="2"/>
  <c r="H76" i="2" s="1"/>
  <c r="G72" i="2"/>
  <c r="H72" i="2" s="1"/>
  <c r="G68" i="2"/>
  <c r="H68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24" i="2"/>
  <c r="H24" i="2" s="1"/>
  <c r="G20" i="2"/>
  <c r="H20" i="2" s="1"/>
  <c r="G16" i="2"/>
  <c r="H16" i="2" s="1"/>
  <c r="G12" i="2"/>
  <c r="H12" i="2" s="1"/>
  <c r="G8" i="2"/>
  <c r="H8" i="2" s="1"/>
  <c r="G4" i="2"/>
  <c r="H4" i="2" s="1"/>
</calcChain>
</file>

<file path=xl/sharedStrings.xml><?xml version="1.0" encoding="utf-8"?>
<sst xmlns="http://schemas.openxmlformats.org/spreadsheetml/2006/main" count="734" uniqueCount="45">
  <si>
    <t>6EM</t>
  </si>
  <si>
    <t>5EE</t>
  </si>
  <si>
    <t>5XM</t>
  </si>
  <si>
    <t>4XE</t>
  </si>
  <si>
    <t>1EM</t>
  </si>
  <si>
    <t>4EM</t>
  </si>
  <si>
    <t>3EE</t>
  </si>
  <si>
    <t>3XM</t>
  </si>
  <si>
    <t>2XE</t>
  </si>
  <si>
    <t>6EE</t>
  </si>
  <si>
    <t>6XM</t>
  </si>
  <si>
    <t>5XE</t>
  </si>
  <si>
    <t>2EM</t>
  </si>
  <si>
    <t>1EE</t>
  </si>
  <si>
    <t>1XM</t>
  </si>
  <si>
    <t>5EM</t>
  </si>
  <si>
    <t>4EE</t>
  </si>
  <si>
    <t>4XM</t>
  </si>
  <si>
    <t>3XE</t>
  </si>
  <si>
    <t>6XE</t>
  </si>
  <si>
    <t>3EM</t>
  </si>
  <si>
    <t>2EE</t>
  </si>
  <si>
    <t>2XM</t>
  </si>
  <si>
    <t>1XE</t>
  </si>
  <si>
    <t>1D</t>
  </si>
  <si>
    <t>2D</t>
  </si>
  <si>
    <t>3D</t>
  </si>
  <si>
    <t>4D</t>
  </si>
  <si>
    <t>Treatment</t>
  </si>
  <si>
    <t>Counts_Total</t>
  </si>
  <si>
    <t>Site_type</t>
  </si>
  <si>
    <t>Counts</t>
  </si>
  <si>
    <t>Norm_count</t>
  </si>
  <si>
    <t>Absolute_abundance</t>
  </si>
  <si>
    <t>IGR</t>
  </si>
  <si>
    <t>2D &amp; 3D</t>
  </si>
  <si>
    <t>Condition</t>
  </si>
  <si>
    <t>Cultivar</t>
  </si>
  <si>
    <t>Season</t>
  </si>
  <si>
    <t>Ambient</t>
  </si>
  <si>
    <t>Elevated O3</t>
  </si>
  <si>
    <t>Susceptible</t>
  </si>
  <si>
    <t>Resistant</t>
  </si>
  <si>
    <t>End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</si>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</sst>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6CBE-496A-2A44-9351-DDCBF1F1FF7F}">
  <dimension ref="A1:F121"/>
  <sheetViews>
    <sheetView workbookViewId="0">
      <selection activeCell="E1" sqref="A1:E1048576"/>
    </sheetView>
  </sheetViews>
  <sheetFormatPr baseColWidth="10" defaultRowHeight="16" x14ac:dyDescent="0.2"/>
  <sheetData>
    <row r="1" spans="1:6" x14ac:dyDescent="0.2">
      <c r="A1" t="s">
        <v>28</v>
      </c>
      <c r="B1" t="s">
        <v>33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">
      <c r="A2" s="1" t="s">
        <v>13</v>
      </c>
      <c r="B2" s="2">
        <v>0.50272415999999998</v>
      </c>
      <c r="C2">
        <v>862</v>
      </c>
      <c r="D2" t="s">
        <v>24</v>
      </c>
      <c r="E2">
        <v>119</v>
      </c>
    </row>
    <row r="3" spans="1:6" x14ac:dyDescent="0.2">
      <c r="A3" s="1" t="s">
        <v>13</v>
      </c>
      <c r="B3" s="2">
        <v>0.50272415999999998</v>
      </c>
      <c r="C3">
        <v>862</v>
      </c>
      <c r="D3" t="s">
        <v>34</v>
      </c>
      <c r="E3">
        <v>592</v>
      </c>
    </row>
    <row r="4" spans="1:6" x14ac:dyDescent="0.2">
      <c r="A4" s="1" t="s">
        <v>13</v>
      </c>
      <c r="B4" s="2">
        <v>0.50272415999999998</v>
      </c>
      <c r="C4">
        <v>862</v>
      </c>
      <c r="D4" t="s">
        <v>25</v>
      </c>
      <c r="E4">
        <v>14</v>
      </c>
    </row>
    <row r="5" spans="1:6" x14ac:dyDescent="0.2">
      <c r="A5" s="1" t="s">
        <v>13</v>
      </c>
      <c r="B5" s="2">
        <v>0.50272415999999998</v>
      </c>
      <c r="C5">
        <v>862</v>
      </c>
      <c r="D5" t="s">
        <v>26</v>
      </c>
      <c r="E5">
        <v>49</v>
      </c>
    </row>
    <row r="6" spans="1:6" x14ac:dyDescent="0.2">
      <c r="A6" s="1" t="s">
        <v>13</v>
      </c>
      <c r="B6" s="2">
        <v>0.50272415999999998</v>
      </c>
      <c r="C6">
        <v>862</v>
      </c>
      <c r="D6" t="s">
        <v>27</v>
      </c>
      <c r="E6">
        <v>88</v>
      </c>
    </row>
    <row r="7" spans="1:6" x14ac:dyDescent="0.2">
      <c r="A7" s="1" t="s">
        <v>4</v>
      </c>
      <c r="B7" s="2">
        <v>0.48712340199999998</v>
      </c>
      <c r="C7">
        <v>907</v>
      </c>
      <c r="D7" t="s">
        <v>24</v>
      </c>
      <c r="E7">
        <v>129</v>
      </c>
    </row>
    <row r="8" spans="1:6" x14ac:dyDescent="0.2">
      <c r="A8" s="1" t="s">
        <v>4</v>
      </c>
      <c r="B8" s="2">
        <v>0.48712340199999998</v>
      </c>
      <c r="C8">
        <v>907</v>
      </c>
      <c r="D8" t="s">
        <v>34</v>
      </c>
      <c r="E8">
        <v>591</v>
      </c>
    </row>
    <row r="9" spans="1:6" x14ac:dyDescent="0.2">
      <c r="A9" s="1" t="s">
        <v>4</v>
      </c>
      <c r="B9" s="2">
        <v>0.48712340199999998</v>
      </c>
      <c r="C9">
        <v>907</v>
      </c>
      <c r="D9" t="s">
        <v>25</v>
      </c>
      <c r="E9">
        <v>17</v>
      </c>
    </row>
    <row r="10" spans="1:6" x14ac:dyDescent="0.2">
      <c r="A10" s="1" t="s">
        <v>4</v>
      </c>
      <c r="B10" s="2">
        <v>0.48712340199999998</v>
      </c>
      <c r="C10">
        <v>907</v>
      </c>
      <c r="D10" t="s">
        <v>26</v>
      </c>
      <c r="E10">
        <v>59</v>
      </c>
    </row>
    <row r="11" spans="1:6" x14ac:dyDescent="0.2">
      <c r="A11" s="1" t="s">
        <v>4</v>
      </c>
      <c r="B11" s="2">
        <v>0.48712340199999998</v>
      </c>
      <c r="C11">
        <v>907</v>
      </c>
      <c r="D11" t="s">
        <v>27</v>
      </c>
      <c r="E11">
        <v>111</v>
      </c>
    </row>
    <row r="12" spans="1:6" x14ac:dyDescent="0.2">
      <c r="A12" s="1" t="s">
        <v>23</v>
      </c>
      <c r="B12" s="2">
        <v>0.27239920099999998</v>
      </c>
      <c r="C12">
        <v>4268</v>
      </c>
      <c r="D12" t="s">
        <v>24</v>
      </c>
      <c r="E12">
        <v>691</v>
      </c>
    </row>
    <row r="13" spans="1:6" x14ac:dyDescent="0.2">
      <c r="A13" s="1" t="s">
        <v>23</v>
      </c>
      <c r="B13" s="2">
        <v>0.27239920099999998</v>
      </c>
      <c r="C13">
        <v>4268</v>
      </c>
      <c r="D13" t="s">
        <v>34</v>
      </c>
      <c r="E13">
        <v>986</v>
      </c>
    </row>
    <row r="14" spans="1:6" x14ac:dyDescent="0.2">
      <c r="A14" s="1" t="s">
        <v>23</v>
      </c>
      <c r="B14" s="2">
        <v>0.27239920099999998</v>
      </c>
      <c r="C14">
        <v>4268</v>
      </c>
      <c r="D14" t="s">
        <v>25</v>
      </c>
      <c r="E14">
        <v>232</v>
      </c>
    </row>
    <row r="15" spans="1:6" x14ac:dyDescent="0.2">
      <c r="A15" s="1" t="s">
        <v>23</v>
      </c>
      <c r="B15" s="2">
        <v>0.27239920099999998</v>
      </c>
      <c r="C15">
        <v>4268</v>
      </c>
      <c r="D15" t="s">
        <v>26</v>
      </c>
      <c r="E15">
        <v>750</v>
      </c>
    </row>
    <row r="16" spans="1:6" x14ac:dyDescent="0.2">
      <c r="A16" s="1" t="s">
        <v>23</v>
      </c>
      <c r="B16" s="2">
        <v>0.27239920099999998</v>
      </c>
      <c r="C16">
        <v>4268</v>
      </c>
      <c r="D16" t="s">
        <v>27</v>
      </c>
      <c r="E16">
        <v>1609</v>
      </c>
    </row>
    <row r="17" spans="1:5" x14ac:dyDescent="0.2">
      <c r="A17" s="1" t="s">
        <v>14</v>
      </c>
      <c r="B17" s="2">
        <v>6.9779170000000001E-3</v>
      </c>
      <c r="C17">
        <v>1669</v>
      </c>
      <c r="D17" t="s">
        <v>24</v>
      </c>
      <c r="E17">
        <v>224</v>
      </c>
    </row>
    <row r="18" spans="1:5" x14ac:dyDescent="0.2">
      <c r="A18" s="1" t="s">
        <v>14</v>
      </c>
      <c r="B18" s="2">
        <v>6.9779170000000001E-3</v>
      </c>
      <c r="C18">
        <v>1669</v>
      </c>
      <c r="D18" t="s">
        <v>34</v>
      </c>
      <c r="E18">
        <v>308</v>
      </c>
    </row>
    <row r="19" spans="1:5" x14ac:dyDescent="0.2">
      <c r="A19" s="1" t="s">
        <v>14</v>
      </c>
      <c r="B19" s="2">
        <v>6.9779170000000001E-3</v>
      </c>
      <c r="C19">
        <v>1669</v>
      </c>
      <c r="D19" t="s">
        <v>25</v>
      </c>
      <c r="E19">
        <v>104</v>
      </c>
    </row>
    <row r="20" spans="1:5" x14ac:dyDescent="0.2">
      <c r="A20" s="1" t="s">
        <v>14</v>
      </c>
      <c r="B20" s="2">
        <v>6.9779170000000001E-3</v>
      </c>
      <c r="C20">
        <v>1669</v>
      </c>
      <c r="D20" t="s">
        <v>26</v>
      </c>
      <c r="E20">
        <v>384</v>
      </c>
    </row>
    <row r="21" spans="1:5" x14ac:dyDescent="0.2">
      <c r="A21" s="1" t="s">
        <v>14</v>
      </c>
      <c r="B21" s="2">
        <v>6.9779170000000001E-3</v>
      </c>
      <c r="C21">
        <v>1669</v>
      </c>
      <c r="D21" t="s">
        <v>27</v>
      </c>
      <c r="E21">
        <v>649</v>
      </c>
    </row>
    <row r="22" spans="1:5" x14ac:dyDescent="0.2">
      <c r="A22" s="1" t="s">
        <v>21</v>
      </c>
      <c r="B22" s="2">
        <v>0.51831755800000001</v>
      </c>
      <c r="C22">
        <v>1138</v>
      </c>
      <c r="D22" t="s">
        <v>24</v>
      </c>
      <c r="E22">
        <v>156</v>
      </c>
    </row>
    <row r="23" spans="1:5" x14ac:dyDescent="0.2">
      <c r="A23" s="1" t="s">
        <v>21</v>
      </c>
      <c r="B23" s="2">
        <v>0.51831755800000001</v>
      </c>
      <c r="C23">
        <v>1138</v>
      </c>
      <c r="D23" t="s">
        <v>34</v>
      </c>
      <c r="E23">
        <v>687</v>
      </c>
    </row>
    <row r="24" spans="1:5" x14ac:dyDescent="0.2">
      <c r="A24" s="1" t="s">
        <v>21</v>
      </c>
      <c r="B24" s="2">
        <v>0.51831755800000001</v>
      </c>
      <c r="C24">
        <v>1138</v>
      </c>
      <c r="D24" t="s">
        <v>25</v>
      </c>
      <c r="E24">
        <v>29</v>
      </c>
    </row>
    <row r="25" spans="1:5" x14ac:dyDescent="0.2">
      <c r="A25" s="1" t="s">
        <v>21</v>
      </c>
      <c r="B25" s="2">
        <v>0.51831755800000001</v>
      </c>
      <c r="C25">
        <v>1138</v>
      </c>
      <c r="D25" t="s">
        <v>26</v>
      </c>
      <c r="E25">
        <v>104</v>
      </c>
    </row>
    <row r="26" spans="1:5" x14ac:dyDescent="0.2">
      <c r="A26" s="1" t="s">
        <v>21</v>
      </c>
      <c r="B26" s="2">
        <v>0.51831755800000001</v>
      </c>
      <c r="C26">
        <v>1138</v>
      </c>
      <c r="D26" t="s">
        <v>27</v>
      </c>
      <c r="E26">
        <v>162</v>
      </c>
    </row>
    <row r="27" spans="1:5" x14ac:dyDescent="0.2">
      <c r="A27" s="1" t="s">
        <v>12</v>
      </c>
      <c r="B27" s="2">
        <v>0.49103987300000002</v>
      </c>
      <c r="C27">
        <v>940</v>
      </c>
      <c r="D27" t="s">
        <v>24</v>
      </c>
      <c r="E27">
        <v>132</v>
      </c>
    </row>
    <row r="28" spans="1:5" x14ac:dyDescent="0.2">
      <c r="A28" s="1" t="s">
        <v>12</v>
      </c>
      <c r="B28" s="2">
        <v>0.49103987300000002</v>
      </c>
      <c r="C28">
        <v>940</v>
      </c>
      <c r="D28" t="s">
        <v>34</v>
      </c>
      <c r="E28">
        <v>587</v>
      </c>
    </row>
    <row r="29" spans="1:5" x14ac:dyDescent="0.2">
      <c r="A29" s="1" t="s">
        <v>12</v>
      </c>
      <c r="B29" s="2">
        <v>0.49103987300000002</v>
      </c>
      <c r="C29">
        <v>940</v>
      </c>
      <c r="D29" t="s">
        <v>25</v>
      </c>
      <c r="E29">
        <v>20</v>
      </c>
    </row>
    <row r="30" spans="1:5" x14ac:dyDescent="0.2">
      <c r="A30" s="1" t="s">
        <v>12</v>
      </c>
      <c r="B30" s="2">
        <v>0.49103987300000002</v>
      </c>
      <c r="C30">
        <v>940</v>
      </c>
      <c r="D30" t="s">
        <v>26</v>
      </c>
      <c r="E30">
        <v>65</v>
      </c>
    </row>
    <row r="31" spans="1:5" x14ac:dyDescent="0.2">
      <c r="A31" s="1" t="s">
        <v>12</v>
      </c>
      <c r="B31" s="2">
        <v>0.49103987300000002</v>
      </c>
      <c r="C31">
        <v>940</v>
      </c>
      <c r="D31" t="s">
        <v>27</v>
      </c>
      <c r="E31">
        <v>136</v>
      </c>
    </row>
    <row r="32" spans="1:5" x14ac:dyDescent="0.2">
      <c r="A32" s="1" t="s">
        <v>8</v>
      </c>
      <c r="B32" s="2">
        <v>0.230390604</v>
      </c>
      <c r="C32">
        <v>8205</v>
      </c>
      <c r="D32" t="s">
        <v>24</v>
      </c>
      <c r="E32">
        <v>1282</v>
      </c>
    </row>
    <row r="33" spans="1:5" x14ac:dyDescent="0.2">
      <c r="A33" s="1" t="s">
        <v>8</v>
      </c>
      <c r="B33" s="2">
        <v>0.230390604</v>
      </c>
      <c r="C33">
        <v>8205</v>
      </c>
      <c r="D33" t="s">
        <v>34</v>
      </c>
      <c r="E33">
        <v>1693</v>
      </c>
    </row>
    <row r="34" spans="1:5" x14ac:dyDescent="0.2">
      <c r="A34" s="1" t="s">
        <v>8</v>
      </c>
      <c r="B34" s="2">
        <v>0.230390604</v>
      </c>
      <c r="C34">
        <v>8205</v>
      </c>
      <c r="D34" t="s">
        <v>25</v>
      </c>
      <c r="E34">
        <v>450</v>
      </c>
    </row>
    <row r="35" spans="1:5" x14ac:dyDescent="0.2">
      <c r="A35" s="1" t="s">
        <v>8</v>
      </c>
      <c r="B35" s="2">
        <v>0.230390604</v>
      </c>
      <c r="C35">
        <v>8205</v>
      </c>
      <c r="D35" t="s">
        <v>26</v>
      </c>
      <c r="E35">
        <v>1630</v>
      </c>
    </row>
    <row r="36" spans="1:5" x14ac:dyDescent="0.2">
      <c r="A36" s="1" t="s">
        <v>8</v>
      </c>
      <c r="B36" s="2">
        <v>0.230390604</v>
      </c>
      <c r="C36">
        <v>8205</v>
      </c>
      <c r="D36" t="s">
        <v>27</v>
      </c>
      <c r="E36">
        <v>3150</v>
      </c>
    </row>
    <row r="37" spans="1:5" x14ac:dyDescent="0.2">
      <c r="A37" s="1" t="s">
        <v>22</v>
      </c>
      <c r="B37" s="2">
        <v>4.7985277E-2</v>
      </c>
      <c r="C37">
        <v>269</v>
      </c>
      <c r="D37" t="s">
        <v>24</v>
      </c>
      <c r="E37">
        <v>42</v>
      </c>
    </row>
    <row r="38" spans="1:5" x14ac:dyDescent="0.2">
      <c r="A38" s="1" t="s">
        <v>22</v>
      </c>
      <c r="B38" s="2">
        <v>4.7985277E-2</v>
      </c>
      <c r="C38">
        <v>269</v>
      </c>
      <c r="D38" t="s">
        <v>34</v>
      </c>
      <c r="E38">
        <v>169</v>
      </c>
    </row>
    <row r="39" spans="1:5" x14ac:dyDescent="0.2">
      <c r="A39" s="1" t="s">
        <v>22</v>
      </c>
      <c r="B39" s="2">
        <v>4.7985277E-2</v>
      </c>
      <c r="C39">
        <v>269</v>
      </c>
      <c r="D39" t="s">
        <v>25</v>
      </c>
      <c r="E39">
        <v>5</v>
      </c>
    </row>
    <row r="40" spans="1:5" x14ac:dyDescent="0.2">
      <c r="A40" s="1" t="s">
        <v>22</v>
      </c>
      <c r="B40" s="2">
        <v>4.7985277E-2</v>
      </c>
      <c r="C40">
        <v>269</v>
      </c>
      <c r="D40" t="s">
        <v>26</v>
      </c>
      <c r="E40">
        <v>16</v>
      </c>
    </row>
    <row r="41" spans="1:5" x14ac:dyDescent="0.2">
      <c r="A41" s="1" t="s">
        <v>22</v>
      </c>
      <c r="B41" s="2">
        <v>4.7985277E-2</v>
      </c>
      <c r="C41">
        <v>269</v>
      </c>
      <c r="D41" t="s">
        <v>27</v>
      </c>
      <c r="E41">
        <v>37</v>
      </c>
    </row>
    <row r="42" spans="1:5" x14ac:dyDescent="0.2">
      <c r="A42" s="1" t="s">
        <v>6</v>
      </c>
      <c r="B42" s="2">
        <v>0.49745583300000001</v>
      </c>
      <c r="C42">
        <v>1051</v>
      </c>
      <c r="D42" t="s">
        <v>24</v>
      </c>
      <c r="E42">
        <v>156</v>
      </c>
    </row>
    <row r="43" spans="1:5" x14ac:dyDescent="0.2">
      <c r="A43" s="1" t="s">
        <v>6</v>
      </c>
      <c r="B43" s="2">
        <v>0.49745583300000001</v>
      </c>
      <c r="C43">
        <v>1051</v>
      </c>
      <c r="D43" t="s">
        <v>34</v>
      </c>
      <c r="E43">
        <v>623</v>
      </c>
    </row>
    <row r="44" spans="1:5" x14ac:dyDescent="0.2">
      <c r="A44" s="1" t="s">
        <v>6</v>
      </c>
      <c r="B44" s="2">
        <v>0.49745583300000001</v>
      </c>
      <c r="C44">
        <v>1051</v>
      </c>
      <c r="D44" t="s">
        <v>25</v>
      </c>
      <c r="E44">
        <v>26</v>
      </c>
    </row>
    <row r="45" spans="1:5" x14ac:dyDescent="0.2">
      <c r="A45" s="1" t="s">
        <v>6</v>
      </c>
      <c r="B45" s="2">
        <v>0.49745583300000001</v>
      </c>
      <c r="C45">
        <v>1051</v>
      </c>
      <c r="D45" t="s">
        <v>26</v>
      </c>
      <c r="E45">
        <v>83</v>
      </c>
    </row>
    <row r="46" spans="1:5" x14ac:dyDescent="0.2">
      <c r="A46" s="1" t="s">
        <v>6</v>
      </c>
      <c r="B46" s="2">
        <v>0.49745583300000001</v>
      </c>
      <c r="C46">
        <v>1051</v>
      </c>
      <c r="D46" t="s">
        <v>27</v>
      </c>
      <c r="E46">
        <v>163</v>
      </c>
    </row>
    <row r="47" spans="1:5" x14ac:dyDescent="0.2">
      <c r="A47" s="1" t="s">
        <v>20</v>
      </c>
      <c r="B47" s="2">
        <v>0.40001215699999998</v>
      </c>
      <c r="C47">
        <v>930</v>
      </c>
      <c r="D47" t="s">
        <v>24</v>
      </c>
      <c r="E47">
        <v>131</v>
      </c>
    </row>
    <row r="48" spans="1:5" x14ac:dyDescent="0.2">
      <c r="A48" s="1" t="s">
        <v>20</v>
      </c>
      <c r="B48" s="2">
        <v>0.40001215699999998</v>
      </c>
      <c r="C48">
        <v>930</v>
      </c>
      <c r="D48" t="s">
        <v>34</v>
      </c>
      <c r="E48">
        <v>585</v>
      </c>
    </row>
    <row r="49" spans="1:5" x14ac:dyDescent="0.2">
      <c r="A49" s="1" t="s">
        <v>20</v>
      </c>
      <c r="B49" s="2">
        <v>0.40001215699999998</v>
      </c>
      <c r="C49">
        <v>930</v>
      </c>
      <c r="D49" t="s">
        <v>25</v>
      </c>
      <c r="E49">
        <v>17</v>
      </c>
    </row>
    <row r="50" spans="1:5" x14ac:dyDescent="0.2">
      <c r="A50" s="1" t="s">
        <v>20</v>
      </c>
      <c r="B50" s="2">
        <v>0.40001215699999998</v>
      </c>
      <c r="C50">
        <v>930</v>
      </c>
      <c r="D50" t="s">
        <v>26</v>
      </c>
      <c r="E50">
        <v>67</v>
      </c>
    </row>
    <row r="51" spans="1:5" x14ac:dyDescent="0.2">
      <c r="A51" s="1" t="s">
        <v>20</v>
      </c>
      <c r="B51" s="2">
        <v>0.40001215699999998</v>
      </c>
      <c r="C51">
        <v>930</v>
      </c>
      <c r="D51" t="s">
        <v>27</v>
      </c>
      <c r="E51">
        <v>130</v>
      </c>
    </row>
    <row r="52" spans="1:5" x14ac:dyDescent="0.2">
      <c r="A52" s="1" t="s">
        <v>18</v>
      </c>
      <c r="B52" s="2">
        <v>0.37869223800000001</v>
      </c>
      <c r="C52">
        <v>7848</v>
      </c>
      <c r="D52" t="s">
        <v>24</v>
      </c>
      <c r="E52">
        <v>1241</v>
      </c>
    </row>
    <row r="53" spans="1:5" x14ac:dyDescent="0.2">
      <c r="A53" s="1" t="s">
        <v>18</v>
      </c>
      <c r="B53" s="2">
        <v>0.37869223800000001</v>
      </c>
      <c r="C53">
        <v>7848</v>
      </c>
      <c r="D53" t="s">
        <v>34</v>
      </c>
      <c r="E53">
        <v>1934</v>
      </c>
    </row>
    <row r="54" spans="1:5" x14ac:dyDescent="0.2">
      <c r="A54" s="1" t="s">
        <v>18</v>
      </c>
      <c r="B54" s="2">
        <v>0.37869223800000001</v>
      </c>
      <c r="C54">
        <v>7848</v>
      </c>
      <c r="D54" t="s">
        <v>25</v>
      </c>
      <c r="E54">
        <v>428</v>
      </c>
    </row>
    <row r="55" spans="1:5" x14ac:dyDescent="0.2">
      <c r="A55" s="1" t="s">
        <v>18</v>
      </c>
      <c r="B55" s="2">
        <v>0.37869223800000001</v>
      </c>
      <c r="C55">
        <v>7848</v>
      </c>
      <c r="D55" t="s">
        <v>26</v>
      </c>
      <c r="E55">
        <v>1426</v>
      </c>
    </row>
    <row r="56" spans="1:5" x14ac:dyDescent="0.2">
      <c r="A56" s="1" t="s">
        <v>18</v>
      </c>
      <c r="B56" s="2">
        <v>0.37869223800000001</v>
      </c>
      <c r="C56">
        <v>7848</v>
      </c>
      <c r="D56" t="s">
        <v>27</v>
      </c>
      <c r="E56">
        <v>2819</v>
      </c>
    </row>
    <row r="57" spans="1:5" x14ac:dyDescent="0.2">
      <c r="A57" s="1" t="s">
        <v>7</v>
      </c>
      <c r="B57" s="2">
        <v>2.0979649999999998E-3</v>
      </c>
      <c r="C57">
        <v>1984</v>
      </c>
      <c r="D57" t="s">
        <v>24</v>
      </c>
      <c r="E57">
        <v>225</v>
      </c>
    </row>
    <row r="58" spans="1:5" x14ac:dyDescent="0.2">
      <c r="A58" s="1" t="s">
        <v>7</v>
      </c>
      <c r="B58" s="2">
        <v>2.0979649999999998E-3</v>
      </c>
      <c r="C58">
        <v>1984</v>
      </c>
      <c r="D58" t="s">
        <v>34</v>
      </c>
      <c r="E58">
        <v>177</v>
      </c>
    </row>
    <row r="59" spans="1:5" x14ac:dyDescent="0.2">
      <c r="A59" s="1" t="s">
        <v>7</v>
      </c>
      <c r="B59" s="2">
        <v>2.0979649999999998E-3</v>
      </c>
      <c r="C59">
        <v>1984</v>
      </c>
      <c r="D59" t="s">
        <v>25</v>
      </c>
      <c r="E59">
        <v>65</v>
      </c>
    </row>
    <row r="60" spans="1:5" x14ac:dyDescent="0.2">
      <c r="A60" s="1" t="s">
        <v>7</v>
      </c>
      <c r="B60" s="2">
        <v>2.0979649999999998E-3</v>
      </c>
      <c r="C60">
        <v>1984</v>
      </c>
      <c r="D60" t="s">
        <v>26</v>
      </c>
      <c r="E60">
        <v>538</v>
      </c>
    </row>
    <row r="61" spans="1:5" x14ac:dyDescent="0.2">
      <c r="A61" s="1" t="s">
        <v>7</v>
      </c>
      <c r="B61" s="2">
        <v>2.0979649999999998E-3</v>
      </c>
      <c r="C61">
        <v>1984</v>
      </c>
      <c r="D61" t="s">
        <v>27</v>
      </c>
      <c r="E61">
        <v>979</v>
      </c>
    </row>
    <row r="62" spans="1:5" x14ac:dyDescent="0.2">
      <c r="A62" s="1" t="s">
        <v>16</v>
      </c>
      <c r="B62" s="2">
        <v>0.51142945299999998</v>
      </c>
      <c r="C62">
        <v>971</v>
      </c>
      <c r="D62" t="s">
        <v>24</v>
      </c>
      <c r="E62">
        <v>139</v>
      </c>
    </row>
    <row r="63" spans="1:5" x14ac:dyDescent="0.2">
      <c r="A63" s="1" t="s">
        <v>16</v>
      </c>
      <c r="B63" s="2">
        <v>0.51142945299999998</v>
      </c>
      <c r="C63">
        <v>971</v>
      </c>
      <c r="D63" t="s">
        <v>34</v>
      </c>
      <c r="E63">
        <v>610</v>
      </c>
    </row>
    <row r="64" spans="1:5" x14ac:dyDescent="0.2">
      <c r="A64" s="1" t="s">
        <v>16</v>
      </c>
      <c r="B64" s="2">
        <v>0.51142945299999998</v>
      </c>
      <c r="C64">
        <v>971</v>
      </c>
      <c r="D64" t="s">
        <v>25</v>
      </c>
      <c r="E64">
        <v>20</v>
      </c>
    </row>
    <row r="65" spans="1:5" x14ac:dyDescent="0.2">
      <c r="A65" s="1" t="s">
        <v>16</v>
      </c>
      <c r="B65" s="2">
        <v>0.51142945299999998</v>
      </c>
      <c r="C65">
        <v>971</v>
      </c>
      <c r="D65" t="s">
        <v>26</v>
      </c>
      <c r="E65">
        <v>65</v>
      </c>
    </row>
    <row r="66" spans="1:5" x14ac:dyDescent="0.2">
      <c r="A66" s="1" t="s">
        <v>16</v>
      </c>
      <c r="B66" s="2">
        <v>0.51142945299999998</v>
      </c>
      <c r="C66">
        <v>971</v>
      </c>
      <c r="D66" t="s">
        <v>27</v>
      </c>
      <c r="E66">
        <v>137</v>
      </c>
    </row>
    <row r="67" spans="1:5" x14ac:dyDescent="0.2">
      <c r="A67" s="1" t="s">
        <v>5</v>
      </c>
      <c r="B67" s="2">
        <v>0.28401922800000001</v>
      </c>
      <c r="C67">
        <v>1072</v>
      </c>
      <c r="D67" t="s">
        <v>24</v>
      </c>
      <c r="E67">
        <v>150</v>
      </c>
    </row>
    <row r="68" spans="1:5" x14ac:dyDescent="0.2">
      <c r="A68" s="1" t="s">
        <v>5</v>
      </c>
      <c r="B68" s="2">
        <v>0.28401922800000001</v>
      </c>
      <c r="C68">
        <v>1072</v>
      </c>
      <c r="D68" t="s">
        <v>34</v>
      </c>
      <c r="E68">
        <v>654</v>
      </c>
    </row>
    <row r="69" spans="1:5" x14ac:dyDescent="0.2">
      <c r="A69" s="1" t="s">
        <v>5</v>
      </c>
      <c r="B69" s="2">
        <v>0.28401922800000001</v>
      </c>
      <c r="C69">
        <v>1072</v>
      </c>
      <c r="D69" t="s">
        <v>25</v>
      </c>
      <c r="E69">
        <v>25</v>
      </c>
    </row>
    <row r="70" spans="1:5" x14ac:dyDescent="0.2">
      <c r="A70" s="1" t="s">
        <v>5</v>
      </c>
      <c r="B70" s="2">
        <v>0.28401922800000001</v>
      </c>
      <c r="C70">
        <v>1072</v>
      </c>
      <c r="D70" t="s">
        <v>26</v>
      </c>
      <c r="E70">
        <v>93</v>
      </c>
    </row>
    <row r="71" spans="1:5" x14ac:dyDescent="0.2">
      <c r="A71" s="1" t="s">
        <v>5</v>
      </c>
      <c r="B71" s="2">
        <v>0.28401922800000001</v>
      </c>
      <c r="C71">
        <v>1072</v>
      </c>
      <c r="D71" t="s">
        <v>27</v>
      </c>
      <c r="E71">
        <v>150</v>
      </c>
    </row>
    <row r="72" spans="1:5" x14ac:dyDescent="0.2">
      <c r="A72" s="1" t="s">
        <v>3</v>
      </c>
      <c r="B72">
        <v>0.41782229300000001</v>
      </c>
      <c r="C72">
        <v>7004</v>
      </c>
      <c r="D72" t="s">
        <v>24</v>
      </c>
      <c r="E72">
        <v>3944</v>
      </c>
    </row>
    <row r="73" spans="1:5" x14ac:dyDescent="0.2">
      <c r="A73" s="1" t="s">
        <v>3</v>
      </c>
      <c r="B73">
        <v>0.41782229300000001</v>
      </c>
      <c r="C73">
        <v>7004</v>
      </c>
      <c r="D73" t="s">
        <v>34</v>
      </c>
      <c r="E73">
        <v>1204</v>
      </c>
    </row>
    <row r="74" spans="1:5" x14ac:dyDescent="0.2">
      <c r="A74" s="1" t="s">
        <v>3</v>
      </c>
      <c r="B74">
        <v>0.41782229300000001</v>
      </c>
      <c r="C74">
        <v>7004</v>
      </c>
      <c r="D74" t="s">
        <v>25</v>
      </c>
      <c r="E74">
        <v>503</v>
      </c>
    </row>
    <row r="75" spans="1:5" x14ac:dyDescent="0.2">
      <c r="A75" s="1" t="s">
        <v>3</v>
      </c>
      <c r="B75">
        <v>0.41782229300000001</v>
      </c>
      <c r="C75">
        <v>7004</v>
      </c>
      <c r="D75" t="s">
        <v>26</v>
      </c>
      <c r="E75">
        <v>508</v>
      </c>
    </row>
    <row r="76" spans="1:5" x14ac:dyDescent="0.2">
      <c r="A76" s="1" t="s">
        <v>3</v>
      </c>
      <c r="B76">
        <v>0.41782229300000001</v>
      </c>
      <c r="C76">
        <v>7004</v>
      </c>
      <c r="D76" t="s">
        <v>27</v>
      </c>
      <c r="E76">
        <v>845</v>
      </c>
    </row>
    <row r="77" spans="1:5" x14ac:dyDescent="0.2">
      <c r="A77" s="1" t="s">
        <v>17</v>
      </c>
      <c r="B77">
        <v>2.3484298000000001E-2</v>
      </c>
      <c r="C77">
        <v>10503</v>
      </c>
      <c r="D77" t="s">
        <v>24</v>
      </c>
      <c r="E77">
        <v>999</v>
      </c>
    </row>
    <row r="78" spans="1:5" x14ac:dyDescent="0.2">
      <c r="A78" s="1" t="s">
        <v>17</v>
      </c>
      <c r="B78">
        <v>2.3484298000000001E-2</v>
      </c>
      <c r="C78">
        <v>10503</v>
      </c>
      <c r="D78" t="s">
        <v>34</v>
      </c>
      <c r="E78">
        <v>705</v>
      </c>
    </row>
    <row r="79" spans="1:5" x14ac:dyDescent="0.2">
      <c r="A79" s="1" t="s">
        <v>17</v>
      </c>
      <c r="B79">
        <v>2.3484298000000001E-2</v>
      </c>
      <c r="C79">
        <v>10503</v>
      </c>
      <c r="D79" t="s">
        <v>25</v>
      </c>
      <c r="E79">
        <v>607</v>
      </c>
    </row>
    <row r="80" spans="1:5" x14ac:dyDescent="0.2">
      <c r="A80" s="1" t="s">
        <v>17</v>
      </c>
      <c r="B80">
        <v>2.3484298000000001E-2</v>
      </c>
      <c r="C80">
        <v>10503</v>
      </c>
      <c r="D80" t="s">
        <v>26</v>
      </c>
      <c r="E80">
        <v>3249</v>
      </c>
    </row>
    <row r="81" spans="1:5" x14ac:dyDescent="0.2">
      <c r="A81" s="1" t="s">
        <v>17</v>
      </c>
      <c r="B81">
        <v>2.3484298000000001E-2</v>
      </c>
      <c r="C81">
        <v>10503</v>
      </c>
      <c r="D81" t="s">
        <v>27</v>
      </c>
      <c r="E81">
        <v>4943</v>
      </c>
    </row>
    <row r="82" spans="1:5" x14ac:dyDescent="0.2">
      <c r="A82" s="1" t="s">
        <v>1</v>
      </c>
      <c r="B82" s="2">
        <v>0.47081497700000002</v>
      </c>
      <c r="C82">
        <v>4616</v>
      </c>
      <c r="D82" t="s">
        <v>24</v>
      </c>
      <c r="E82">
        <v>744</v>
      </c>
    </row>
    <row r="83" spans="1:5" x14ac:dyDescent="0.2">
      <c r="A83" s="1" t="s">
        <v>1</v>
      </c>
      <c r="B83" s="2">
        <v>0.47081497700000002</v>
      </c>
      <c r="C83">
        <v>4616</v>
      </c>
      <c r="D83" t="s">
        <v>34</v>
      </c>
      <c r="E83">
        <v>1262</v>
      </c>
    </row>
    <row r="84" spans="1:5" x14ac:dyDescent="0.2">
      <c r="A84" s="1" t="s">
        <v>1</v>
      </c>
      <c r="B84" s="2">
        <v>0.47081497700000002</v>
      </c>
      <c r="C84">
        <v>4616</v>
      </c>
      <c r="D84" t="s">
        <v>25</v>
      </c>
      <c r="E84">
        <v>231</v>
      </c>
    </row>
    <row r="85" spans="1:5" x14ac:dyDescent="0.2">
      <c r="A85" s="1" t="s">
        <v>1</v>
      </c>
      <c r="B85" s="2">
        <v>0.47081497700000002</v>
      </c>
      <c r="C85">
        <v>4616</v>
      </c>
      <c r="D85" t="s">
        <v>26</v>
      </c>
      <c r="E85">
        <v>819</v>
      </c>
    </row>
    <row r="86" spans="1:5" x14ac:dyDescent="0.2">
      <c r="A86" s="1" t="s">
        <v>1</v>
      </c>
      <c r="B86" s="2">
        <v>0.47081497700000002</v>
      </c>
      <c r="C86">
        <v>4616</v>
      </c>
      <c r="D86" t="s">
        <v>27</v>
      </c>
      <c r="E86">
        <v>1560</v>
      </c>
    </row>
    <row r="87" spans="1:5" x14ac:dyDescent="0.2">
      <c r="A87" s="1" t="s">
        <v>15</v>
      </c>
      <c r="B87" s="2">
        <v>0.40908740100000002</v>
      </c>
      <c r="C87">
        <v>951</v>
      </c>
      <c r="D87" t="s">
        <v>24</v>
      </c>
      <c r="E87">
        <v>139</v>
      </c>
    </row>
    <row r="88" spans="1:5" x14ac:dyDescent="0.2">
      <c r="A88" s="1" t="s">
        <v>15</v>
      </c>
      <c r="B88" s="2">
        <v>0.40908740100000002</v>
      </c>
      <c r="C88">
        <v>951</v>
      </c>
      <c r="D88" t="s">
        <v>34</v>
      </c>
      <c r="E88">
        <v>573</v>
      </c>
    </row>
    <row r="89" spans="1:5" x14ac:dyDescent="0.2">
      <c r="A89" s="1" t="s">
        <v>15</v>
      </c>
      <c r="B89" s="2">
        <v>0.40908740100000002</v>
      </c>
      <c r="C89">
        <v>951</v>
      </c>
      <c r="D89" t="s">
        <v>25</v>
      </c>
      <c r="E89">
        <v>24</v>
      </c>
    </row>
    <row r="90" spans="1:5" x14ac:dyDescent="0.2">
      <c r="A90" s="1" t="s">
        <v>15</v>
      </c>
      <c r="B90" s="2">
        <v>0.40908740100000002</v>
      </c>
      <c r="C90">
        <v>951</v>
      </c>
      <c r="D90" t="s">
        <v>26</v>
      </c>
      <c r="E90">
        <v>77</v>
      </c>
    </row>
    <row r="91" spans="1:5" x14ac:dyDescent="0.2">
      <c r="A91" s="1" t="s">
        <v>15</v>
      </c>
      <c r="B91" s="2">
        <v>0.40908740100000002</v>
      </c>
      <c r="C91">
        <v>951</v>
      </c>
      <c r="D91" t="s">
        <v>27</v>
      </c>
      <c r="E91">
        <v>138</v>
      </c>
    </row>
    <row r="92" spans="1:5" x14ac:dyDescent="0.2">
      <c r="A92" s="1" t="s">
        <v>11</v>
      </c>
      <c r="B92" s="2">
        <v>0.22837728600000001</v>
      </c>
      <c r="C92">
        <v>842</v>
      </c>
      <c r="D92" t="s">
        <v>24</v>
      </c>
      <c r="E92">
        <v>365</v>
      </c>
    </row>
    <row r="93" spans="1:5" x14ac:dyDescent="0.2">
      <c r="A93" s="1" t="s">
        <v>11</v>
      </c>
      <c r="B93" s="2">
        <v>0.22837728600000001</v>
      </c>
      <c r="C93">
        <v>842</v>
      </c>
      <c r="D93" t="s">
        <v>34</v>
      </c>
      <c r="E93">
        <v>236</v>
      </c>
    </row>
    <row r="94" spans="1:5" x14ac:dyDescent="0.2">
      <c r="A94" s="1" t="s">
        <v>11</v>
      </c>
      <c r="B94" s="2">
        <v>0.22837728600000001</v>
      </c>
      <c r="C94">
        <v>842</v>
      </c>
      <c r="D94" t="s">
        <v>25</v>
      </c>
      <c r="E94">
        <v>49</v>
      </c>
    </row>
    <row r="95" spans="1:5" x14ac:dyDescent="0.2">
      <c r="A95" s="1" t="s">
        <v>11</v>
      </c>
      <c r="B95" s="2">
        <v>0.22837728600000001</v>
      </c>
      <c r="C95">
        <v>842</v>
      </c>
      <c r="D95" t="s">
        <v>26</v>
      </c>
      <c r="E95">
        <v>83</v>
      </c>
    </row>
    <row r="96" spans="1:5" x14ac:dyDescent="0.2">
      <c r="A96" s="1" t="s">
        <v>11</v>
      </c>
      <c r="B96" s="2">
        <v>0.22837728600000001</v>
      </c>
      <c r="C96">
        <v>842</v>
      </c>
      <c r="D96" t="s">
        <v>27</v>
      </c>
      <c r="E96">
        <v>109</v>
      </c>
    </row>
    <row r="97" spans="1:5" x14ac:dyDescent="0.2">
      <c r="A97" s="1" t="s">
        <v>2</v>
      </c>
      <c r="B97">
        <v>3.8337318000000002E-2</v>
      </c>
      <c r="C97">
        <v>431</v>
      </c>
      <c r="D97" t="s">
        <v>24</v>
      </c>
      <c r="E97">
        <v>74</v>
      </c>
    </row>
    <row r="98" spans="1:5" x14ac:dyDescent="0.2">
      <c r="A98" s="1" t="s">
        <v>2</v>
      </c>
      <c r="B98">
        <v>3.8337318000000002E-2</v>
      </c>
      <c r="C98">
        <v>431</v>
      </c>
      <c r="D98" t="s">
        <v>34</v>
      </c>
      <c r="E98">
        <v>188</v>
      </c>
    </row>
    <row r="99" spans="1:5" x14ac:dyDescent="0.2">
      <c r="A99" s="1" t="s">
        <v>2</v>
      </c>
      <c r="B99">
        <v>3.8337318000000002E-2</v>
      </c>
      <c r="C99">
        <v>431</v>
      </c>
      <c r="D99" t="s">
        <v>25</v>
      </c>
      <c r="E99">
        <v>17</v>
      </c>
    </row>
    <row r="100" spans="1:5" x14ac:dyDescent="0.2">
      <c r="A100" s="1" t="s">
        <v>2</v>
      </c>
      <c r="B100">
        <v>3.8337318000000002E-2</v>
      </c>
      <c r="C100">
        <v>431</v>
      </c>
      <c r="D100" t="s">
        <v>26</v>
      </c>
      <c r="E100">
        <v>46</v>
      </c>
    </row>
    <row r="101" spans="1:5" x14ac:dyDescent="0.2">
      <c r="A101" s="1" t="s">
        <v>2</v>
      </c>
      <c r="B101">
        <v>3.8337318000000002E-2</v>
      </c>
      <c r="C101">
        <v>431</v>
      </c>
      <c r="D101" t="s">
        <v>27</v>
      </c>
      <c r="E101">
        <v>106</v>
      </c>
    </row>
    <row r="102" spans="1:5" x14ac:dyDescent="0.2">
      <c r="A102" s="1" t="s">
        <v>9</v>
      </c>
      <c r="B102">
        <v>0.48840257999999998</v>
      </c>
      <c r="C102">
        <v>1280</v>
      </c>
      <c r="D102" t="s">
        <v>24</v>
      </c>
      <c r="E102">
        <v>193</v>
      </c>
    </row>
    <row r="103" spans="1:5" x14ac:dyDescent="0.2">
      <c r="A103" s="1" t="s">
        <v>9</v>
      </c>
      <c r="B103">
        <v>0.48840257999999998</v>
      </c>
      <c r="C103">
        <v>1280</v>
      </c>
      <c r="D103" t="s">
        <v>34</v>
      </c>
      <c r="E103">
        <v>710</v>
      </c>
    </row>
    <row r="104" spans="1:5" x14ac:dyDescent="0.2">
      <c r="A104" s="1" t="s">
        <v>9</v>
      </c>
      <c r="B104">
        <v>0.48840257999999998</v>
      </c>
      <c r="C104">
        <v>1280</v>
      </c>
      <c r="D104" t="s">
        <v>25</v>
      </c>
      <c r="E104">
        <v>38</v>
      </c>
    </row>
    <row r="105" spans="1:5" x14ac:dyDescent="0.2">
      <c r="A105" s="1" t="s">
        <v>9</v>
      </c>
      <c r="B105">
        <v>0.48840257999999998</v>
      </c>
      <c r="C105">
        <v>1280</v>
      </c>
      <c r="D105" t="s">
        <v>26</v>
      </c>
      <c r="E105">
        <v>135</v>
      </c>
    </row>
    <row r="106" spans="1:5" x14ac:dyDescent="0.2">
      <c r="A106" s="1" t="s">
        <v>9</v>
      </c>
      <c r="B106">
        <v>0.48840257999999998</v>
      </c>
      <c r="C106">
        <v>1280</v>
      </c>
      <c r="D106" t="s">
        <v>27</v>
      </c>
      <c r="E106">
        <v>204</v>
      </c>
    </row>
    <row r="107" spans="1:5" x14ac:dyDescent="0.2">
      <c r="A107" s="1" t="s">
        <v>0</v>
      </c>
      <c r="B107" s="2">
        <v>0.45324020799999998</v>
      </c>
      <c r="C107">
        <v>6509</v>
      </c>
      <c r="D107" t="s">
        <v>24</v>
      </c>
      <c r="E107">
        <v>1067</v>
      </c>
    </row>
    <row r="108" spans="1:5" x14ac:dyDescent="0.2">
      <c r="A108" s="1" t="s">
        <v>0</v>
      </c>
      <c r="B108" s="2">
        <v>0.45324020799999998</v>
      </c>
      <c r="C108">
        <v>6509</v>
      </c>
      <c r="D108" t="s">
        <v>34</v>
      </c>
      <c r="E108">
        <v>1600</v>
      </c>
    </row>
    <row r="109" spans="1:5" x14ac:dyDescent="0.2">
      <c r="A109" s="1" t="s">
        <v>0</v>
      </c>
      <c r="B109" s="2">
        <v>0.45324020799999998</v>
      </c>
      <c r="C109">
        <v>6509</v>
      </c>
      <c r="D109" t="s">
        <v>25</v>
      </c>
      <c r="E109">
        <v>325</v>
      </c>
    </row>
    <row r="110" spans="1:5" x14ac:dyDescent="0.2">
      <c r="A110" s="1" t="s">
        <v>0</v>
      </c>
      <c r="B110" s="2">
        <v>0.45324020799999998</v>
      </c>
      <c r="C110">
        <v>6509</v>
      </c>
      <c r="D110" t="s">
        <v>26</v>
      </c>
      <c r="E110">
        <v>1180</v>
      </c>
    </row>
    <row r="111" spans="1:5" x14ac:dyDescent="0.2">
      <c r="A111" s="1" t="s">
        <v>0</v>
      </c>
      <c r="B111" s="2">
        <v>0.45324020799999998</v>
      </c>
      <c r="C111">
        <v>6509</v>
      </c>
      <c r="D111" t="s">
        <v>27</v>
      </c>
      <c r="E111">
        <v>2337</v>
      </c>
    </row>
    <row r="112" spans="1:5" x14ac:dyDescent="0.2">
      <c r="A112" s="1" t="s">
        <v>19</v>
      </c>
      <c r="B112" s="2">
        <v>0.13894753200000001</v>
      </c>
      <c r="C112">
        <v>25544</v>
      </c>
      <c r="D112" t="s">
        <v>24</v>
      </c>
      <c r="E112">
        <v>2654</v>
      </c>
    </row>
    <row r="113" spans="1:5" x14ac:dyDescent="0.2">
      <c r="A113" s="1" t="s">
        <v>19</v>
      </c>
      <c r="B113" s="2">
        <v>0.13894753200000001</v>
      </c>
      <c r="C113">
        <v>25544</v>
      </c>
      <c r="D113" t="s">
        <v>34</v>
      </c>
      <c r="E113">
        <v>2364</v>
      </c>
    </row>
    <row r="114" spans="1:5" x14ac:dyDescent="0.2">
      <c r="A114" s="1" t="s">
        <v>19</v>
      </c>
      <c r="B114" s="2">
        <v>0.13894753200000001</v>
      </c>
      <c r="C114">
        <v>25544</v>
      </c>
      <c r="D114" t="s">
        <v>25</v>
      </c>
      <c r="E114">
        <v>1577</v>
      </c>
    </row>
    <row r="115" spans="1:5" x14ac:dyDescent="0.2">
      <c r="A115" s="1" t="s">
        <v>19</v>
      </c>
      <c r="B115" s="2">
        <v>0.13894753200000001</v>
      </c>
      <c r="C115">
        <v>25544</v>
      </c>
      <c r="D115" t="s">
        <v>26</v>
      </c>
      <c r="E115">
        <v>7367</v>
      </c>
    </row>
    <row r="116" spans="1:5" x14ac:dyDescent="0.2">
      <c r="A116" s="1" t="s">
        <v>19</v>
      </c>
      <c r="B116" s="2">
        <v>0.13894753200000001</v>
      </c>
      <c r="C116">
        <v>25544</v>
      </c>
      <c r="D116" t="s">
        <v>27</v>
      </c>
      <c r="E116">
        <v>11582</v>
      </c>
    </row>
    <row r="117" spans="1:5" x14ac:dyDescent="0.2">
      <c r="A117" s="1" t="s">
        <v>10</v>
      </c>
      <c r="B117" s="2">
        <v>2.1068997999999999E-2</v>
      </c>
      <c r="C117">
        <v>4145</v>
      </c>
      <c r="D117" t="s">
        <v>24</v>
      </c>
      <c r="E117">
        <v>545</v>
      </c>
    </row>
    <row r="118" spans="1:5" x14ac:dyDescent="0.2">
      <c r="A118" s="1" t="s">
        <v>10</v>
      </c>
      <c r="B118" s="2">
        <v>2.1068997999999999E-2</v>
      </c>
      <c r="C118">
        <v>4145</v>
      </c>
      <c r="D118" t="s">
        <v>34</v>
      </c>
      <c r="E118">
        <v>671</v>
      </c>
    </row>
    <row r="119" spans="1:5" x14ac:dyDescent="0.2">
      <c r="A119" s="1" t="s">
        <v>10</v>
      </c>
      <c r="B119" s="2">
        <v>2.1068997999999999E-2</v>
      </c>
      <c r="C119">
        <v>4145</v>
      </c>
      <c r="D119" t="s">
        <v>25</v>
      </c>
      <c r="E119">
        <v>235</v>
      </c>
    </row>
    <row r="120" spans="1:5" x14ac:dyDescent="0.2">
      <c r="A120" s="1" t="s">
        <v>10</v>
      </c>
      <c r="B120" s="2">
        <v>2.1068997999999999E-2</v>
      </c>
      <c r="C120">
        <v>4145</v>
      </c>
      <c r="D120" t="s">
        <v>26</v>
      </c>
      <c r="E120">
        <v>986</v>
      </c>
    </row>
    <row r="121" spans="1:5" x14ac:dyDescent="0.2">
      <c r="A121" s="1" t="s">
        <v>10</v>
      </c>
      <c r="B121" s="2">
        <v>2.1068997999999999E-2</v>
      </c>
      <c r="C121">
        <v>4145</v>
      </c>
      <c r="D121" t="s">
        <v>27</v>
      </c>
      <c r="E121">
        <v>1708</v>
      </c>
    </row>
  </sheetData>
  <sortState xmlns:xlrd2="http://schemas.microsoft.com/office/spreadsheetml/2017/richdata2" ref="A2:E121">
    <sortCondition ref="A1:A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2D7D-2BAD-1C4E-9DEE-34AE19534E11}">
  <dimension ref="A1:H97"/>
  <sheetViews>
    <sheetView tabSelected="1" workbookViewId="0">
      <selection activeCell="D14" sqref="D14"/>
    </sheetView>
  </sheetViews>
  <sheetFormatPr baseColWidth="10" defaultRowHeight="16" x14ac:dyDescent="0.2"/>
  <cols>
    <col min="4" max="4" width="18.33203125" customWidth="1"/>
    <col min="5" max="5" width="16.33203125" customWidth="1"/>
    <col min="6" max="6" width="20" customWidth="1"/>
    <col min="7" max="7" width="16.6640625" customWidth="1"/>
  </cols>
  <sheetData>
    <row r="1" spans="1:8" x14ac:dyDescent="0.2">
      <c r="A1" t="s">
        <v>28</v>
      </c>
      <c r="B1" t="s">
        <v>36</v>
      </c>
      <c r="C1" t="s">
        <v>37</v>
      </c>
      <c r="D1" t="s">
        <v>38</v>
      </c>
      <c r="E1" t="s">
        <v>30</v>
      </c>
      <c r="F1" t="s">
        <v>33</v>
      </c>
      <c r="G1" t="s">
        <v>31</v>
      </c>
      <c r="H1" t="s">
        <v>32</v>
      </c>
    </row>
    <row r="2" spans="1:8" x14ac:dyDescent="0.2">
      <c r="A2" s="1" t="s">
        <v>13</v>
      </c>
      <c r="B2" s="1" t="s">
        <v>39</v>
      </c>
      <c r="C2" s="1" t="s">
        <v>41</v>
      </c>
      <c r="D2" s="1" t="s">
        <v>43</v>
      </c>
      <c r="E2" t="s">
        <v>24</v>
      </c>
      <c r="F2" s="2">
        <v>0.50272415999999998</v>
      </c>
      <c r="G2">
        <v>119</v>
      </c>
      <c r="H2">
        <f>G2/F2</f>
        <v>236.71032639449834</v>
      </c>
    </row>
    <row r="3" spans="1:8" x14ac:dyDescent="0.2">
      <c r="A3" s="1" t="s">
        <v>13</v>
      </c>
      <c r="B3" s="1" t="s">
        <v>39</v>
      </c>
      <c r="C3" s="1" t="s">
        <v>41</v>
      </c>
      <c r="D3" s="1" t="s">
        <v>43</v>
      </c>
      <c r="E3" t="s">
        <v>34</v>
      </c>
      <c r="F3" s="2">
        <v>0.50272415999999998</v>
      </c>
      <c r="G3">
        <v>592</v>
      </c>
      <c r="H3">
        <f t="shared" ref="H3:H66" si="0">G3/F3</f>
        <v>1177.5841447524624</v>
      </c>
    </row>
    <row r="4" spans="1:8" x14ac:dyDescent="0.2">
      <c r="A4" s="1" t="s">
        <v>13</v>
      </c>
      <c r="B4" s="1" t="s">
        <v>39</v>
      </c>
      <c r="C4" s="1" t="s">
        <v>41</v>
      </c>
      <c r="D4" s="1" t="s">
        <v>43</v>
      </c>
      <c r="E4" t="s">
        <v>35</v>
      </c>
      <c r="F4" s="2">
        <v>0.50272415999999998</v>
      </c>
      <c r="G4">
        <f xml:space="preserve"> 14 + 49</f>
        <v>63</v>
      </c>
      <c r="H4">
        <f t="shared" si="0"/>
        <v>125.31723162061677</v>
      </c>
    </row>
    <row r="5" spans="1:8" x14ac:dyDescent="0.2">
      <c r="A5" s="1" t="s">
        <v>13</v>
      </c>
      <c r="B5" s="1" t="s">
        <v>39</v>
      </c>
      <c r="C5" s="1" t="s">
        <v>41</v>
      </c>
      <c r="D5" s="1" t="s">
        <v>43</v>
      </c>
      <c r="E5" t="s">
        <v>27</v>
      </c>
      <c r="F5" s="2">
        <v>0.50272415999999998</v>
      </c>
      <c r="G5">
        <v>88</v>
      </c>
      <c r="H5">
        <f t="shared" si="0"/>
        <v>175.04629178752819</v>
      </c>
    </row>
    <row r="6" spans="1:8" x14ac:dyDescent="0.2">
      <c r="A6" s="1" t="s">
        <v>4</v>
      </c>
      <c r="B6" s="1" t="s">
        <v>39</v>
      </c>
      <c r="C6" s="1" t="s">
        <v>41</v>
      </c>
      <c r="D6" s="1" t="s">
        <v>44</v>
      </c>
      <c r="E6" t="s">
        <v>24</v>
      </c>
      <c r="F6" s="2">
        <v>0.48712340199999998</v>
      </c>
      <c r="G6">
        <v>129</v>
      </c>
      <c r="H6">
        <f t="shared" si="0"/>
        <v>264.81996034343678</v>
      </c>
    </row>
    <row r="7" spans="1:8" x14ac:dyDescent="0.2">
      <c r="A7" s="1" t="s">
        <v>4</v>
      </c>
      <c r="B7" s="1" t="s">
        <v>39</v>
      </c>
      <c r="C7" s="1" t="s">
        <v>41</v>
      </c>
      <c r="D7" s="1" t="s">
        <v>44</v>
      </c>
      <c r="E7" t="s">
        <v>34</v>
      </c>
      <c r="F7" s="2">
        <v>0.48712340199999998</v>
      </c>
      <c r="G7">
        <v>591</v>
      </c>
      <c r="H7">
        <f t="shared" si="0"/>
        <v>1213.2449345966754</v>
      </c>
    </row>
    <row r="8" spans="1:8" x14ac:dyDescent="0.2">
      <c r="A8" s="1" t="s">
        <v>4</v>
      </c>
      <c r="B8" s="1" t="s">
        <v>39</v>
      </c>
      <c r="C8" s="1" t="s">
        <v>41</v>
      </c>
      <c r="D8" s="1" t="s">
        <v>44</v>
      </c>
      <c r="E8" t="s">
        <v>35</v>
      </c>
      <c r="F8" s="2">
        <v>0.48712340199999998</v>
      </c>
      <c r="G8">
        <f xml:space="preserve"> 17 + 59</f>
        <v>76</v>
      </c>
      <c r="H8">
        <f t="shared" si="0"/>
        <v>156.01796113256739</v>
      </c>
    </row>
    <row r="9" spans="1:8" x14ac:dyDescent="0.2">
      <c r="A9" s="1" t="s">
        <v>4</v>
      </c>
      <c r="B9" s="1" t="s">
        <v>39</v>
      </c>
      <c r="C9" s="1" t="s">
        <v>41</v>
      </c>
      <c r="D9" s="1" t="s">
        <v>44</v>
      </c>
      <c r="E9" t="s">
        <v>27</v>
      </c>
      <c r="F9" s="2">
        <v>0.48712340199999998</v>
      </c>
      <c r="G9">
        <v>111</v>
      </c>
      <c r="H9">
        <f t="shared" si="0"/>
        <v>227.86833796993395</v>
      </c>
    </row>
    <row r="10" spans="1:8" x14ac:dyDescent="0.2">
      <c r="A10" s="1" t="s">
        <v>23</v>
      </c>
      <c r="B10" s="1" t="s">
        <v>39</v>
      </c>
      <c r="C10" s="1" t="s">
        <v>42</v>
      </c>
      <c r="D10" s="1" t="s">
        <v>43</v>
      </c>
      <c r="E10" t="s">
        <v>24</v>
      </c>
      <c r="F10" s="2">
        <v>0.27239920099999998</v>
      </c>
      <c r="G10">
        <v>691</v>
      </c>
      <c r="H10">
        <f t="shared" si="0"/>
        <v>2536.7181601975408</v>
      </c>
    </row>
    <row r="11" spans="1:8" x14ac:dyDescent="0.2">
      <c r="A11" s="1" t="s">
        <v>23</v>
      </c>
      <c r="B11" s="1" t="s">
        <v>39</v>
      </c>
      <c r="C11" s="1" t="s">
        <v>42</v>
      </c>
      <c r="D11" s="1" t="s">
        <v>43</v>
      </c>
      <c r="E11" t="s">
        <v>34</v>
      </c>
      <c r="F11" s="2">
        <v>0.27239920099999998</v>
      </c>
      <c r="G11">
        <v>986</v>
      </c>
      <c r="H11">
        <f t="shared" si="0"/>
        <v>3619.6875628867947</v>
      </c>
    </row>
    <row r="12" spans="1:8" x14ac:dyDescent="0.2">
      <c r="A12" s="1" t="s">
        <v>23</v>
      </c>
      <c r="B12" s="1" t="s">
        <v>39</v>
      </c>
      <c r="C12" s="1" t="s">
        <v>42</v>
      </c>
      <c r="D12" s="1" t="s">
        <v>43</v>
      </c>
      <c r="E12" t="s">
        <v>35</v>
      </c>
      <c r="F12" s="2">
        <v>0.27239920099999998</v>
      </c>
      <c r="G12">
        <f xml:space="preserve"> 750+ 232</f>
        <v>982</v>
      </c>
      <c r="H12">
        <f t="shared" si="0"/>
        <v>3605.0032320028722</v>
      </c>
    </row>
    <row r="13" spans="1:8" x14ac:dyDescent="0.2">
      <c r="A13" s="1" t="s">
        <v>23</v>
      </c>
      <c r="B13" s="1" t="s">
        <v>39</v>
      </c>
      <c r="C13" s="1" t="s">
        <v>42</v>
      </c>
      <c r="D13" s="1" t="s">
        <v>43</v>
      </c>
      <c r="E13" t="s">
        <v>27</v>
      </c>
      <c r="F13" s="2">
        <v>0.27239920099999998</v>
      </c>
      <c r="G13">
        <v>1609</v>
      </c>
      <c r="H13">
        <f t="shared" si="0"/>
        <v>5906.7720980576596</v>
      </c>
    </row>
    <row r="14" spans="1:8" x14ac:dyDescent="0.2">
      <c r="A14" s="1" t="s">
        <v>14</v>
      </c>
      <c r="B14" s="1" t="s">
        <v>39</v>
      </c>
      <c r="C14" s="1" t="s">
        <v>42</v>
      </c>
      <c r="D14" s="1" t="s">
        <v>44</v>
      </c>
      <c r="E14" t="s">
        <v>24</v>
      </c>
      <c r="F14" s="2">
        <v>6.9779170000000001E-3</v>
      </c>
      <c r="G14">
        <v>224</v>
      </c>
      <c r="H14">
        <f t="shared" si="0"/>
        <v>32101.270336118931</v>
      </c>
    </row>
    <row r="15" spans="1:8" x14ac:dyDescent="0.2">
      <c r="A15" s="1" t="s">
        <v>14</v>
      </c>
      <c r="B15" s="1" t="s">
        <v>39</v>
      </c>
      <c r="C15" s="1" t="s">
        <v>42</v>
      </c>
      <c r="D15" s="1" t="s">
        <v>44</v>
      </c>
      <c r="E15" t="s">
        <v>34</v>
      </c>
      <c r="F15" s="2">
        <v>6.9779170000000001E-3</v>
      </c>
      <c r="G15">
        <v>308</v>
      </c>
      <c r="H15">
        <f t="shared" si="0"/>
        <v>44139.246712163527</v>
      </c>
    </row>
    <row r="16" spans="1:8" x14ac:dyDescent="0.2">
      <c r="A16" s="1" t="s">
        <v>14</v>
      </c>
      <c r="B16" s="1" t="s">
        <v>39</v>
      </c>
      <c r="C16" s="1" t="s">
        <v>42</v>
      </c>
      <c r="D16" s="1" t="s">
        <v>44</v>
      </c>
      <c r="E16" t="s">
        <v>35</v>
      </c>
      <c r="F16" s="2">
        <v>6.9779170000000001E-3</v>
      </c>
      <c r="G16">
        <f xml:space="preserve"> 384 +104</f>
        <v>488</v>
      </c>
      <c r="H16">
        <f t="shared" si="0"/>
        <v>69934.910375116247</v>
      </c>
    </row>
    <row r="17" spans="1:8" x14ac:dyDescent="0.2">
      <c r="A17" s="1" t="s">
        <v>14</v>
      </c>
      <c r="B17" s="1" t="s">
        <v>39</v>
      </c>
      <c r="C17" s="1" t="s">
        <v>42</v>
      </c>
      <c r="D17" s="1" t="s">
        <v>44</v>
      </c>
      <c r="E17" t="s">
        <v>27</v>
      </c>
      <c r="F17" s="2">
        <v>6.9779170000000001E-3</v>
      </c>
      <c r="G17">
        <v>649</v>
      </c>
      <c r="H17">
        <f t="shared" si="0"/>
        <v>93007.698429201715</v>
      </c>
    </row>
    <row r="18" spans="1:8" x14ac:dyDescent="0.2">
      <c r="A18" s="1" t="s">
        <v>21</v>
      </c>
      <c r="B18" s="1" t="s">
        <v>40</v>
      </c>
      <c r="C18" s="1" t="s">
        <v>41</v>
      </c>
      <c r="D18" s="1" t="s">
        <v>43</v>
      </c>
      <c r="E18" t="s">
        <v>24</v>
      </c>
      <c r="F18" s="2">
        <v>0.51831755800000001</v>
      </c>
      <c r="G18">
        <v>156</v>
      </c>
      <c r="H18">
        <f t="shared" si="0"/>
        <v>300.97379028012784</v>
      </c>
    </row>
    <row r="19" spans="1:8" x14ac:dyDescent="0.2">
      <c r="A19" s="1" t="s">
        <v>21</v>
      </c>
      <c r="B19" s="1" t="s">
        <v>40</v>
      </c>
      <c r="C19" s="1" t="s">
        <v>41</v>
      </c>
      <c r="D19" s="1" t="s">
        <v>43</v>
      </c>
      <c r="E19" t="s">
        <v>34</v>
      </c>
      <c r="F19" s="2">
        <v>0.51831755800000001</v>
      </c>
      <c r="G19">
        <v>687</v>
      </c>
      <c r="H19">
        <f t="shared" si="0"/>
        <v>1325.4422687336398</v>
      </c>
    </row>
    <row r="20" spans="1:8" x14ac:dyDescent="0.2">
      <c r="A20" s="1" t="s">
        <v>21</v>
      </c>
      <c r="B20" s="1" t="s">
        <v>40</v>
      </c>
      <c r="C20" s="1" t="s">
        <v>41</v>
      </c>
      <c r="D20" s="1" t="s">
        <v>43</v>
      </c>
      <c r="E20" t="s">
        <v>35</v>
      </c>
      <c r="F20" s="2">
        <v>0.51831755800000001</v>
      </c>
      <c r="G20">
        <f xml:space="preserve"> 104 +29</f>
        <v>133</v>
      </c>
      <c r="H20">
        <f t="shared" si="0"/>
        <v>256.5994494054936</v>
      </c>
    </row>
    <row r="21" spans="1:8" x14ac:dyDescent="0.2">
      <c r="A21" s="1" t="s">
        <v>21</v>
      </c>
      <c r="B21" s="1" t="s">
        <v>40</v>
      </c>
      <c r="C21" s="1" t="s">
        <v>41</v>
      </c>
      <c r="D21" s="1" t="s">
        <v>43</v>
      </c>
      <c r="E21" t="s">
        <v>27</v>
      </c>
      <c r="F21" s="2">
        <v>0.51831755800000001</v>
      </c>
      <c r="G21">
        <v>162</v>
      </c>
      <c r="H21">
        <f t="shared" si="0"/>
        <v>312.54970529090201</v>
      </c>
    </row>
    <row r="22" spans="1:8" x14ac:dyDescent="0.2">
      <c r="A22" s="1" t="s">
        <v>12</v>
      </c>
      <c r="B22" s="1" t="s">
        <v>40</v>
      </c>
      <c r="C22" s="1" t="s">
        <v>41</v>
      </c>
      <c r="D22" s="1" t="s">
        <v>44</v>
      </c>
      <c r="E22" t="s">
        <v>24</v>
      </c>
      <c r="F22" s="2">
        <v>0.49103987300000002</v>
      </c>
      <c r="G22">
        <v>132</v>
      </c>
      <c r="H22">
        <f t="shared" si="0"/>
        <v>268.81727382655947</v>
      </c>
    </row>
    <row r="23" spans="1:8" x14ac:dyDescent="0.2">
      <c r="A23" s="1" t="s">
        <v>12</v>
      </c>
      <c r="B23" s="1" t="s">
        <v>40</v>
      </c>
      <c r="C23" s="1" t="s">
        <v>41</v>
      </c>
      <c r="D23" s="1" t="s">
        <v>44</v>
      </c>
      <c r="E23" t="s">
        <v>34</v>
      </c>
      <c r="F23" s="2">
        <v>0.49103987300000002</v>
      </c>
      <c r="G23">
        <v>587</v>
      </c>
      <c r="H23">
        <f t="shared" si="0"/>
        <v>1195.4222707287154</v>
      </c>
    </row>
    <row r="24" spans="1:8" x14ac:dyDescent="0.2">
      <c r="A24" s="1" t="s">
        <v>12</v>
      </c>
      <c r="B24" s="1" t="s">
        <v>40</v>
      </c>
      <c r="C24" s="1" t="s">
        <v>41</v>
      </c>
      <c r="D24" s="1" t="s">
        <v>44</v>
      </c>
      <c r="E24" t="s">
        <v>35</v>
      </c>
      <c r="F24" s="2">
        <v>0.49103987300000002</v>
      </c>
      <c r="G24">
        <f xml:space="preserve"> 65 +20</f>
        <v>85</v>
      </c>
      <c r="H24">
        <f t="shared" si="0"/>
        <v>173.10203238831483</v>
      </c>
    </row>
    <row r="25" spans="1:8" x14ac:dyDescent="0.2">
      <c r="A25" s="1" t="s">
        <v>12</v>
      </c>
      <c r="B25" s="1" t="s">
        <v>40</v>
      </c>
      <c r="C25" s="1" t="s">
        <v>41</v>
      </c>
      <c r="D25" s="1" t="s">
        <v>44</v>
      </c>
      <c r="E25" t="s">
        <v>27</v>
      </c>
      <c r="F25" s="2">
        <v>0.49103987300000002</v>
      </c>
      <c r="G25">
        <v>136</v>
      </c>
      <c r="H25">
        <f t="shared" si="0"/>
        <v>276.96325182130374</v>
      </c>
    </row>
    <row r="26" spans="1:8" x14ac:dyDescent="0.2">
      <c r="A26" s="1" t="s">
        <v>8</v>
      </c>
      <c r="B26" s="1" t="s">
        <v>40</v>
      </c>
      <c r="C26" s="1" t="s">
        <v>42</v>
      </c>
      <c r="D26" s="1" t="s">
        <v>43</v>
      </c>
      <c r="E26" t="s">
        <v>24</v>
      </c>
      <c r="F26" s="2">
        <v>0.230390604</v>
      </c>
      <c r="G26">
        <v>1282</v>
      </c>
      <c r="H26">
        <f t="shared" si="0"/>
        <v>5564.4630368693333</v>
      </c>
    </row>
    <row r="27" spans="1:8" x14ac:dyDescent="0.2">
      <c r="A27" s="1" t="s">
        <v>8</v>
      </c>
      <c r="B27" s="1" t="s">
        <v>40</v>
      </c>
      <c r="C27" s="1" t="s">
        <v>42</v>
      </c>
      <c r="D27" s="1" t="s">
        <v>43</v>
      </c>
      <c r="E27" t="s">
        <v>34</v>
      </c>
      <c r="F27" s="2">
        <v>0.230390604</v>
      </c>
      <c r="G27">
        <v>1693</v>
      </c>
      <c r="H27">
        <f t="shared" si="0"/>
        <v>7348.3899543056023</v>
      </c>
    </row>
    <row r="28" spans="1:8" x14ac:dyDescent="0.2">
      <c r="A28" s="1" t="s">
        <v>8</v>
      </c>
      <c r="B28" s="1" t="s">
        <v>40</v>
      </c>
      <c r="C28" s="1" t="s">
        <v>42</v>
      </c>
      <c r="D28" s="1" t="s">
        <v>43</v>
      </c>
      <c r="E28" t="s">
        <v>35</v>
      </c>
      <c r="F28" s="2">
        <v>0.230390604</v>
      </c>
      <c r="G28">
        <f xml:space="preserve"> 1630 +450</f>
        <v>2080</v>
      </c>
      <c r="H28">
        <f t="shared" si="0"/>
        <v>9028.1459568550799</v>
      </c>
    </row>
    <row r="29" spans="1:8" x14ac:dyDescent="0.2">
      <c r="A29" s="1" t="s">
        <v>8</v>
      </c>
      <c r="B29" s="1" t="s">
        <v>40</v>
      </c>
      <c r="C29" s="1" t="s">
        <v>42</v>
      </c>
      <c r="D29" s="1" t="s">
        <v>43</v>
      </c>
      <c r="E29" t="s">
        <v>27</v>
      </c>
      <c r="F29" s="2">
        <v>0.230390604</v>
      </c>
      <c r="G29">
        <v>3150</v>
      </c>
      <c r="H29">
        <f t="shared" si="0"/>
        <v>13672.432578891108</v>
      </c>
    </row>
    <row r="30" spans="1:8" x14ac:dyDescent="0.2">
      <c r="A30" s="1" t="s">
        <v>22</v>
      </c>
      <c r="B30" s="1" t="s">
        <v>40</v>
      </c>
      <c r="C30" s="1" t="s">
        <v>42</v>
      </c>
      <c r="D30" s="1" t="s">
        <v>44</v>
      </c>
      <c r="E30" t="s">
        <v>24</v>
      </c>
      <c r="F30" s="2">
        <v>4.7985277E-2</v>
      </c>
      <c r="G30">
        <v>42</v>
      </c>
      <c r="H30">
        <f t="shared" si="0"/>
        <v>875.26847036852575</v>
      </c>
    </row>
    <row r="31" spans="1:8" x14ac:dyDescent="0.2">
      <c r="A31" s="1" t="s">
        <v>22</v>
      </c>
      <c r="B31" s="1" t="s">
        <v>40</v>
      </c>
      <c r="C31" s="1" t="s">
        <v>42</v>
      </c>
      <c r="D31" s="1" t="s">
        <v>44</v>
      </c>
      <c r="E31" t="s">
        <v>34</v>
      </c>
      <c r="F31" s="2">
        <v>4.7985277E-2</v>
      </c>
      <c r="G31">
        <v>169</v>
      </c>
      <c r="H31">
        <f t="shared" si="0"/>
        <v>3521.9136069590677</v>
      </c>
    </row>
    <row r="32" spans="1:8" x14ac:dyDescent="0.2">
      <c r="A32" s="1" t="s">
        <v>22</v>
      </c>
      <c r="B32" s="1" t="s">
        <v>40</v>
      </c>
      <c r="C32" s="1" t="s">
        <v>42</v>
      </c>
      <c r="D32" s="1" t="s">
        <v>44</v>
      </c>
      <c r="E32" t="s">
        <v>35</v>
      </c>
      <c r="F32" s="2">
        <v>4.7985277E-2</v>
      </c>
      <c r="G32">
        <f xml:space="preserve"> 16 +5</f>
        <v>21</v>
      </c>
      <c r="H32">
        <f t="shared" si="0"/>
        <v>437.63423518426288</v>
      </c>
    </row>
    <row r="33" spans="1:8" x14ac:dyDescent="0.2">
      <c r="A33" s="1" t="s">
        <v>22</v>
      </c>
      <c r="B33" s="1" t="s">
        <v>40</v>
      </c>
      <c r="C33" s="1" t="s">
        <v>42</v>
      </c>
      <c r="D33" s="1" t="s">
        <v>44</v>
      </c>
      <c r="E33" t="s">
        <v>27</v>
      </c>
      <c r="F33" s="2">
        <v>4.7985277E-2</v>
      </c>
      <c r="G33">
        <v>37</v>
      </c>
      <c r="H33">
        <f t="shared" si="0"/>
        <v>771.06984294370125</v>
      </c>
    </row>
    <row r="34" spans="1:8" x14ac:dyDescent="0.2">
      <c r="A34" s="1" t="s">
        <v>6</v>
      </c>
      <c r="B34" s="1" t="s">
        <v>40</v>
      </c>
      <c r="C34" s="1" t="s">
        <v>41</v>
      </c>
      <c r="D34" s="1" t="s">
        <v>43</v>
      </c>
      <c r="E34" t="s">
        <v>24</v>
      </c>
      <c r="F34" s="2">
        <v>0.49745583300000001</v>
      </c>
      <c r="G34">
        <v>156</v>
      </c>
      <c r="H34">
        <f t="shared" si="0"/>
        <v>313.5956795585509</v>
      </c>
    </row>
    <row r="35" spans="1:8" x14ac:dyDescent="0.2">
      <c r="A35" s="1" t="s">
        <v>6</v>
      </c>
      <c r="B35" s="1" t="s">
        <v>40</v>
      </c>
      <c r="C35" s="1" t="s">
        <v>41</v>
      </c>
      <c r="D35" s="1" t="s">
        <v>43</v>
      </c>
      <c r="E35" t="s">
        <v>34</v>
      </c>
      <c r="F35" s="2">
        <v>0.49745583300000001</v>
      </c>
      <c r="G35">
        <v>623</v>
      </c>
      <c r="H35">
        <f t="shared" si="0"/>
        <v>1252.3724895190846</v>
      </c>
    </row>
    <row r="36" spans="1:8" x14ac:dyDescent="0.2">
      <c r="A36" s="1" t="s">
        <v>6</v>
      </c>
      <c r="B36" s="1" t="s">
        <v>40</v>
      </c>
      <c r="C36" s="1" t="s">
        <v>41</v>
      </c>
      <c r="D36" s="1" t="s">
        <v>43</v>
      </c>
      <c r="E36" t="s">
        <v>35</v>
      </c>
      <c r="F36" s="2">
        <v>0.49745583300000001</v>
      </c>
      <c r="G36">
        <f xml:space="preserve"> 83 +26</f>
        <v>109</v>
      </c>
      <c r="H36">
        <f t="shared" si="0"/>
        <v>219.11492994796183</v>
      </c>
    </row>
    <row r="37" spans="1:8" x14ac:dyDescent="0.2">
      <c r="A37" s="1" t="s">
        <v>6</v>
      </c>
      <c r="B37" s="1" t="s">
        <v>40</v>
      </c>
      <c r="C37" s="1" t="s">
        <v>41</v>
      </c>
      <c r="D37" s="1" t="s">
        <v>43</v>
      </c>
      <c r="E37" t="s">
        <v>27</v>
      </c>
      <c r="F37" s="2">
        <v>0.49745583300000001</v>
      </c>
      <c r="G37">
        <v>163</v>
      </c>
      <c r="H37">
        <f t="shared" si="0"/>
        <v>327.6672805643833</v>
      </c>
    </row>
    <row r="38" spans="1:8" x14ac:dyDescent="0.2">
      <c r="A38" s="1" t="s">
        <v>20</v>
      </c>
      <c r="B38" s="1" t="s">
        <v>40</v>
      </c>
      <c r="C38" s="1" t="s">
        <v>41</v>
      </c>
      <c r="D38" s="1" t="s">
        <v>44</v>
      </c>
      <c r="E38" t="s">
        <v>24</v>
      </c>
      <c r="F38" s="2">
        <v>0.40001215699999998</v>
      </c>
      <c r="G38">
        <v>131</v>
      </c>
      <c r="H38">
        <f t="shared" si="0"/>
        <v>327.49004675875392</v>
      </c>
    </row>
    <row r="39" spans="1:8" x14ac:dyDescent="0.2">
      <c r="A39" s="1" t="s">
        <v>20</v>
      </c>
      <c r="B39" s="1" t="s">
        <v>40</v>
      </c>
      <c r="C39" s="1" t="s">
        <v>41</v>
      </c>
      <c r="D39" s="1" t="s">
        <v>44</v>
      </c>
      <c r="E39" t="s">
        <v>34</v>
      </c>
      <c r="F39" s="2">
        <v>0.40001215699999998</v>
      </c>
      <c r="G39">
        <v>585</v>
      </c>
      <c r="H39">
        <f t="shared" si="0"/>
        <v>1462.4555523196261</v>
      </c>
    </row>
    <row r="40" spans="1:8" x14ac:dyDescent="0.2">
      <c r="A40" s="1" t="s">
        <v>20</v>
      </c>
      <c r="B40" s="1" t="s">
        <v>40</v>
      </c>
      <c r="C40" s="1" t="s">
        <v>41</v>
      </c>
      <c r="D40" s="1" t="s">
        <v>44</v>
      </c>
      <c r="E40" t="s">
        <v>35</v>
      </c>
      <c r="F40" s="2">
        <v>0.40001215699999998</v>
      </c>
      <c r="G40">
        <f xml:space="preserve"> 67 +17</f>
        <v>84</v>
      </c>
      <c r="H40">
        <f t="shared" si="0"/>
        <v>209.99361776897197</v>
      </c>
    </row>
    <row r="41" spans="1:8" x14ac:dyDescent="0.2">
      <c r="A41" s="1" t="s">
        <v>20</v>
      </c>
      <c r="B41" s="1" t="s">
        <v>40</v>
      </c>
      <c r="C41" s="1" t="s">
        <v>41</v>
      </c>
      <c r="D41" s="1" t="s">
        <v>44</v>
      </c>
      <c r="E41" t="s">
        <v>27</v>
      </c>
      <c r="F41" s="2">
        <v>0.40001215699999998</v>
      </c>
      <c r="G41">
        <v>130</v>
      </c>
      <c r="H41">
        <f t="shared" si="0"/>
        <v>324.99012273769472</v>
      </c>
    </row>
    <row r="42" spans="1:8" x14ac:dyDescent="0.2">
      <c r="A42" s="1" t="s">
        <v>18</v>
      </c>
      <c r="B42" s="1" t="s">
        <v>40</v>
      </c>
      <c r="C42" s="1" t="s">
        <v>42</v>
      </c>
      <c r="D42" s="1" t="s">
        <v>43</v>
      </c>
      <c r="E42" t="s">
        <v>24</v>
      </c>
      <c r="F42" s="2">
        <v>0.37869223800000001</v>
      </c>
      <c r="G42">
        <v>1241</v>
      </c>
      <c r="H42">
        <f t="shared" si="0"/>
        <v>3277.067432261445</v>
      </c>
    </row>
    <row r="43" spans="1:8" x14ac:dyDescent="0.2">
      <c r="A43" s="1" t="s">
        <v>18</v>
      </c>
      <c r="B43" s="1" t="s">
        <v>40</v>
      </c>
      <c r="C43" s="1" t="s">
        <v>42</v>
      </c>
      <c r="D43" s="1" t="s">
        <v>43</v>
      </c>
      <c r="E43" t="s">
        <v>34</v>
      </c>
      <c r="F43" s="2">
        <v>0.37869223800000001</v>
      </c>
      <c r="G43">
        <v>1934</v>
      </c>
      <c r="H43">
        <f t="shared" si="0"/>
        <v>5107.0494875049435</v>
      </c>
    </row>
    <row r="44" spans="1:8" x14ac:dyDescent="0.2">
      <c r="A44" s="1" t="s">
        <v>18</v>
      </c>
      <c r="B44" s="1" t="s">
        <v>40</v>
      </c>
      <c r="C44" s="1" t="s">
        <v>42</v>
      </c>
      <c r="D44" s="1" t="s">
        <v>43</v>
      </c>
      <c r="E44" t="s">
        <v>35</v>
      </c>
      <c r="F44" s="2">
        <v>0.37869223800000001</v>
      </c>
      <c r="G44">
        <f xml:space="preserve"> 428 +1426</f>
        <v>1854</v>
      </c>
      <c r="H44">
        <f t="shared" si="0"/>
        <v>4895.7961477942936</v>
      </c>
    </row>
    <row r="45" spans="1:8" x14ac:dyDescent="0.2">
      <c r="A45" s="1" t="s">
        <v>18</v>
      </c>
      <c r="B45" s="1" t="s">
        <v>40</v>
      </c>
      <c r="C45" s="1" t="s">
        <v>42</v>
      </c>
      <c r="D45" s="1" t="s">
        <v>43</v>
      </c>
      <c r="E45" t="s">
        <v>27</v>
      </c>
      <c r="F45" s="2">
        <v>0.37869223800000001</v>
      </c>
      <c r="G45">
        <v>2819</v>
      </c>
      <c r="H45">
        <f t="shared" si="0"/>
        <v>7444.0395580539989</v>
      </c>
    </row>
    <row r="46" spans="1:8" x14ac:dyDescent="0.2">
      <c r="A46" s="1" t="s">
        <v>7</v>
      </c>
      <c r="B46" s="1" t="s">
        <v>40</v>
      </c>
      <c r="C46" s="1" t="s">
        <v>42</v>
      </c>
      <c r="D46" s="1" t="s">
        <v>44</v>
      </c>
      <c r="E46" t="s">
        <v>24</v>
      </c>
      <c r="F46" s="2">
        <v>2.0979649999999998E-3</v>
      </c>
      <c r="G46">
        <v>225</v>
      </c>
      <c r="H46">
        <f t="shared" si="0"/>
        <v>107246.7843839149</v>
      </c>
    </row>
    <row r="47" spans="1:8" x14ac:dyDescent="0.2">
      <c r="A47" s="1" t="s">
        <v>7</v>
      </c>
      <c r="B47" s="1" t="s">
        <v>40</v>
      </c>
      <c r="C47" s="1" t="s">
        <v>42</v>
      </c>
      <c r="D47" s="1" t="s">
        <v>44</v>
      </c>
      <c r="E47" t="s">
        <v>34</v>
      </c>
      <c r="F47" s="2">
        <v>2.0979649999999998E-3</v>
      </c>
      <c r="G47">
        <v>177</v>
      </c>
      <c r="H47">
        <f t="shared" si="0"/>
        <v>84367.470382013053</v>
      </c>
    </row>
    <row r="48" spans="1:8" x14ac:dyDescent="0.2">
      <c r="A48" s="1" t="s">
        <v>7</v>
      </c>
      <c r="B48" s="1" t="s">
        <v>40</v>
      </c>
      <c r="C48" s="1" t="s">
        <v>42</v>
      </c>
      <c r="D48" s="1" t="s">
        <v>44</v>
      </c>
      <c r="E48" t="s">
        <v>35</v>
      </c>
      <c r="F48" s="2">
        <v>2.0979649999999998E-3</v>
      </c>
      <c r="G48">
        <f xml:space="preserve"> 538 + 65</f>
        <v>603</v>
      </c>
      <c r="H48">
        <f t="shared" si="0"/>
        <v>287421.38214889192</v>
      </c>
    </row>
    <row r="49" spans="1:8" x14ac:dyDescent="0.2">
      <c r="A49" s="1" t="s">
        <v>7</v>
      </c>
      <c r="B49" s="1" t="s">
        <v>40</v>
      </c>
      <c r="C49" s="1" t="s">
        <v>42</v>
      </c>
      <c r="D49" s="1" t="s">
        <v>44</v>
      </c>
      <c r="E49" t="s">
        <v>27</v>
      </c>
      <c r="F49" s="2">
        <v>2.0979649999999998E-3</v>
      </c>
      <c r="G49">
        <v>979</v>
      </c>
      <c r="H49">
        <f t="shared" si="0"/>
        <v>466642.67516378971</v>
      </c>
    </row>
    <row r="50" spans="1:8" x14ac:dyDescent="0.2">
      <c r="A50" s="1" t="s">
        <v>16</v>
      </c>
      <c r="B50" s="1" t="s">
        <v>39</v>
      </c>
      <c r="C50" s="1" t="s">
        <v>41</v>
      </c>
      <c r="D50" s="1" t="s">
        <v>43</v>
      </c>
      <c r="E50" t="s">
        <v>24</v>
      </c>
      <c r="F50" s="2">
        <v>0.51142945299999998</v>
      </c>
      <c r="G50">
        <v>139</v>
      </c>
      <c r="H50">
        <f t="shared" si="0"/>
        <v>271.78724100584799</v>
      </c>
    </row>
    <row r="51" spans="1:8" x14ac:dyDescent="0.2">
      <c r="A51" s="1" t="s">
        <v>16</v>
      </c>
      <c r="B51" s="1" t="s">
        <v>39</v>
      </c>
      <c r="C51" s="1" t="s">
        <v>41</v>
      </c>
      <c r="D51" s="1" t="s">
        <v>43</v>
      </c>
      <c r="E51" t="s">
        <v>34</v>
      </c>
      <c r="F51" s="2">
        <v>0.51142945299999998</v>
      </c>
      <c r="G51">
        <v>610</v>
      </c>
      <c r="H51">
        <f t="shared" si="0"/>
        <v>1192.7353741983256</v>
      </c>
    </row>
    <row r="52" spans="1:8" x14ac:dyDescent="0.2">
      <c r="A52" s="1" t="s">
        <v>16</v>
      </c>
      <c r="B52" s="1" t="s">
        <v>39</v>
      </c>
      <c r="C52" s="1" t="s">
        <v>41</v>
      </c>
      <c r="D52" s="1" t="s">
        <v>43</v>
      </c>
      <c r="E52" t="s">
        <v>35</v>
      </c>
      <c r="F52" s="2">
        <v>0.51142945299999998</v>
      </c>
      <c r="G52">
        <f xml:space="preserve"> 65 +20</f>
        <v>85</v>
      </c>
      <c r="H52">
        <f t="shared" si="0"/>
        <v>166.20083083091424</v>
      </c>
    </row>
    <row r="53" spans="1:8" x14ac:dyDescent="0.2">
      <c r="A53" s="1" t="s">
        <v>16</v>
      </c>
      <c r="B53" s="1" t="s">
        <v>39</v>
      </c>
      <c r="C53" s="1" t="s">
        <v>41</v>
      </c>
      <c r="D53" s="1" t="s">
        <v>43</v>
      </c>
      <c r="E53" t="s">
        <v>27</v>
      </c>
      <c r="F53" s="2">
        <v>0.51142945299999998</v>
      </c>
      <c r="G53">
        <v>137</v>
      </c>
      <c r="H53">
        <f t="shared" si="0"/>
        <v>267.87663322159119</v>
      </c>
    </row>
    <row r="54" spans="1:8" x14ac:dyDescent="0.2">
      <c r="A54" s="1" t="s">
        <v>5</v>
      </c>
      <c r="B54" s="1" t="s">
        <v>39</v>
      </c>
      <c r="C54" s="1" t="s">
        <v>41</v>
      </c>
      <c r="D54" s="1" t="s">
        <v>44</v>
      </c>
      <c r="E54" t="s">
        <v>24</v>
      </c>
      <c r="F54" s="2">
        <v>0.28401922800000001</v>
      </c>
      <c r="G54">
        <v>150</v>
      </c>
      <c r="H54">
        <f t="shared" si="0"/>
        <v>528.13325723144351</v>
      </c>
    </row>
    <row r="55" spans="1:8" x14ac:dyDescent="0.2">
      <c r="A55" s="1" t="s">
        <v>5</v>
      </c>
      <c r="B55" s="1" t="s">
        <v>39</v>
      </c>
      <c r="C55" s="1" t="s">
        <v>41</v>
      </c>
      <c r="D55" s="1" t="s">
        <v>44</v>
      </c>
      <c r="E55" t="s">
        <v>34</v>
      </c>
      <c r="F55" s="2">
        <v>0.28401922800000001</v>
      </c>
      <c r="G55">
        <v>654</v>
      </c>
      <c r="H55">
        <f t="shared" si="0"/>
        <v>2302.6610015290935</v>
      </c>
    </row>
    <row r="56" spans="1:8" x14ac:dyDescent="0.2">
      <c r="A56" s="1" t="s">
        <v>5</v>
      </c>
      <c r="B56" s="1" t="s">
        <v>39</v>
      </c>
      <c r="C56" s="1" t="s">
        <v>41</v>
      </c>
      <c r="D56" s="1" t="s">
        <v>44</v>
      </c>
      <c r="E56" t="s">
        <v>35</v>
      </c>
      <c r="F56" s="2">
        <v>0.28401922800000001</v>
      </c>
      <c r="G56">
        <f xml:space="preserve"> 93 +25</f>
        <v>118</v>
      </c>
      <c r="H56">
        <f t="shared" si="0"/>
        <v>415.46482902206884</v>
      </c>
    </row>
    <row r="57" spans="1:8" x14ac:dyDescent="0.2">
      <c r="A57" s="1" t="s">
        <v>5</v>
      </c>
      <c r="B57" s="1" t="s">
        <v>39</v>
      </c>
      <c r="C57" s="1" t="s">
        <v>41</v>
      </c>
      <c r="D57" s="1" t="s">
        <v>44</v>
      </c>
      <c r="E57" t="s">
        <v>27</v>
      </c>
      <c r="F57" s="2">
        <v>0.28401922800000001</v>
      </c>
      <c r="G57">
        <v>150</v>
      </c>
      <c r="H57">
        <f t="shared" si="0"/>
        <v>528.13325723144351</v>
      </c>
    </row>
    <row r="58" spans="1:8" x14ac:dyDescent="0.2">
      <c r="A58" s="1" t="s">
        <v>3</v>
      </c>
      <c r="B58" s="1" t="s">
        <v>39</v>
      </c>
      <c r="C58" s="1" t="s">
        <v>42</v>
      </c>
      <c r="D58" s="1" t="s">
        <v>43</v>
      </c>
      <c r="E58" t="s">
        <v>24</v>
      </c>
      <c r="F58">
        <v>0.41782229300000001</v>
      </c>
      <c r="G58">
        <v>3944</v>
      </c>
      <c r="H58">
        <f t="shared" si="0"/>
        <v>9439.4197391473317</v>
      </c>
    </row>
    <row r="59" spans="1:8" x14ac:dyDescent="0.2">
      <c r="A59" s="1" t="s">
        <v>3</v>
      </c>
      <c r="B59" s="1" t="s">
        <v>39</v>
      </c>
      <c r="C59" s="1" t="s">
        <v>42</v>
      </c>
      <c r="D59" s="1" t="s">
        <v>43</v>
      </c>
      <c r="E59" t="s">
        <v>34</v>
      </c>
      <c r="F59">
        <v>0.41782229300000001</v>
      </c>
      <c r="G59">
        <v>1204</v>
      </c>
      <c r="H59">
        <f t="shared" si="0"/>
        <v>2881.6078514029887</v>
      </c>
    </row>
    <row r="60" spans="1:8" x14ac:dyDescent="0.2">
      <c r="A60" s="1" t="s">
        <v>3</v>
      </c>
      <c r="B60" s="1" t="s">
        <v>39</v>
      </c>
      <c r="C60" s="1" t="s">
        <v>42</v>
      </c>
      <c r="D60" s="1" t="s">
        <v>43</v>
      </c>
      <c r="E60" t="s">
        <v>35</v>
      </c>
      <c r="F60">
        <v>0.41782229300000001</v>
      </c>
      <c r="G60">
        <f xml:space="preserve"> 508 +503</f>
        <v>1011</v>
      </c>
      <c r="H60">
        <f t="shared" si="0"/>
        <v>2419.6889848574929</v>
      </c>
    </row>
    <row r="61" spans="1:8" x14ac:dyDescent="0.2">
      <c r="A61" s="1" t="s">
        <v>3</v>
      </c>
      <c r="B61" s="1" t="s">
        <v>39</v>
      </c>
      <c r="C61" s="1" t="s">
        <v>42</v>
      </c>
      <c r="D61" s="1" t="s">
        <v>43</v>
      </c>
      <c r="E61" t="s">
        <v>27</v>
      </c>
      <c r="F61">
        <v>0.41782229300000001</v>
      </c>
      <c r="G61">
        <v>845</v>
      </c>
      <c r="H61">
        <f t="shared" si="0"/>
        <v>2022.39089238831</v>
      </c>
    </row>
    <row r="62" spans="1:8" x14ac:dyDescent="0.2">
      <c r="A62" s="1" t="s">
        <v>17</v>
      </c>
      <c r="B62" s="1" t="s">
        <v>39</v>
      </c>
      <c r="C62" s="1" t="s">
        <v>42</v>
      </c>
      <c r="D62" s="1" t="s">
        <v>44</v>
      </c>
      <c r="E62" t="s">
        <v>24</v>
      </c>
      <c r="F62">
        <v>2.3484298000000001E-2</v>
      </c>
      <c r="G62">
        <v>999</v>
      </c>
      <c r="H62">
        <f t="shared" si="0"/>
        <v>42539.061631733675</v>
      </c>
    </row>
    <row r="63" spans="1:8" x14ac:dyDescent="0.2">
      <c r="A63" s="1" t="s">
        <v>17</v>
      </c>
      <c r="B63" s="1" t="s">
        <v>39</v>
      </c>
      <c r="C63" s="1" t="s">
        <v>42</v>
      </c>
      <c r="D63" s="1" t="s">
        <v>44</v>
      </c>
      <c r="E63" t="s">
        <v>34</v>
      </c>
      <c r="F63">
        <v>2.3484298000000001E-2</v>
      </c>
      <c r="G63">
        <v>705</v>
      </c>
      <c r="H63">
        <f t="shared" si="0"/>
        <v>30020.058508881124</v>
      </c>
    </row>
    <row r="64" spans="1:8" x14ac:dyDescent="0.2">
      <c r="A64" s="1" t="s">
        <v>17</v>
      </c>
      <c r="B64" s="1" t="s">
        <v>39</v>
      </c>
      <c r="C64" s="1" t="s">
        <v>42</v>
      </c>
      <c r="D64" s="1" t="s">
        <v>44</v>
      </c>
      <c r="E64" t="s">
        <v>35</v>
      </c>
      <c r="F64">
        <v>2.3484298000000001E-2</v>
      </c>
      <c r="G64">
        <f xml:space="preserve"> 3249 +607</f>
        <v>3856</v>
      </c>
      <c r="H64">
        <f t="shared" si="0"/>
        <v>164194.81646843351</v>
      </c>
    </row>
    <row r="65" spans="1:8" x14ac:dyDescent="0.2">
      <c r="A65" s="1" t="s">
        <v>17</v>
      </c>
      <c r="B65" s="1" t="s">
        <v>39</v>
      </c>
      <c r="C65" s="1" t="s">
        <v>42</v>
      </c>
      <c r="D65" s="1" t="s">
        <v>44</v>
      </c>
      <c r="E65" t="s">
        <v>27</v>
      </c>
      <c r="F65">
        <v>2.3484298000000001E-2</v>
      </c>
      <c r="G65">
        <v>4943</v>
      </c>
      <c r="H65">
        <f t="shared" si="0"/>
        <v>210481.06270836794</v>
      </c>
    </row>
    <row r="66" spans="1:8" x14ac:dyDescent="0.2">
      <c r="A66" s="1" t="s">
        <v>1</v>
      </c>
      <c r="B66" s="1" t="s">
        <v>39</v>
      </c>
      <c r="C66" s="1" t="s">
        <v>41</v>
      </c>
      <c r="D66" s="1" t="s">
        <v>43</v>
      </c>
      <c r="E66" t="s">
        <v>24</v>
      </c>
      <c r="F66" s="2">
        <v>0.47081497700000002</v>
      </c>
      <c r="G66">
        <v>744</v>
      </c>
      <c r="H66">
        <f t="shared" si="0"/>
        <v>1580.2385997589026</v>
      </c>
    </row>
    <row r="67" spans="1:8" x14ac:dyDescent="0.2">
      <c r="A67" s="1" t="s">
        <v>1</v>
      </c>
      <c r="B67" s="1" t="s">
        <v>39</v>
      </c>
      <c r="C67" s="1" t="s">
        <v>41</v>
      </c>
      <c r="D67" s="1" t="s">
        <v>43</v>
      </c>
      <c r="E67" t="s">
        <v>34</v>
      </c>
      <c r="F67" s="2">
        <v>0.47081497700000002</v>
      </c>
      <c r="G67">
        <v>1262</v>
      </c>
      <c r="H67">
        <f t="shared" ref="H67:H97" si="1">G67/F67</f>
        <v>2680.4584850749129</v>
      </c>
    </row>
    <row r="68" spans="1:8" x14ac:dyDescent="0.2">
      <c r="A68" s="1" t="s">
        <v>1</v>
      </c>
      <c r="B68" s="1" t="s">
        <v>39</v>
      </c>
      <c r="C68" s="1" t="s">
        <v>41</v>
      </c>
      <c r="D68" s="1" t="s">
        <v>43</v>
      </c>
      <c r="E68" t="s">
        <v>35</v>
      </c>
      <c r="F68" s="2">
        <v>0.47081497700000002</v>
      </c>
      <c r="G68">
        <f xml:space="preserve"> 819 +231</f>
        <v>1050</v>
      </c>
      <c r="H68">
        <f t="shared" si="1"/>
        <v>2230.1754432081289</v>
      </c>
    </row>
    <row r="69" spans="1:8" x14ac:dyDescent="0.2">
      <c r="A69" s="1" t="s">
        <v>1</v>
      </c>
      <c r="B69" s="1" t="s">
        <v>39</v>
      </c>
      <c r="C69" s="1" t="s">
        <v>41</v>
      </c>
      <c r="D69" s="1" t="s">
        <v>43</v>
      </c>
      <c r="E69" t="s">
        <v>27</v>
      </c>
      <c r="F69" s="2">
        <v>0.47081497700000002</v>
      </c>
      <c r="G69">
        <v>1560</v>
      </c>
      <c r="H69">
        <f t="shared" si="1"/>
        <v>3313.4035156235054</v>
      </c>
    </row>
    <row r="70" spans="1:8" x14ac:dyDescent="0.2">
      <c r="A70" s="1" t="s">
        <v>15</v>
      </c>
      <c r="B70" s="1" t="s">
        <v>39</v>
      </c>
      <c r="C70" s="1" t="s">
        <v>41</v>
      </c>
      <c r="D70" s="1" t="s">
        <v>44</v>
      </c>
      <c r="E70" t="s">
        <v>24</v>
      </c>
      <c r="F70" s="2">
        <v>0.40908740100000002</v>
      </c>
      <c r="G70">
        <v>139</v>
      </c>
      <c r="H70">
        <f t="shared" si="1"/>
        <v>339.7806915104677</v>
      </c>
    </row>
    <row r="71" spans="1:8" x14ac:dyDescent="0.2">
      <c r="A71" s="1" t="s">
        <v>15</v>
      </c>
      <c r="B71" s="1" t="s">
        <v>39</v>
      </c>
      <c r="C71" s="1" t="s">
        <v>41</v>
      </c>
      <c r="D71" s="1" t="s">
        <v>44</v>
      </c>
      <c r="E71" t="s">
        <v>34</v>
      </c>
      <c r="F71" s="2">
        <v>0.40908740100000002</v>
      </c>
      <c r="G71">
        <v>573</v>
      </c>
      <c r="H71">
        <f t="shared" si="1"/>
        <v>1400.6786779532229</v>
      </c>
    </row>
    <row r="72" spans="1:8" x14ac:dyDescent="0.2">
      <c r="A72" s="1" t="s">
        <v>15</v>
      </c>
      <c r="B72" s="1" t="s">
        <v>39</v>
      </c>
      <c r="C72" s="1" t="s">
        <v>41</v>
      </c>
      <c r="D72" s="1" t="s">
        <v>44</v>
      </c>
      <c r="E72" t="s">
        <v>35</v>
      </c>
      <c r="F72" s="2">
        <v>0.40908740100000002</v>
      </c>
      <c r="G72">
        <f xml:space="preserve"> 77 +24</f>
        <v>101</v>
      </c>
      <c r="H72">
        <f t="shared" si="1"/>
        <v>246.89100606156285</v>
      </c>
    </row>
    <row r="73" spans="1:8" x14ac:dyDescent="0.2">
      <c r="A73" s="1" t="s">
        <v>15</v>
      </c>
      <c r="B73" s="1" t="s">
        <v>39</v>
      </c>
      <c r="C73" s="1" t="s">
        <v>41</v>
      </c>
      <c r="D73" s="1" t="s">
        <v>44</v>
      </c>
      <c r="E73" t="s">
        <v>27</v>
      </c>
      <c r="F73" s="2">
        <v>0.40908740100000002</v>
      </c>
      <c r="G73">
        <v>138</v>
      </c>
      <c r="H73">
        <f t="shared" si="1"/>
        <v>337.33622610391757</v>
      </c>
    </row>
    <row r="74" spans="1:8" x14ac:dyDescent="0.2">
      <c r="A74" s="1" t="s">
        <v>11</v>
      </c>
      <c r="B74" s="1" t="s">
        <v>39</v>
      </c>
      <c r="C74" s="1" t="s">
        <v>42</v>
      </c>
      <c r="D74" s="1" t="s">
        <v>43</v>
      </c>
      <c r="E74" t="s">
        <v>24</v>
      </c>
      <c r="F74" s="2">
        <v>0.22837728600000001</v>
      </c>
      <c r="G74">
        <v>365</v>
      </c>
      <c r="H74">
        <f t="shared" si="1"/>
        <v>1598.2324967291186</v>
      </c>
    </row>
    <row r="75" spans="1:8" x14ac:dyDescent="0.2">
      <c r="A75" s="1" t="s">
        <v>11</v>
      </c>
      <c r="B75" s="1" t="s">
        <v>39</v>
      </c>
      <c r="C75" s="1" t="s">
        <v>42</v>
      </c>
      <c r="D75" s="1" t="s">
        <v>43</v>
      </c>
      <c r="E75" t="s">
        <v>34</v>
      </c>
      <c r="F75" s="2">
        <v>0.22837728600000001</v>
      </c>
      <c r="G75">
        <v>236</v>
      </c>
      <c r="H75">
        <f t="shared" si="1"/>
        <v>1033.3777239125259</v>
      </c>
    </row>
    <row r="76" spans="1:8" x14ac:dyDescent="0.2">
      <c r="A76" s="1" t="s">
        <v>11</v>
      </c>
      <c r="B76" s="1" t="s">
        <v>39</v>
      </c>
      <c r="C76" s="1" t="s">
        <v>42</v>
      </c>
      <c r="D76" s="1" t="s">
        <v>43</v>
      </c>
      <c r="E76" t="s">
        <v>35</v>
      </c>
      <c r="F76" s="2">
        <v>0.22837728600000001</v>
      </c>
      <c r="G76">
        <f xml:space="preserve"> 83 +49</f>
        <v>132</v>
      </c>
      <c r="H76">
        <f t="shared" si="1"/>
        <v>577.99093032395524</v>
      </c>
    </row>
    <row r="77" spans="1:8" x14ac:dyDescent="0.2">
      <c r="A77" s="1" t="s">
        <v>11</v>
      </c>
      <c r="B77" s="1" t="s">
        <v>39</v>
      </c>
      <c r="C77" s="1" t="s">
        <v>42</v>
      </c>
      <c r="D77" s="1" t="s">
        <v>43</v>
      </c>
      <c r="E77" t="s">
        <v>27</v>
      </c>
      <c r="F77" s="2">
        <v>0.22837728600000001</v>
      </c>
      <c r="G77">
        <v>109</v>
      </c>
      <c r="H77">
        <f t="shared" si="1"/>
        <v>477.28038943417516</v>
      </c>
    </row>
    <row r="78" spans="1:8" x14ac:dyDescent="0.2">
      <c r="A78" s="1" t="s">
        <v>2</v>
      </c>
      <c r="B78" s="1" t="s">
        <v>39</v>
      </c>
      <c r="C78" s="1" t="s">
        <v>42</v>
      </c>
      <c r="D78" s="1" t="s">
        <v>44</v>
      </c>
      <c r="E78" t="s">
        <v>24</v>
      </c>
      <c r="F78">
        <v>3.8337318000000002E-2</v>
      </c>
      <c r="G78">
        <v>74</v>
      </c>
      <c r="H78">
        <f t="shared" si="1"/>
        <v>1930.2341389661112</v>
      </c>
    </row>
    <row r="79" spans="1:8" x14ac:dyDescent="0.2">
      <c r="A79" s="1" t="s">
        <v>2</v>
      </c>
      <c r="B79" s="1" t="s">
        <v>39</v>
      </c>
      <c r="C79" s="1" t="s">
        <v>42</v>
      </c>
      <c r="D79" s="1" t="s">
        <v>44</v>
      </c>
      <c r="E79" t="s">
        <v>34</v>
      </c>
      <c r="F79">
        <v>3.8337318000000002E-2</v>
      </c>
      <c r="G79">
        <v>188</v>
      </c>
      <c r="H79">
        <f t="shared" si="1"/>
        <v>4903.8380827787687</v>
      </c>
    </row>
    <row r="80" spans="1:8" x14ac:dyDescent="0.2">
      <c r="A80" s="1" t="s">
        <v>2</v>
      </c>
      <c r="B80" s="1" t="s">
        <v>39</v>
      </c>
      <c r="C80" s="1" t="s">
        <v>42</v>
      </c>
      <c r="D80" s="1" t="s">
        <v>44</v>
      </c>
      <c r="E80" t="s">
        <v>35</v>
      </c>
      <c r="F80">
        <v>3.8337318000000002E-2</v>
      </c>
      <c r="G80">
        <f xml:space="preserve"> 46 +17</f>
        <v>63</v>
      </c>
      <c r="H80">
        <f t="shared" si="1"/>
        <v>1643.307442633311</v>
      </c>
    </row>
    <row r="81" spans="1:8" x14ac:dyDescent="0.2">
      <c r="A81" s="1" t="s">
        <v>2</v>
      </c>
      <c r="B81" s="1" t="s">
        <v>39</v>
      </c>
      <c r="C81" s="1" t="s">
        <v>42</v>
      </c>
      <c r="D81" s="1" t="s">
        <v>44</v>
      </c>
      <c r="E81" t="s">
        <v>27</v>
      </c>
      <c r="F81">
        <v>3.8337318000000002E-2</v>
      </c>
      <c r="G81">
        <v>106</v>
      </c>
      <c r="H81">
        <f t="shared" si="1"/>
        <v>2764.9299828433486</v>
      </c>
    </row>
    <row r="82" spans="1:8" x14ac:dyDescent="0.2">
      <c r="A82" s="1" t="s">
        <v>9</v>
      </c>
      <c r="B82" s="1" t="s">
        <v>40</v>
      </c>
      <c r="C82" s="1" t="s">
        <v>41</v>
      </c>
      <c r="D82" s="1" t="s">
        <v>43</v>
      </c>
      <c r="E82" t="s">
        <v>24</v>
      </c>
      <c r="F82">
        <v>0.48840257999999998</v>
      </c>
      <c r="G82">
        <v>193</v>
      </c>
      <c r="H82">
        <f t="shared" si="1"/>
        <v>395.16580768267033</v>
      </c>
    </row>
    <row r="83" spans="1:8" x14ac:dyDescent="0.2">
      <c r="A83" s="1" t="s">
        <v>9</v>
      </c>
      <c r="B83" s="1" t="s">
        <v>40</v>
      </c>
      <c r="C83" s="1" t="s">
        <v>41</v>
      </c>
      <c r="D83" s="1" t="s">
        <v>43</v>
      </c>
      <c r="E83" t="s">
        <v>34</v>
      </c>
      <c r="F83">
        <v>0.48840257999999998</v>
      </c>
      <c r="G83">
        <v>710</v>
      </c>
      <c r="H83">
        <f t="shared" si="1"/>
        <v>1453.7187743766629</v>
      </c>
    </row>
    <row r="84" spans="1:8" x14ac:dyDescent="0.2">
      <c r="A84" s="1" t="s">
        <v>9</v>
      </c>
      <c r="B84" s="1" t="s">
        <v>40</v>
      </c>
      <c r="C84" s="1" t="s">
        <v>41</v>
      </c>
      <c r="D84" s="1" t="s">
        <v>43</v>
      </c>
      <c r="E84" t="s">
        <v>35</v>
      </c>
      <c r="F84">
        <v>0.48840257999999998</v>
      </c>
      <c r="G84">
        <f xml:space="preserve"> 135 +38</f>
        <v>173</v>
      </c>
      <c r="H84">
        <f t="shared" si="1"/>
        <v>354.21598305234181</v>
      </c>
    </row>
    <row r="85" spans="1:8" x14ac:dyDescent="0.2">
      <c r="A85" s="1" t="s">
        <v>9</v>
      </c>
      <c r="B85" s="1" t="s">
        <v>40</v>
      </c>
      <c r="C85" s="1" t="s">
        <v>41</v>
      </c>
      <c r="D85" s="1" t="s">
        <v>43</v>
      </c>
      <c r="E85" t="s">
        <v>27</v>
      </c>
      <c r="F85">
        <v>0.48840257999999998</v>
      </c>
      <c r="G85">
        <v>204</v>
      </c>
      <c r="H85">
        <f t="shared" si="1"/>
        <v>417.688211229351</v>
      </c>
    </row>
    <row r="86" spans="1:8" x14ac:dyDescent="0.2">
      <c r="A86" s="1" t="s">
        <v>0</v>
      </c>
      <c r="B86" s="1" t="s">
        <v>40</v>
      </c>
      <c r="C86" s="1" t="s">
        <v>41</v>
      </c>
      <c r="D86" s="1" t="s">
        <v>44</v>
      </c>
      <c r="E86" t="s">
        <v>24</v>
      </c>
      <c r="F86" s="2">
        <v>0.45324020799999998</v>
      </c>
      <c r="G86">
        <v>1067</v>
      </c>
      <c r="H86">
        <f t="shared" si="1"/>
        <v>2354.1600704587095</v>
      </c>
    </row>
    <row r="87" spans="1:8" x14ac:dyDescent="0.2">
      <c r="A87" s="1" t="s">
        <v>0</v>
      </c>
      <c r="B87" s="1" t="s">
        <v>40</v>
      </c>
      <c r="C87" s="1" t="s">
        <v>41</v>
      </c>
      <c r="D87" s="1" t="s">
        <v>44</v>
      </c>
      <c r="E87" t="s">
        <v>34</v>
      </c>
      <c r="F87" s="2">
        <v>0.45324020799999998</v>
      </c>
      <c r="G87">
        <v>1600</v>
      </c>
      <c r="H87">
        <f t="shared" si="1"/>
        <v>3530.1369378949717</v>
      </c>
    </row>
    <row r="88" spans="1:8" x14ac:dyDescent="0.2">
      <c r="A88" s="1" t="s">
        <v>0</v>
      </c>
      <c r="B88" s="1" t="s">
        <v>40</v>
      </c>
      <c r="C88" s="1" t="s">
        <v>41</v>
      </c>
      <c r="D88" s="1" t="s">
        <v>44</v>
      </c>
      <c r="E88" t="s">
        <v>35</v>
      </c>
      <c r="F88" s="2">
        <v>0.45324020799999998</v>
      </c>
      <c r="G88">
        <f xml:space="preserve"> 1180 +325</f>
        <v>1505</v>
      </c>
      <c r="H88">
        <f t="shared" si="1"/>
        <v>3320.5350572074576</v>
      </c>
    </row>
    <row r="89" spans="1:8" x14ac:dyDescent="0.2">
      <c r="A89" s="1" t="s">
        <v>0</v>
      </c>
      <c r="B89" s="1" t="s">
        <v>40</v>
      </c>
      <c r="C89" s="1" t="s">
        <v>41</v>
      </c>
      <c r="D89" s="1" t="s">
        <v>44</v>
      </c>
      <c r="E89" t="s">
        <v>27</v>
      </c>
      <c r="F89" s="2">
        <v>0.45324020799999998</v>
      </c>
      <c r="G89">
        <v>2337</v>
      </c>
      <c r="H89">
        <f t="shared" si="1"/>
        <v>5156.2062649128429</v>
      </c>
    </row>
    <row r="90" spans="1:8" x14ac:dyDescent="0.2">
      <c r="A90" s="1" t="s">
        <v>19</v>
      </c>
      <c r="B90" s="1" t="s">
        <v>40</v>
      </c>
      <c r="C90" s="1" t="s">
        <v>42</v>
      </c>
      <c r="D90" s="1" t="s">
        <v>43</v>
      </c>
      <c r="E90" t="s">
        <v>24</v>
      </c>
      <c r="F90" s="2">
        <v>0.13894753200000001</v>
      </c>
      <c r="G90">
        <v>2654</v>
      </c>
      <c r="H90">
        <f t="shared" si="1"/>
        <v>19100.735088983081</v>
      </c>
    </row>
    <row r="91" spans="1:8" x14ac:dyDescent="0.2">
      <c r="A91" s="1" t="s">
        <v>19</v>
      </c>
      <c r="B91" s="1" t="s">
        <v>40</v>
      </c>
      <c r="C91" s="1" t="s">
        <v>42</v>
      </c>
      <c r="D91" s="1" t="s">
        <v>43</v>
      </c>
      <c r="E91" t="s">
        <v>34</v>
      </c>
      <c r="F91" s="2">
        <v>0.13894753200000001</v>
      </c>
      <c r="G91">
        <v>2364</v>
      </c>
      <c r="H91">
        <f t="shared" si="1"/>
        <v>17013.616333969861</v>
      </c>
    </row>
    <row r="92" spans="1:8" x14ac:dyDescent="0.2">
      <c r="A92" s="1" t="s">
        <v>19</v>
      </c>
      <c r="B92" s="1" t="s">
        <v>40</v>
      </c>
      <c r="C92" s="1" t="s">
        <v>42</v>
      </c>
      <c r="D92" s="1" t="s">
        <v>43</v>
      </c>
      <c r="E92" t="s">
        <v>35</v>
      </c>
      <c r="F92" s="2">
        <v>0.13894753200000001</v>
      </c>
      <c r="G92">
        <f xml:space="preserve"> 7367 +1577</f>
        <v>8944</v>
      </c>
      <c r="H92">
        <f t="shared" si="1"/>
        <v>64369.621189097474</v>
      </c>
    </row>
    <row r="93" spans="1:8" x14ac:dyDescent="0.2">
      <c r="A93" s="1" t="s">
        <v>19</v>
      </c>
      <c r="B93" s="1" t="s">
        <v>40</v>
      </c>
      <c r="C93" s="1" t="s">
        <v>42</v>
      </c>
      <c r="D93" s="1" t="s">
        <v>43</v>
      </c>
      <c r="E93" t="s">
        <v>27</v>
      </c>
      <c r="F93" s="2">
        <v>0.13894753200000001</v>
      </c>
      <c r="G93">
        <v>11582</v>
      </c>
      <c r="H93">
        <f t="shared" si="1"/>
        <v>83355.204898493626</v>
      </c>
    </row>
    <row r="94" spans="1:8" x14ac:dyDescent="0.2">
      <c r="A94" s="1" t="s">
        <v>10</v>
      </c>
      <c r="B94" s="1" t="s">
        <v>40</v>
      </c>
      <c r="C94" s="1" t="s">
        <v>42</v>
      </c>
      <c r="D94" s="1" t="s">
        <v>44</v>
      </c>
      <c r="E94" t="s">
        <v>24</v>
      </c>
      <c r="F94" s="2">
        <v>2.1068997999999999E-2</v>
      </c>
      <c r="G94">
        <v>545</v>
      </c>
      <c r="H94">
        <f t="shared" si="1"/>
        <v>25867.39056124074</v>
      </c>
    </row>
    <row r="95" spans="1:8" x14ac:dyDescent="0.2">
      <c r="A95" s="1" t="s">
        <v>10</v>
      </c>
      <c r="B95" s="1" t="s">
        <v>40</v>
      </c>
      <c r="C95" s="1" t="s">
        <v>42</v>
      </c>
      <c r="D95" s="1" t="s">
        <v>44</v>
      </c>
      <c r="E95" t="s">
        <v>34</v>
      </c>
      <c r="F95" s="2">
        <v>2.1068997999999999E-2</v>
      </c>
      <c r="G95">
        <v>671</v>
      </c>
      <c r="H95">
        <f t="shared" si="1"/>
        <v>31847.741406591809</v>
      </c>
    </row>
    <row r="96" spans="1:8" x14ac:dyDescent="0.2">
      <c r="A96" s="1" t="s">
        <v>10</v>
      </c>
      <c r="B96" s="1" t="s">
        <v>40</v>
      </c>
      <c r="C96" s="1" t="s">
        <v>42</v>
      </c>
      <c r="D96" s="1" t="s">
        <v>44</v>
      </c>
      <c r="E96" t="s">
        <v>35</v>
      </c>
      <c r="F96" s="2">
        <v>2.1068997999999999E-2</v>
      </c>
      <c r="G96">
        <f xml:space="preserve"> 986 +235</f>
        <v>1221</v>
      </c>
      <c r="H96">
        <f t="shared" si="1"/>
        <v>57952.447477568705</v>
      </c>
    </row>
    <row r="97" spans="1:8" x14ac:dyDescent="0.2">
      <c r="A97" s="1" t="s">
        <v>10</v>
      </c>
      <c r="B97" s="1" t="s">
        <v>40</v>
      </c>
      <c r="C97" s="1" t="s">
        <v>42</v>
      </c>
      <c r="D97" s="1" t="s">
        <v>44</v>
      </c>
      <c r="E97" t="s">
        <v>27</v>
      </c>
      <c r="F97" s="2">
        <v>2.1068997999999999E-2</v>
      </c>
      <c r="G97">
        <v>1708</v>
      </c>
      <c r="H97">
        <f t="shared" si="1"/>
        <v>81066.978125870068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Kaur</dc:creator>
  <cp:lastModifiedBy>Amanpreet Kaur</cp:lastModifiedBy>
  <dcterms:created xsi:type="dcterms:W3CDTF">2024-01-29T06:27:25Z</dcterms:created>
  <dcterms:modified xsi:type="dcterms:W3CDTF">2024-02-15T17:43:52Z</dcterms:modified>
</cp:coreProperties>
</file>