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Project\Web\WERC\Documents\Prototype\"/>
    </mc:Choice>
  </mc:AlternateContent>
  <bookViews>
    <workbookView minimized="1" xWindow="0" yWindow="0" windowWidth="20490" windowHeight="7620" tabRatio="457"/>
  </bookViews>
  <sheets>
    <sheet name="Scores" sheetId="1" r:id="rId1"/>
  </sheets>
  <definedNames>
    <definedName name="BenchScores">Scores!$B$23:$I$38</definedName>
    <definedName name="Bottom_Left_Margin">Scores!$A$23:$A$37</definedName>
    <definedName name="Bottom_Margin">Scores!$A$38:$R$39</definedName>
    <definedName name="Bottom_Middle_Margin">Scores!$H$23:$L$37</definedName>
    <definedName name="Bottom_Right_Margin">Scores!$Q$23:$R$37</definedName>
    <definedName name="Middle_Margin">Scores!$A$20:$R$22</definedName>
    <definedName name="OralScores">Scores!$M$5:$Q$20</definedName>
    <definedName name="PaperScores">Scores!$B$5:$J$20</definedName>
    <definedName name="PosterScores">Scores!$M$23:$Q$38</definedName>
    <definedName name="Top_Left_Margin">Scores!$A$5:$A$18</definedName>
    <definedName name="Top_Margin">Scores!$A$1:$R$4</definedName>
    <definedName name="Top_Middle_Margin">Scores!$J$5:$L$18</definedName>
    <definedName name="Top_Right_Margin">Scores!$Q$5:$R$18</definedName>
  </definedNames>
  <calcPr calcId="162913"/>
</workbook>
</file>

<file path=xl/calcChain.xml><?xml version="1.0" encoding="utf-8"?>
<calcChain xmlns="http://schemas.openxmlformats.org/spreadsheetml/2006/main">
  <c r="P38" i="1" l="1"/>
  <c r="O38" i="1"/>
  <c r="N38" i="1"/>
  <c r="M38" i="1"/>
  <c r="Q38" i="1" s="1"/>
  <c r="G38" i="1"/>
  <c r="F38" i="1"/>
  <c r="E38" i="1"/>
  <c r="D38" i="1"/>
  <c r="C38" i="1"/>
  <c r="B38" i="1"/>
  <c r="H38" i="1" s="1"/>
  <c r="Q37" i="1"/>
  <c r="H37" i="1"/>
  <c r="Q36" i="1"/>
  <c r="H36" i="1"/>
  <c r="Q35" i="1"/>
  <c r="H35" i="1"/>
  <c r="Q34" i="1"/>
  <c r="H34" i="1"/>
  <c r="Q33" i="1"/>
  <c r="H33" i="1"/>
  <c r="Q32" i="1"/>
  <c r="H32" i="1"/>
  <c r="Q31" i="1"/>
  <c r="H31" i="1"/>
  <c r="Q30" i="1"/>
  <c r="H30" i="1"/>
  <c r="Q29" i="1"/>
  <c r="H29" i="1"/>
  <c r="Q28" i="1"/>
  <c r="H28" i="1"/>
  <c r="Q27" i="1"/>
  <c r="H27" i="1"/>
  <c r="Q26" i="1"/>
  <c r="H26" i="1"/>
  <c r="Q25" i="1"/>
  <c r="H25" i="1"/>
  <c r="Q24" i="1"/>
  <c r="H24" i="1"/>
  <c r="Q23" i="1"/>
  <c r="H23" i="1"/>
  <c r="P20" i="1"/>
  <c r="O20" i="1"/>
  <c r="N20" i="1"/>
  <c r="M20" i="1"/>
  <c r="Q20" i="1" s="1"/>
  <c r="I20" i="1"/>
  <c r="H20" i="1"/>
  <c r="G20" i="1"/>
  <c r="F20" i="1"/>
  <c r="E20" i="1"/>
  <c r="D20" i="1"/>
  <c r="C20" i="1"/>
  <c r="B20" i="1"/>
  <c r="Q19" i="1"/>
  <c r="J19" i="1"/>
  <c r="Q18" i="1"/>
  <c r="J18" i="1"/>
  <c r="Q17" i="1"/>
  <c r="J17" i="1"/>
  <c r="Q16" i="1"/>
  <c r="J16" i="1"/>
  <c r="Q15" i="1"/>
  <c r="J15" i="1"/>
  <c r="Q14" i="1"/>
  <c r="J14" i="1"/>
  <c r="Q13" i="1"/>
  <c r="J13" i="1"/>
  <c r="Q12" i="1"/>
  <c r="J12" i="1"/>
  <c r="Q11" i="1"/>
  <c r="J11" i="1"/>
  <c r="Q10" i="1"/>
  <c r="J10" i="1"/>
  <c r="Q9" i="1"/>
  <c r="J9" i="1"/>
  <c r="Q8" i="1"/>
  <c r="J8" i="1"/>
  <c r="Q7" i="1"/>
  <c r="J7" i="1"/>
  <c r="Q6" i="1"/>
  <c r="J6" i="1"/>
  <c r="Q5" i="1"/>
  <c r="J5" i="1"/>
  <c r="L5" i="1"/>
  <c r="M2" i="1"/>
  <c r="L23" i="1"/>
  <c r="A5" i="1"/>
  <c r="B2" i="1"/>
  <c r="B1" i="1"/>
  <c r="A23" i="1"/>
  <c r="J20" i="1" l="1"/>
</calcChain>
</file>

<file path=xl/comments1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0"/>
            <color rgb="FF000000"/>
            <rFont val="Arial"/>
          </rPr>
          <t>Executive Summary (50pt)</t>
        </r>
      </text>
    </comment>
    <comment ref="C4" authorId="0" shapeId="0">
      <text>
        <r>
          <rPr>
            <sz val="10"/>
            <color rgb="FF000000"/>
            <rFont val="Arial"/>
          </rPr>
          <t>Engineering Basis for Design (100pt)</t>
        </r>
      </text>
    </comment>
    <comment ref="D4" authorId="0" shapeId="0">
      <text>
        <r>
          <rPr>
            <sz val="10"/>
            <color rgb="FF000000"/>
            <rFont val="Arial"/>
          </rPr>
          <t>Equipment and process selection, depth, and research (75pt)</t>
        </r>
      </text>
    </comment>
    <comment ref="E4" authorId="0" shapeId="0">
      <text>
        <r>
          <rPr>
            <sz val="10"/>
            <color rgb="FF000000"/>
            <rFont val="Arial"/>
          </rPr>
          <t>Discussion of lab evaluation, testing, and waste generation (75 pt)</t>
        </r>
      </text>
    </comment>
    <comment ref="F4" authorId="0" shapeId="0">
      <text>
        <r>
          <rPr>
            <sz val="10"/>
            <color rgb="FF000000"/>
            <rFont val="Arial"/>
          </rPr>
          <t>Discussion of legal and health implications for total process (50 pt)</t>
        </r>
      </text>
    </comment>
    <comment ref="G4" authorId="0" shapeId="0">
      <text>
        <r>
          <rPr>
            <sz val="10"/>
            <color rgb="FF000000"/>
            <rFont val="Arial"/>
          </rPr>
          <t>Economic analysis and/or cost benefit discussion (50pt)</t>
        </r>
      </text>
    </comment>
    <comment ref="H4" authorId="0" shapeId="0">
      <text>
        <r>
          <rPr>
            <sz val="10"/>
            <color rgb="FF000000"/>
            <rFont val="Arial"/>
          </rPr>
          <t>Professional audits/public involvement (50pt)</t>
        </r>
      </text>
    </comment>
    <comment ref="I4" authorId="0" shapeId="0">
      <text>
        <r>
          <rPr>
            <sz val="10"/>
            <color rgb="FF000000"/>
            <rFont val="Arial"/>
          </rPr>
          <t>Overall quality/succinctness (150)</t>
        </r>
      </text>
    </comment>
    <comment ref="J4" authorId="0" shapeId="0">
      <text>
        <r>
          <rPr>
            <sz val="10"/>
            <color rgb="FF000000"/>
            <rFont val="Arial"/>
          </rPr>
          <t>600 possible</t>
        </r>
      </text>
    </comment>
    <comment ref="M4" authorId="0" shapeId="0">
      <text>
        <r>
          <rPr>
            <sz val="10"/>
            <color rgb="FF000000"/>
            <rFont val="Arial"/>
          </rPr>
          <t>Completeness of technical presentation and inclusion of all key sections (275pt)</t>
        </r>
      </text>
    </comment>
    <comment ref="N4" authorId="0" shapeId="0">
      <text>
        <r>
          <rPr>
            <sz val="10"/>
            <color rgb="FF000000"/>
            <rFont val="Arial"/>
          </rPr>
          <t>Effectiveness of presentation/apparent team participation (75pt)</t>
        </r>
      </text>
    </comment>
    <comment ref="O4" authorId="0" shapeId="0">
      <text>
        <r>
          <rPr>
            <sz val="10"/>
            <color rgb="FF000000"/>
            <rFont val="Arial"/>
          </rPr>
          <t>Effectiveness of audio-visual materials (75pt)</t>
        </r>
      </text>
    </comment>
    <comment ref="P4" authorId="0" shapeId="0">
      <text>
        <r>
          <rPr>
            <sz val="10"/>
            <color rgb="FF000000"/>
            <rFont val="Arial"/>
          </rPr>
          <t>Ability to answer judges questions (75pt)</t>
        </r>
      </text>
    </comment>
    <comment ref="Q4" authorId="0" shapeId="0">
      <text>
        <r>
          <rPr>
            <sz val="10"/>
            <color rgb="FF000000"/>
            <rFont val="Arial"/>
          </rPr>
          <t>500 possible</t>
        </r>
      </text>
    </comment>
    <comment ref="B22" authorId="0" shapeId="0">
      <text>
        <r>
          <rPr>
            <sz val="10"/>
            <color rgb="FF000000"/>
            <rFont val="Arial"/>
          </rPr>
          <t>Effectiveness &amp; overall performance of demonstration (125pt)</t>
        </r>
      </text>
    </comment>
    <comment ref="C22" authorId="0" shapeId="0">
      <text>
        <r>
          <rPr>
            <sz val="10"/>
            <color rgb="FF000000"/>
            <rFont val="Arial"/>
          </rPr>
          <t>Originality of the bench scale/craftmanship (75pt)</t>
        </r>
      </text>
    </comment>
    <comment ref="D22" authorId="0" shapeId="0">
      <text>
        <r>
          <rPr>
            <sz val="10"/>
            <color rgb="FF000000"/>
            <rFont val="Arial"/>
          </rPr>
          <t>Completeness of the bench scale process (125pt)</t>
        </r>
      </text>
    </comment>
    <comment ref="E22" authorId="0" shapeId="0">
      <text>
        <r>
          <rPr>
            <sz val="10"/>
            <color rgb="FF000000"/>
            <rFont val="Arial"/>
          </rPr>
          <t>Safety, environmental, &amp; public health considerations, secondary waste generation, OSHA, ES&amp;H plan, etc. (100pt)</t>
        </r>
      </text>
    </comment>
    <comment ref="F22" authorId="0" shapeId="0">
      <text>
        <r>
          <rPr>
            <sz val="10"/>
            <color rgb="FF000000"/>
            <rFont val="Arial"/>
          </rPr>
          <t>Cost effectiveness, scalability, processing time, ease of use, reliability, etc (100pt)</t>
        </r>
      </text>
    </comment>
    <comment ref="G22" authorId="0" shapeId="0">
      <text>
        <r>
          <rPr>
            <sz val="10"/>
            <color rgb="FF000000"/>
            <rFont val="Arial"/>
          </rPr>
          <t>Communication and ability to answer judges' questions (75pt)</t>
        </r>
      </text>
    </comment>
    <comment ref="H22" authorId="0" shapeId="0">
      <text>
        <r>
          <rPr>
            <sz val="10"/>
            <color rgb="FF000000"/>
            <rFont val="Arial"/>
          </rPr>
          <t>600 possible</t>
        </r>
      </text>
    </comment>
    <comment ref="M22" authorId="0" shapeId="0">
      <text>
        <r>
          <rPr>
            <sz val="10"/>
            <color rgb="FF000000"/>
            <rFont val="Arial"/>
          </rPr>
          <t>Effectiveness of conveying overall message (125 pt)</t>
        </r>
      </text>
    </comment>
    <comment ref="N22" authorId="0" shapeId="0">
      <text>
        <r>
          <rPr>
            <sz val="10"/>
            <color rgb="FF000000"/>
            <rFont val="Arial"/>
          </rPr>
          <t>Strength of graphic impact (50pt)</t>
        </r>
      </text>
    </comment>
    <comment ref="O22" authorId="0" shapeId="0">
      <text>
        <r>
          <rPr>
            <sz val="10"/>
            <color rgb="FF000000"/>
            <rFont val="Arial"/>
          </rPr>
          <t>Effectiveness of presentation (50pt)</t>
        </r>
      </text>
    </comment>
    <comment ref="P22" authorId="0" shapeId="0">
      <text>
        <r>
          <rPr>
            <sz val="10"/>
            <color rgb="FF000000"/>
            <rFont val="Arial"/>
          </rPr>
          <t>Ability to answer judges' questions (75pt)</t>
        </r>
      </text>
    </comment>
    <comment ref="Q22" authorId="0" shapeId="0">
      <text>
        <r>
          <rPr>
            <sz val="10"/>
            <color rgb="FF000000"/>
            <rFont val="Arial"/>
          </rPr>
          <t>300 possible</t>
        </r>
      </text>
    </comment>
  </commentList>
</comments>
</file>

<file path=xl/sharedStrings.xml><?xml version="1.0" encoding="utf-8"?>
<sst xmlns="http://schemas.openxmlformats.org/spreadsheetml/2006/main" count="45" uniqueCount="19">
  <si>
    <t>Judge |</t>
  </si>
  <si>
    <t>Group |</t>
  </si>
  <si>
    <t xml:space="preserve"> Paper</t>
  </si>
  <si>
    <t>Oral</t>
  </si>
  <si>
    <t>Q1</t>
  </si>
  <si>
    <t>Q2</t>
  </si>
  <si>
    <t>Q3</t>
  </si>
  <si>
    <t>Q4</t>
  </si>
  <si>
    <t>Q5</t>
  </si>
  <si>
    <t>Q6</t>
  </si>
  <si>
    <t>Q7</t>
  </si>
  <si>
    <t>Q8</t>
  </si>
  <si>
    <t>Total</t>
  </si>
  <si>
    <t>UCONN 43</t>
  </si>
  <si>
    <t>UNH 44</t>
  </si>
  <si>
    <t>σ</t>
  </si>
  <si>
    <t>Bench</t>
  </si>
  <si>
    <t>Poster</t>
  </si>
  <si>
    <t>Scoring Key: 1. Total Omission... 2. Poor...  3. Below Average...  4. Average...  5. Above Average...  6.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</si>
</sst>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#,##0.###############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b/>
      <sz val="18"/>
      <color rgb="FFFFFFFF"/>
      <name val="Arial"/>
    </font>
    <font>
      <sz val="10"/>
      <name val="Arial"/>
    </font>
    <font>
      <sz val="10"/>
      <color rgb="FFFFFFFF"/>
      <name val="Arial"/>
    </font>
    <font>
      <b/>
      <sz val="24"/>
      <color rgb="FFFFFFFF"/>
      <name val="Arial"/>
    </font>
    <font>
      <b/>
      <sz val="14"/>
      <color rgb="FFEFEFEF"/>
      <name val="Arial"/>
    </font>
    <font>
      <b/>
      <sz val="14"/>
      <color rgb="FFFFFFFF"/>
      <name val="Arial"/>
    </font>
    <font>
      <b/>
      <sz val="10"/>
      <name val="Arial"/>
    </font>
    <font>
      <sz val="10"/>
      <color rgb="FFD9D9D9"/>
      <name val="Arial"/>
    </font>
    <font>
      <sz val="10"/>
      <color rgb="FF000000"/>
      <name val="Arial"/>
    </font>
    <font>
      <sz val="10"/>
      <color rgb="FF999999"/>
      <name val="Arial"/>
    </font>
    <font>
      <sz val="10"/>
      <color rgb="FF666666"/>
      <name val="Arial"/>
    </font>
    <font>
      <b/>
      <sz val="24"/>
      <color rgb="FFD9D9D9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/>
      <right/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 style="thin">
        <color rgb="FF434343"/>
      </top>
      <bottom style="thin">
        <color rgb="FF434343"/>
      </bottom>
      <diagonal/>
    </border>
    <border>
      <left/>
      <right/>
      <top style="thin">
        <color rgb="FF434343"/>
      </top>
      <bottom/>
      <diagonal/>
    </border>
    <border>
      <left/>
      <right/>
      <top style="thin">
        <color rgb="FF434343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0" fontId="8" fillId="5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wrapText="1"/>
    </xf>
    <xf numFmtId="0" fontId="3" fillId="6" borderId="9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right" wrapText="1"/>
    </xf>
    <xf numFmtId="0" fontId="10" fillId="7" borderId="9" xfId="0" applyFont="1" applyFill="1" applyBorder="1" applyAlignment="1">
      <alignment horizontal="center" wrapText="1"/>
    </xf>
    <xf numFmtId="165" fontId="11" fillId="5" borderId="9" xfId="0" applyNumberFormat="1" applyFont="1" applyFill="1" applyBorder="1" applyAlignment="1">
      <alignment horizontal="center" wrapText="1"/>
    </xf>
    <xf numFmtId="0" fontId="3" fillId="2" borderId="10" xfId="0" applyFont="1" applyFill="1" applyBorder="1" applyAlignment="1">
      <alignment wrapText="1"/>
    </xf>
    <xf numFmtId="0" fontId="9" fillId="2" borderId="13" xfId="0" applyFont="1" applyFill="1" applyBorder="1" applyAlignment="1">
      <alignment horizontal="right" wrapText="1"/>
    </xf>
    <xf numFmtId="0" fontId="11" fillId="5" borderId="9" xfId="0" applyFont="1" applyFill="1" applyBorder="1" applyAlignment="1">
      <alignment horizontal="center" wrapText="1"/>
    </xf>
    <xf numFmtId="0" fontId="10" fillId="7" borderId="9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wrapText="1"/>
    </xf>
    <xf numFmtId="4" fontId="3" fillId="2" borderId="9" xfId="0" applyNumberFormat="1" applyFont="1" applyFill="1" applyBorder="1" applyAlignment="1">
      <alignment wrapText="1"/>
    </xf>
    <xf numFmtId="4" fontId="12" fillId="2" borderId="9" xfId="0" applyNumberFormat="1" applyFont="1" applyFill="1" applyBorder="1" applyAlignment="1">
      <alignment horizontal="right" wrapText="1"/>
    </xf>
    <xf numFmtId="0" fontId="12" fillId="2" borderId="10" xfId="0" applyFont="1" applyFill="1" applyBorder="1" applyAlignment="1">
      <alignment horizontal="left" wrapText="1"/>
    </xf>
    <xf numFmtId="0" fontId="9" fillId="2" borderId="8" xfId="0" applyFont="1" applyFill="1" applyBorder="1" applyAlignment="1">
      <alignment horizontal="right" wrapText="1"/>
    </xf>
    <xf numFmtId="0" fontId="12" fillId="2" borderId="14" xfId="0" applyFont="1" applyFill="1" applyBorder="1" applyAlignment="1">
      <alignment horizontal="left" wrapText="1"/>
    </xf>
    <xf numFmtId="0" fontId="13" fillId="2" borderId="8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4" fillId="2" borderId="15" xfId="0" applyFont="1" applyFill="1" applyBorder="1" applyAlignment="1">
      <alignment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wrapText="1"/>
    </xf>
    <xf numFmtId="0" fontId="9" fillId="2" borderId="0" xfId="0" applyFont="1" applyFill="1" applyAlignment="1">
      <alignment horizontal="right" wrapText="1"/>
    </xf>
    <xf numFmtId="0" fontId="9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wrapText="1"/>
    </xf>
    <xf numFmtId="0" fontId="10" fillId="2" borderId="12" xfId="0" applyFont="1" applyFill="1" applyBorder="1" applyAlignment="1">
      <alignment wrapText="1"/>
    </xf>
    <xf numFmtId="0" fontId="10" fillId="2" borderId="10" xfId="0" applyFont="1" applyFill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4" fontId="3" fillId="2" borderId="17" xfId="0" applyNumberFormat="1" applyFont="1" applyFill="1" applyBorder="1" applyAlignment="1">
      <alignment horizontal="center" wrapText="1"/>
    </xf>
    <xf numFmtId="0" fontId="3" fillId="2" borderId="8" xfId="0" applyFont="1" applyFill="1" applyBorder="1" applyAlignment="1">
      <alignment wrapText="1"/>
    </xf>
    <xf numFmtId="4" fontId="12" fillId="2" borderId="17" xfId="0" applyNumberFormat="1" applyFont="1" applyFill="1" applyBorder="1" applyAlignment="1">
      <alignment horizontal="right" wrapText="1"/>
    </xf>
    <xf numFmtId="0" fontId="12" fillId="2" borderId="0" xfId="0" applyFont="1" applyFill="1" applyAlignment="1">
      <alignment horizontal="left" vertical="center" wrapText="1"/>
    </xf>
    <xf numFmtId="0" fontId="11" fillId="5" borderId="15" xfId="0" applyFont="1" applyFill="1" applyBorder="1" applyAlignment="1">
      <alignment horizontal="center" wrapText="1"/>
    </xf>
    <xf numFmtId="0" fontId="3" fillId="0" borderId="11" xfId="0" applyFont="1" applyBorder="1" applyAlignment="1">
      <alignment wrapText="1"/>
    </xf>
    <xf numFmtId="4" fontId="12" fillId="2" borderId="12" xfId="0" applyNumberFormat="1" applyFont="1" applyFill="1" applyBorder="1" applyAlignment="1">
      <alignment horizontal="right" wrapText="1"/>
    </xf>
    <xf numFmtId="0" fontId="3" fillId="0" borderId="13" xfId="0" applyFont="1" applyBorder="1" applyAlignment="1">
      <alignment wrapText="1"/>
    </xf>
    <xf numFmtId="0" fontId="12" fillId="2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3" fillId="0" borderId="8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8" fillId="5" borderId="15" xfId="0" applyFont="1" applyFill="1" applyBorder="1" applyAlignment="1">
      <alignment horizontal="center" wrapText="1"/>
    </xf>
    <xf numFmtId="0" fontId="7" fillId="2" borderId="15" xfId="0" applyFont="1" applyFill="1" applyBorder="1" applyAlignment="1">
      <alignment wrapText="1"/>
    </xf>
    <xf numFmtId="0" fontId="3" fillId="0" borderId="16" xfId="0" applyFont="1" applyBorder="1" applyAlignment="1">
      <alignment wrapText="1"/>
    </xf>
    <xf numFmtId="0" fontId="7" fillId="2" borderId="16" xfId="0" applyFont="1" applyFill="1" applyBorder="1" applyAlignment="1">
      <alignment wrapText="1"/>
    </xf>
    <xf numFmtId="0" fontId="4" fillId="3" borderId="3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7" fillId="2" borderId="7" xfId="0" applyFont="1" applyFill="1" applyBorder="1" applyAlignment="1">
      <alignment wrapText="1"/>
    </xf>
  </cellXfs>
  <cellStyles count="1">
    <cellStyle name="Normal" xfId="0" builtinId="0"/>
  </cellStyles>
  <dxfs count="4">
    <dxf>
      <font>
        <color rgb="FF666666"/>
      </font>
      <fill>
        <patternFill patternType="none"/>
      </fill>
    </dxf>
    <dxf>
      <font>
        <color rgb="FF666666"/>
      </font>
      <fill>
        <patternFill patternType="none"/>
      </fill>
    </dxf>
    <dxf>
      <font>
        <color rgb="FF666666"/>
      </font>
      <fill>
        <patternFill patternType="none"/>
      </fill>
    </dxf>
    <dxf>
      <font>
        <color rgb="FF66666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914400</xdr:colOff>
      <xdr:row>81</xdr:row>
      <xdr:rowOff>114300</xdr:rowOff>
    </xdr:to>
    <xdr:sp macro="" textlink="">
      <xdr:nvSpPr>
        <xdr:cNvPr id="1051" name="Rectangle 2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914400</xdr:colOff>
      <xdr:row>81</xdr:row>
      <xdr:rowOff>114300</xdr:rowOff>
    </xdr:to>
    <xdr:sp macro="" textlink="">
      <xdr:nvSpPr>
        <xdr:cNvPr id="2" name="AutoShape 2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showGridLines="0" tabSelected="1" workbookViewId="0">
      <selection activeCell="M3" sqref="M3:R3"/>
    </sheetView>
  </sheetViews>
  <sheetFormatPr defaultColWidth="14.42578125" defaultRowHeight="12.75" customHeight="1" x14ac:dyDescent="0.2"/>
  <cols>
    <col min="1" max="1" width="31.5703125" customWidth="1"/>
    <col min="2" max="9" width="3.7109375" customWidth="1"/>
    <col min="10" max="10" width="7.28515625" customWidth="1"/>
    <col min="11" max="11" width="3.28515625" customWidth="1"/>
    <col min="12" max="12" width="31.5703125" customWidth="1"/>
    <col min="13" max="16" width="3.7109375" customWidth="1"/>
    <col min="17" max="17" width="7.28515625" customWidth="1"/>
    <col min="18" max="18" width="3.5703125" customWidth="1"/>
  </cols>
  <sheetData>
    <row r="1" spans="1:18" ht="27" customHeight="1" x14ac:dyDescent="0.2">
      <c r="A1" s="1">
        <v>5</v>
      </c>
      <c r="B1" s="53" t="str">
        <f ca="1">IFERROR(__xludf.DUMMYFUNCTION("importrange(""0ArDc-hvJFBezdEJ4bGRtMjlvei1jSk8tYjZScGJET2c"" , ""Title"")"),"2018 Environmental Design Contest")</f>
        <v>2018 Environmental Design Contest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ht="16.5" customHeight="1" x14ac:dyDescent="0.2">
      <c r="A2" s="2" t="s">
        <v>0</v>
      </c>
      <c r="B2" s="59" t="str">
        <f ca="1">IFERROR(__xludf.DUMMYFUNCTION("importrange(""0ArDc-hvJFBezdEJ4bGRtMjlvei1jSk8tYjZScGJET2c"" , ""G3J01"")"),"Abdel-Hameed Badawy")</f>
        <v>Abdel-Hameed Badawy</v>
      </c>
      <c r="C2" s="60"/>
      <c r="D2" s="60"/>
      <c r="E2" s="60"/>
      <c r="F2" s="60"/>
      <c r="G2" s="60"/>
      <c r="H2" s="60"/>
      <c r="I2" s="60"/>
      <c r="J2" s="61"/>
      <c r="K2" s="3"/>
      <c r="L2" s="2" t="s">
        <v>1</v>
      </c>
      <c r="M2" s="59" t="str">
        <f ca="1">IFERROR(__xludf.DUMMYFUNCTION("importrange(""0ArDc-hvJFBezdEJ4bGRtMjlvei1jSk8tYjZScGJET2c"" , ""Group3Name"")"),"4")</f>
        <v>4</v>
      </c>
      <c r="N2" s="60"/>
      <c r="O2" s="60"/>
      <c r="P2" s="60"/>
      <c r="Q2" s="60"/>
      <c r="R2" s="61"/>
    </row>
    <row r="3" spans="1:18" ht="22.5" customHeight="1" x14ac:dyDescent="0.4">
      <c r="A3" s="4"/>
      <c r="B3" s="62" t="s">
        <v>2</v>
      </c>
      <c r="C3" s="63"/>
      <c r="D3" s="63"/>
      <c r="E3" s="63"/>
      <c r="F3" s="63"/>
      <c r="G3" s="63"/>
      <c r="H3" s="63"/>
      <c r="I3" s="63"/>
      <c r="J3" s="5"/>
      <c r="K3" s="6"/>
      <c r="L3" s="7"/>
      <c r="M3" s="64" t="s">
        <v>3</v>
      </c>
      <c r="N3" s="63"/>
      <c r="O3" s="63"/>
      <c r="P3" s="63"/>
      <c r="Q3" s="63"/>
      <c r="R3" s="63"/>
    </row>
    <row r="4" spans="1:18" x14ac:dyDescent="0.2">
      <c r="A4" s="8"/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10" t="s">
        <v>12</v>
      </c>
      <c r="K4" s="11"/>
      <c r="L4" s="12"/>
      <c r="M4" s="13" t="s">
        <v>4</v>
      </c>
      <c r="N4" s="13" t="s">
        <v>5</v>
      </c>
      <c r="O4" s="13" t="s">
        <v>6</v>
      </c>
      <c r="P4" s="13" t="s">
        <v>7</v>
      </c>
      <c r="Q4" s="14" t="s">
        <v>12</v>
      </c>
      <c r="R4" s="15"/>
    </row>
    <row r="5" spans="1:18" x14ac:dyDescent="0.2">
      <c r="A5" s="16" t="str">
        <f ca="1">IFERROR(__xludf.DUMMYFUNCTION("importrange(""0ArDc-hvJFBezdEJ4bGRtMjlvei1jSk8tYjZScGJET2c"" , ""Group3Teams"")"),"BRIDGEPORT 41")</f>
        <v>BRIDGEPORT 41</v>
      </c>
      <c r="B5" s="17">
        <v>2</v>
      </c>
      <c r="C5" s="17">
        <v>2</v>
      </c>
      <c r="D5" s="17">
        <v>2</v>
      </c>
      <c r="E5" s="17">
        <v>2</v>
      </c>
      <c r="F5" s="17">
        <v>2</v>
      </c>
      <c r="G5" s="17">
        <v>2</v>
      </c>
      <c r="H5" s="17">
        <v>2</v>
      </c>
      <c r="I5" s="17">
        <v>2</v>
      </c>
      <c r="J5" s="18">
        <f t="shared" ref="J5:J19" si="0">((B5-1)*10+(C5-1)*20+(D5-1)*15+(E5-1)*15+(F5-1)*10+(G5-1)*10+(H5-1)*10+(I5-1)*30)</f>
        <v>120</v>
      </c>
      <c r="K5" s="19"/>
      <c r="L5" s="20" t="str">
        <f ca="1">IFERROR(__xludf.DUMMYFUNCTION("importrange(""0ArDc-hvJFBezdEJ4bGRtMjlvei1jSk8tYjZScGJET2c"" , ""Group3Teams"")"),"BRIDGEPORT 41")</f>
        <v>BRIDGEPORT 41</v>
      </c>
      <c r="M5" s="17"/>
      <c r="N5" s="17"/>
      <c r="O5" s="17"/>
      <c r="P5" s="17"/>
      <c r="Q5" s="21">
        <f t="shared" ref="Q5:Q19" si="1">((M5-1)*55+(N5-1)*15+(O5-1)*15+(P5-1)*15)</f>
        <v>-100</v>
      </c>
      <c r="R5" s="19"/>
    </row>
    <row r="6" spans="1:18" x14ac:dyDescent="0.2">
      <c r="A6" s="16" t="s">
        <v>13</v>
      </c>
      <c r="B6" s="17">
        <v>5</v>
      </c>
      <c r="C6" s="17">
        <v>5.5</v>
      </c>
      <c r="D6" s="17">
        <v>6</v>
      </c>
      <c r="E6" s="17">
        <v>6</v>
      </c>
      <c r="F6" s="17">
        <v>4.5</v>
      </c>
      <c r="G6" s="17">
        <v>5</v>
      </c>
      <c r="H6" s="17">
        <v>5</v>
      </c>
      <c r="I6" s="17">
        <v>5.5</v>
      </c>
      <c r="J6" s="18">
        <f t="shared" si="0"/>
        <v>530</v>
      </c>
      <c r="K6" s="19"/>
      <c r="L6" s="16" t="s">
        <v>13</v>
      </c>
      <c r="M6" s="17"/>
      <c r="N6" s="17"/>
      <c r="O6" s="17"/>
      <c r="P6" s="17"/>
      <c r="Q6" s="21">
        <f t="shared" si="1"/>
        <v>-100</v>
      </c>
      <c r="R6" s="19"/>
    </row>
    <row r="7" spans="1:18" x14ac:dyDescent="0.2">
      <c r="A7" s="16" t="s">
        <v>14</v>
      </c>
      <c r="B7" s="17">
        <v>5.5</v>
      </c>
      <c r="C7" s="17">
        <v>5</v>
      </c>
      <c r="D7" s="17">
        <v>4.5</v>
      </c>
      <c r="E7" s="17">
        <v>1</v>
      </c>
      <c r="F7" s="17">
        <v>5.5</v>
      </c>
      <c r="G7" s="17">
        <v>5.5</v>
      </c>
      <c r="H7" s="17">
        <v>5.5</v>
      </c>
      <c r="I7" s="17">
        <v>5</v>
      </c>
      <c r="J7" s="18">
        <f t="shared" si="0"/>
        <v>432.5</v>
      </c>
      <c r="K7" s="19"/>
      <c r="L7" s="16" t="s">
        <v>14</v>
      </c>
      <c r="M7" s="17"/>
      <c r="N7" s="17"/>
      <c r="O7" s="17"/>
      <c r="P7" s="17"/>
      <c r="Q7" s="21">
        <f t="shared" si="1"/>
        <v>-100</v>
      </c>
      <c r="R7" s="19"/>
    </row>
    <row r="8" spans="1:18" hidden="1" x14ac:dyDescent="0.2">
      <c r="A8" s="16"/>
      <c r="B8" s="17"/>
      <c r="C8" s="17"/>
      <c r="D8" s="17"/>
      <c r="E8" s="17"/>
      <c r="F8" s="17"/>
      <c r="G8" s="17"/>
      <c r="H8" s="17"/>
      <c r="I8" s="17"/>
      <c r="J8" s="18">
        <f t="shared" si="0"/>
        <v>-120</v>
      </c>
      <c r="K8" s="19"/>
      <c r="L8" s="16"/>
      <c r="M8" s="17"/>
      <c r="N8" s="17"/>
      <c r="O8" s="17"/>
      <c r="P8" s="17"/>
      <c r="Q8" s="21">
        <f t="shared" si="1"/>
        <v>-100</v>
      </c>
      <c r="R8" s="19"/>
    </row>
    <row r="9" spans="1:18" hidden="1" x14ac:dyDescent="0.2">
      <c r="A9" s="16"/>
      <c r="B9" s="17"/>
      <c r="C9" s="17"/>
      <c r="D9" s="17"/>
      <c r="E9" s="17"/>
      <c r="F9" s="17"/>
      <c r="G9" s="17"/>
      <c r="H9" s="17"/>
      <c r="I9" s="17"/>
      <c r="J9" s="18">
        <f t="shared" si="0"/>
        <v>-120</v>
      </c>
      <c r="K9" s="19"/>
      <c r="L9" s="16"/>
      <c r="M9" s="17"/>
      <c r="N9" s="17"/>
      <c r="O9" s="17"/>
      <c r="P9" s="17"/>
      <c r="Q9" s="21">
        <f t="shared" si="1"/>
        <v>-100</v>
      </c>
      <c r="R9" s="19"/>
    </row>
    <row r="10" spans="1:18" hidden="1" x14ac:dyDescent="0.2">
      <c r="A10" s="16"/>
      <c r="B10" s="17"/>
      <c r="C10" s="17"/>
      <c r="D10" s="17"/>
      <c r="E10" s="17"/>
      <c r="F10" s="17"/>
      <c r="G10" s="17"/>
      <c r="H10" s="17"/>
      <c r="I10" s="17"/>
      <c r="J10" s="18">
        <f t="shared" si="0"/>
        <v>-120</v>
      </c>
      <c r="K10" s="19"/>
      <c r="L10" s="16"/>
      <c r="M10" s="17"/>
      <c r="N10" s="17"/>
      <c r="O10" s="17"/>
      <c r="P10" s="17"/>
      <c r="Q10" s="21">
        <f t="shared" si="1"/>
        <v>-100</v>
      </c>
      <c r="R10" s="19"/>
    </row>
    <row r="11" spans="1:18" hidden="1" x14ac:dyDescent="0.2">
      <c r="A11" s="16"/>
      <c r="B11" s="17"/>
      <c r="C11" s="17"/>
      <c r="D11" s="17"/>
      <c r="E11" s="17"/>
      <c r="F11" s="17"/>
      <c r="G11" s="17"/>
      <c r="H11" s="17"/>
      <c r="I11" s="17"/>
      <c r="J11" s="18">
        <f t="shared" si="0"/>
        <v>-120</v>
      </c>
      <c r="K11" s="19"/>
      <c r="L11" s="16"/>
      <c r="M11" s="17"/>
      <c r="N11" s="17"/>
      <c r="O11" s="17"/>
      <c r="P11" s="17"/>
      <c r="Q11" s="21">
        <f t="shared" si="1"/>
        <v>-100</v>
      </c>
      <c r="R11" s="19"/>
    </row>
    <row r="12" spans="1:18" hidden="1" x14ac:dyDescent="0.2">
      <c r="A12" s="16"/>
      <c r="B12" s="17"/>
      <c r="C12" s="17"/>
      <c r="D12" s="17"/>
      <c r="E12" s="17"/>
      <c r="F12" s="17"/>
      <c r="G12" s="17"/>
      <c r="H12" s="17"/>
      <c r="I12" s="17"/>
      <c r="J12" s="18">
        <f t="shared" si="0"/>
        <v>-120</v>
      </c>
      <c r="K12" s="19"/>
      <c r="L12" s="16"/>
      <c r="M12" s="17"/>
      <c r="N12" s="17"/>
      <c r="O12" s="17"/>
      <c r="P12" s="17"/>
      <c r="Q12" s="21">
        <f t="shared" si="1"/>
        <v>-100</v>
      </c>
      <c r="R12" s="19"/>
    </row>
    <row r="13" spans="1:18" hidden="1" x14ac:dyDescent="0.2">
      <c r="A13" s="16"/>
      <c r="B13" s="17"/>
      <c r="C13" s="17"/>
      <c r="D13" s="17"/>
      <c r="E13" s="17"/>
      <c r="F13" s="17"/>
      <c r="G13" s="17"/>
      <c r="H13" s="17"/>
      <c r="I13" s="17"/>
      <c r="J13" s="18">
        <f t="shared" si="0"/>
        <v>-120</v>
      </c>
      <c r="K13" s="19"/>
      <c r="L13" s="16"/>
      <c r="M13" s="17"/>
      <c r="N13" s="17"/>
      <c r="O13" s="17"/>
      <c r="P13" s="17"/>
      <c r="Q13" s="21">
        <f t="shared" si="1"/>
        <v>-100</v>
      </c>
      <c r="R13" s="19"/>
    </row>
    <row r="14" spans="1:18" hidden="1" x14ac:dyDescent="0.2">
      <c r="A14" s="16"/>
      <c r="B14" s="17"/>
      <c r="C14" s="17"/>
      <c r="D14" s="17"/>
      <c r="E14" s="17"/>
      <c r="F14" s="17"/>
      <c r="G14" s="17"/>
      <c r="H14" s="17"/>
      <c r="I14" s="17"/>
      <c r="J14" s="18">
        <f t="shared" si="0"/>
        <v>-120</v>
      </c>
      <c r="K14" s="19"/>
      <c r="L14" s="16"/>
      <c r="M14" s="17"/>
      <c r="N14" s="17"/>
      <c r="O14" s="17"/>
      <c r="P14" s="17"/>
      <c r="Q14" s="21">
        <f t="shared" si="1"/>
        <v>-100</v>
      </c>
      <c r="R14" s="19"/>
    </row>
    <row r="15" spans="1:18" hidden="1" x14ac:dyDescent="0.2">
      <c r="A15" s="16"/>
      <c r="B15" s="17"/>
      <c r="C15" s="17"/>
      <c r="D15" s="17"/>
      <c r="E15" s="17"/>
      <c r="F15" s="17"/>
      <c r="G15" s="17"/>
      <c r="H15" s="17"/>
      <c r="I15" s="17"/>
      <c r="J15" s="18">
        <f t="shared" si="0"/>
        <v>-120</v>
      </c>
      <c r="K15" s="19"/>
      <c r="L15" s="16"/>
      <c r="M15" s="17"/>
      <c r="N15" s="17"/>
      <c r="O15" s="17"/>
      <c r="P15" s="17"/>
      <c r="Q15" s="21">
        <f t="shared" si="1"/>
        <v>-100</v>
      </c>
      <c r="R15" s="19"/>
    </row>
    <row r="16" spans="1:18" hidden="1" x14ac:dyDescent="0.2">
      <c r="A16" s="16"/>
      <c r="B16" s="22"/>
      <c r="C16" s="22"/>
      <c r="D16" s="22"/>
      <c r="E16" s="22"/>
      <c r="F16" s="22"/>
      <c r="G16" s="22"/>
      <c r="H16" s="22"/>
      <c r="I16" s="22"/>
      <c r="J16" s="18">
        <f t="shared" si="0"/>
        <v>-120</v>
      </c>
      <c r="K16" s="19"/>
      <c r="L16" s="16"/>
      <c r="M16" s="22"/>
      <c r="N16" s="22"/>
      <c r="O16" s="22"/>
      <c r="P16" s="22"/>
      <c r="Q16" s="21">
        <f t="shared" si="1"/>
        <v>-100</v>
      </c>
      <c r="R16" s="19"/>
    </row>
    <row r="17" spans="1:18" hidden="1" x14ac:dyDescent="0.2">
      <c r="A17" s="16"/>
      <c r="B17" s="22"/>
      <c r="C17" s="22"/>
      <c r="D17" s="22"/>
      <c r="E17" s="22"/>
      <c r="F17" s="22"/>
      <c r="G17" s="22"/>
      <c r="H17" s="22"/>
      <c r="I17" s="22"/>
      <c r="J17" s="18">
        <f t="shared" si="0"/>
        <v>-120</v>
      </c>
      <c r="K17" s="19"/>
      <c r="L17" s="16"/>
      <c r="M17" s="22"/>
      <c r="N17" s="22"/>
      <c r="O17" s="22"/>
      <c r="P17" s="22"/>
      <c r="Q17" s="21">
        <f t="shared" si="1"/>
        <v>-100</v>
      </c>
      <c r="R17" s="19"/>
    </row>
    <row r="18" spans="1:18" hidden="1" x14ac:dyDescent="0.2">
      <c r="A18" s="16"/>
      <c r="B18" s="22"/>
      <c r="C18" s="22"/>
      <c r="D18" s="22"/>
      <c r="E18" s="22"/>
      <c r="F18" s="22"/>
      <c r="G18" s="22"/>
      <c r="H18" s="22"/>
      <c r="I18" s="22"/>
      <c r="J18" s="18">
        <f t="shared" si="0"/>
        <v>-120</v>
      </c>
      <c r="K18" s="19"/>
      <c r="L18" s="16"/>
      <c r="M18" s="22"/>
      <c r="N18" s="22"/>
      <c r="O18" s="22"/>
      <c r="P18" s="22"/>
      <c r="Q18" s="21">
        <f t="shared" si="1"/>
        <v>-100</v>
      </c>
      <c r="R18" s="19"/>
    </row>
    <row r="19" spans="1:18" hidden="1" x14ac:dyDescent="0.2">
      <c r="A19" s="16"/>
      <c r="B19" s="22"/>
      <c r="C19" s="22"/>
      <c r="D19" s="22"/>
      <c r="E19" s="22"/>
      <c r="F19" s="22"/>
      <c r="G19" s="22"/>
      <c r="H19" s="22"/>
      <c r="I19" s="22"/>
      <c r="J19" s="18">
        <f t="shared" si="0"/>
        <v>-120</v>
      </c>
      <c r="K19" s="19"/>
      <c r="L19" s="16"/>
      <c r="M19" s="22"/>
      <c r="N19" s="22"/>
      <c r="O19" s="22"/>
      <c r="P19" s="22"/>
      <c r="Q19" s="21">
        <f t="shared" si="1"/>
        <v>-100</v>
      </c>
      <c r="R19" s="19"/>
    </row>
    <row r="20" spans="1:18" hidden="1" x14ac:dyDescent="0.2">
      <c r="A20" s="23"/>
      <c r="B20" s="24">
        <f>STDEVP(B5:B19,A1)</f>
        <v>1.3863170633011772</v>
      </c>
      <c r="C20" s="24">
        <f>STDEVP(C5:C19,A1)</f>
        <v>1.3863170633011772</v>
      </c>
      <c r="D20" s="24">
        <f>STDEVP(D5:D19,A1)</f>
        <v>1.4737282653189494</v>
      </c>
      <c r="E20" s="24">
        <f>STDEVP(E5:E19,A1)</f>
        <v>2.0615528128088303</v>
      </c>
      <c r="F20" s="24">
        <f>STDEVP(F5:F19,A1)</f>
        <v>1.3462912017836259</v>
      </c>
      <c r="G20" s="24">
        <f>STDEVP(G5:G19,A1)</f>
        <v>1.3863170633011772</v>
      </c>
      <c r="H20" s="24">
        <f>STDEVP(H5:H19,A1)</f>
        <v>1.3863170633011772</v>
      </c>
      <c r="I20" s="24">
        <f>STDEVP(I5:I19,A1)</f>
        <v>1.3863170633011772</v>
      </c>
      <c r="J20" s="25">
        <f>AVERAGE(B20:I20)</f>
        <v>1.4766446995521616</v>
      </c>
      <c r="K20" s="26" t="s">
        <v>15</v>
      </c>
      <c r="L20" s="27"/>
      <c r="M20" s="24">
        <f>STDEVP(M5:M19,A1)</f>
        <v>0</v>
      </c>
      <c r="N20" s="24">
        <f>STDEVP(N5:N19,A1)</f>
        <v>0</v>
      </c>
      <c r="O20" s="24">
        <f>STDEVP(O5:O19,A1)</f>
        <v>0</v>
      </c>
      <c r="P20" s="24">
        <f>STDEVP(P5:P19,A1)</f>
        <v>0</v>
      </c>
      <c r="Q20" s="25">
        <f>AVERAGE(M20:P20)</f>
        <v>0</v>
      </c>
      <c r="R20" s="28" t="s">
        <v>15</v>
      </c>
    </row>
    <row r="21" spans="1:18" ht="18.75" customHeight="1" x14ac:dyDescent="0.4">
      <c r="A21" s="29"/>
      <c r="B21" s="56" t="s">
        <v>16</v>
      </c>
      <c r="C21" s="57"/>
      <c r="D21" s="57"/>
      <c r="E21" s="57"/>
      <c r="F21" s="57"/>
      <c r="G21" s="47"/>
      <c r="H21" s="30"/>
      <c r="I21" s="31"/>
      <c r="J21" s="32"/>
      <c r="K21" s="33"/>
      <c r="L21" s="34"/>
      <c r="M21" s="58" t="s">
        <v>17</v>
      </c>
      <c r="N21" s="57"/>
      <c r="O21" s="57"/>
      <c r="P21" s="57"/>
      <c r="Q21" s="57"/>
      <c r="R21" s="57"/>
    </row>
    <row r="22" spans="1:18" x14ac:dyDescent="0.2">
      <c r="A22" s="35"/>
      <c r="B22" s="13" t="s">
        <v>4</v>
      </c>
      <c r="C22" s="13" t="s">
        <v>5</v>
      </c>
      <c r="D22" s="13" t="s">
        <v>6</v>
      </c>
      <c r="E22" s="13" t="s">
        <v>7</v>
      </c>
      <c r="F22" s="13" t="s">
        <v>8</v>
      </c>
      <c r="G22" s="13" t="s">
        <v>9</v>
      </c>
      <c r="H22" s="55" t="s">
        <v>12</v>
      </c>
      <c r="I22" s="47"/>
      <c r="J22" s="15"/>
      <c r="K22" s="36"/>
      <c r="L22" s="27"/>
      <c r="M22" s="13" t="s">
        <v>4</v>
      </c>
      <c r="N22" s="13" t="s">
        <v>5</v>
      </c>
      <c r="O22" s="13" t="s">
        <v>6</v>
      </c>
      <c r="P22" s="13" t="s">
        <v>7</v>
      </c>
      <c r="Q22" s="14" t="s">
        <v>12</v>
      </c>
      <c r="R22" s="37"/>
    </row>
    <row r="23" spans="1:18" x14ac:dyDescent="0.2">
      <c r="A23" s="16" t="str">
        <f ca="1">IFERROR(__xludf.DUMMYFUNCTION("importrange(""0ArDc-hvJFBezdEJ4bGRtMjlvei1jSk8tYjZScGJET2c"" , ""Group3Teams"")"),"BRIDGEPORT 41")</f>
        <v>BRIDGEPORT 41</v>
      </c>
      <c r="B23" s="17"/>
      <c r="C23" s="17"/>
      <c r="D23" s="17"/>
      <c r="E23" s="17"/>
      <c r="F23" s="17"/>
      <c r="G23" s="17"/>
      <c r="H23" s="46">
        <f t="shared" ref="H23:H37" si="2">((B23-1)*25+(C23-1)*15+(D23-1)*25+(E23-1)*20+(F23-1)*20+(G23-1)*15)</f>
        <v>-120</v>
      </c>
      <c r="I23" s="47"/>
      <c r="J23" s="11"/>
      <c r="K23" s="36"/>
      <c r="L23" s="16" t="str">
        <f ca="1">IFERROR(__xludf.DUMMYFUNCTION("importrange(""0ArDc-hvJFBezdEJ4bGRtMjlvei1jSk8tYjZScGJET2c"" , ""Group3Teams"")"),"BRIDGEPORT 41")</f>
        <v>BRIDGEPORT 41</v>
      </c>
      <c r="M23" s="17"/>
      <c r="N23" s="17"/>
      <c r="O23" s="17"/>
      <c r="P23" s="17"/>
      <c r="Q23" s="21">
        <f t="shared" ref="Q23:Q37" si="3">((M23-1)*25+(N23-1)*10+(O23-1)*10+(P23-1)*15)</f>
        <v>-60</v>
      </c>
      <c r="R23" s="38"/>
    </row>
    <row r="24" spans="1:18" x14ac:dyDescent="0.2">
      <c r="A24" s="16" t="s">
        <v>13</v>
      </c>
      <c r="B24" s="17"/>
      <c r="C24" s="17"/>
      <c r="D24" s="17"/>
      <c r="E24" s="17"/>
      <c r="F24" s="17"/>
      <c r="G24" s="17"/>
      <c r="H24" s="46">
        <f t="shared" si="2"/>
        <v>-120</v>
      </c>
      <c r="I24" s="47"/>
      <c r="J24" s="11"/>
      <c r="K24" s="36"/>
      <c r="L24" s="16" t="s">
        <v>13</v>
      </c>
      <c r="M24" s="17"/>
      <c r="N24" s="17"/>
      <c r="O24" s="17"/>
      <c r="P24" s="17"/>
      <c r="Q24" s="21">
        <f t="shared" si="3"/>
        <v>-60</v>
      </c>
      <c r="R24" s="38"/>
    </row>
    <row r="25" spans="1:18" x14ac:dyDescent="0.2">
      <c r="A25" s="16" t="s">
        <v>14</v>
      </c>
      <c r="B25" s="17"/>
      <c r="C25" s="17"/>
      <c r="D25" s="17"/>
      <c r="E25" s="17"/>
      <c r="F25" s="17"/>
      <c r="G25" s="17"/>
      <c r="H25" s="46">
        <f t="shared" si="2"/>
        <v>-120</v>
      </c>
      <c r="I25" s="47"/>
      <c r="J25" s="11"/>
      <c r="K25" s="36"/>
      <c r="L25" s="16" t="s">
        <v>14</v>
      </c>
      <c r="M25" s="17"/>
      <c r="N25" s="17"/>
      <c r="O25" s="17"/>
      <c r="P25" s="17"/>
      <c r="Q25" s="21">
        <f t="shared" si="3"/>
        <v>-60</v>
      </c>
      <c r="R25" s="38"/>
    </row>
    <row r="26" spans="1:18" hidden="1" x14ac:dyDescent="0.2">
      <c r="A26" s="16"/>
      <c r="B26" s="17"/>
      <c r="C26" s="17"/>
      <c r="D26" s="17"/>
      <c r="E26" s="17"/>
      <c r="F26" s="17"/>
      <c r="G26" s="17"/>
      <c r="H26" s="46">
        <f t="shared" si="2"/>
        <v>-120</v>
      </c>
      <c r="I26" s="47"/>
      <c r="J26" s="11"/>
      <c r="K26" s="36"/>
      <c r="L26" s="16"/>
      <c r="M26" s="17"/>
      <c r="N26" s="17"/>
      <c r="O26" s="17"/>
      <c r="P26" s="17"/>
      <c r="Q26" s="21">
        <f t="shared" si="3"/>
        <v>-60</v>
      </c>
      <c r="R26" s="38"/>
    </row>
    <row r="27" spans="1:18" hidden="1" x14ac:dyDescent="0.2">
      <c r="A27" s="16"/>
      <c r="B27" s="17"/>
      <c r="C27" s="17"/>
      <c r="D27" s="17"/>
      <c r="E27" s="17"/>
      <c r="F27" s="17"/>
      <c r="G27" s="17"/>
      <c r="H27" s="46">
        <f t="shared" si="2"/>
        <v>-120</v>
      </c>
      <c r="I27" s="47"/>
      <c r="J27" s="11"/>
      <c r="K27" s="36"/>
      <c r="L27" s="16"/>
      <c r="M27" s="17"/>
      <c r="N27" s="17"/>
      <c r="O27" s="17"/>
      <c r="P27" s="17"/>
      <c r="Q27" s="21">
        <f t="shared" si="3"/>
        <v>-60</v>
      </c>
      <c r="R27" s="38"/>
    </row>
    <row r="28" spans="1:18" hidden="1" x14ac:dyDescent="0.2">
      <c r="A28" s="16"/>
      <c r="B28" s="17"/>
      <c r="C28" s="17"/>
      <c r="D28" s="17"/>
      <c r="E28" s="17"/>
      <c r="F28" s="17"/>
      <c r="G28" s="17"/>
      <c r="H28" s="46">
        <f t="shared" si="2"/>
        <v>-120</v>
      </c>
      <c r="I28" s="47"/>
      <c r="J28" s="11"/>
      <c r="K28" s="36"/>
      <c r="L28" s="16"/>
      <c r="M28" s="17"/>
      <c r="N28" s="17"/>
      <c r="O28" s="17"/>
      <c r="P28" s="17"/>
      <c r="Q28" s="21">
        <f t="shared" si="3"/>
        <v>-60</v>
      </c>
      <c r="R28" s="38"/>
    </row>
    <row r="29" spans="1:18" hidden="1" x14ac:dyDescent="0.2">
      <c r="A29" s="16"/>
      <c r="B29" s="17"/>
      <c r="C29" s="17"/>
      <c r="D29" s="17"/>
      <c r="E29" s="17"/>
      <c r="F29" s="17"/>
      <c r="G29" s="17"/>
      <c r="H29" s="46">
        <f t="shared" si="2"/>
        <v>-120</v>
      </c>
      <c r="I29" s="47"/>
      <c r="J29" s="11"/>
      <c r="K29" s="36"/>
      <c r="L29" s="16"/>
      <c r="M29" s="17"/>
      <c r="N29" s="17"/>
      <c r="O29" s="17"/>
      <c r="P29" s="17"/>
      <c r="Q29" s="21">
        <f t="shared" si="3"/>
        <v>-60</v>
      </c>
      <c r="R29" s="38"/>
    </row>
    <row r="30" spans="1:18" hidden="1" x14ac:dyDescent="0.2">
      <c r="A30" s="16"/>
      <c r="B30" s="17"/>
      <c r="C30" s="17"/>
      <c r="D30" s="17"/>
      <c r="E30" s="17"/>
      <c r="F30" s="17"/>
      <c r="G30" s="17"/>
      <c r="H30" s="46">
        <f t="shared" si="2"/>
        <v>-120</v>
      </c>
      <c r="I30" s="47"/>
      <c r="J30" s="11"/>
      <c r="K30" s="36"/>
      <c r="L30" s="16"/>
      <c r="M30" s="17"/>
      <c r="N30" s="17"/>
      <c r="O30" s="17"/>
      <c r="P30" s="17"/>
      <c r="Q30" s="21">
        <f t="shared" si="3"/>
        <v>-60</v>
      </c>
      <c r="R30" s="38"/>
    </row>
    <row r="31" spans="1:18" hidden="1" x14ac:dyDescent="0.2">
      <c r="A31" s="16"/>
      <c r="B31" s="17"/>
      <c r="C31" s="17"/>
      <c r="D31" s="17"/>
      <c r="E31" s="17"/>
      <c r="F31" s="17"/>
      <c r="G31" s="17"/>
      <c r="H31" s="46">
        <f t="shared" si="2"/>
        <v>-120</v>
      </c>
      <c r="I31" s="47"/>
      <c r="J31" s="11"/>
      <c r="K31" s="36"/>
      <c r="L31" s="16"/>
      <c r="M31" s="17"/>
      <c r="N31" s="17"/>
      <c r="O31" s="17"/>
      <c r="P31" s="17"/>
      <c r="Q31" s="21">
        <f t="shared" si="3"/>
        <v>-60</v>
      </c>
      <c r="R31" s="38"/>
    </row>
    <row r="32" spans="1:18" hidden="1" x14ac:dyDescent="0.2">
      <c r="A32" s="16"/>
      <c r="B32" s="17"/>
      <c r="C32" s="17"/>
      <c r="D32" s="17"/>
      <c r="E32" s="17"/>
      <c r="F32" s="17"/>
      <c r="G32" s="17"/>
      <c r="H32" s="46">
        <f t="shared" si="2"/>
        <v>-120</v>
      </c>
      <c r="I32" s="47"/>
      <c r="J32" s="11"/>
      <c r="K32" s="36"/>
      <c r="L32" s="16"/>
      <c r="M32" s="17"/>
      <c r="N32" s="17"/>
      <c r="O32" s="17"/>
      <c r="P32" s="17"/>
      <c r="Q32" s="21">
        <f t="shared" si="3"/>
        <v>-60</v>
      </c>
      <c r="R32" s="38"/>
    </row>
    <row r="33" spans="1:18" hidden="1" x14ac:dyDescent="0.2">
      <c r="A33" s="16"/>
      <c r="B33" s="17"/>
      <c r="C33" s="17"/>
      <c r="D33" s="17"/>
      <c r="E33" s="17"/>
      <c r="F33" s="17"/>
      <c r="G33" s="17"/>
      <c r="H33" s="46">
        <f t="shared" si="2"/>
        <v>-120</v>
      </c>
      <c r="I33" s="47"/>
      <c r="J33" s="19"/>
      <c r="K33" s="36"/>
      <c r="L33" s="16"/>
      <c r="M33" s="17"/>
      <c r="N33" s="17"/>
      <c r="O33" s="17"/>
      <c r="P33" s="17"/>
      <c r="Q33" s="21">
        <f t="shared" si="3"/>
        <v>-60</v>
      </c>
      <c r="R33" s="19"/>
    </row>
    <row r="34" spans="1:18" hidden="1" x14ac:dyDescent="0.2">
      <c r="A34" s="16"/>
      <c r="B34" s="22"/>
      <c r="C34" s="22"/>
      <c r="D34" s="22"/>
      <c r="E34" s="22"/>
      <c r="F34" s="22"/>
      <c r="G34" s="22"/>
      <c r="H34" s="46">
        <f t="shared" si="2"/>
        <v>-120</v>
      </c>
      <c r="I34" s="47"/>
      <c r="J34" s="19"/>
      <c r="K34" s="36"/>
      <c r="L34" s="16"/>
      <c r="M34" s="22"/>
      <c r="N34" s="22"/>
      <c r="O34" s="22"/>
      <c r="P34" s="22"/>
      <c r="Q34" s="21">
        <f t="shared" si="3"/>
        <v>-60</v>
      </c>
      <c r="R34" s="19"/>
    </row>
    <row r="35" spans="1:18" hidden="1" x14ac:dyDescent="0.2">
      <c r="A35" s="16"/>
      <c r="B35" s="22"/>
      <c r="C35" s="22"/>
      <c r="D35" s="22"/>
      <c r="E35" s="22"/>
      <c r="F35" s="22"/>
      <c r="G35" s="22"/>
      <c r="H35" s="46">
        <f t="shared" si="2"/>
        <v>-120</v>
      </c>
      <c r="I35" s="47"/>
      <c r="J35" s="19"/>
      <c r="K35" s="36"/>
      <c r="L35" s="16"/>
      <c r="M35" s="22"/>
      <c r="N35" s="22"/>
      <c r="O35" s="22"/>
      <c r="P35" s="22"/>
      <c r="Q35" s="21">
        <f t="shared" si="3"/>
        <v>-60</v>
      </c>
      <c r="R35" s="39"/>
    </row>
    <row r="36" spans="1:18" hidden="1" x14ac:dyDescent="0.2">
      <c r="A36" s="16"/>
      <c r="B36" s="22"/>
      <c r="C36" s="22"/>
      <c r="D36" s="22"/>
      <c r="E36" s="22"/>
      <c r="F36" s="22"/>
      <c r="G36" s="22"/>
      <c r="H36" s="46">
        <f t="shared" si="2"/>
        <v>-120</v>
      </c>
      <c r="I36" s="47"/>
      <c r="J36" s="19"/>
      <c r="K36" s="36"/>
      <c r="L36" s="16"/>
      <c r="M36" s="22"/>
      <c r="N36" s="22"/>
      <c r="O36" s="22"/>
      <c r="P36" s="22"/>
      <c r="Q36" s="21">
        <f t="shared" si="3"/>
        <v>-60</v>
      </c>
      <c r="R36" s="40"/>
    </row>
    <row r="37" spans="1:18" hidden="1" x14ac:dyDescent="0.2">
      <c r="A37" s="16"/>
      <c r="B37" s="22"/>
      <c r="C37" s="22"/>
      <c r="D37" s="22"/>
      <c r="E37" s="22"/>
      <c r="F37" s="22"/>
      <c r="G37" s="22"/>
      <c r="H37" s="46">
        <f t="shared" si="2"/>
        <v>-120</v>
      </c>
      <c r="I37" s="47"/>
      <c r="J37" s="19"/>
      <c r="K37" s="36"/>
      <c r="L37" s="16"/>
      <c r="M37" s="22"/>
      <c r="N37" s="22"/>
      <c r="O37" s="22"/>
      <c r="P37" s="22"/>
      <c r="Q37" s="21">
        <f t="shared" si="3"/>
        <v>-60</v>
      </c>
      <c r="R37" s="19"/>
    </row>
    <row r="38" spans="1:18" hidden="1" x14ac:dyDescent="0.2">
      <c r="A38" s="41"/>
      <c r="B38" s="42">
        <f>STDEVP(B23:B37,A1)</f>
        <v>0</v>
      </c>
      <c r="C38" s="42">
        <f>STDEVP(C23:C37,A1)</f>
        <v>0</v>
      </c>
      <c r="D38" s="42">
        <f>STDEVP(D23:D37,A1)</f>
        <v>0</v>
      </c>
      <c r="E38" s="42">
        <f>STDEVP(E23:E37,A1)</f>
        <v>0</v>
      </c>
      <c r="F38" s="42">
        <f>STDEVP(F23:F37,A1)</f>
        <v>0</v>
      </c>
      <c r="G38" s="42">
        <f>STDEVP(G23:G37,A1)</f>
        <v>0</v>
      </c>
      <c r="H38" s="48">
        <f>AVERAGE(B38:G38)</f>
        <v>0</v>
      </c>
      <c r="I38" s="49"/>
      <c r="J38" s="26" t="s">
        <v>15</v>
      </c>
      <c r="K38" s="36"/>
      <c r="L38" s="43"/>
      <c r="M38" s="42">
        <f>STDEVP(M23:M37,A1)</f>
        <v>0</v>
      </c>
      <c r="N38" s="42">
        <f>STDEVP(N23:N37,A1)</f>
        <v>0</v>
      </c>
      <c r="O38" s="42">
        <f>STDEVP(O23:O37,A1)</f>
        <v>0</v>
      </c>
      <c r="P38" s="42">
        <f>STDEVP(P23:P37,A1)</f>
        <v>0</v>
      </c>
      <c r="Q38" s="44">
        <f>AVERAGE(M38:P38)</f>
        <v>0</v>
      </c>
      <c r="R38" s="26" t="s">
        <v>15</v>
      </c>
    </row>
    <row r="39" spans="1:18" ht="18.75" customHeight="1" x14ac:dyDescent="0.2">
      <c r="A39" s="45"/>
      <c r="B39" s="50" t="s">
        <v>18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</row>
  </sheetData>
  <mergeCells count="25">
    <mergeCell ref="M2:R2"/>
    <mergeCell ref="M3:R3"/>
    <mergeCell ref="B1:R1"/>
    <mergeCell ref="H33:I33"/>
    <mergeCell ref="H34:I34"/>
    <mergeCell ref="H35:I35"/>
    <mergeCell ref="H36:I36"/>
    <mergeCell ref="H23:I23"/>
    <mergeCell ref="H22:I22"/>
    <mergeCell ref="H27:I27"/>
    <mergeCell ref="H26:I26"/>
    <mergeCell ref="H25:I25"/>
    <mergeCell ref="H24:I24"/>
    <mergeCell ref="H28:I28"/>
    <mergeCell ref="B21:G21"/>
    <mergeCell ref="M21:R21"/>
    <mergeCell ref="B2:J2"/>
    <mergeCell ref="B3:I3"/>
    <mergeCell ref="H37:I37"/>
    <mergeCell ref="H38:I38"/>
    <mergeCell ref="B39:R39"/>
    <mergeCell ref="H29:I29"/>
    <mergeCell ref="H30:I30"/>
    <mergeCell ref="H32:I32"/>
    <mergeCell ref="H31:I31"/>
  </mergeCells>
  <conditionalFormatting sqref="H23:I37">
    <cfRule type="cellIs" dxfId="3" priority="1" operator="lessThan">
      <formula>-1</formula>
    </cfRule>
  </conditionalFormatting>
  <conditionalFormatting sqref="J5:J19">
    <cfRule type="cellIs" dxfId="2" priority="2" operator="lessThan">
      <formula>-1</formula>
    </cfRule>
  </conditionalFormatting>
  <conditionalFormatting sqref="Q5:Q19">
    <cfRule type="cellIs" dxfId="1" priority="3" operator="lessThan">
      <formula>-1</formula>
    </cfRule>
  </conditionalFormatting>
  <conditionalFormatting sqref="Q23:Q37">
    <cfRule type="cellIs" dxfId="0" priority="4" operator="lessThan">
      <formula>-1</formula>
    </cfRule>
  </conditionalFormatting>
  <dataValidations count="2">
    <dataValidation type="decimal" allowBlank="1" showDropDown="1" showInputMessage="1" showErrorMessage="1" prompt="Enter a number between 1 and 6" sqref="B5:I8 B10:I19 M5:P19 B23:G37 M23:P37">
      <formula1>1</formula1>
      <formula2>6</formula2>
    </dataValidation>
    <dataValidation type="decimal" allowBlank="1" showDropDown="1" showErrorMessage="1" sqref="B9:I9">
      <formula1>1</formula1>
      <formula2>6</formula2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Scores</vt:lpstr>
      <vt:lpstr>BenchScores</vt:lpstr>
      <vt:lpstr>Bottom_Left_Margin</vt:lpstr>
      <vt:lpstr>Bottom_Margin</vt:lpstr>
      <vt:lpstr>Bottom_Middle_Margin</vt:lpstr>
      <vt:lpstr>Bottom_Right_Margin</vt:lpstr>
      <vt:lpstr>Middle_Margin</vt:lpstr>
      <vt:lpstr>OralScores</vt:lpstr>
      <vt:lpstr>PaperScores</vt:lpstr>
      <vt:lpstr>PosterScores</vt:lpstr>
      <vt:lpstr>Top_Left_Margin</vt:lpstr>
      <vt:lpstr>Top_Margin</vt:lpstr>
      <vt:lpstr>Top_Middle_Margin</vt:lpstr>
      <vt:lpstr>Top_Right_Margin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2018-09-13T20:49:58Z</dcterms:modified>
</cp:coreProperties>
</file>