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cores" sheetId="1" r:id="rId3"/>
  </sheets>
  <definedNames>
    <definedName name="BenchScores">Scores!$B$23:$I$38</definedName>
    <definedName name="OralScores">Scores!$M$5:$Q$20</definedName>
    <definedName name="Top_Middle_Margin">Scores!$J$5:$L$18</definedName>
    <definedName name="Top_Margin">Scores!$A$1:$R$4</definedName>
    <definedName name="PaperScores">Scores!$B$5:$J$20</definedName>
    <definedName name="Top_Right_Margin">Scores!$Q$5:$R$18</definedName>
    <definedName name="PosterScores">Scores!$M$23:$Q$38</definedName>
    <definedName name="Middle_Margin">Scores!$A$20:$R$22</definedName>
    <definedName name="Bottom_Left_Margin">Scores!$A$23:$A$37</definedName>
    <definedName name="Bottom_Middle_Margin">Scores!$H$23:$L$37</definedName>
    <definedName name="Bottom_Right_Margin">Scores!$Q$23:$R$37</definedName>
    <definedName name="Bottom_Margin">Scores!$A$38:$R$39</definedName>
    <definedName name="Top_Left_Margin">Scores!$A$5:$A$18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4">
      <text>
        <t xml:space="preserve">Executive Summary (50pt)</t>
      </text>
    </comment>
    <comment authorId="0" ref="C4">
      <text>
        <t xml:space="preserve">Engineering Basis for Design (100pt)</t>
      </text>
    </comment>
    <comment authorId="0" ref="D4">
      <text>
        <t xml:space="preserve">Equipment and process selection, depth, and research (75pt)</t>
      </text>
    </comment>
    <comment authorId="0" ref="E4">
      <text>
        <t xml:space="preserve">Discussion of lab evaluation, testing, and waste generation (75 pt)</t>
      </text>
    </comment>
    <comment authorId="0" ref="F4">
      <text>
        <t xml:space="preserve">Discussion of legal and health implications for total process (50 pt)</t>
      </text>
    </comment>
    <comment authorId="0" ref="G4">
      <text>
        <t xml:space="preserve">Economic analysis and/or cost benefit discussion (50pt)</t>
      </text>
    </comment>
    <comment authorId="0" ref="H4">
      <text>
        <t xml:space="preserve">Professional audits/public involvement (50pt)</t>
      </text>
    </comment>
    <comment authorId="0" ref="I4">
      <text>
        <t xml:space="preserve">Overall quality/succinctness (150)</t>
      </text>
    </comment>
    <comment authorId="0" ref="J4">
      <text>
        <t xml:space="preserve">600 possible</t>
      </text>
    </comment>
    <comment authorId="0" ref="M4">
      <text>
        <t xml:space="preserve">Completeness of technical presentation and inclusion of all key sections (275pt)</t>
      </text>
    </comment>
    <comment authorId="0" ref="N4">
      <text>
        <t xml:space="preserve">Effectiveness of presentation/apparent team participation (75pt)</t>
      </text>
    </comment>
    <comment authorId="0" ref="O4">
      <text>
        <t xml:space="preserve">Effectiveness of audio-visual materials (75pt)</t>
      </text>
    </comment>
    <comment authorId="0" ref="P4">
      <text>
        <t xml:space="preserve">Ability to answer judges questions (75pt)</t>
      </text>
    </comment>
    <comment authorId="0" ref="Q4">
      <text>
        <t xml:space="preserve">500 possible</t>
      </text>
    </comment>
    <comment authorId="0" ref="B22">
      <text>
        <t xml:space="preserve">Effectiveness &amp; overall performance of demonstration (125pt)</t>
      </text>
    </comment>
    <comment authorId="0" ref="C22">
      <text>
        <t xml:space="preserve">Originality of the bench scale/craftmanship (75pt)</t>
      </text>
    </comment>
    <comment authorId="0" ref="D22">
      <text>
        <t xml:space="preserve">Completeness of the bench scale process (125pt)</t>
      </text>
    </comment>
    <comment authorId="0" ref="E22">
      <text>
        <t xml:space="preserve">Safety, environmental, &amp; public health considerations, secondary waste generation, OSHA, ES&amp;H plan, etc. (100pt)</t>
      </text>
    </comment>
    <comment authorId="0" ref="F22">
      <text>
        <t xml:space="preserve">Cost effectiveness, scalability, processing time, ease of use, reliability, etc (100pt)</t>
      </text>
    </comment>
    <comment authorId="0" ref="G22">
      <text>
        <t xml:space="preserve">Communication and ability to answer judges' questions (75pt)</t>
      </text>
    </comment>
    <comment authorId="0" ref="H22">
      <text>
        <t xml:space="preserve">600 possible</t>
      </text>
    </comment>
    <comment authorId="0" ref="M22">
      <text>
        <t xml:space="preserve">Effectiveness of conveying overall message (125 pt)</t>
      </text>
    </comment>
    <comment authorId="0" ref="N22">
      <text>
        <t xml:space="preserve">Strength of graphic impact (50pt)</t>
      </text>
    </comment>
    <comment authorId="0" ref="O22">
      <text>
        <t xml:space="preserve">Effectiveness of presentation (50pt)</t>
      </text>
    </comment>
    <comment authorId="0" ref="P22">
      <text>
        <t xml:space="preserve">Ability to answer judges' questions (75pt)</t>
      </text>
    </comment>
    <comment authorId="0" ref="Q22">
      <text>
        <t xml:space="preserve">300 possible</t>
      </text>
    </comment>
  </commentList>
</comments>
</file>

<file path=xl/sharedStrings.xml><?xml version="1.0" encoding="utf-8"?>
<sst xmlns="http://schemas.openxmlformats.org/spreadsheetml/2006/main" count="45" uniqueCount="19">
  <si>
    <t>Judge |</t>
  </si>
  <si>
    <t>Group |</t>
  </si>
  <si>
    <t xml:space="preserve"> Paper</t>
  </si>
  <si>
    <t>Oral</t>
  </si>
  <si>
    <t>Q1</t>
  </si>
  <si>
    <t>Q2</t>
  </si>
  <si>
    <t>Q3</t>
  </si>
  <si>
    <t>Q4</t>
  </si>
  <si>
    <t>Q5</t>
  </si>
  <si>
    <t>Q6</t>
  </si>
  <si>
    <t>Q7</t>
  </si>
  <si>
    <t>Q8</t>
  </si>
  <si>
    <t>Total</t>
  </si>
  <si>
    <t>UCONN 43</t>
  </si>
  <si>
    <t>UNH 44</t>
  </si>
  <si>
    <t>σ</t>
  </si>
  <si>
    <t>Bench</t>
  </si>
  <si>
    <t>Poster</t>
  </si>
  <si>
    <t>Scoring Key: 1. Total Omission... 2. Poor...  3. Below Average...  4. Average...  5. Above Average...  6. Outstanding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</si>
</sst>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#,##0.###############"/>
  </numFmts>
  <fonts count="14">
    <font>
      <sz val="10.0"/>
      <color rgb="FF000000"/>
      <name val="Arial"/>
    </font>
    <font>
      <b/>
      <sz val="10.0"/>
      <color rgb="FF000000"/>
    </font>
    <font>
      <b/>
      <sz val="18.0"/>
      <color rgb="FFFFFFFF"/>
    </font>
    <font/>
    <font>
      <sz val="10.0"/>
      <color rgb="FFFFFFFF"/>
    </font>
    <font>
      <b/>
      <sz val="24.0"/>
      <color rgb="FFFFFFFF"/>
    </font>
    <font>
      <b/>
      <sz val="14.0"/>
      <color rgb="FFEFEFEF"/>
    </font>
    <font>
      <b/>
      <sz val="14.0"/>
      <color rgb="FFFFFFFF"/>
    </font>
    <font>
      <b/>
      <sz val="10.0"/>
    </font>
    <font>
      <sz val="10.0"/>
      <color rgb="FFD9D9D9"/>
    </font>
    <font>
      <sz val="10.0"/>
      <color rgb="FF000000"/>
    </font>
    <font>
      <sz val="10.0"/>
      <color rgb="FF999999"/>
    </font>
    <font>
      <sz val="10.0"/>
      <color rgb="FF666666"/>
    </font>
    <font>
      <b/>
      <sz val="24.0"/>
      <color rgb="FFD9D9D9"/>
    </font>
  </fonts>
  <fills count="8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434343"/>
        <bgColor rgb="FF434343"/>
      </patternFill>
    </fill>
    <fill>
      <patternFill patternType="solid">
        <fgColor rgb="FFD9D9D9"/>
        <bgColor rgb="FFD9D9D9"/>
      </patternFill>
    </fill>
    <fill>
      <patternFill patternType="solid">
        <fgColor rgb="FF666666"/>
        <bgColor rgb="FF666666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18">
    <border/>
    <border>
      <bottom style="thin">
        <color rgb="FF434343"/>
      </bottom>
    </border>
    <border>
      <left style="thin">
        <color rgb="FF434343"/>
      </left>
      <right style="thin">
        <color rgb="FF434343"/>
      </right>
      <top style="thin">
        <color rgb="FF434343"/>
      </top>
      <bottom style="thin">
        <color rgb="FF434343"/>
      </bottom>
    </border>
    <border>
      <left style="thin">
        <color rgb="FF434343"/>
      </left>
      <top style="thin">
        <color rgb="FF434343"/>
      </top>
      <bottom style="thin">
        <color rgb="FF434343"/>
      </bottom>
    </border>
    <border>
      <top style="thin">
        <color rgb="FF434343"/>
      </top>
      <bottom style="thin">
        <color rgb="FF434343"/>
      </bottom>
    </border>
    <border>
      <right style="thin">
        <color rgb="FF434343"/>
      </right>
      <top style="thin">
        <color rgb="FF434343"/>
      </top>
      <bottom style="thin">
        <color rgb="FF434343"/>
      </bottom>
    </border>
    <border>
      <top style="thin">
        <color rgb="FF434343"/>
      </top>
    </border>
    <border>
      <top style="thin">
        <color rgb="FF434343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1"/>
    </xf>
    <xf borderId="1" fillId="2" fontId="1" numFmtId="164" xfId="0" applyAlignment="1" applyBorder="1" applyFill="1" applyFont="1" applyNumberFormat="1">
      <alignment horizontal="center" readingOrder="0" shrinkToFit="0" vertical="center" wrapText="1"/>
    </xf>
    <xf borderId="1" fillId="2" fontId="2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shrinkToFit="0" wrapText="1"/>
    </xf>
    <xf borderId="2" fillId="3" fontId="4" numFmtId="0" xfId="0" applyAlignment="1" applyBorder="1" applyFill="1" applyFont="1">
      <alignment horizontal="right" readingOrder="0" shrinkToFit="0" vertical="center" wrapText="1"/>
    </xf>
    <xf borderId="3" fillId="3" fontId="4" numFmtId="0" xfId="0" applyAlignment="1" applyBorder="1" applyFont="1">
      <alignment horizontal="left" shrinkToFit="0" vertical="center" wrapText="1"/>
    </xf>
    <xf borderId="4" fillId="0" fontId="3" numFmtId="0" xfId="0" applyAlignment="1" applyBorder="1" applyFont="1">
      <alignment shrinkToFit="0" wrapText="1"/>
    </xf>
    <xf borderId="5" fillId="0" fontId="3" numFmtId="0" xfId="0" applyAlignment="1" applyBorder="1" applyFont="1">
      <alignment shrinkToFit="0" wrapText="1"/>
    </xf>
    <xf borderId="2" fillId="3" fontId="4" numFmtId="0" xfId="0" applyAlignment="1" applyBorder="1" applyFont="1">
      <alignment horizontal="left" shrinkToFit="0" vertical="center" wrapText="1"/>
    </xf>
    <xf borderId="6" fillId="2" fontId="5" numFmtId="0" xfId="0" applyAlignment="1" applyBorder="1" applyFont="1">
      <alignment shrinkToFit="0" wrapText="1"/>
    </xf>
    <xf borderId="7" fillId="2" fontId="6" numFmtId="0" xfId="0" applyAlignment="1" applyBorder="1" applyFont="1">
      <alignment readingOrder="0" shrinkToFit="0" wrapText="1"/>
    </xf>
    <xf borderId="7" fillId="0" fontId="3" numFmtId="0" xfId="0" applyAlignment="1" applyBorder="1" applyFont="1">
      <alignment shrinkToFit="0" wrapText="1"/>
    </xf>
    <xf borderId="7" fillId="2" fontId="4" numFmtId="0" xfId="0" applyAlignment="1" applyBorder="1" applyFont="1">
      <alignment horizontal="center" shrinkToFit="0" vertical="bottom" wrapText="1"/>
    </xf>
    <xf borderId="6" fillId="2" fontId="4" numFmtId="0" xfId="0" applyAlignment="1" applyBorder="1" applyFont="1">
      <alignment shrinkToFit="0" wrapText="1"/>
    </xf>
    <xf borderId="7" fillId="2" fontId="5" numFmtId="0" xfId="0" applyAlignment="1" applyBorder="1" applyFont="1">
      <alignment shrinkToFit="0" wrapText="1"/>
    </xf>
    <xf borderId="7" fillId="2" fontId="7" numFmtId="0" xfId="0" applyAlignment="1" applyBorder="1" applyFont="1">
      <alignment readingOrder="0" shrinkToFit="0" wrapText="1"/>
    </xf>
    <xf borderId="8" fillId="2" fontId="4" numFmtId="0" xfId="0" applyAlignment="1" applyBorder="1" applyFont="1">
      <alignment horizontal="center" shrinkToFit="0" vertical="bottom" wrapText="1"/>
    </xf>
    <xf borderId="9" fillId="4" fontId="3" numFmtId="0" xfId="0" applyAlignment="1" applyBorder="1" applyFill="1" applyFont="1">
      <alignment horizontal="center" readingOrder="0" shrinkToFit="0" vertical="bottom" wrapText="1"/>
    </xf>
    <xf borderId="9" fillId="5" fontId="8" numFmtId="0" xfId="0" applyAlignment="1" applyBorder="1" applyFill="1" applyFont="1">
      <alignment horizontal="center" readingOrder="0" shrinkToFit="0" vertical="bottom" wrapText="1"/>
    </xf>
    <xf borderId="10" fillId="2" fontId="3" numFmtId="0" xfId="0" applyAlignment="1" applyBorder="1" applyFont="1">
      <alignment horizontal="center" shrinkToFit="0" vertical="bottom" wrapText="1"/>
    </xf>
    <xf borderId="11" fillId="2" fontId="4" numFmtId="0" xfId="0" applyAlignment="1" applyBorder="1" applyFont="1">
      <alignment shrinkToFit="0" wrapText="1"/>
    </xf>
    <xf borderId="9" fillId="6" fontId="3" numFmtId="0" xfId="0" applyAlignment="1" applyBorder="1" applyFill="1" applyFont="1">
      <alignment horizontal="center" readingOrder="0" shrinkToFit="0" vertical="bottom" wrapText="1"/>
    </xf>
    <xf borderId="9" fillId="5" fontId="1" numFmtId="0" xfId="0" applyAlignment="1" applyBorder="1" applyFont="1">
      <alignment horizontal="center" readingOrder="0" shrinkToFit="0" vertical="bottom" wrapText="1"/>
    </xf>
    <xf borderId="12" fillId="2" fontId="3" numFmtId="0" xfId="0" applyAlignment="1" applyBorder="1" applyFont="1">
      <alignment horizontal="center" shrinkToFit="0" vertical="bottom" wrapText="1"/>
    </xf>
    <xf borderId="8" fillId="2" fontId="9" numFmtId="0" xfId="0" applyAlignment="1" applyBorder="1" applyFont="1">
      <alignment horizontal="right" shrinkToFit="0" vertical="bottom" wrapText="1"/>
    </xf>
    <xf borderId="9" fillId="7" fontId="10" numFmtId="0" xfId="0" applyAlignment="1" applyBorder="1" applyFill="1" applyFont="1">
      <alignment horizontal="center" readingOrder="0" shrinkToFit="0" vertical="bottom" wrapText="1"/>
    </xf>
    <xf borderId="9" fillId="5" fontId="11" numFmtId="165" xfId="0" applyAlignment="1" applyBorder="1" applyFont="1" applyNumberFormat="1">
      <alignment horizontal="center" shrinkToFit="0" vertical="bottom" wrapText="1"/>
    </xf>
    <xf borderId="10" fillId="2" fontId="3" numFmtId="0" xfId="0" applyAlignment="1" applyBorder="1" applyFont="1">
      <alignment shrinkToFit="0" wrapText="1"/>
    </xf>
    <xf borderId="13" fillId="2" fontId="9" numFmtId="0" xfId="0" applyAlignment="1" applyBorder="1" applyFont="1">
      <alignment horizontal="right" shrinkToFit="0" vertical="bottom" wrapText="1"/>
    </xf>
    <xf borderId="9" fillId="5" fontId="11" numFmtId="0" xfId="0" applyAlignment="1" applyBorder="1" applyFont="1">
      <alignment horizontal="center" shrinkToFit="0" vertical="bottom" wrapText="1"/>
    </xf>
    <xf borderId="9" fillId="7" fontId="10" numFmtId="0" xfId="0" applyAlignment="1" applyBorder="1" applyFont="1">
      <alignment horizontal="center" shrinkToFit="0" vertical="bottom" wrapText="1"/>
    </xf>
    <xf borderId="8" fillId="2" fontId="9" numFmtId="0" xfId="0" applyAlignment="1" applyBorder="1" applyFont="1">
      <alignment shrinkToFit="0" wrapText="1"/>
    </xf>
    <xf borderId="9" fillId="2" fontId="3" numFmtId="4" xfId="0" applyAlignment="1" applyBorder="1" applyFont="1" applyNumberFormat="1">
      <alignment shrinkToFit="0" wrapText="1"/>
    </xf>
    <xf borderId="9" fillId="2" fontId="12" numFmtId="4" xfId="0" applyAlignment="1" applyBorder="1" applyFont="1" applyNumberFormat="1">
      <alignment horizontal="right" shrinkToFit="0" vertical="bottom" wrapText="1"/>
    </xf>
    <xf borderId="10" fillId="2" fontId="12" numFmtId="0" xfId="0" applyAlignment="1" applyBorder="1" applyFont="1">
      <alignment horizontal="left" readingOrder="0" shrinkToFit="0" vertical="bottom" wrapText="1"/>
    </xf>
    <xf borderId="8" fillId="2" fontId="9" numFmtId="0" xfId="0" applyAlignment="1" applyBorder="1" applyFont="1">
      <alignment horizontal="right" shrinkToFit="0" vertical="bottom" wrapText="1"/>
    </xf>
    <xf borderId="14" fillId="2" fontId="12" numFmtId="0" xfId="0" applyAlignment="1" applyBorder="1" applyFont="1">
      <alignment horizontal="left" readingOrder="0" shrinkToFit="0" vertical="bottom" wrapText="1"/>
    </xf>
    <xf borderId="8" fillId="2" fontId="13" numFmtId="0" xfId="0" applyAlignment="1" applyBorder="1" applyFont="1">
      <alignment shrinkToFit="0" wrapText="1"/>
    </xf>
    <xf borderId="15" fillId="2" fontId="7" numFmtId="0" xfId="0" applyAlignment="1" applyBorder="1" applyFont="1">
      <alignment readingOrder="0" shrinkToFit="0" wrapText="1"/>
    </xf>
    <xf borderId="16" fillId="0" fontId="3" numFmtId="0" xfId="0" applyAlignment="1" applyBorder="1" applyFont="1">
      <alignment shrinkToFit="0" wrapText="1"/>
    </xf>
    <xf borderId="11" fillId="0" fontId="3" numFmtId="0" xfId="0" applyAlignment="1" applyBorder="1" applyFont="1">
      <alignment shrinkToFit="0" wrapText="1"/>
    </xf>
    <xf borderId="9" fillId="2" fontId="4" numFmtId="0" xfId="0" applyAlignment="1" applyBorder="1" applyFont="1">
      <alignment shrinkToFit="0" wrapText="1"/>
    </xf>
    <xf borderId="15" fillId="2" fontId="4" numFmtId="0" xfId="0" applyAlignment="1" applyBorder="1" applyFont="1">
      <alignment shrinkToFit="0" wrapText="1"/>
    </xf>
    <xf borderId="11" fillId="2" fontId="4" numFmtId="0" xfId="0" applyAlignment="1" applyBorder="1" applyFont="1">
      <alignment horizontal="center" shrinkToFit="0" vertical="bottom" wrapText="1"/>
    </xf>
    <xf borderId="10" fillId="2" fontId="4" numFmtId="0" xfId="0" applyAlignment="1" applyBorder="1" applyFont="1">
      <alignment shrinkToFit="0" wrapText="1"/>
    </xf>
    <xf borderId="0" fillId="2" fontId="9" numFmtId="0" xfId="0" applyAlignment="1" applyFont="1">
      <alignment horizontal="right" shrinkToFit="0" vertical="bottom" wrapText="1"/>
    </xf>
    <xf borderId="16" fillId="2" fontId="7" numFmtId="0" xfId="0" applyAlignment="1" applyBorder="1" applyFont="1">
      <alignment readingOrder="0" shrinkToFit="0" wrapText="1"/>
    </xf>
    <xf borderId="8" fillId="2" fontId="9" numFmtId="0" xfId="0" applyAlignment="1" applyBorder="1" applyFont="1">
      <alignment horizontal="center" shrinkToFit="0" vertical="bottom" wrapText="1"/>
    </xf>
    <xf borderId="15" fillId="5" fontId="8" numFmtId="0" xfId="0" applyAlignment="1" applyBorder="1" applyFont="1">
      <alignment horizontal="center" readingOrder="0" shrinkToFit="0" vertical="bottom" wrapText="1"/>
    </xf>
    <xf borderId="0" fillId="2" fontId="3" numFmtId="0" xfId="0" applyAlignment="1" applyFont="1">
      <alignment shrinkToFit="0" wrapText="1"/>
    </xf>
    <xf borderId="12" fillId="2" fontId="10" numFmtId="0" xfId="0" applyAlignment="1" applyBorder="1" applyFont="1">
      <alignment shrinkToFit="0" wrapText="1"/>
    </xf>
    <xf borderId="15" fillId="5" fontId="11" numFmtId="0" xfId="0" applyAlignment="1" applyBorder="1" applyFont="1">
      <alignment horizontal="center" shrinkToFit="0" vertical="bottom" wrapText="1"/>
    </xf>
    <xf borderId="10" fillId="2" fontId="10" numFmtId="0" xfId="0" applyAlignment="1" applyBorder="1" applyFont="1">
      <alignment shrinkToFit="0" wrapText="1"/>
    </xf>
    <xf borderId="14" fillId="2" fontId="3" numFmtId="0" xfId="0" applyAlignment="1" applyBorder="1" applyFont="1">
      <alignment shrinkToFit="0" wrapText="1"/>
    </xf>
    <xf borderId="12" fillId="2" fontId="3" numFmtId="0" xfId="0" applyAlignment="1" applyBorder="1" applyFont="1">
      <alignment shrinkToFit="0" wrapText="1"/>
    </xf>
    <xf borderId="8" fillId="2" fontId="4" numFmtId="0" xfId="0" applyAlignment="1" applyBorder="1" applyFont="1">
      <alignment shrinkToFit="0" wrapText="1"/>
    </xf>
    <xf borderId="17" fillId="2" fontId="3" numFmtId="4" xfId="0" applyAlignment="1" applyBorder="1" applyFont="1" applyNumberFormat="1">
      <alignment horizontal="center" shrinkToFit="0" vertical="bottom" wrapText="1"/>
    </xf>
    <xf borderId="12" fillId="2" fontId="12" numFmtId="4" xfId="0" applyAlignment="1" applyBorder="1" applyFont="1" applyNumberFormat="1">
      <alignment horizontal="right" shrinkToFit="0" vertical="bottom" wrapText="1"/>
    </xf>
    <xf borderId="13" fillId="0" fontId="3" numFmtId="0" xfId="0" applyAlignment="1" applyBorder="1" applyFont="1">
      <alignment shrinkToFit="0" wrapText="1"/>
    </xf>
    <xf borderId="8" fillId="2" fontId="3" numFmtId="0" xfId="0" applyAlignment="1" applyBorder="1" applyFont="1">
      <alignment shrinkToFit="0" wrapText="1"/>
    </xf>
    <xf borderId="17" fillId="2" fontId="12" numFmtId="4" xfId="0" applyAlignment="1" applyBorder="1" applyFont="1" applyNumberFormat="1">
      <alignment horizontal="right" shrinkToFit="0" vertical="bottom" wrapText="1"/>
    </xf>
    <xf borderId="0" fillId="2" fontId="12" numFmtId="0" xfId="0" applyAlignment="1" applyFont="1">
      <alignment horizontal="left" shrinkToFit="0" vertical="center" wrapText="1"/>
    </xf>
    <xf borderId="0" fillId="2" fontId="12" numFmtId="0" xfId="0" applyAlignment="1" applyFont="1">
      <alignment horizontal="left" readingOrder="0" shrinkToFit="0" vertical="center" wrapText="1"/>
    </xf>
    <xf borderId="8" fillId="0" fontId="3" numFmtId="0" xfId="0" applyAlignment="1" applyBorder="1" applyFont="1">
      <alignment shrinkToFit="0" wrapText="1"/>
    </xf>
  </cellXfs>
  <cellStyles count="1">
    <cellStyle xfId="0" name="Normal" builtinId="0"/>
  </cellStyles>
  <dxfs count="1">
    <dxf>
      <font>
        <color rgb="FF666666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4.43" defaultRowHeight="12.75"/>
  <cols>
    <col customWidth="1" min="1" max="1" width="31.57"/>
    <col customWidth="1" min="2" max="9" width="3.71"/>
    <col customWidth="1" min="10" max="10" width="7.29"/>
    <col customWidth="1" min="11" max="11" width="3.29"/>
    <col customWidth="1" min="12" max="12" width="31.57"/>
    <col customWidth="1" min="13" max="16" width="3.71"/>
    <col customWidth="1" min="17" max="17" width="7.29"/>
    <col customWidth="1" min="18" max="18" width="3.57"/>
  </cols>
  <sheetData>
    <row r="1" ht="27.0" customHeight="1">
      <c r="A1" s="1">
        <v>5.0</v>
      </c>
      <c r="B1" s="2" t="str">
        <f>IFERROR(__xludf.DUMMYFUNCTION("importrange(""0ArDc-hvJFBezdEJ4bGRtMjlvei1jSk8tYjZScGJET2c"" , ""Title"")"),"2018 Environmental Design Contest")</f>
        <v>2018 Environmental Design Contest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ht="16.5" customHeight="1">
      <c r="A2" s="4" t="s">
        <v>0</v>
      </c>
      <c r="B2" s="5" t="str">
        <f>IFERROR(__xludf.DUMMYFUNCTION("importrange(""0ArDc-hvJFBezdEJ4bGRtMjlvei1jSk8tYjZScGJET2c"" , ""G3J01"")"),"Abdel-Hameed Badawy")</f>
        <v>Abdel-Hameed Badawy</v>
      </c>
      <c r="C2" s="6"/>
      <c r="D2" s="6"/>
      <c r="E2" s="6"/>
      <c r="F2" s="6"/>
      <c r="G2" s="6"/>
      <c r="H2" s="6"/>
      <c r="I2" s="6"/>
      <c r="J2" s="7"/>
      <c r="K2" s="8"/>
      <c r="L2" s="4" t="s">
        <v>1</v>
      </c>
      <c r="M2" s="5">
        <f>IFERROR(__xludf.DUMMYFUNCTION("importrange(""0ArDc-hvJFBezdEJ4bGRtMjlvei1jSk8tYjZScGJET2c"" , ""Group3Name"")"),"4")</f>
        <v>4</v>
      </c>
      <c r="N2" s="6"/>
      <c r="O2" s="6"/>
      <c r="P2" s="6"/>
      <c r="Q2" s="6"/>
      <c r="R2" s="7"/>
    </row>
    <row r="3" ht="22.5" customHeight="1">
      <c r="A3" s="9"/>
      <c r="B3" s="10" t="s">
        <v>2</v>
      </c>
      <c r="C3" s="11"/>
      <c r="D3" s="11"/>
      <c r="E3" s="11"/>
      <c r="F3" s="11"/>
      <c r="G3" s="11"/>
      <c r="H3" s="11"/>
      <c r="I3" s="11"/>
      <c r="J3" s="12"/>
      <c r="K3" s="13"/>
      <c r="L3" s="14"/>
      <c r="M3" s="15" t="s">
        <v>3</v>
      </c>
      <c r="N3" s="11"/>
      <c r="O3" s="11"/>
      <c r="P3" s="11"/>
      <c r="Q3" s="11"/>
      <c r="R3" s="11"/>
    </row>
    <row r="4">
      <c r="A4" s="16"/>
      <c r="B4" s="17" t="s">
        <v>4</v>
      </c>
      <c r="C4" s="17" t="s">
        <v>5</v>
      </c>
      <c r="D4" s="17" t="s">
        <v>6</v>
      </c>
      <c r="E4" s="17" t="s">
        <v>7</v>
      </c>
      <c r="F4" s="17" t="s">
        <v>8</v>
      </c>
      <c r="G4" s="17" t="s">
        <v>9</v>
      </c>
      <c r="H4" s="17" t="s">
        <v>10</v>
      </c>
      <c r="I4" s="17" t="s">
        <v>11</v>
      </c>
      <c r="J4" s="18" t="s">
        <v>12</v>
      </c>
      <c r="K4" s="19"/>
      <c r="L4" s="20"/>
      <c r="M4" s="21" t="s">
        <v>4</v>
      </c>
      <c r="N4" s="21" t="s">
        <v>5</v>
      </c>
      <c r="O4" s="21" t="s">
        <v>6</v>
      </c>
      <c r="P4" s="21" t="s">
        <v>7</v>
      </c>
      <c r="Q4" s="22" t="s">
        <v>12</v>
      </c>
      <c r="R4" s="23"/>
    </row>
    <row r="5">
      <c r="A5" s="24" t="str">
        <f>IFERROR(__xludf.DUMMYFUNCTION("importrange(""0ArDc-hvJFBezdEJ4bGRtMjlvei1jSk8tYjZScGJET2c"" , ""Group3Teams"")"),"BRIDGEPORT 41")</f>
        <v>BRIDGEPORT 41</v>
      </c>
      <c r="B5" s="25">
        <v>4.5</v>
      </c>
      <c r="C5" s="25">
        <v>4.0</v>
      </c>
      <c r="D5" s="25">
        <v>4.0</v>
      </c>
      <c r="E5" s="25">
        <v>4.0</v>
      </c>
      <c r="F5" s="25">
        <v>5.0</v>
      </c>
      <c r="G5" s="25">
        <v>5.0</v>
      </c>
      <c r="H5" s="25">
        <v>4.0</v>
      </c>
      <c r="I5" s="25">
        <v>4.0</v>
      </c>
      <c r="J5" s="26">
        <f t="shared" ref="J5:J19" si="1">((B5-1)*10+(C5-1)*20+(D5-1)*15+(E5-1)*15+(F5-1)*10+(G5-1)*10+(H5-1)*10+(I5-1)*30)</f>
        <v>385</v>
      </c>
      <c r="K5" s="27"/>
      <c r="L5" s="28" t="str">
        <f>IFERROR(__xludf.DUMMYFUNCTION("importrange(""0ArDc-hvJFBezdEJ4bGRtMjlvei1jSk8tYjZScGJET2c"" , ""Group3Teams"")"),"BRIDGEPORT 41")</f>
        <v>BRIDGEPORT 41</v>
      </c>
      <c r="M5" s="25"/>
      <c r="N5" s="25"/>
      <c r="O5" s="25"/>
      <c r="P5" s="25"/>
      <c r="Q5" s="29">
        <f t="shared" ref="Q5:Q19" si="2">((M5-1)*55+(N5-1)*15+(O5-1)*15+(P5-1)*15)</f>
        <v>-100</v>
      </c>
      <c r="R5" s="27"/>
    </row>
    <row r="6">
      <c r="A6" s="24" t="s">
        <v>13</v>
      </c>
      <c r="B6" s="25">
        <v>5.0</v>
      </c>
      <c r="C6" s="25">
        <v>5.5</v>
      </c>
      <c r="D6" s="25">
        <v>6.0</v>
      </c>
      <c r="E6" s="25">
        <v>6.0</v>
      </c>
      <c r="F6" s="25">
        <v>4.5</v>
      </c>
      <c r="G6" s="25">
        <v>5.0</v>
      </c>
      <c r="H6" s="25">
        <v>5.0</v>
      </c>
      <c r="I6" s="25">
        <v>5.5</v>
      </c>
      <c r="J6" s="26">
        <f t="shared" si="1"/>
        <v>530</v>
      </c>
      <c r="K6" s="27"/>
      <c r="L6" s="24" t="s">
        <v>13</v>
      </c>
      <c r="M6" s="25"/>
      <c r="N6" s="25"/>
      <c r="O6" s="25"/>
      <c r="P6" s="25"/>
      <c r="Q6" s="29">
        <f t="shared" si="2"/>
        <v>-100</v>
      </c>
      <c r="R6" s="27"/>
    </row>
    <row r="7">
      <c r="A7" s="24" t="s">
        <v>14</v>
      </c>
      <c r="B7" s="25">
        <v>5.5</v>
      </c>
      <c r="C7" s="25">
        <v>5.0</v>
      </c>
      <c r="D7" s="25">
        <v>4.5</v>
      </c>
      <c r="E7" s="25">
        <v>1.0</v>
      </c>
      <c r="F7" s="25">
        <v>5.5</v>
      </c>
      <c r="G7" s="25">
        <v>5.5</v>
      </c>
      <c r="H7" s="25">
        <v>5.5</v>
      </c>
      <c r="I7" s="25">
        <v>5.0</v>
      </c>
      <c r="J7" s="26">
        <f t="shared" si="1"/>
        <v>432.5</v>
      </c>
      <c r="K7" s="27"/>
      <c r="L7" s="24" t="s">
        <v>14</v>
      </c>
      <c r="M7" s="25"/>
      <c r="N7" s="25"/>
      <c r="O7" s="25"/>
      <c r="P7" s="25"/>
      <c r="Q7" s="29">
        <f t="shared" si="2"/>
        <v>-100</v>
      </c>
      <c r="R7" s="27"/>
    </row>
    <row r="8" hidden="1">
      <c r="A8" s="24"/>
      <c r="B8" s="25"/>
      <c r="C8" s="25"/>
      <c r="D8" s="25"/>
      <c r="E8" s="25"/>
      <c r="F8" s="25"/>
      <c r="G8" s="25"/>
      <c r="H8" s="25"/>
      <c r="I8" s="25"/>
      <c r="J8" s="26">
        <f t="shared" si="1"/>
        <v>-120</v>
      </c>
      <c r="K8" s="27"/>
      <c r="L8" s="24"/>
      <c r="M8" s="25"/>
      <c r="N8" s="25"/>
      <c r="O8" s="25"/>
      <c r="P8" s="25"/>
      <c r="Q8" s="29">
        <f t="shared" si="2"/>
        <v>-100</v>
      </c>
      <c r="R8" s="27"/>
    </row>
    <row r="9" hidden="1">
      <c r="A9" s="24"/>
      <c r="B9" s="25"/>
      <c r="C9" s="25"/>
      <c r="D9" s="25"/>
      <c r="E9" s="25"/>
      <c r="F9" s="25"/>
      <c r="G9" s="25"/>
      <c r="H9" s="25"/>
      <c r="I9" s="25"/>
      <c r="J9" s="26">
        <f t="shared" si="1"/>
        <v>-120</v>
      </c>
      <c r="K9" s="27"/>
      <c r="L9" s="24"/>
      <c r="M9" s="25"/>
      <c r="N9" s="25"/>
      <c r="O9" s="25"/>
      <c r="P9" s="25"/>
      <c r="Q9" s="29">
        <f t="shared" si="2"/>
        <v>-100</v>
      </c>
      <c r="R9" s="27"/>
    </row>
    <row r="10" hidden="1">
      <c r="A10" s="24"/>
      <c r="B10" s="25"/>
      <c r="C10" s="25"/>
      <c r="D10" s="25"/>
      <c r="E10" s="25"/>
      <c r="F10" s="25"/>
      <c r="G10" s="25"/>
      <c r="H10" s="25"/>
      <c r="I10" s="25"/>
      <c r="J10" s="26">
        <f t="shared" si="1"/>
        <v>-120</v>
      </c>
      <c r="K10" s="27"/>
      <c r="L10" s="24"/>
      <c r="M10" s="25"/>
      <c r="N10" s="25"/>
      <c r="O10" s="25"/>
      <c r="P10" s="25"/>
      <c r="Q10" s="29">
        <f t="shared" si="2"/>
        <v>-100</v>
      </c>
      <c r="R10" s="27"/>
    </row>
    <row r="11" hidden="1">
      <c r="A11" s="24"/>
      <c r="B11" s="25"/>
      <c r="C11" s="25"/>
      <c r="D11" s="25"/>
      <c r="E11" s="25"/>
      <c r="F11" s="25"/>
      <c r="G11" s="25"/>
      <c r="H11" s="25"/>
      <c r="I11" s="25"/>
      <c r="J11" s="26">
        <f t="shared" si="1"/>
        <v>-120</v>
      </c>
      <c r="K11" s="27"/>
      <c r="L11" s="24"/>
      <c r="M11" s="25"/>
      <c r="N11" s="25"/>
      <c r="O11" s="25"/>
      <c r="P11" s="25"/>
      <c r="Q11" s="29">
        <f t="shared" si="2"/>
        <v>-100</v>
      </c>
      <c r="R11" s="27"/>
    </row>
    <row r="12" hidden="1">
      <c r="A12" s="24"/>
      <c r="B12" s="25"/>
      <c r="C12" s="25"/>
      <c r="D12" s="25"/>
      <c r="E12" s="25"/>
      <c r="F12" s="25"/>
      <c r="G12" s="25"/>
      <c r="H12" s="25"/>
      <c r="I12" s="25"/>
      <c r="J12" s="26">
        <f t="shared" si="1"/>
        <v>-120</v>
      </c>
      <c r="K12" s="27"/>
      <c r="L12" s="24"/>
      <c r="M12" s="25"/>
      <c r="N12" s="25"/>
      <c r="O12" s="25"/>
      <c r="P12" s="25"/>
      <c r="Q12" s="29">
        <f t="shared" si="2"/>
        <v>-100</v>
      </c>
      <c r="R12" s="27"/>
    </row>
    <row r="13" hidden="1">
      <c r="A13" s="24"/>
      <c r="B13" s="25"/>
      <c r="C13" s="25"/>
      <c r="D13" s="25"/>
      <c r="E13" s="25"/>
      <c r="F13" s="25"/>
      <c r="G13" s="25"/>
      <c r="H13" s="25"/>
      <c r="I13" s="25"/>
      <c r="J13" s="26">
        <f t="shared" si="1"/>
        <v>-120</v>
      </c>
      <c r="K13" s="27"/>
      <c r="L13" s="24"/>
      <c r="M13" s="25"/>
      <c r="N13" s="25"/>
      <c r="O13" s="25"/>
      <c r="P13" s="25"/>
      <c r="Q13" s="29">
        <f t="shared" si="2"/>
        <v>-100</v>
      </c>
      <c r="R13" s="27"/>
    </row>
    <row r="14" hidden="1">
      <c r="A14" s="24"/>
      <c r="B14" s="25"/>
      <c r="C14" s="25"/>
      <c r="D14" s="25"/>
      <c r="E14" s="25"/>
      <c r="F14" s="25"/>
      <c r="G14" s="25"/>
      <c r="H14" s="25"/>
      <c r="I14" s="25"/>
      <c r="J14" s="26">
        <f t="shared" si="1"/>
        <v>-120</v>
      </c>
      <c r="K14" s="27"/>
      <c r="L14" s="24"/>
      <c r="M14" s="25"/>
      <c r="N14" s="25"/>
      <c r="O14" s="25"/>
      <c r="P14" s="25"/>
      <c r="Q14" s="29">
        <f t="shared" si="2"/>
        <v>-100</v>
      </c>
      <c r="R14" s="27"/>
    </row>
    <row r="15" hidden="1">
      <c r="A15" s="24"/>
      <c r="B15" s="25"/>
      <c r="C15" s="25"/>
      <c r="D15" s="25"/>
      <c r="E15" s="25"/>
      <c r="F15" s="25"/>
      <c r="G15" s="25"/>
      <c r="H15" s="25"/>
      <c r="I15" s="25"/>
      <c r="J15" s="26">
        <f t="shared" si="1"/>
        <v>-120</v>
      </c>
      <c r="K15" s="27"/>
      <c r="L15" s="24"/>
      <c r="M15" s="25"/>
      <c r="N15" s="25"/>
      <c r="O15" s="25"/>
      <c r="P15" s="25"/>
      <c r="Q15" s="29">
        <f t="shared" si="2"/>
        <v>-100</v>
      </c>
      <c r="R15" s="27"/>
    </row>
    <row r="16" hidden="1">
      <c r="A16" s="24"/>
      <c r="B16" s="30"/>
      <c r="C16" s="30"/>
      <c r="D16" s="30"/>
      <c r="E16" s="30"/>
      <c r="F16" s="30"/>
      <c r="G16" s="30"/>
      <c r="H16" s="30"/>
      <c r="I16" s="30"/>
      <c r="J16" s="26">
        <f t="shared" si="1"/>
        <v>-120</v>
      </c>
      <c r="K16" s="27"/>
      <c r="L16" s="24"/>
      <c r="M16" s="30"/>
      <c r="N16" s="30"/>
      <c r="O16" s="30"/>
      <c r="P16" s="30"/>
      <c r="Q16" s="29">
        <f t="shared" si="2"/>
        <v>-100</v>
      </c>
      <c r="R16" s="27"/>
    </row>
    <row r="17" hidden="1">
      <c r="A17" s="24"/>
      <c r="B17" s="30"/>
      <c r="C17" s="30"/>
      <c r="D17" s="30"/>
      <c r="E17" s="30"/>
      <c r="F17" s="30"/>
      <c r="G17" s="30"/>
      <c r="H17" s="30"/>
      <c r="I17" s="30"/>
      <c r="J17" s="26">
        <f t="shared" si="1"/>
        <v>-120</v>
      </c>
      <c r="K17" s="27"/>
      <c r="L17" s="24"/>
      <c r="M17" s="30"/>
      <c r="N17" s="30"/>
      <c r="O17" s="30"/>
      <c r="P17" s="30"/>
      <c r="Q17" s="29">
        <f t="shared" si="2"/>
        <v>-100</v>
      </c>
      <c r="R17" s="27"/>
    </row>
    <row r="18" hidden="1">
      <c r="A18" s="24"/>
      <c r="B18" s="30"/>
      <c r="C18" s="30"/>
      <c r="D18" s="30"/>
      <c r="E18" s="30"/>
      <c r="F18" s="30"/>
      <c r="G18" s="30"/>
      <c r="H18" s="30"/>
      <c r="I18" s="30"/>
      <c r="J18" s="26">
        <f t="shared" si="1"/>
        <v>-120</v>
      </c>
      <c r="K18" s="27"/>
      <c r="L18" s="24"/>
      <c r="M18" s="30"/>
      <c r="N18" s="30"/>
      <c r="O18" s="30"/>
      <c r="P18" s="30"/>
      <c r="Q18" s="29">
        <f t="shared" si="2"/>
        <v>-100</v>
      </c>
      <c r="R18" s="27"/>
    </row>
    <row r="19" hidden="1">
      <c r="A19" s="24"/>
      <c r="B19" s="30"/>
      <c r="C19" s="30"/>
      <c r="D19" s="30"/>
      <c r="E19" s="30"/>
      <c r="F19" s="30"/>
      <c r="G19" s="30"/>
      <c r="H19" s="30"/>
      <c r="I19" s="30"/>
      <c r="J19" s="26">
        <f t="shared" si="1"/>
        <v>-120</v>
      </c>
      <c r="K19" s="27"/>
      <c r="L19" s="24"/>
      <c r="M19" s="30"/>
      <c r="N19" s="30"/>
      <c r="O19" s="30"/>
      <c r="P19" s="30"/>
      <c r="Q19" s="29">
        <f t="shared" si="2"/>
        <v>-100</v>
      </c>
      <c r="R19" s="27"/>
    </row>
    <row r="20" hidden="1">
      <c r="A20" s="31"/>
      <c r="B20" s="32">
        <f>stdevp(B5:B19,A1)</f>
        <v>0.3535533906</v>
      </c>
      <c r="C20" s="32">
        <f>stdevp(C5:C19,A1)</f>
        <v>0.5448623679</v>
      </c>
      <c r="D20" s="32">
        <f>stdevp(D5:D19,A1)</f>
        <v>0.7395099729</v>
      </c>
      <c r="E20" s="32">
        <f>stdevp(E5:E19,A1)</f>
        <v>1.870828693</v>
      </c>
      <c r="F20" s="32">
        <f>stdevp(F5:F19,A1)</f>
        <v>0.3535533906</v>
      </c>
      <c r="G20" s="32">
        <f>stdevp(G5:G19,A1)</f>
        <v>0.2165063509</v>
      </c>
      <c r="H20" s="32">
        <f>stdevp(H5:H19,A1)</f>
        <v>0.5448623679</v>
      </c>
      <c r="I20" s="32">
        <f>stdevp(I5:I19,A1)</f>
        <v>0.5448623679</v>
      </c>
      <c r="J20" s="33">
        <f>AVERAGE(B20:I20)</f>
        <v>0.6460673628</v>
      </c>
      <c r="K20" s="34" t="s">
        <v>15</v>
      </c>
      <c r="L20" s="35"/>
      <c r="M20" s="32">
        <f>stdevp(M5:M19,A1)</f>
        <v>0</v>
      </c>
      <c r="N20" s="32">
        <f>stdevp(N5:N19,A1)</f>
        <v>0</v>
      </c>
      <c r="O20" s="32">
        <f>stdevp(O5:O19,A1)</f>
        <v>0</v>
      </c>
      <c r="P20" s="32">
        <f>stdevp(P5:P19,A1)</f>
        <v>0</v>
      </c>
      <c r="Q20" s="33">
        <f>AVERAGE(M20:P20)</f>
        <v>0</v>
      </c>
      <c r="R20" s="36" t="s">
        <v>15</v>
      </c>
    </row>
    <row r="21" ht="18.75" customHeight="1">
      <c r="A21" s="37"/>
      <c r="B21" s="38" t="s">
        <v>16</v>
      </c>
      <c r="C21" s="39"/>
      <c r="D21" s="39"/>
      <c r="E21" s="39"/>
      <c r="F21" s="39"/>
      <c r="G21" s="40"/>
      <c r="H21" s="41"/>
      <c r="I21" s="42"/>
      <c r="J21" s="43"/>
      <c r="K21" s="44"/>
      <c r="L21" s="45"/>
      <c r="M21" s="46" t="s">
        <v>17</v>
      </c>
      <c r="N21" s="39"/>
      <c r="O21" s="39"/>
      <c r="P21" s="39"/>
      <c r="Q21" s="39"/>
      <c r="R21" s="39"/>
    </row>
    <row r="22">
      <c r="A22" s="47"/>
      <c r="B22" s="21" t="s">
        <v>4</v>
      </c>
      <c r="C22" s="21" t="s">
        <v>5</v>
      </c>
      <c r="D22" s="21" t="s">
        <v>6</v>
      </c>
      <c r="E22" s="21" t="s">
        <v>7</v>
      </c>
      <c r="F22" s="21" t="s">
        <v>8</v>
      </c>
      <c r="G22" s="21" t="s">
        <v>9</v>
      </c>
      <c r="H22" s="48" t="s">
        <v>12</v>
      </c>
      <c r="I22" s="40"/>
      <c r="J22" s="23"/>
      <c r="K22" s="49"/>
      <c r="L22" s="35"/>
      <c r="M22" s="21" t="s">
        <v>4</v>
      </c>
      <c r="N22" s="21" t="s">
        <v>5</v>
      </c>
      <c r="O22" s="21" t="s">
        <v>6</v>
      </c>
      <c r="P22" s="21" t="s">
        <v>7</v>
      </c>
      <c r="Q22" s="22" t="s">
        <v>12</v>
      </c>
      <c r="R22" s="50"/>
    </row>
    <row r="23">
      <c r="A23" s="24" t="str">
        <f>IFERROR(__xludf.DUMMYFUNCTION("importrange(""0ArDc-hvJFBezdEJ4bGRtMjlvei1jSk8tYjZScGJET2c"" , ""Group3Teams"")"),"BRIDGEPORT 41")</f>
        <v>BRIDGEPORT 41</v>
      </c>
      <c r="B23" s="25"/>
      <c r="C23" s="25"/>
      <c r="D23" s="25"/>
      <c r="E23" s="25"/>
      <c r="F23" s="25"/>
      <c r="G23" s="25"/>
      <c r="H23" s="51">
        <f t="shared" ref="H23:H37" si="3">((B23-1)*25+(C23-1)*15+(D23-1)*25+(E23-1)*20+(F23-1)*20+(G23-1)*15)</f>
        <v>-120</v>
      </c>
      <c r="I23" s="40"/>
      <c r="J23" s="19"/>
      <c r="K23" s="49"/>
      <c r="L23" s="24" t="str">
        <f>IFERROR(__xludf.DUMMYFUNCTION("importrange(""0ArDc-hvJFBezdEJ4bGRtMjlvei1jSk8tYjZScGJET2c"" , ""Group3Teams"")"),"BRIDGEPORT 41")</f>
        <v>BRIDGEPORT 41</v>
      </c>
      <c r="M23" s="25"/>
      <c r="N23" s="25"/>
      <c r="O23" s="25"/>
      <c r="P23" s="25"/>
      <c r="Q23" s="29">
        <f t="shared" ref="Q23:Q37" si="4">((M23-1)*25+(N23-1)*10+(O23-1)*10+(P23-1)*15)</f>
        <v>-60</v>
      </c>
      <c r="R23" s="52"/>
    </row>
    <row r="24">
      <c r="A24" s="24" t="s">
        <v>13</v>
      </c>
      <c r="B24" s="25"/>
      <c r="C24" s="25"/>
      <c r="D24" s="25"/>
      <c r="E24" s="25"/>
      <c r="F24" s="25"/>
      <c r="G24" s="25"/>
      <c r="H24" s="51">
        <f t="shared" si="3"/>
        <v>-120</v>
      </c>
      <c r="I24" s="40"/>
      <c r="J24" s="19"/>
      <c r="K24" s="49"/>
      <c r="L24" s="24" t="s">
        <v>13</v>
      </c>
      <c r="M24" s="25"/>
      <c r="N24" s="25"/>
      <c r="O24" s="25"/>
      <c r="P24" s="25"/>
      <c r="Q24" s="29">
        <f t="shared" si="4"/>
        <v>-60</v>
      </c>
      <c r="R24" s="52"/>
    </row>
    <row r="25">
      <c r="A25" s="24" t="s">
        <v>14</v>
      </c>
      <c r="B25" s="25"/>
      <c r="C25" s="25"/>
      <c r="D25" s="25"/>
      <c r="E25" s="25"/>
      <c r="F25" s="25"/>
      <c r="G25" s="25"/>
      <c r="H25" s="51">
        <f t="shared" si="3"/>
        <v>-120</v>
      </c>
      <c r="I25" s="40"/>
      <c r="J25" s="19"/>
      <c r="K25" s="49"/>
      <c r="L25" s="24" t="s">
        <v>14</v>
      </c>
      <c r="M25" s="25"/>
      <c r="N25" s="25"/>
      <c r="O25" s="25"/>
      <c r="P25" s="25"/>
      <c r="Q25" s="29">
        <f t="shared" si="4"/>
        <v>-60</v>
      </c>
      <c r="R25" s="52"/>
    </row>
    <row r="26" hidden="1">
      <c r="A26" s="24"/>
      <c r="B26" s="25"/>
      <c r="C26" s="25"/>
      <c r="D26" s="25"/>
      <c r="E26" s="25"/>
      <c r="F26" s="25"/>
      <c r="G26" s="25"/>
      <c r="H26" s="51">
        <f t="shared" si="3"/>
        <v>-120</v>
      </c>
      <c r="I26" s="40"/>
      <c r="J26" s="19"/>
      <c r="K26" s="49"/>
      <c r="L26" s="24"/>
      <c r="M26" s="25"/>
      <c r="N26" s="25"/>
      <c r="O26" s="25"/>
      <c r="P26" s="25"/>
      <c r="Q26" s="29">
        <f t="shared" si="4"/>
        <v>-60</v>
      </c>
      <c r="R26" s="52"/>
    </row>
    <row r="27" hidden="1">
      <c r="A27" s="24"/>
      <c r="B27" s="25"/>
      <c r="C27" s="25"/>
      <c r="D27" s="25"/>
      <c r="E27" s="25"/>
      <c r="F27" s="25"/>
      <c r="G27" s="25"/>
      <c r="H27" s="51">
        <f t="shared" si="3"/>
        <v>-120</v>
      </c>
      <c r="I27" s="40"/>
      <c r="J27" s="19"/>
      <c r="K27" s="49"/>
      <c r="L27" s="24"/>
      <c r="M27" s="25"/>
      <c r="N27" s="25"/>
      <c r="O27" s="25"/>
      <c r="P27" s="25"/>
      <c r="Q27" s="29">
        <f t="shared" si="4"/>
        <v>-60</v>
      </c>
      <c r="R27" s="52"/>
    </row>
    <row r="28" hidden="1">
      <c r="A28" s="24"/>
      <c r="B28" s="25"/>
      <c r="C28" s="25"/>
      <c r="D28" s="25"/>
      <c r="E28" s="25"/>
      <c r="F28" s="25"/>
      <c r="G28" s="25"/>
      <c r="H28" s="51">
        <f t="shared" si="3"/>
        <v>-120</v>
      </c>
      <c r="I28" s="40"/>
      <c r="J28" s="19"/>
      <c r="K28" s="49"/>
      <c r="L28" s="24"/>
      <c r="M28" s="25"/>
      <c r="N28" s="25"/>
      <c r="O28" s="25"/>
      <c r="P28" s="25"/>
      <c r="Q28" s="29">
        <f t="shared" si="4"/>
        <v>-60</v>
      </c>
      <c r="R28" s="52"/>
    </row>
    <row r="29" hidden="1">
      <c r="A29" s="24"/>
      <c r="B29" s="25"/>
      <c r="C29" s="25"/>
      <c r="D29" s="25"/>
      <c r="E29" s="25"/>
      <c r="F29" s="25"/>
      <c r="G29" s="25"/>
      <c r="H29" s="51">
        <f t="shared" si="3"/>
        <v>-120</v>
      </c>
      <c r="I29" s="40"/>
      <c r="J29" s="19"/>
      <c r="K29" s="49"/>
      <c r="L29" s="24"/>
      <c r="M29" s="25"/>
      <c r="N29" s="25"/>
      <c r="O29" s="25"/>
      <c r="P29" s="25"/>
      <c r="Q29" s="29">
        <f t="shared" si="4"/>
        <v>-60</v>
      </c>
      <c r="R29" s="52"/>
    </row>
    <row r="30" hidden="1">
      <c r="A30" s="24"/>
      <c r="B30" s="25"/>
      <c r="C30" s="25"/>
      <c r="D30" s="25"/>
      <c r="E30" s="25"/>
      <c r="F30" s="25"/>
      <c r="G30" s="25"/>
      <c r="H30" s="51">
        <f t="shared" si="3"/>
        <v>-120</v>
      </c>
      <c r="I30" s="40"/>
      <c r="J30" s="19"/>
      <c r="K30" s="49"/>
      <c r="L30" s="24"/>
      <c r="M30" s="25"/>
      <c r="N30" s="25"/>
      <c r="O30" s="25"/>
      <c r="P30" s="25"/>
      <c r="Q30" s="29">
        <f t="shared" si="4"/>
        <v>-60</v>
      </c>
      <c r="R30" s="52"/>
    </row>
    <row r="31" hidden="1">
      <c r="A31" s="24"/>
      <c r="B31" s="25"/>
      <c r="C31" s="25"/>
      <c r="D31" s="25"/>
      <c r="E31" s="25"/>
      <c r="F31" s="25"/>
      <c r="G31" s="25"/>
      <c r="H31" s="51">
        <f t="shared" si="3"/>
        <v>-120</v>
      </c>
      <c r="I31" s="40"/>
      <c r="J31" s="19"/>
      <c r="K31" s="49"/>
      <c r="L31" s="24"/>
      <c r="M31" s="25"/>
      <c r="N31" s="25"/>
      <c r="O31" s="25"/>
      <c r="P31" s="25"/>
      <c r="Q31" s="29">
        <f t="shared" si="4"/>
        <v>-60</v>
      </c>
      <c r="R31" s="52"/>
    </row>
    <row r="32" hidden="1">
      <c r="A32" s="24"/>
      <c r="B32" s="25"/>
      <c r="C32" s="25"/>
      <c r="D32" s="25"/>
      <c r="E32" s="25"/>
      <c r="F32" s="25"/>
      <c r="G32" s="25"/>
      <c r="H32" s="51">
        <f t="shared" si="3"/>
        <v>-120</v>
      </c>
      <c r="I32" s="40"/>
      <c r="J32" s="19"/>
      <c r="K32" s="49"/>
      <c r="L32" s="24"/>
      <c r="M32" s="25"/>
      <c r="N32" s="25"/>
      <c r="O32" s="25"/>
      <c r="P32" s="25"/>
      <c r="Q32" s="29">
        <f t="shared" si="4"/>
        <v>-60</v>
      </c>
      <c r="R32" s="52"/>
    </row>
    <row r="33" hidden="1">
      <c r="A33" s="24"/>
      <c r="B33" s="25"/>
      <c r="C33" s="25"/>
      <c r="D33" s="25"/>
      <c r="E33" s="25"/>
      <c r="F33" s="25"/>
      <c r="G33" s="25"/>
      <c r="H33" s="51">
        <f t="shared" si="3"/>
        <v>-120</v>
      </c>
      <c r="I33" s="40"/>
      <c r="J33" s="27"/>
      <c r="K33" s="49"/>
      <c r="L33" s="24"/>
      <c r="M33" s="25"/>
      <c r="N33" s="25"/>
      <c r="O33" s="25"/>
      <c r="P33" s="25"/>
      <c r="Q33" s="29">
        <f t="shared" si="4"/>
        <v>-60</v>
      </c>
      <c r="R33" s="27"/>
    </row>
    <row r="34" hidden="1">
      <c r="A34" s="24"/>
      <c r="B34" s="30"/>
      <c r="C34" s="30"/>
      <c r="D34" s="30"/>
      <c r="E34" s="30"/>
      <c r="F34" s="30"/>
      <c r="G34" s="30"/>
      <c r="H34" s="51">
        <f t="shared" si="3"/>
        <v>-120</v>
      </c>
      <c r="I34" s="40"/>
      <c r="J34" s="27"/>
      <c r="K34" s="49"/>
      <c r="L34" s="24"/>
      <c r="M34" s="30"/>
      <c r="N34" s="30"/>
      <c r="O34" s="30"/>
      <c r="P34" s="30"/>
      <c r="Q34" s="29">
        <f t="shared" si="4"/>
        <v>-60</v>
      </c>
      <c r="R34" s="27"/>
    </row>
    <row r="35" hidden="1">
      <c r="A35" s="24"/>
      <c r="B35" s="30"/>
      <c r="C35" s="30"/>
      <c r="D35" s="30"/>
      <c r="E35" s="30"/>
      <c r="F35" s="30"/>
      <c r="G35" s="30"/>
      <c r="H35" s="51">
        <f t="shared" si="3"/>
        <v>-120</v>
      </c>
      <c r="I35" s="40"/>
      <c r="J35" s="27"/>
      <c r="K35" s="49"/>
      <c r="L35" s="24"/>
      <c r="M35" s="30"/>
      <c r="N35" s="30"/>
      <c r="O35" s="30"/>
      <c r="P35" s="30"/>
      <c r="Q35" s="29">
        <f t="shared" si="4"/>
        <v>-60</v>
      </c>
      <c r="R35" s="53"/>
    </row>
    <row r="36" hidden="1">
      <c r="A36" s="24"/>
      <c r="B36" s="30"/>
      <c r="C36" s="30"/>
      <c r="D36" s="30"/>
      <c r="E36" s="30"/>
      <c r="F36" s="30"/>
      <c r="G36" s="30"/>
      <c r="H36" s="51">
        <f t="shared" si="3"/>
        <v>-120</v>
      </c>
      <c r="I36" s="40"/>
      <c r="J36" s="27"/>
      <c r="K36" s="49"/>
      <c r="L36" s="24"/>
      <c r="M36" s="30"/>
      <c r="N36" s="30"/>
      <c r="O36" s="30"/>
      <c r="P36" s="30"/>
      <c r="Q36" s="29">
        <f t="shared" si="4"/>
        <v>-60</v>
      </c>
      <c r="R36" s="54"/>
    </row>
    <row r="37" hidden="1">
      <c r="A37" s="24"/>
      <c r="B37" s="30"/>
      <c r="C37" s="30"/>
      <c r="D37" s="30"/>
      <c r="E37" s="30"/>
      <c r="F37" s="30"/>
      <c r="G37" s="30"/>
      <c r="H37" s="51">
        <f t="shared" si="3"/>
        <v>-120</v>
      </c>
      <c r="I37" s="40"/>
      <c r="J37" s="27"/>
      <c r="K37" s="49"/>
      <c r="L37" s="24"/>
      <c r="M37" s="30"/>
      <c r="N37" s="30"/>
      <c r="O37" s="30"/>
      <c r="P37" s="30"/>
      <c r="Q37" s="29">
        <f t="shared" si="4"/>
        <v>-60</v>
      </c>
      <c r="R37" s="27"/>
    </row>
    <row r="38" hidden="1">
      <c r="A38" s="55"/>
      <c r="B38" s="56">
        <f>stdevp(B23:B37,A1)</f>
        <v>0</v>
      </c>
      <c r="C38" s="56">
        <f>stdevp(C23:C37,A1)</f>
        <v>0</v>
      </c>
      <c r="D38" s="56">
        <f>stdevp(D23:D37,A1)</f>
        <v>0</v>
      </c>
      <c r="E38" s="56">
        <f>stdevp(E23:E37,A1)</f>
        <v>0</v>
      </c>
      <c r="F38" s="56">
        <f>stdevp(F23:F37,A1)</f>
        <v>0</v>
      </c>
      <c r="G38" s="56">
        <f>stdevp(G23:G37,A1)</f>
        <v>0</v>
      </c>
      <c r="H38" s="57">
        <f>AVERAGE(B38:G38)</f>
        <v>0</v>
      </c>
      <c r="I38" s="58"/>
      <c r="J38" s="34" t="s">
        <v>15</v>
      </c>
      <c r="K38" s="49"/>
      <c r="L38" s="59"/>
      <c r="M38" s="56">
        <f>stdevp(M23:M37,A1)</f>
        <v>0</v>
      </c>
      <c r="N38" s="56">
        <f>stdevp(N23:N37,A1)</f>
        <v>0</v>
      </c>
      <c r="O38" s="56">
        <f>stdevp(O23:O37,A1)</f>
        <v>0</v>
      </c>
      <c r="P38" s="56">
        <f>stdevp(P23:P37,A1)</f>
        <v>0</v>
      </c>
      <c r="Q38" s="60">
        <f>AVERAGE(M38:P38)</f>
        <v>0</v>
      </c>
      <c r="R38" s="34" t="s">
        <v>15</v>
      </c>
    </row>
    <row r="39" ht="18.75" customHeight="1">
      <c r="A39" s="61"/>
      <c r="B39" s="62" t="s">
        <v>18</v>
      </c>
      <c r="R39" s="63"/>
    </row>
  </sheetData>
  <mergeCells count="25">
    <mergeCell ref="B21:G21"/>
    <mergeCell ref="M21:R21"/>
    <mergeCell ref="B2:J2"/>
    <mergeCell ref="B3:I3"/>
    <mergeCell ref="M2:R2"/>
    <mergeCell ref="M3:R3"/>
    <mergeCell ref="B1:R1"/>
    <mergeCell ref="H33:I33"/>
    <mergeCell ref="H34:I34"/>
    <mergeCell ref="H35:I35"/>
    <mergeCell ref="H36:I36"/>
    <mergeCell ref="H37:I37"/>
    <mergeCell ref="H38:I38"/>
    <mergeCell ref="B39:R39"/>
    <mergeCell ref="H29:I29"/>
    <mergeCell ref="H30:I30"/>
    <mergeCell ref="H23:I23"/>
    <mergeCell ref="H22:I22"/>
    <mergeCell ref="H27:I27"/>
    <mergeCell ref="H26:I26"/>
    <mergeCell ref="H25:I25"/>
    <mergeCell ref="H24:I24"/>
    <mergeCell ref="H28:I28"/>
    <mergeCell ref="H32:I32"/>
    <mergeCell ref="H31:I31"/>
  </mergeCells>
  <conditionalFormatting sqref="H23:I37">
    <cfRule type="cellIs" dxfId="0" priority="1" operator="lessThan">
      <formula>-1</formula>
    </cfRule>
  </conditionalFormatting>
  <conditionalFormatting sqref="J5:J19">
    <cfRule type="cellIs" dxfId="0" priority="2" operator="lessThan">
      <formula>-1</formula>
    </cfRule>
  </conditionalFormatting>
  <conditionalFormatting sqref="Q5:Q19">
    <cfRule type="cellIs" dxfId="0" priority="3" operator="lessThan">
      <formula>-1</formula>
    </cfRule>
  </conditionalFormatting>
  <conditionalFormatting sqref="Q23:Q37">
    <cfRule type="cellIs" dxfId="0" priority="4" operator="lessThan">
      <formula>-1</formula>
    </cfRule>
  </conditionalFormatting>
  <dataValidations>
    <dataValidation type="decimal" allowBlank="1" showDropDown="1" showInputMessage="1" showErrorMessage="1" prompt="Enter a number between 1 and 6" sqref="B5:I8 B10:I19 M5:P19 B23:G37 M23:P37">
      <formula1>1.0</formula1>
      <formula2>6.0</formula2>
    </dataValidation>
    <dataValidation type="decimal" allowBlank="1" showDropDown="1" showErrorMessage="1" sqref="B9:I9">
      <formula1>1.0</formula1>
      <formula2>6.0</formula2>
    </dataValidation>
  </dataValidations>
  <drawing r:id="rId2"/>
  <legacyDrawing r:id="rId3"/>
</worksheet>
</file>