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eanpourroy/Google Drive/ENS HPE - These/outils, dev, scripts/"/>
    </mc:Choice>
  </mc:AlternateContent>
  <bookViews>
    <workbookView xWindow="0" yWindow="0" windowWidth="33600" windowHeight="21000" activeTab="2"/>
  </bookViews>
  <sheets>
    <sheet name="Moore" sheetId="1" r:id="rId1"/>
    <sheet name="ProcessorHistory1985" sheetId="5" r:id="rId2"/>
    <sheet name="Gravure" sheetId="4" r:id="rId3"/>
    <sheet name="ProcessorHistory" sheetId="2" r:id="rId4"/>
  </sheets>
  <definedNames>
    <definedName name="_xlnm._FilterDatabase" localSheetId="3" hidden="1">ProcessorHistory!$E$1:$E$98</definedName>
    <definedName name="_xlnm._FilterDatabase" localSheetId="1" hidden="1">ProcessorHistory1985!$E$1:$E$82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5" l="1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J15" i="5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5" i="2"/>
  <c r="H4" i="2"/>
  <c r="J15" i="2"/>
  <c r="G82" i="2"/>
  <c r="G14" i="2"/>
  <c r="G75" i="2"/>
  <c r="G60" i="2"/>
  <c r="G65" i="2"/>
  <c r="G72" i="2"/>
  <c r="G83" i="2"/>
  <c r="G66" i="2"/>
  <c r="G27" i="2"/>
  <c r="G4" i="2"/>
  <c r="G25" i="2"/>
  <c r="G67" i="2"/>
  <c r="G68" i="2"/>
  <c r="G92" i="2"/>
  <c r="G76" i="2"/>
  <c r="G86" i="2"/>
  <c r="G73" i="2"/>
  <c r="G77" i="2"/>
  <c r="G55" i="2"/>
  <c r="G28" i="2"/>
  <c r="G40" i="2"/>
  <c r="G33" i="2"/>
  <c r="G38" i="2"/>
  <c r="G34" i="2"/>
  <c r="G30" i="2"/>
  <c r="G32" i="2"/>
  <c r="G48" i="2"/>
  <c r="G50" i="2"/>
  <c r="G39" i="2"/>
  <c r="G49" i="2"/>
  <c r="G46" i="2"/>
  <c r="G41" i="2"/>
  <c r="G51" i="2"/>
  <c r="G26" i="2"/>
  <c r="G10" i="2"/>
  <c r="G17" i="2"/>
  <c r="G12" i="2"/>
  <c r="G5" i="2"/>
  <c r="G7" i="2"/>
  <c r="G47" i="2"/>
  <c r="G42" i="2"/>
  <c r="G43" i="2"/>
  <c r="G13" i="2"/>
  <c r="G11" i="2"/>
  <c r="G9" i="2"/>
  <c r="G6" i="2"/>
  <c r="G23" i="2"/>
  <c r="G18" i="2"/>
  <c r="G15" i="2"/>
  <c r="G16" i="2"/>
  <c r="G3" i="2"/>
  <c r="G2" i="2"/>
  <c r="G93" i="2"/>
  <c r="G94" i="2"/>
  <c r="G95" i="2"/>
  <c r="G52" i="2"/>
  <c r="G22" i="2"/>
  <c r="G61" i="2"/>
  <c r="G62" i="2"/>
  <c r="G56" i="2"/>
  <c r="G53" i="2"/>
  <c r="G57" i="2"/>
  <c r="G54" i="2"/>
  <c r="G44" i="2"/>
  <c r="G63" i="2"/>
  <c r="G58" i="2"/>
  <c r="G35" i="2"/>
  <c r="G20" i="2"/>
  <c r="G19" i="2"/>
  <c r="G87" i="2"/>
  <c r="G88" i="2"/>
  <c r="G84" i="2"/>
  <c r="G45" i="2"/>
  <c r="G36" i="2"/>
  <c r="G37" i="2"/>
  <c r="G31" i="2"/>
  <c r="G29" i="2"/>
  <c r="G64" i="2"/>
  <c r="G59" i="2"/>
  <c r="G69" i="2"/>
  <c r="G98" i="2"/>
  <c r="G78" i="2"/>
  <c r="G70" i="2"/>
  <c r="G79" i="2"/>
  <c r="G89" i="2"/>
  <c r="G80" i="2"/>
  <c r="G24" i="2"/>
  <c r="G21" i="2"/>
  <c r="G81" i="2"/>
  <c r="G96" i="2"/>
  <c r="G90" i="2"/>
  <c r="G71" i="2"/>
  <c r="G91" i="2"/>
  <c r="G85" i="2"/>
  <c r="G74" i="2"/>
  <c r="G97" i="2"/>
  <c r="G8" i="2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<sst xmlns="http://schemas.openxmlformats.org/spreadsheetml/2006/main" count="492" uniqueCount="214">
  <si>
    <t>Années</t>
  </si>
  <si>
    <t>1970    Intel 4004</t>
  </si>
  <si>
    <t>1975      Intel 8085</t>
  </si>
  <si>
    <t xml:space="preserve">1980     Intel 8088    </t>
  </si>
  <si>
    <t>1985      Intel 80386</t>
  </si>
  <si>
    <t>1990      Intel 80486</t>
  </si>
  <si>
    <t>1995      Pentium pro</t>
  </si>
  <si>
    <t>2000    Pentium 3</t>
  </si>
  <si>
    <t>2005    Pentium D</t>
  </si>
  <si>
    <t>2010    Intel  Core i7</t>
  </si>
  <si>
    <t>2015    Xeon haswell E5</t>
  </si>
  <si>
    <t>Moore</t>
  </si>
  <si>
    <t>Année</t>
  </si>
  <si>
    <t>Transistors</t>
  </si>
  <si>
    <t>Annee</t>
  </si>
  <si>
    <t>Processor</t>
  </si>
  <si>
    <t>Designer</t>
  </si>
  <si>
    <t>Process</t>
  </si>
  <si>
    <t>Area</t>
  </si>
  <si>
    <t>Zilog</t>
  </si>
  <si>
    <t>Microsoft/AMD</t>
  </si>
  <si>
    <t>WDC</t>
  </si>
  <si>
    <t>IBM</t>
  </si>
  <si>
    <t>Intel</t>
  </si>
  <si>
    <t>AMD</t>
  </si>
  <si>
    <t>SA-110</t>
  </si>
  <si>
    <t>Acorn/DEC/Apple</t>
  </si>
  <si>
    <t>RCA</t>
  </si>
  <si>
    <t>R4000</t>
  </si>
  <si>
    <t>MIPS</t>
  </si>
  <si>
    <t>POWER6</t>
  </si>
  <si>
    <t>Pentium</t>
  </si>
  <si>
    <t>Motorola</t>
  </si>
  <si>
    <t>Intel 8088</t>
  </si>
  <si>
    <t>Intel 80486</t>
  </si>
  <si>
    <t>Intel 80386</t>
  </si>
  <si>
    <t>Intel 80286</t>
  </si>
  <si>
    <t>Intel 8008</t>
  </si>
  <si>
    <t>Intel 4004</t>
  </si>
  <si>
    <t>Cell</t>
  </si>
  <si>
    <t>Sony/IBM/Toshiba</t>
  </si>
  <si>
    <t>Barton</t>
  </si>
  <si>
    <t>Atom</t>
  </si>
  <si>
    <t>ARM</t>
  </si>
  <si>
    <t>Acorn</t>
  </si>
  <si>
    <t>Apple</t>
  </si>
  <si>
    <t>Sun/Oracle</t>
  </si>
  <si>
    <t>Transistorcount</t>
  </si>
  <si>
    <t>ZilogZ80</t>
  </si>
  <si>
    <t>XboxOnemainSoC</t>
  </si>
  <si>
    <t>WDC65C02</t>
  </si>
  <si>
    <t>Six-corezEC12</t>
  </si>
  <si>
    <t>Six-coreXeon7400</t>
  </si>
  <si>
    <t>Six-coreOpteron2400</t>
  </si>
  <si>
    <t>Six-coreCorei7/8-coreXeonE5</t>
  </si>
  <si>
    <t>Six-coreCorei7IvyBridgeE</t>
  </si>
  <si>
    <t>Six-coreCorei7(Gulftown)</t>
  </si>
  <si>
    <t>RCA1802</t>
  </si>
  <si>
    <t>Quad-corez196[20]</t>
  </si>
  <si>
    <t>Quad-coreItaniumTukwila</t>
  </si>
  <si>
    <t>Quad-core+GPUGT2Corei7SkylakeK</t>
  </si>
  <si>
    <t>Quad-core+GPUCorei7IvyBridge</t>
  </si>
  <si>
    <t>Quad-core+GPUCorei7Haswell</t>
  </si>
  <si>
    <t>Quad-core+GPUCorei7</t>
  </si>
  <si>
    <t>Quad-core+GPUAMDTrinity</t>
  </si>
  <si>
    <t>PentiumPro</t>
  </si>
  <si>
    <t>PentiumIIITualatin</t>
  </si>
  <si>
    <t>PentiumIIIKatmai</t>
  </si>
  <si>
    <t>PentiumIIICoppermine</t>
  </si>
  <si>
    <t>PentiumIIMobileDixon</t>
  </si>
  <si>
    <t>PentiumIIKlamath</t>
  </si>
  <si>
    <t>PentiumIIDeschutes</t>
  </si>
  <si>
    <t>PentiumDSmithfield</t>
  </si>
  <si>
    <t>PentiumDPresler</t>
  </si>
  <si>
    <t>Pentium4Willamette</t>
  </si>
  <si>
    <t>Pentium4Prescott-2M</t>
  </si>
  <si>
    <t>Pentium4Prescott</t>
  </si>
  <si>
    <t>Pentium4Northwood</t>
  </si>
  <si>
    <t>Pentium4CedarMill</t>
  </si>
  <si>
    <t>Motorola6809</t>
  </si>
  <si>
    <t>Motorola68020</t>
  </si>
  <si>
    <t>Motorola68000</t>
  </si>
  <si>
    <t>Motorola6800</t>
  </si>
  <si>
    <t>MOSTechnology6502</t>
  </si>
  <si>
    <t>MOSTechnology</t>
  </si>
  <si>
    <t>Itanium2with9MBcache</t>
  </si>
  <si>
    <t>Itanium2McKinley</t>
  </si>
  <si>
    <t>Itanium2Madison6M</t>
  </si>
  <si>
    <t>Intel8088</t>
  </si>
  <si>
    <t>Intel8086</t>
  </si>
  <si>
    <t>Intel8085</t>
  </si>
  <si>
    <t>Intel8080</t>
  </si>
  <si>
    <t>Intel80486</t>
  </si>
  <si>
    <t>Intel80386</t>
  </si>
  <si>
    <t>Intel80286</t>
  </si>
  <si>
    <t>Intel80186</t>
  </si>
  <si>
    <t>Intel8008</t>
  </si>
  <si>
    <t>Intel4004</t>
  </si>
  <si>
    <t>IBMz13StorageController</t>
  </si>
  <si>
    <t>IBMz13</t>
  </si>
  <si>
    <t>Duo-core+GPUIrisCorei7Broadwell-U</t>
  </si>
  <si>
    <t>Dual-coreItanium2</t>
  </si>
  <si>
    <t>DECWRLMultiTitan</t>
  </si>
  <si>
    <t>DECWRL</t>
  </si>
  <si>
    <t>Corei7(Quad)</t>
  </si>
  <si>
    <t>Core2DuoWolfdale3M</t>
  </si>
  <si>
    <t>Core2DuoWolfdale</t>
  </si>
  <si>
    <t>Core2DuoConroe</t>
  </si>
  <si>
    <t>Core2DuoAllendale</t>
  </si>
  <si>
    <t>ARMCortex-A9</t>
  </si>
  <si>
    <t>ARM9TDMI</t>
  </si>
  <si>
    <t>ARM2</t>
  </si>
  <si>
    <t>ARM1</t>
  </si>
  <si>
    <t>AppleA8X(tri-coreARM64"mobileSoC")</t>
  </si>
  <si>
    <t>AppleA8(dual-coreARM64"mobileSoC")</t>
  </si>
  <si>
    <t>AppleA7(dual-coreARM64"mobileSoC")</t>
  </si>
  <si>
    <t>AMDK8</t>
  </si>
  <si>
    <t>AMDK7</t>
  </si>
  <si>
    <t>AMDK6-III</t>
  </si>
  <si>
    <t>AMDK6</t>
  </si>
  <si>
    <t>AMDK5</t>
  </si>
  <si>
    <t>AMDK10quad-core6ML3</t>
  </si>
  <si>
    <t>AMDK10quad-core2ML3</t>
  </si>
  <si>
    <t>8-coreXeonNehalem-EX</t>
  </si>
  <si>
    <t>8-coreRyzen</t>
  </si>
  <si>
    <t>8-corePOWER7+80MBL3cache</t>
  </si>
  <si>
    <t>8-corePOWER732ML3</t>
  </si>
  <si>
    <t>8-coreItaniumPoulson</t>
  </si>
  <si>
    <t>8-coreCorei7Haswell-E</t>
  </si>
  <si>
    <t>8-coreAMDBulldozer</t>
  </si>
  <si>
    <t>61-coreXeonPhi</t>
  </si>
  <si>
    <t>22-coreXeonBroadwell-E5</t>
  </si>
  <si>
    <t>18-coreXeonHaswell-E5</t>
  </si>
  <si>
    <t>16-coreSPARCT3</t>
  </si>
  <si>
    <t>15-coreXeonIvyBridge-EX</t>
  </si>
  <si>
    <t>12-corePOWER8</t>
  </si>
  <si>
    <t>10-coreXeonWestmere-EX</t>
  </si>
  <si>
    <t>10-coreCorei7Broadwell-E</t>
  </si>
  <si>
    <t>Years</t>
  </si>
  <si>
    <t>Densite</t>
  </si>
  <si>
    <t>Base</t>
  </si>
  <si>
    <t>Nom</t>
  </si>
  <si>
    <t>Nombre de</t>
  </si>
  <si>
    <t>Fréquence de l'horloge</t>
  </si>
  <si>
    <t>Largeur</t>
  </si>
  <si>
    <t>108 kHz</t>
  </si>
  <si>
    <t>4 bits/4 bits bus</t>
  </si>
  <si>
    <t>0,06</t>
  </si>
  <si>
    <t>2 MHz</t>
  </si>
  <si>
    <t>8 bits/8 bits bus</t>
  </si>
  <si>
    <t>0,64</t>
  </si>
  <si>
    <t>5 MHz</t>
  </si>
  <si>
    <t>16 bits/8 bits bus</t>
  </si>
  <si>
    <t>0,33</t>
  </si>
  <si>
    <t>6 à 16 MHz (20 MHz chez AMD)</t>
  </si>
  <si>
    <t>16 bits/16 bits bus</t>
  </si>
  <si>
    <t>16 à 40 MHz</t>
  </si>
  <si>
    <t>32 bits/32 bits bus</t>
  </si>
  <si>
    <t>1 200 000 (800nm)</t>
  </si>
  <si>
    <t>16 à 100 MHz</t>
  </si>
  <si>
    <t>Pentium (Intel P5)</t>
  </si>
  <si>
    <t>60 à 233 MHz</t>
  </si>
  <si>
    <t>32 bits/64 bits bus</t>
  </si>
  <si>
    <t>Pentium II</t>
  </si>
  <si>
    <t>233 à 450 MHz</t>
  </si>
  <si>
    <t>Pentium III</t>
  </si>
  <si>
    <t>450 à 1 400 MHz</t>
  </si>
  <si>
    <t>Pentium 4</t>
  </si>
  <si>
    <t>1,3 à 3,8 GHz</t>
  </si>
  <si>
    <t>Pentium 4 D (Prescott)</t>
  </si>
  <si>
    <t>2.66 à 3,6 GHz</t>
  </si>
  <si>
    <t>Core 2 Duo (Conroe)</t>
  </si>
  <si>
    <t>2,4 GHz (E6600)</t>
  </si>
  <si>
    <t>64 bits/64 bits bus</t>
  </si>
  <si>
    <t>Core 2 Quad (Kentsfield)</t>
  </si>
  <si>
    <t>2*291 000 000</t>
  </si>
  <si>
    <t>3 GHz (Q6850)</t>
  </si>
  <si>
    <t>2*22 000 (?)</t>
  </si>
  <si>
    <t>Core 2 Duo (Wolfdale)</t>
  </si>
  <si>
    <t>3,33 GHz (E8600)</t>
  </si>
  <si>
    <t>~24 200</t>
  </si>
  <si>
    <t>Core 2 Quad (Yorkfield)</t>
  </si>
  <si>
    <t>2*410 000 000</t>
  </si>
  <si>
    <t>3,2 GHz (QX9770)</t>
  </si>
  <si>
    <t>~2*24 200</t>
  </si>
  <si>
    <t>Intel Core i7 (Bloomfield)</t>
  </si>
  <si>
    <t>3,33 GHz (Core i7 975X)</t>
  </si>
  <si>
    <t>?</t>
  </si>
  <si>
    <t>Intel Core i5/i7 (Lynnfield)</t>
  </si>
  <si>
    <t>3,06 GHz (I7 880)</t>
  </si>
  <si>
    <t>Intel Core i7 (Gulftown)</t>
  </si>
  <si>
    <t>3,47 GHz (Core i7 990X)</t>
  </si>
  <si>
    <t>Intel Core i3/i5/i7 (Sandy Bridge)</t>
  </si>
  <si>
    <t>3,5 GHz (Core i7 2700K)</t>
  </si>
  <si>
    <t>Intel Core i7/Xeon (Sandy Bridge-E)</t>
  </si>
  <si>
    <t>3,5 GHz (Core i7 3970X)</t>
  </si>
  <si>
    <t>1 ou 2</t>
  </si>
  <si>
    <t>Intel Core i3/i5/i7 (Ivy Bridge)</t>
  </si>
  <si>
    <t>3,5 GHz (Core i7 3770K)</t>
  </si>
  <si>
    <t>Intel Core i3/i5/i7 (Haswell)</t>
  </si>
  <si>
    <t>3,8 GHz (Core i7 4770K)</t>
  </si>
  <si>
    <t>Intel Core i3/i5/i7 (Broadwell)</t>
  </si>
  <si>
    <t>1 400 000 000</t>
  </si>
  <si>
    <t>3,8 GHz (Core i7 5775R)</t>
  </si>
  <si>
    <t>Intel Core i3/i5/i7 (Skylake)</t>
  </si>
  <si>
    <t>1 750 000 000</t>
  </si>
  <si>
    <t>4 GHz (Core i7 6700K)</t>
  </si>
  <si>
    <t>Intel Core i3/i5/i7 (Kabylake)</t>
  </si>
  <si>
    <t>4.2 GHz (Core I7 7700K)</t>
  </si>
  <si>
    <t>Intel Core i3/i5/i7 (Cannonlake)</t>
  </si>
  <si>
    <t>Intel Core i3/i5/i7 (Coffee Lake)</t>
  </si>
  <si>
    <t>Intel Core i3/i5/i7 (Ice Lake)</t>
  </si>
  <si>
    <t>Intel Core i3/i5/i7 (Tigerlake)</t>
  </si>
  <si>
    <t>Finesse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</si>
</sst>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1" fillId="0" borderId="0" xfId="1" applyNumberForma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0" xfId="1" applyNumberFormat="1" applyAlignment="1">
      <alignment vertical="center" wrapText="1"/>
    </xf>
    <xf numFmtId="49" fontId="0" fillId="0" borderId="0" xfId="0" applyNumberFormat="1"/>
    <xf numFmtId="49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</cellXfs>
  <cellStyles count="3">
    <cellStyle name="Lien hypertexte" xfId="1" builtinId="8"/>
    <cellStyle name="Lien hypertexte visité" xfId="2" builtinId="9" hidden="1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Moore!$B$1</c:f>
              <c:strCache>
                <c:ptCount val="1"/>
                <c:pt idx="0">
                  <c:v>Transistors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Moore!$A$2:$A$11</c:f>
              <c:numCache>
                <c:formatCode>General</c:formatCode>
                <c:ptCount val="10"/>
                <c:pt idx="0">
                  <c:v>1970.0</c:v>
                </c:pt>
                <c:pt idx="1">
                  <c:v>1975.0</c:v>
                </c:pt>
                <c:pt idx="2">
                  <c:v>1980.0</c:v>
                </c:pt>
                <c:pt idx="3">
                  <c:v>1985.0</c:v>
                </c:pt>
                <c:pt idx="4">
                  <c:v>1990.0</c:v>
                </c:pt>
                <c:pt idx="5">
                  <c:v>1995.0</c:v>
                </c:pt>
                <c:pt idx="6">
                  <c:v>2000.0</c:v>
                </c:pt>
                <c:pt idx="7">
                  <c:v>2005.0</c:v>
                </c:pt>
                <c:pt idx="8">
                  <c:v>2010.0</c:v>
                </c:pt>
                <c:pt idx="9">
                  <c:v>2015.0</c:v>
                </c:pt>
              </c:numCache>
            </c:numRef>
          </c:xVal>
          <c:yVal>
            <c:numRef>
              <c:f>Moore!$B$2:$B$11</c:f>
              <c:numCache>
                <c:formatCode>#,##0</c:formatCode>
                <c:ptCount val="10"/>
                <c:pt idx="0">
                  <c:v>2300.0</c:v>
                </c:pt>
                <c:pt idx="1">
                  <c:v>6500.0</c:v>
                </c:pt>
                <c:pt idx="2">
                  <c:v>29000.0</c:v>
                </c:pt>
                <c:pt idx="3">
                  <c:v>275000.0</c:v>
                </c:pt>
                <c:pt idx="4">
                  <c:v>1.180235E6</c:v>
                </c:pt>
                <c:pt idx="5">
                  <c:v>5.5E6</c:v>
                </c:pt>
                <c:pt idx="6">
                  <c:v>4.5E7</c:v>
                </c:pt>
                <c:pt idx="7">
                  <c:v>3.62E8</c:v>
                </c:pt>
                <c:pt idx="8">
                  <c:v>1.17E9</c:v>
                </c:pt>
                <c:pt idx="9">
                  <c:v>5.56E9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002896"/>
        <c:axId val="-1995346512"/>
      </c:scatterChart>
      <c:valAx>
        <c:axId val="-19950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5346512"/>
        <c:crosses val="autoZero"/>
        <c:crossBetween val="midCat"/>
      </c:valAx>
      <c:valAx>
        <c:axId val="-1995346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50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15</xdr:row>
      <xdr:rowOff>68262</xdr:rowOff>
    </xdr:from>
    <xdr:to>
      <xdr:col>11</xdr:col>
      <xdr:colOff>530225</xdr:colOff>
      <xdr:row>29</xdr:row>
      <xdr:rowOff>144462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03" totalsRowShown="0">
  <tableColumns count="3">
    <tableColumn id="3" name="Annee" dataDxfId="0"/>
    <tableColumn id="2" name="Transistors"/>
    <tableColumn id="4" name="Moo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6" workbookViewId="0">
      <selection activeCell="C8" sqref="C8"/>
    </sheetView>
  </sheetViews>
  <sheetFormatPr baseColWidth="10" defaultColWidth="8.83203125" defaultRowHeight="15" x14ac:dyDescent="0.2"/>
  <cols>
    <col min="1" max="1" width="13.1640625" style="4" customWidth="1"/>
    <col min="2" max="2" width="19.83203125" customWidth="1"/>
    <col min="3" max="3" width="12.1640625" bestFit="1" customWidth="1"/>
    <col min="6" max="6" width="40.83203125" customWidth="1"/>
  </cols>
  <sheetData>
    <row r="1" spans="1:6" x14ac:dyDescent="0.2">
      <c r="A1" s="4" t="s">
        <v>14</v>
      </c>
      <c r="B1" t="s">
        <v>13</v>
      </c>
      <c r="C1" t="s">
        <v>11</v>
      </c>
      <c r="F1" s="4" t="s">
        <v>0</v>
      </c>
    </row>
    <row r="2" spans="1:6" x14ac:dyDescent="0.2">
      <c r="A2" s="6">
        <v>1970</v>
      </c>
      <c r="B2" s="2">
        <v>2300</v>
      </c>
      <c r="C2">
        <v>2300</v>
      </c>
      <c r="F2" s="5" t="s">
        <v>1</v>
      </c>
    </row>
    <row r="3" spans="1:6" x14ac:dyDescent="0.2">
      <c r="A3" s="6">
        <v>1975</v>
      </c>
      <c r="B3" s="2">
        <v>6500</v>
      </c>
      <c r="C3">
        <f>5.65*C2</f>
        <v>12995</v>
      </c>
      <c r="F3" s="5" t="s">
        <v>2</v>
      </c>
    </row>
    <row r="4" spans="1:6" x14ac:dyDescent="0.2">
      <c r="A4" s="6">
        <v>1980</v>
      </c>
      <c r="B4" s="2">
        <v>29000</v>
      </c>
      <c r="C4">
        <f t="shared" ref="C4:C11" si="0">5.65*C3</f>
        <v>73421.75</v>
      </c>
      <c r="F4" s="5" t="s">
        <v>3</v>
      </c>
    </row>
    <row r="5" spans="1:6" x14ac:dyDescent="0.2">
      <c r="A5" s="6">
        <v>1985</v>
      </c>
      <c r="B5" s="2">
        <v>275000</v>
      </c>
      <c r="C5">
        <f t="shared" si="0"/>
        <v>414832.88750000001</v>
      </c>
      <c r="F5" s="5" t="s">
        <v>4</v>
      </c>
    </row>
    <row r="6" spans="1:6" x14ac:dyDescent="0.2">
      <c r="A6" s="6">
        <v>1990</v>
      </c>
      <c r="B6" s="2">
        <v>1180235</v>
      </c>
      <c r="C6">
        <f t="shared" si="0"/>
        <v>2343805.8143750001</v>
      </c>
      <c r="F6" s="5" t="s">
        <v>5</v>
      </c>
    </row>
    <row r="7" spans="1:6" x14ac:dyDescent="0.2">
      <c r="A7" s="6">
        <v>1995</v>
      </c>
      <c r="B7" s="2">
        <v>5500000</v>
      </c>
      <c r="C7">
        <f t="shared" si="0"/>
        <v>13242502.851218751</v>
      </c>
      <c r="F7" s="5" t="s">
        <v>6</v>
      </c>
    </row>
    <row r="8" spans="1:6" x14ac:dyDescent="0.2">
      <c r="A8" s="6">
        <v>2000</v>
      </c>
      <c r="B8" s="3">
        <v>45000000</v>
      </c>
      <c r="C8">
        <f t="shared" si="0"/>
        <v>74820141.109385952</v>
      </c>
      <c r="F8" s="5" t="s">
        <v>7</v>
      </c>
    </row>
    <row r="9" spans="1:6" x14ac:dyDescent="0.2">
      <c r="A9" s="6">
        <v>2005</v>
      </c>
      <c r="B9" s="2">
        <v>362000000</v>
      </c>
      <c r="C9">
        <f t="shared" si="0"/>
        <v>422733797.26803064</v>
      </c>
      <c r="F9" s="5" t="s">
        <v>8</v>
      </c>
    </row>
    <row r="10" spans="1:6" x14ac:dyDescent="0.2">
      <c r="A10" s="6">
        <v>2010</v>
      </c>
      <c r="B10" s="2">
        <v>1170000000</v>
      </c>
      <c r="C10">
        <f t="shared" si="0"/>
        <v>2388445954.5643735</v>
      </c>
      <c r="F10" s="5" t="s">
        <v>9</v>
      </c>
    </row>
    <row r="11" spans="1:6" x14ac:dyDescent="0.2">
      <c r="A11" s="6">
        <v>2015</v>
      </c>
      <c r="B11" s="2">
        <v>5560000000</v>
      </c>
      <c r="C11">
        <f t="shared" si="0"/>
        <v>13494719643.288712</v>
      </c>
      <c r="F11" s="5" t="s">
        <v>10</v>
      </c>
    </row>
    <row r="12" spans="1:6" x14ac:dyDescent="0.2">
      <c r="A12" s="6">
        <v>2016</v>
      </c>
      <c r="B12" s="2">
        <v>7200000000</v>
      </c>
      <c r="C12">
        <f>C11*2</f>
        <v>26989439286.577423</v>
      </c>
      <c r="F12" s="5"/>
    </row>
    <row r="13" spans="1:6" x14ac:dyDescent="0.2">
      <c r="A13" s="5"/>
      <c r="B13" s="2"/>
      <c r="F13" s="5"/>
    </row>
    <row r="14" spans="1:6" x14ac:dyDescent="0.2">
      <c r="A14" s="5"/>
      <c r="B14" s="2"/>
      <c r="F14" s="5"/>
    </row>
    <row r="15" spans="1:6" x14ac:dyDescent="0.2">
      <c r="A15" s="5"/>
      <c r="B15" s="3"/>
      <c r="F15" s="5"/>
    </row>
    <row r="16" spans="1:6" x14ac:dyDescent="0.2">
      <c r="A16" s="5"/>
      <c r="B16" s="2"/>
      <c r="F16" s="5"/>
    </row>
    <row r="17" spans="1:6" x14ac:dyDescent="0.2">
      <c r="A17" s="5"/>
      <c r="B17" s="2"/>
      <c r="F17" s="5"/>
    </row>
    <row r="18" spans="1:6" x14ac:dyDescent="0.2">
      <c r="A18" s="5"/>
      <c r="B18" s="3"/>
      <c r="F18" s="5"/>
    </row>
    <row r="19" spans="1:6" x14ac:dyDescent="0.2">
      <c r="A19" s="5"/>
      <c r="B19" s="3"/>
      <c r="F19" s="5"/>
    </row>
    <row r="20" spans="1:6" x14ac:dyDescent="0.2">
      <c r="A20" s="5"/>
      <c r="B20" s="2"/>
      <c r="F20" s="5"/>
    </row>
    <row r="21" spans="1:6" x14ac:dyDescent="0.2">
      <c r="A21" s="5"/>
      <c r="B21" s="3"/>
      <c r="F21" s="5"/>
    </row>
    <row r="22" spans="1:6" x14ac:dyDescent="0.2">
      <c r="A22" s="5"/>
      <c r="B22" s="3"/>
      <c r="F22" s="5"/>
    </row>
    <row r="23" spans="1:6" x14ac:dyDescent="0.2">
      <c r="A23" s="5"/>
      <c r="B23" s="3"/>
      <c r="F23" s="5"/>
    </row>
    <row r="24" spans="1:6" x14ac:dyDescent="0.2">
      <c r="A24" s="5"/>
      <c r="B24" s="3"/>
      <c r="F24" s="5"/>
    </row>
    <row r="25" spans="1:6" x14ac:dyDescent="0.2">
      <c r="A25" s="5"/>
      <c r="B25" s="3"/>
      <c r="F25" s="5"/>
    </row>
    <row r="26" spans="1:6" x14ac:dyDescent="0.2">
      <c r="A26" s="5"/>
      <c r="B26" s="3"/>
      <c r="F26" s="5"/>
    </row>
    <row r="27" spans="1:6" x14ac:dyDescent="0.2">
      <c r="A27" s="5"/>
      <c r="B27" s="2"/>
      <c r="F27" s="5"/>
    </row>
    <row r="28" spans="1:6" x14ac:dyDescent="0.2">
      <c r="A28" s="5"/>
      <c r="B28" s="2"/>
      <c r="F28" s="5"/>
    </row>
    <row r="29" spans="1:6" x14ac:dyDescent="0.2">
      <c r="A29" s="5"/>
      <c r="B29" s="2"/>
      <c r="F29" s="5"/>
    </row>
    <row r="30" spans="1:6" x14ac:dyDescent="0.2">
      <c r="A30" s="5"/>
      <c r="B30" s="2"/>
      <c r="F30" s="5"/>
    </row>
    <row r="31" spans="1:6" x14ac:dyDescent="0.2">
      <c r="A31" s="5"/>
      <c r="B31" s="2"/>
      <c r="F31" s="5"/>
    </row>
    <row r="32" spans="1:6" x14ac:dyDescent="0.2">
      <c r="A32" s="5"/>
      <c r="B32" s="3"/>
      <c r="F32" s="5"/>
    </row>
    <row r="33" spans="1:6" x14ac:dyDescent="0.2">
      <c r="A33" s="5"/>
      <c r="B33" s="3"/>
      <c r="F33" s="5"/>
    </row>
    <row r="34" spans="1:6" x14ac:dyDescent="0.2">
      <c r="A34" s="5"/>
      <c r="B34" s="3"/>
      <c r="F34" s="5"/>
    </row>
    <row r="35" spans="1:6" x14ac:dyDescent="0.2">
      <c r="A35" s="5"/>
      <c r="B35" s="2"/>
      <c r="F35" s="5"/>
    </row>
    <row r="36" spans="1:6" x14ac:dyDescent="0.2">
      <c r="A36" s="5"/>
      <c r="B36" s="2"/>
      <c r="F36" s="5"/>
    </row>
    <row r="37" spans="1:6" x14ac:dyDescent="0.2">
      <c r="A37" s="5"/>
      <c r="B37" s="2"/>
      <c r="F37" s="5"/>
    </row>
    <row r="38" spans="1:6" x14ac:dyDescent="0.2">
      <c r="A38" s="5"/>
      <c r="B38" s="2"/>
      <c r="F38" s="5"/>
    </row>
    <row r="39" spans="1:6" x14ac:dyDescent="0.2">
      <c r="A39" s="5"/>
      <c r="B39" s="3"/>
      <c r="F39" s="5"/>
    </row>
    <row r="40" spans="1:6" x14ac:dyDescent="0.2">
      <c r="A40" s="5"/>
      <c r="B40" s="2"/>
      <c r="F40" s="5"/>
    </row>
    <row r="41" spans="1:6" x14ac:dyDescent="0.2">
      <c r="A41" s="5"/>
      <c r="B41" s="2"/>
      <c r="F41" s="5"/>
    </row>
    <row r="42" spans="1:6" x14ac:dyDescent="0.2">
      <c r="A42" s="5"/>
      <c r="B42" s="2"/>
      <c r="F42" s="5"/>
    </row>
    <row r="43" spans="1:6" x14ac:dyDescent="0.2">
      <c r="A43" s="5"/>
      <c r="B43" s="2"/>
      <c r="F43" s="5"/>
    </row>
    <row r="44" spans="1:6" x14ac:dyDescent="0.2">
      <c r="A44" s="5"/>
      <c r="B44" s="2"/>
      <c r="F44" s="5"/>
    </row>
    <row r="45" spans="1:6" x14ac:dyDescent="0.2">
      <c r="A45" s="5"/>
      <c r="B45" s="2"/>
      <c r="F45" s="5"/>
    </row>
    <row r="46" spans="1:6" x14ac:dyDescent="0.2">
      <c r="A46" s="5"/>
      <c r="B46" s="2"/>
      <c r="F46" s="5"/>
    </row>
    <row r="47" spans="1:6" x14ac:dyDescent="0.2">
      <c r="A47" s="5"/>
      <c r="B47" s="2"/>
      <c r="F47" s="5"/>
    </row>
    <row r="48" spans="1:6" x14ac:dyDescent="0.2">
      <c r="A48" s="5"/>
      <c r="B48" s="2"/>
      <c r="F48" s="5"/>
    </row>
    <row r="49" spans="1:6" x14ac:dyDescent="0.2">
      <c r="A49" s="5"/>
      <c r="B49" s="2"/>
      <c r="F49" s="5"/>
    </row>
    <row r="50" spans="1:6" x14ac:dyDescent="0.2">
      <c r="A50" s="5"/>
      <c r="B50" s="2"/>
      <c r="F50" s="5"/>
    </row>
    <row r="51" spans="1:6" x14ac:dyDescent="0.2">
      <c r="A51" s="5"/>
      <c r="B51" s="2"/>
      <c r="F51" s="5"/>
    </row>
    <row r="52" spans="1:6" x14ac:dyDescent="0.2">
      <c r="A52" s="5"/>
      <c r="B52" s="2"/>
      <c r="F52" s="5"/>
    </row>
    <row r="53" spans="1:6" x14ac:dyDescent="0.2">
      <c r="A53" s="5"/>
      <c r="B53" s="2"/>
      <c r="F53" s="5"/>
    </row>
    <row r="54" spans="1:6" x14ac:dyDescent="0.2">
      <c r="A54" s="5"/>
      <c r="B54" s="2"/>
      <c r="F54" s="5"/>
    </row>
    <row r="55" spans="1:6" x14ac:dyDescent="0.2">
      <c r="A55" s="5"/>
      <c r="B55" s="2"/>
      <c r="F55" s="5"/>
    </row>
    <row r="56" spans="1:6" x14ac:dyDescent="0.2">
      <c r="A56" s="5"/>
      <c r="B56" s="2"/>
      <c r="F56" s="5"/>
    </row>
    <row r="57" spans="1:6" x14ac:dyDescent="0.2">
      <c r="A57" s="5"/>
      <c r="B57" s="2"/>
      <c r="F57" s="5"/>
    </row>
    <row r="58" spans="1:6" x14ac:dyDescent="0.2">
      <c r="A58" s="5"/>
      <c r="B58" s="2"/>
      <c r="F58" s="5"/>
    </row>
    <row r="59" spans="1:6" x14ac:dyDescent="0.2">
      <c r="A59" s="5"/>
      <c r="B59" s="2"/>
      <c r="F59" s="5"/>
    </row>
    <row r="60" spans="1:6" x14ac:dyDescent="0.2">
      <c r="A60" s="5"/>
      <c r="B60" s="3"/>
      <c r="F60" s="5"/>
    </row>
    <row r="61" spans="1:6" x14ac:dyDescent="0.2">
      <c r="A61" s="5"/>
      <c r="B61" s="2"/>
      <c r="F61" s="5"/>
    </row>
    <row r="62" spans="1:6" x14ac:dyDescent="0.2">
      <c r="A62" s="5"/>
      <c r="B62" s="3"/>
      <c r="F62" s="5"/>
    </row>
    <row r="63" spans="1:6" x14ac:dyDescent="0.2">
      <c r="A63" s="5"/>
      <c r="B63" s="3"/>
      <c r="F63" s="5"/>
    </row>
    <row r="64" spans="1:6" x14ac:dyDescent="0.2">
      <c r="A64" s="5"/>
      <c r="B64" s="2"/>
      <c r="F64" s="5"/>
    </row>
    <row r="65" spans="1:6" x14ac:dyDescent="0.2">
      <c r="A65" s="5"/>
      <c r="B65" s="2"/>
      <c r="F65" s="5"/>
    </row>
    <row r="66" spans="1:6" x14ac:dyDescent="0.2">
      <c r="A66" s="5"/>
      <c r="B66" s="2"/>
      <c r="F66" s="5"/>
    </row>
    <row r="67" spans="1:6" x14ac:dyDescent="0.2">
      <c r="A67" s="5"/>
      <c r="B67" s="2"/>
      <c r="F67" s="5"/>
    </row>
    <row r="68" spans="1:6" x14ac:dyDescent="0.2">
      <c r="A68" s="5"/>
      <c r="B68" s="2"/>
      <c r="F68" s="5"/>
    </row>
    <row r="69" spans="1:6" x14ac:dyDescent="0.2">
      <c r="A69" s="5"/>
      <c r="B69" s="3"/>
      <c r="F69" s="5"/>
    </row>
    <row r="70" spans="1:6" x14ac:dyDescent="0.2">
      <c r="A70" s="5"/>
      <c r="B70" s="2"/>
      <c r="F70" s="5"/>
    </row>
    <row r="71" spans="1:6" x14ac:dyDescent="0.2">
      <c r="A71" s="5"/>
      <c r="B71" s="2"/>
      <c r="F71" s="5"/>
    </row>
    <row r="72" spans="1:6" x14ac:dyDescent="0.2">
      <c r="A72" s="5"/>
      <c r="B72" s="3"/>
      <c r="F72" s="5"/>
    </row>
    <row r="73" spans="1:6" x14ac:dyDescent="0.2">
      <c r="A73" s="5"/>
      <c r="B73" s="2"/>
      <c r="F73" s="5"/>
    </row>
    <row r="74" spans="1:6" x14ac:dyDescent="0.2">
      <c r="A74" s="5"/>
      <c r="B74" s="2"/>
      <c r="F74" s="5"/>
    </row>
    <row r="75" spans="1:6" x14ac:dyDescent="0.2">
      <c r="A75" s="5"/>
      <c r="B75" s="2"/>
      <c r="F75" s="5"/>
    </row>
    <row r="76" spans="1:6" x14ac:dyDescent="0.2">
      <c r="A76" s="5"/>
      <c r="B76" s="3"/>
      <c r="F76" s="5"/>
    </row>
    <row r="77" spans="1:6" x14ac:dyDescent="0.2">
      <c r="A77" s="5"/>
      <c r="B77" s="3"/>
      <c r="F77" s="5"/>
    </row>
    <row r="78" spans="1:6" x14ac:dyDescent="0.2">
      <c r="A78" s="5"/>
      <c r="B78" s="2"/>
      <c r="F78" s="5"/>
    </row>
    <row r="79" spans="1:6" x14ac:dyDescent="0.2">
      <c r="A79" s="5"/>
      <c r="B79" s="3"/>
      <c r="F79" s="5"/>
    </row>
    <row r="80" spans="1:6" x14ac:dyDescent="0.2">
      <c r="A80" s="5"/>
      <c r="B80" s="2"/>
      <c r="F80" s="5"/>
    </row>
    <row r="81" spans="1:6" x14ac:dyDescent="0.2">
      <c r="A81" s="5"/>
      <c r="B81" s="3"/>
      <c r="F81" s="5"/>
    </row>
    <row r="82" spans="1:6" x14ac:dyDescent="0.2">
      <c r="A82" s="5"/>
      <c r="B82" s="2"/>
      <c r="F82" s="5"/>
    </row>
    <row r="83" spans="1:6" x14ac:dyDescent="0.2">
      <c r="A83" s="5"/>
      <c r="B83" s="2"/>
      <c r="F83" s="5"/>
    </row>
    <row r="84" spans="1:6" x14ac:dyDescent="0.2">
      <c r="A84" s="5"/>
      <c r="B84" s="2"/>
      <c r="F84" s="5"/>
    </row>
    <row r="85" spans="1:6" x14ac:dyDescent="0.2">
      <c r="A85" s="5"/>
      <c r="B85" s="2"/>
      <c r="F85" s="5"/>
    </row>
    <row r="86" spans="1:6" x14ac:dyDescent="0.2">
      <c r="A86" s="5"/>
      <c r="B86" s="2"/>
      <c r="F86" s="5"/>
    </row>
    <row r="87" spans="1:6" x14ac:dyDescent="0.2">
      <c r="A87" s="5"/>
      <c r="B87" s="3"/>
      <c r="F87" s="5"/>
    </row>
    <row r="88" spans="1:6" x14ac:dyDescent="0.2">
      <c r="A88" s="5"/>
      <c r="B88" s="2"/>
      <c r="F88" s="5"/>
    </row>
    <row r="89" spans="1:6" x14ac:dyDescent="0.2">
      <c r="A89" s="5"/>
      <c r="B89" s="2"/>
      <c r="F89" s="5"/>
    </row>
    <row r="90" spans="1:6" x14ac:dyDescent="0.2">
      <c r="A90" s="5"/>
      <c r="B90" s="2"/>
      <c r="F90" s="5"/>
    </row>
    <row r="91" spans="1:6" x14ac:dyDescent="0.2">
      <c r="A91" s="5"/>
      <c r="B91" s="2"/>
      <c r="F91" s="5"/>
    </row>
    <row r="92" spans="1:6" x14ac:dyDescent="0.2">
      <c r="A92" s="5"/>
      <c r="B92" s="3"/>
      <c r="F92" s="5"/>
    </row>
    <row r="93" spans="1:6" x14ac:dyDescent="0.2">
      <c r="A93" s="5"/>
      <c r="B93" s="2"/>
      <c r="F93" s="5"/>
    </row>
    <row r="94" spans="1:6" x14ac:dyDescent="0.2">
      <c r="A94" s="5"/>
      <c r="B94" s="3"/>
      <c r="F94" s="5"/>
    </row>
    <row r="95" spans="1:6" x14ac:dyDescent="0.2">
      <c r="A95" s="5"/>
      <c r="B95" s="3"/>
      <c r="F95" s="5"/>
    </row>
    <row r="96" spans="1:6" x14ac:dyDescent="0.2">
      <c r="A96" s="5"/>
      <c r="B96" s="3"/>
      <c r="F96" s="5"/>
    </row>
    <row r="97" spans="1:6" x14ac:dyDescent="0.2">
      <c r="A97" s="5"/>
      <c r="B97" s="3"/>
      <c r="F97" s="5"/>
    </row>
    <row r="98" spans="1:6" x14ac:dyDescent="0.2">
      <c r="A98" s="5"/>
      <c r="B98" s="3"/>
      <c r="F98" s="5"/>
    </row>
    <row r="99" spans="1:6" x14ac:dyDescent="0.2">
      <c r="A99" s="5"/>
      <c r="B99" s="2"/>
      <c r="F99" s="5"/>
    </row>
    <row r="100" spans="1:6" x14ac:dyDescent="0.2">
      <c r="A100" s="5"/>
      <c r="B100" s="2"/>
      <c r="F100" s="5"/>
    </row>
    <row r="101" spans="1:6" x14ac:dyDescent="0.2">
      <c r="A101" s="5"/>
      <c r="B101" s="3"/>
      <c r="F101" s="5"/>
    </row>
    <row r="102" spans="1:6" x14ac:dyDescent="0.2">
      <c r="A102" s="5"/>
      <c r="B102" s="3"/>
      <c r="F102" s="5"/>
    </row>
    <row r="103" spans="1:6" x14ac:dyDescent="0.2">
      <c r="A103" s="5"/>
      <c r="B103" s="1"/>
      <c r="F103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G80" sqref="G80"/>
    </sheetView>
  </sheetViews>
  <sheetFormatPr baseColWidth="10" defaultRowHeight="15" x14ac:dyDescent="0.2"/>
  <cols>
    <col min="1" max="1" width="34" bestFit="1" customWidth="1"/>
    <col min="2" max="2" width="15.6640625" bestFit="1" customWidth="1"/>
    <col min="3" max="3" width="16.1640625" bestFit="1" customWidth="1"/>
    <col min="4" max="4" width="15" bestFit="1" customWidth="1"/>
    <col min="5" max="5" width="11" bestFit="1" customWidth="1"/>
  </cols>
  <sheetData>
    <row r="1" spans="1:11" x14ac:dyDescent="0.2">
      <c r="A1" t="s">
        <v>15</v>
      </c>
      <c r="B1" t="s">
        <v>47</v>
      </c>
      <c r="C1" t="s">
        <v>138</v>
      </c>
      <c r="D1" t="s">
        <v>16</v>
      </c>
      <c r="E1" t="s">
        <v>17</v>
      </c>
      <c r="F1" t="s">
        <v>18</v>
      </c>
      <c r="G1" t="s">
        <v>139</v>
      </c>
      <c r="H1" t="s">
        <v>11</v>
      </c>
    </row>
    <row r="2" spans="1:11" x14ac:dyDescent="0.2">
      <c r="A2" t="s">
        <v>93</v>
      </c>
      <c r="B2">
        <v>275000</v>
      </c>
      <c r="C2">
        <v>1985</v>
      </c>
      <c r="D2" t="s">
        <v>23</v>
      </c>
      <c r="E2">
        <v>1500</v>
      </c>
      <c r="F2">
        <v>104</v>
      </c>
      <c r="G2">
        <f>B2/F2</f>
        <v>2644.2307692307691</v>
      </c>
      <c r="H2">
        <f>(SQRT(2)^(C2-$K$3))*$K$4</f>
        <v>700</v>
      </c>
    </row>
    <row r="3" spans="1:11" x14ac:dyDescent="0.2">
      <c r="A3" t="s">
        <v>112</v>
      </c>
      <c r="B3">
        <v>25000</v>
      </c>
      <c r="C3">
        <v>1985</v>
      </c>
      <c r="D3" t="s">
        <v>44</v>
      </c>
      <c r="E3">
        <v>3000</v>
      </c>
      <c r="F3">
        <v>50</v>
      </c>
      <c r="G3">
        <f>B3/F3</f>
        <v>500</v>
      </c>
      <c r="H3">
        <f>(SQRT(2)^(C3-$K$3))*$K$4</f>
        <v>700</v>
      </c>
      <c r="J3" t="s">
        <v>12</v>
      </c>
      <c r="K3">
        <v>1985</v>
      </c>
    </row>
    <row r="4" spans="1:11" x14ac:dyDescent="0.2">
      <c r="A4" t="s">
        <v>111</v>
      </c>
      <c r="B4">
        <v>30000</v>
      </c>
      <c r="C4">
        <v>1986</v>
      </c>
      <c r="D4" t="s">
        <v>44</v>
      </c>
      <c r="E4">
        <v>2000</v>
      </c>
      <c r="F4">
        <v>30</v>
      </c>
      <c r="G4">
        <f>B4/F4</f>
        <v>1000</v>
      </c>
      <c r="H4">
        <f>(SQRT(2)^(C4-$K$3))*$K$4</f>
        <v>989.94949366116657</v>
      </c>
      <c r="J4" t="s">
        <v>140</v>
      </c>
      <c r="K4">
        <v>700</v>
      </c>
    </row>
    <row r="5" spans="1:11" x14ac:dyDescent="0.2">
      <c r="A5">
        <v>68030</v>
      </c>
      <c r="B5">
        <v>273000</v>
      </c>
      <c r="C5">
        <v>1987</v>
      </c>
      <c r="D5" t="s">
        <v>32</v>
      </c>
      <c r="E5">
        <v>800</v>
      </c>
      <c r="F5">
        <v>102</v>
      </c>
      <c r="G5">
        <f>B5/F5</f>
        <v>2676.4705882352941</v>
      </c>
      <c r="H5">
        <f>(SQRT(2)^(C5-$K$3))*$K$4</f>
        <v>1400.0000000000002</v>
      </c>
    </row>
    <row r="6" spans="1:11" x14ac:dyDescent="0.2">
      <c r="A6" t="s">
        <v>102</v>
      </c>
      <c r="B6">
        <v>180000</v>
      </c>
      <c r="C6">
        <v>1988</v>
      </c>
      <c r="D6" t="s">
        <v>103</v>
      </c>
      <c r="E6">
        <v>1500</v>
      </c>
      <c r="F6">
        <v>61</v>
      </c>
      <c r="G6">
        <f>B6/F6</f>
        <v>2950.8196721311474</v>
      </c>
      <c r="H6">
        <f>(SQRT(2)^(C6-$K$3))*$K$4</f>
        <v>1979.8989873223336</v>
      </c>
    </row>
    <row r="7" spans="1:11" x14ac:dyDescent="0.2">
      <c r="A7" t="s">
        <v>92</v>
      </c>
      <c r="B7">
        <v>1180235</v>
      </c>
      <c r="C7">
        <v>1989</v>
      </c>
      <c r="D7" t="s">
        <v>23</v>
      </c>
      <c r="E7">
        <v>1000</v>
      </c>
      <c r="F7">
        <v>173</v>
      </c>
      <c r="G7">
        <f>B7/F7</f>
        <v>6822.1676300578038</v>
      </c>
      <c r="H7">
        <f>(SQRT(2)^(C7-$K$3))*$K$4</f>
        <v>2800.0000000000014</v>
      </c>
    </row>
    <row r="8" spans="1:11" x14ac:dyDescent="0.2">
      <c r="A8">
        <v>68040</v>
      </c>
      <c r="B8">
        <v>1200000</v>
      </c>
      <c r="C8">
        <v>1990</v>
      </c>
      <c r="D8" t="s">
        <v>32</v>
      </c>
      <c r="E8">
        <v>650</v>
      </c>
      <c r="F8">
        <v>152</v>
      </c>
      <c r="G8">
        <f>B8/F8</f>
        <v>7894.7368421052633</v>
      </c>
      <c r="H8">
        <f>(SQRT(2)^(C8-$K$3))*$K$4</f>
        <v>3959.7979746446681</v>
      </c>
    </row>
    <row r="9" spans="1:11" x14ac:dyDescent="0.2">
      <c r="A9" t="s">
        <v>28</v>
      </c>
      <c r="B9">
        <v>1350000</v>
      </c>
      <c r="C9">
        <v>1991</v>
      </c>
      <c r="D9" t="s">
        <v>29</v>
      </c>
      <c r="E9">
        <v>1000</v>
      </c>
      <c r="F9">
        <v>213</v>
      </c>
      <c r="G9">
        <f>B9/F9</f>
        <v>6338.0281690140846</v>
      </c>
      <c r="H9">
        <f>(SQRT(2)^(C9-$K$3))*$K$4</f>
        <v>5600.0000000000036</v>
      </c>
    </row>
    <row r="10" spans="1:11" x14ac:dyDescent="0.2">
      <c r="A10" t="s">
        <v>31</v>
      </c>
      <c r="B10">
        <v>3100000</v>
      </c>
      <c r="C10">
        <v>1993</v>
      </c>
      <c r="D10" t="s">
        <v>23</v>
      </c>
      <c r="E10">
        <v>800</v>
      </c>
      <c r="F10">
        <v>294</v>
      </c>
      <c r="G10">
        <f>B10/F10</f>
        <v>10544.21768707483</v>
      </c>
      <c r="H10">
        <f>(SQRT(2)^(C10-$K$3))*$K$4</f>
        <v>11200.000000000009</v>
      </c>
    </row>
    <row r="11" spans="1:11" x14ac:dyDescent="0.2">
      <c r="A11" t="s">
        <v>25</v>
      </c>
      <c r="B11">
        <v>2500000</v>
      </c>
      <c r="C11">
        <v>1995</v>
      </c>
      <c r="D11" t="s">
        <v>26</v>
      </c>
      <c r="E11">
        <v>350</v>
      </c>
      <c r="F11">
        <v>50</v>
      </c>
      <c r="G11">
        <f>B11/F11</f>
        <v>50000</v>
      </c>
      <c r="H11">
        <f>(SQRT(2)^(C11-$K$3))*$K$4</f>
        <v>22400.000000000025</v>
      </c>
    </row>
    <row r="12" spans="1:11" x14ac:dyDescent="0.2">
      <c r="A12" t="s">
        <v>65</v>
      </c>
      <c r="B12">
        <v>5500000</v>
      </c>
      <c r="C12">
        <v>1995</v>
      </c>
      <c r="D12" t="s">
        <v>23</v>
      </c>
      <c r="E12">
        <v>500</v>
      </c>
      <c r="F12">
        <v>307</v>
      </c>
      <c r="G12">
        <f>B12/F12</f>
        <v>17915.309446254072</v>
      </c>
      <c r="H12">
        <f>(SQRT(2)^(C12-$K$3))*$K$4</f>
        <v>22400.000000000025</v>
      </c>
    </row>
    <row r="13" spans="1:11" x14ac:dyDescent="0.2">
      <c r="A13" t="s">
        <v>120</v>
      </c>
      <c r="B13">
        <v>4300000</v>
      </c>
      <c r="C13">
        <v>1996</v>
      </c>
      <c r="D13" t="s">
        <v>24</v>
      </c>
      <c r="E13">
        <v>500</v>
      </c>
      <c r="F13">
        <v>251</v>
      </c>
      <c r="G13">
        <f>B13/F13</f>
        <v>17131.474103585657</v>
      </c>
      <c r="H13">
        <f>(SQRT(2)^(C13-$K$3))*$K$4</f>
        <v>31678.383797157367</v>
      </c>
    </row>
    <row r="14" spans="1:11" x14ac:dyDescent="0.2">
      <c r="A14" t="s">
        <v>70</v>
      </c>
      <c r="B14">
        <v>7500000</v>
      </c>
      <c r="C14">
        <v>1997</v>
      </c>
      <c r="D14" t="s">
        <v>23</v>
      </c>
      <c r="E14">
        <v>350</v>
      </c>
      <c r="F14">
        <v>195</v>
      </c>
      <c r="G14">
        <f>B14/F14</f>
        <v>38461.538461538461</v>
      </c>
      <c r="H14">
        <f>(SQRT(2)^(C14-$K$3))*$K$4</f>
        <v>44800.000000000058</v>
      </c>
    </row>
    <row r="15" spans="1:11" x14ac:dyDescent="0.2">
      <c r="A15" t="s">
        <v>119</v>
      </c>
      <c r="B15">
        <v>8800000</v>
      </c>
      <c r="C15">
        <v>1997</v>
      </c>
      <c r="D15" t="s">
        <v>24</v>
      </c>
      <c r="E15">
        <v>350</v>
      </c>
      <c r="F15">
        <v>162</v>
      </c>
      <c r="G15">
        <f>B15/F15</f>
        <v>54320.98765432099</v>
      </c>
      <c r="H15">
        <f>(SQRT(2)^(C15-$K$3))*$K$4</f>
        <v>44800.000000000058</v>
      </c>
      <c r="J15">
        <f>SQRT(2)</f>
        <v>1.4142135623730951</v>
      </c>
      <c r="K15">
        <v>24</v>
      </c>
    </row>
    <row r="16" spans="1:11" x14ac:dyDescent="0.2">
      <c r="A16" t="s">
        <v>71</v>
      </c>
      <c r="B16">
        <v>7500000</v>
      </c>
      <c r="C16">
        <v>1998</v>
      </c>
      <c r="D16" t="s">
        <v>23</v>
      </c>
      <c r="E16">
        <v>250</v>
      </c>
      <c r="F16">
        <v>113</v>
      </c>
      <c r="G16">
        <f>B16/F16</f>
        <v>66371.681415929197</v>
      </c>
      <c r="H16">
        <f>(SQRT(2)^(C16-$K$3))*$K$4</f>
        <v>63356.767594314755</v>
      </c>
      <c r="J16">
        <v>1</v>
      </c>
      <c r="K16">
        <v>12</v>
      </c>
    </row>
    <row r="17" spans="1:8" x14ac:dyDescent="0.2">
      <c r="A17" t="s">
        <v>67</v>
      </c>
      <c r="B17">
        <v>9500000</v>
      </c>
      <c r="C17">
        <v>1999</v>
      </c>
      <c r="D17" t="s">
        <v>23</v>
      </c>
      <c r="E17">
        <v>250</v>
      </c>
      <c r="F17">
        <v>128</v>
      </c>
      <c r="G17">
        <f>B17/F17</f>
        <v>74218.75</v>
      </c>
      <c r="H17">
        <f>(SQRT(2)^(C17-$K$3))*$K$4</f>
        <v>89600.000000000146</v>
      </c>
    </row>
    <row r="18" spans="1:8" x14ac:dyDescent="0.2">
      <c r="A18" t="s">
        <v>69</v>
      </c>
      <c r="B18">
        <v>27400000</v>
      </c>
      <c r="C18">
        <v>1999</v>
      </c>
      <c r="D18" t="s">
        <v>23</v>
      </c>
      <c r="E18">
        <v>180</v>
      </c>
      <c r="F18">
        <v>180</v>
      </c>
      <c r="G18">
        <f>B18/F18</f>
        <v>152222.22222222222</v>
      </c>
      <c r="H18">
        <f>(SQRT(2)^(C18-$K$3))*$K$4</f>
        <v>89600.000000000146</v>
      </c>
    </row>
    <row r="19" spans="1:8" x14ac:dyDescent="0.2">
      <c r="A19" t="s">
        <v>110</v>
      </c>
      <c r="B19">
        <v>111000</v>
      </c>
      <c r="C19">
        <v>1999</v>
      </c>
      <c r="D19" t="s">
        <v>44</v>
      </c>
      <c r="E19">
        <v>350</v>
      </c>
      <c r="F19">
        <v>4.8</v>
      </c>
      <c r="G19">
        <f>B19/F19</f>
        <v>23125</v>
      </c>
      <c r="H19">
        <f>(SQRT(2)^(C19-$K$3))*$K$4</f>
        <v>89600.000000000146</v>
      </c>
    </row>
    <row r="20" spans="1:8" x14ac:dyDescent="0.2">
      <c r="A20" t="s">
        <v>117</v>
      </c>
      <c r="B20">
        <v>22000000</v>
      </c>
      <c r="C20">
        <v>1999</v>
      </c>
      <c r="D20" t="s">
        <v>24</v>
      </c>
      <c r="E20">
        <v>250</v>
      </c>
      <c r="F20">
        <v>184</v>
      </c>
      <c r="G20">
        <f>B20/F20</f>
        <v>119565.21739130435</v>
      </c>
      <c r="H20">
        <f>(SQRT(2)^(C20-$K$3))*$K$4</f>
        <v>89600.000000000146</v>
      </c>
    </row>
    <row r="21" spans="1:8" x14ac:dyDescent="0.2">
      <c r="A21" t="s">
        <v>118</v>
      </c>
      <c r="B21">
        <v>21300000</v>
      </c>
      <c r="C21">
        <v>1999</v>
      </c>
      <c r="D21" t="s">
        <v>24</v>
      </c>
      <c r="E21">
        <v>250</v>
      </c>
      <c r="F21">
        <v>118</v>
      </c>
      <c r="G21">
        <f>B21/F21</f>
        <v>180508.4745762712</v>
      </c>
      <c r="H21">
        <f>(SQRT(2)^(C21-$K$3))*$K$4</f>
        <v>89600.000000000146</v>
      </c>
    </row>
    <row r="22" spans="1:8" x14ac:dyDescent="0.2">
      <c r="A22" t="s">
        <v>68</v>
      </c>
      <c r="B22">
        <v>21000000</v>
      </c>
      <c r="C22">
        <v>2000</v>
      </c>
      <c r="D22" t="s">
        <v>23</v>
      </c>
      <c r="E22">
        <v>180</v>
      </c>
      <c r="F22">
        <v>80</v>
      </c>
      <c r="G22">
        <f>B22/F22</f>
        <v>262500</v>
      </c>
      <c r="H22">
        <f>(SQRT(2)^(C22-$K$3))*$K$4</f>
        <v>126713.53518862952</v>
      </c>
    </row>
    <row r="23" spans="1:8" x14ac:dyDescent="0.2">
      <c r="A23" t="s">
        <v>74</v>
      </c>
      <c r="B23">
        <v>42000000</v>
      </c>
      <c r="C23">
        <v>2000</v>
      </c>
      <c r="D23" t="s">
        <v>23</v>
      </c>
      <c r="E23">
        <v>180</v>
      </c>
      <c r="F23">
        <v>217</v>
      </c>
      <c r="G23">
        <f>B23/F23</f>
        <v>193548.38709677418</v>
      </c>
      <c r="H23">
        <f>(SQRT(2)^(C23-$K$3))*$K$4</f>
        <v>126713.53518862952</v>
      </c>
    </row>
    <row r="24" spans="1:8" x14ac:dyDescent="0.2">
      <c r="A24" t="s">
        <v>66</v>
      </c>
      <c r="B24">
        <v>45000000</v>
      </c>
      <c r="C24">
        <v>2001</v>
      </c>
      <c r="D24" t="s">
        <v>23</v>
      </c>
      <c r="E24">
        <v>130</v>
      </c>
      <c r="F24">
        <v>81</v>
      </c>
      <c r="G24">
        <f>B24/F24</f>
        <v>555555.5555555555</v>
      </c>
      <c r="H24">
        <f>(SQRT(2)^(C24-$K$3))*$K$4</f>
        <v>179200.00000000032</v>
      </c>
    </row>
    <row r="25" spans="1:8" x14ac:dyDescent="0.2">
      <c r="A25" t="s">
        <v>77</v>
      </c>
      <c r="B25">
        <v>55000000</v>
      </c>
      <c r="C25">
        <v>2002</v>
      </c>
      <c r="D25" t="s">
        <v>23</v>
      </c>
      <c r="E25">
        <v>130</v>
      </c>
      <c r="F25">
        <v>145</v>
      </c>
      <c r="G25">
        <f>B25/F25</f>
        <v>379310.3448275862</v>
      </c>
      <c r="H25">
        <f>(SQRT(2)^(C25-$K$3))*$K$4</f>
        <v>253427.07037725908</v>
      </c>
    </row>
    <row r="26" spans="1:8" x14ac:dyDescent="0.2">
      <c r="A26" t="s">
        <v>86</v>
      </c>
      <c r="B26">
        <v>220000000</v>
      </c>
      <c r="C26">
        <v>2002</v>
      </c>
      <c r="D26" t="s">
        <v>23</v>
      </c>
      <c r="E26">
        <v>180</v>
      </c>
      <c r="F26">
        <v>421</v>
      </c>
      <c r="G26">
        <f>B26/F26</f>
        <v>522565.32066508313</v>
      </c>
      <c r="H26">
        <f>(SQRT(2)^(C26-$K$3))*$K$4</f>
        <v>253427.07037725908</v>
      </c>
    </row>
    <row r="27" spans="1:8" x14ac:dyDescent="0.2">
      <c r="A27" t="s">
        <v>87</v>
      </c>
      <c r="B27">
        <v>410000000</v>
      </c>
      <c r="C27">
        <v>2003</v>
      </c>
      <c r="D27" t="s">
        <v>23</v>
      </c>
      <c r="E27">
        <v>130</v>
      </c>
      <c r="F27">
        <v>374</v>
      </c>
      <c r="G27">
        <f>B27/F27</f>
        <v>1096256.6844919787</v>
      </c>
      <c r="H27">
        <f>(SQRT(2)^(C27-$K$3))*$K$4</f>
        <v>358400.0000000007</v>
      </c>
    </row>
    <row r="28" spans="1:8" x14ac:dyDescent="0.2">
      <c r="A28" t="s">
        <v>41</v>
      </c>
      <c r="B28">
        <v>54300000</v>
      </c>
      <c r="C28">
        <v>2003</v>
      </c>
      <c r="D28" t="s">
        <v>24</v>
      </c>
      <c r="E28">
        <v>130</v>
      </c>
      <c r="F28">
        <v>101</v>
      </c>
      <c r="G28">
        <f>B28/F28</f>
        <v>537623.76237623766</v>
      </c>
      <c r="H28">
        <f>(SQRT(2)^(C28-$K$3))*$K$4</f>
        <v>358400.0000000007</v>
      </c>
    </row>
    <row r="29" spans="1:8" x14ac:dyDescent="0.2">
      <c r="A29" t="s">
        <v>116</v>
      </c>
      <c r="B29">
        <v>105900000</v>
      </c>
      <c r="C29">
        <v>2003</v>
      </c>
      <c r="D29" t="s">
        <v>24</v>
      </c>
      <c r="E29">
        <v>130</v>
      </c>
      <c r="F29">
        <v>193</v>
      </c>
      <c r="G29">
        <f>B29/F29</f>
        <v>548704.6632124352</v>
      </c>
      <c r="H29">
        <f>(SQRT(2)^(C29-$K$3))*$K$4</f>
        <v>358400.0000000007</v>
      </c>
    </row>
    <row r="30" spans="1:8" x14ac:dyDescent="0.2">
      <c r="A30" t="s">
        <v>76</v>
      </c>
      <c r="B30">
        <v>112000000</v>
      </c>
      <c r="C30">
        <v>2004</v>
      </c>
      <c r="D30" t="s">
        <v>23</v>
      </c>
      <c r="E30">
        <v>90</v>
      </c>
      <c r="F30">
        <v>110</v>
      </c>
      <c r="G30">
        <f>B30/F30</f>
        <v>1018181.8181818182</v>
      </c>
      <c r="H30">
        <f>(SQRT(2)^(C30-$K$3))*$K$4</f>
        <v>506854.14075451827</v>
      </c>
    </row>
    <row r="31" spans="1:8" x14ac:dyDescent="0.2">
      <c r="A31" t="s">
        <v>85</v>
      </c>
      <c r="B31">
        <v>592000000</v>
      </c>
      <c r="C31">
        <v>2004</v>
      </c>
      <c r="D31" t="s">
        <v>23</v>
      </c>
      <c r="E31">
        <v>130</v>
      </c>
      <c r="F31">
        <v>432</v>
      </c>
      <c r="G31">
        <f>B31/F31</f>
        <v>1370370.3703703703</v>
      </c>
      <c r="H31">
        <f>(SQRT(2)^(C31-$K$3))*$K$4</f>
        <v>506854.14075451827</v>
      </c>
    </row>
    <row r="32" spans="1:8" x14ac:dyDescent="0.2">
      <c r="A32" t="s">
        <v>72</v>
      </c>
      <c r="B32">
        <v>228000000</v>
      </c>
      <c r="C32">
        <v>2005</v>
      </c>
      <c r="D32" t="s">
        <v>23</v>
      </c>
      <c r="E32">
        <v>90</v>
      </c>
      <c r="F32">
        <v>206</v>
      </c>
      <c r="G32">
        <f>B32/F32</f>
        <v>1106796.1165048543</v>
      </c>
      <c r="H32">
        <f>(SQRT(2)^(C32-$K$3))*$K$4</f>
        <v>716800.00000000163</v>
      </c>
    </row>
    <row r="33" spans="1:8" x14ac:dyDescent="0.2">
      <c r="A33" t="s">
        <v>75</v>
      </c>
      <c r="B33">
        <v>169000000</v>
      </c>
      <c r="C33">
        <v>2005</v>
      </c>
      <c r="D33" t="s">
        <v>23</v>
      </c>
      <c r="E33">
        <v>90</v>
      </c>
      <c r="F33">
        <v>143</v>
      </c>
      <c r="G33">
        <f>B33/F33</f>
        <v>1181818.1818181819</v>
      </c>
      <c r="H33">
        <f>(SQRT(2)^(C33-$K$3))*$K$4</f>
        <v>716800.00000000163</v>
      </c>
    </row>
    <row r="34" spans="1:8" x14ac:dyDescent="0.2">
      <c r="A34" t="s">
        <v>73</v>
      </c>
      <c r="B34">
        <v>362000000</v>
      </c>
      <c r="C34">
        <v>2006</v>
      </c>
      <c r="D34" t="s">
        <v>23</v>
      </c>
      <c r="E34">
        <v>65</v>
      </c>
      <c r="F34">
        <v>162</v>
      </c>
      <c r="G34">
        <f>B34/F34</f>
        <v>2234567.9012345681</v>
      </c>
      <c r="H34">
        <f>(SQRT(2)^(C34-$K$3))*$K$4</f>
        <v>1013708.2815090368</v>
      </c>
    </row>
    <row r="35" spans="1:8" x14ac:dyDescent="0.2">
      <c r="A35" t="s">
        <v>78</v>
      </c>
      <c r="B35">
        <v>184000000</v>
      </c>
      <c r="C35">
        <v>2006</v>
      </c>
      <c r="D35" t="s">
        <v>23</v>
      </c>
      <c r="E35">
        <v>65</v>
      </c>
      <c r="F35">
        <v>90</v>
      </c>
      <c r="G35">
        <f>B35/F35</f>
        <v>2044444.4444444445</v>
      </c>
      <c r="H35">
        <f>(SQRT(2)^(C35-$K$3))*$K$4</f>
        <v>1013708.2815090368</v>
      </c>
    </row>
    <row r="36" spans="1:8" x14ac:dyDescent="0.2">
      <c r="A36" t="s">
        <v>101</v>
      </c>
      <c r="B36">
        <v>1700000000</v>
      </c>
      <c r="C36">
        <v>2006</v>
      </c>
      <c r="D36" t="s">
        <v>23</v>
      </c>
      <c r="E36">
        <v>90</v>
      </c>
      <c r="F36">
        <v>596</v>
      </c>
      <c r="G36">
        <f>B36/F36</f>
        <v>2852348.9932885906</v>
      </c>
      <c r="H36">
        <f>(SQRT(2)^(C36-$K$3))*$K$4</f>
        <v>1013708.2815090368</v>
      </c>
    </row>
    <row r="37" spans="1:8" x14ac:dyDescent="0.2">
      <c r="A37" t="s">
        <v>107</v>
      </c>
      <c r="B37">
        <v>291000000</v>
      </c>
      <c r="C37">
        <v>2006</v>
      </c>
      <c r="D37" t="s">
        <v>23</v>
      </c>
      <c r="E37">
        <v>65</v>
      </c>
      <c r="F37">
        <v>143</v>
      </c>
      <c r="G37">
        <f>B37/F37</f>
        <v>2034965.034965035</v>
      </c>
      <c r="H37">
        <f>(SQRT(2)^(C37-$K$3))*$K$4</f>
        <v>1013708.2815090368</v>
      </c>
    </row>
    <row r="38" spans="1:8" x14ac:dyDescent="0.2">
      <c r="A38" t="s">
        <v>39</v>
      </c>
      <c r="B38">
        <v>241000000</v>
      </c>
      <c r="C38">
        <v>2006</v>
      </c>
      <c r="D38" t="s">
        <v>40</v>
      </c>
      <c r="E38">
        <v>90</v>
      </c>
      <c r="F38">
        <v>221</v>
      </c>
      <c r="G38">
        <f>B38/F38</f>
        <v>1090497.7375565611</v>
      </c>
      <c r="H38">
        <f>(SQRT(2)^(C38-$K$3))*$K$4</f>
        <v>1013708.2815090368</v>
      </c>
    </row>
    <row r="39" spans="1:8" x14ac:dyDescent="0.2">
      <c r="A39" t="s">
        <v>30</v>
      </c>
      <c r="B39">
        <v>789000000</v>
      </c>
      <c r="C39">
        <v>2007</v>
      </c>
      <c r="D39" t="s">
        <v>22</v>
      </c>
      <c r="E39">
        <v>65</v>
      </c>
      <c r="F39">
        <v>341</v>
      </c>
      <c r="G39">
        <f>B39/F39</f>
        <v>2313782.991202346</v>
      </c>
      <c r="H39">
        <f>(SQRT(2)^(C39-$K$3))*$K$4</f>
        <v>1433600.0000000035</v>
      </c>
    </row>
    <row r="40" spans="1:8" x14ac:dyDescent="0.2">
      <c r="A40" t="s">
        <v>106</v>
      </c>
      <c r="B40">
        <v>411000000</v>
      </c>
      <c r="C40">
        <v>2007</v>
      </c>
      <c r="D40" t="s">
        <v>23</v>
      </c>
      <c r="E40">
        <v>45</v>
      </c>
      <c r="F40">
        <v>107</v>
      </c>
      <c r="G40">
        <f>B40/F40</f>
        <v>3841121.495327103</v>
      </c>
      <c r="H40">
        <f>(SQRT(2)^(C40-$K$3))*$K$4</f>
        <v>1433600.0000000035</v>
      </c>
    </row>
    <row r="41" spans="1:8" x14ac:dyDescent="0.2">
      <c r="A41" t="s">
        <v>108</v>
      </c>
      <c r="B41">
        <v>169000000</v>
      </c>
      <c r="C41">
        <v>2007</v>
      </c>
      <c r="D41" t="s">
        <v>23</v>
      </c>
      <c r="E41">
        <v>65</v>
      </c>
      <c r="F41">
        <v>111</v>
      </c>
      <c r="G41">
        <f>B41/F41</f>
        <v>1522522.5225225226</v>
      </c>
      <c r="H41">
        <f>(SQRT(2)^(C41-$K$3))*$K$4</f>
        <v>1433600.0000000035</v>
      </c>
    </row>
    <row r="42" spans="1:8" x14ac:dyDescent="0.2">
      <c r="A42" t="s">
        <v>109</v>
      </c>
      <c r="B42">
        <v>26000000</v>
      </c>
      <c r="C42">
        <v>2007</v>
      </c>
      <c r="D42" t="s">
        <v>43</v>
      </c>
      <c r="E42">
        <v>45</v>
      </c>
      <c r="F42">
        <v>31</v>
      </c>
      <c r="G42">
        <f>B42/F42</f>
        <v>838709.67741935479</v>
      </c>
      <c r="H42">
        <f>(SQRT(2)^(C42-$K$3))*$K$4</f>
        <v>1433600.0000000035</v>
      </c>
    </row>
    <row r="43" spans="1:8" x14ac:dyDescent="0.2">
      <c r="A43" t="s">
        <v>122</v>
      </c>
      <c r="B43">
        <v>463000000</v>
      </c>
      <c r="C43">
        <v>2007</v>
      </c>
      <c r="D43" t="s">
        <v>24</v>
      </c>
      <c r="E43">
        <v>65</v>
      </c>
      <c r="F43">
        <v>283</v>
      </c>
      <c r="G43">
        <f>B43/F43</f>
        <v>1636042.4028268552</v>
      </c>
      <c r="H43">
        <f>(SQRT(2)^(C43-$K$3))*$K$4</f>
        <v>1433600.0000000035</v>
      </c>
    </row>
    <row r="44" spans="1:8" x14ac:dyDescent="0.2">
      <c r="A44" t="s">
        <v>52</v>
      </c>
      <c r="B44">
        <v>1900000000</v>
      </c>
      <c r="C44">
        <v>2008</v>
      </c>
      <c r="D44" t="s">
        <v>23</v>
      </c>
      <c r="E44">
        <v>45</v>
      </c>
      <c r="F44">
        <v>503</v>
      </c>
      <c r="G44">
        <f>B44/F44</f>
        <v>3777335.9840954272</v>
      </c>
      <c r="H44">
        <f>(SQRT(2)^(C44-$K$3))*$K$4</f>
        <v>2027416.563018074</v>
      </c>
    </row>
    <row r="45" spans="1:8" x14ac:dyDescent="0.2">
      <c r="A45" t="s">
        <v>104</v>
      </c>
      <c r="B45">
        <v>731000000</v>
      </c>
      <c r="C45">
        <v>2008</v>
      </c>
      <c r="D45" t="s">
        <v>23</v>
      </c>
      <c r="E45">
        <v>45</v>
      </c>
      <c r="F45">
        <v>263</v>
      </c>
      <c r="G45">
        <f>B45/F45</f>
        <v>2779467.6806083652</v>
      </c>
      <c r="H45">
        <f>(SQRT(2)^(C45-$K$3))*$K$4</f>
        <v>2027416.563018074</v>
      </c>
    </row>
    <row r="46" spans="1:8" x14ac:dyDescent="0.2">
      <c r="A46" t="s">
        <v>105</v>
      </c>
      <c r="B46">
        <v>230000000</v>
      </c>
      <c r="C46">
        <v>2008</v>
      </c>
      <c r="D46" t="s">
        <v>23</v>
      </c>
      <c r="E46">
        <v>45</v>
      </c>
      <c r="F46">
        <v>83</v>
      </c>
      <c r="G46">
        <f>B46/F46</f>
        <v>2771084.3373493976</v>
      </c>
      <c r="H46">
        <f>(SQRT(2)^(C46-$K$3))*$K$4</f>
        <v>2027416.563018074</v>
      </c>
    </row>
    <row r="47" spans="1:8" x14ac:dyDescent="0.2">
      <c r="A47" t="s">
        <v>42</v>
      </c>
      <c r="B47">
        <v>47000000</v>
      </c>
      <c r="C47">
        <v>2008</v>
      </c>
      <c r="D47" t="s">
        <v>23</v>
      </c>
      <c r="E47">
        <v>45</v>
      </c>
      <c r="F47">
        <v>24</v>
      </c>
      <c r="G47">
        <f>B47/F47</f>
        <v>1958333.3333333333</v>
      </c>
      <c r="H47">
        <f>(SQRT(2)^(C47-$K$3))*$K$4</f>
        <v>2027416.563018074</v>
      </c>
    </row>
    <row r="48" spans="1:8" x14ac:dyDescent="0.2">
      <c r="A48" t="s">
        <v>121</v>
      </c>
      <c r="B48">
        <v>758000000</v>
      </c>
      <c r="C48">
        <v>2008</v>
      </c>
      <c r="D48" t="s">
        <v>24</v>
      </c>
      <c r="E48">
        <v>45</v>
      </c>
      <c r="F48">
        <v>258</v>
      </c>
      <c r="G48">
        <f>B48/F48</f>
        <v>2937984.496124031</v>
      </c>
      <c r="H48">
        <f>(SQRT(2)^(C48-$K$3))*$K$4</f>
        <v>2027416.563018074</v>
      </c>
    </row>
    <row r="49" spans="1:8" x14ac:dyDescent="0.2">
      <c r="A49" t="s">
        <v>53</v>
      </c>
      <c r="B49">
        <v>904000000</v>
      </c>
      <c r="C49">
        <v>2009</v>
      </c>
      <c r="D49" t="s">
        <v>24</v>
      </c>
      <c r="E49">
        <v>45</v>
      </c>
      <c r="F49">
        <v>346</v>
      </c>
      <c r="G49">
        <f>B49/F49</f>
        <v>2612716.7630057805</v>
      </c>
      <c r="H49">
        <f>(SQRT(2)^(C49-$K$3))*$K$4</f>
        <v>2867200.0000000075</v>
      </c>
    </row>
    <row r="50" spans="1:8" x14ac:dyDescent="0.2">
      <c r="A50" t="s">
        <v>56</v>
      </c>
      <c r="B50">
        <v>1170000000</v>
      </c>
      <c r="C50">
        <v>2010</v>
      </c>
      <c r="D50" t="s">
        <v>23</v>
      </c>
      <c r="E50">
        <v>32</v>
      </c>
      <c r="F50">
        <v>240</v>
      </c>
      <c r="G50">
        <f>B50/F50</f>
        <v>4875000</v>
      </c>
      <c r="H50">
        <f>(SQRT(2)^(C50-$K$3))*$K$4</f>
        <v>4054833.1260361494</v>
      </c>
    </row>
    <row r="51" spans="1:8" x14ac:dyDescent="0.2">
      <c r="A51" t="s">
        <v>58</v>
      </c>
      <c r="B51">
        <v>1400000000</v>
      </c>
      <c r="C51">
        <v>2010</v>
      </c>
      <c r="D51" t="s">
        <v>22</v>
      </c>
      <c r="E51">
        <v>45</v>
      </c>
      <c r="F51">
        <v>512</v>
      </c>
      <c r="G51">
        <f>B51/F51</f>
        <v>2734375</v>
      </c>
      <c r="H51">
        <f>(SQRT(2)^(C51-$K$3))*$K$4</f>
        <v>4054833.1260361494</v>
      </c>
    </row>
    <row r="52" spans="1:8" x14ac:dyDescent="0.2">
      <c r="A52" t="s">
        <v>59</v>
      </c>
      <c r="B52">
        <v>2000000000</v>
      </c>
      <c r="C52">
        <v>2010</v>
      </c>
      <c r="D52" t="s">
        <v>23</v>
      </c>
      <c r="E52">
        <v>65</v>
      </c>
      <c r="F52">
        <v>699</v>
      </c>
      <c r="G52">
        <f>B52/F52</f>
        <v>2861230.329041488</v>
      </c>
      <c r="H52">
        <f>(SQRT(2)^(C52-$K$3))*$K$4</f>
        <v>4054833.1260361494</v>
      </c>
    </row>
    <row r="53" spans="1:8" x14ac:dyDescent="0.2">
      <c r="A53" t="s">
        <v>123</v>
      </c>
      <c r="B53">
        <v>2300000000</v>
      </c>
      <c r="C53">
        <v>2010</v>
      </c>
      <c r="D53" t="s">
        <v>23</v>
      </c>
      <c r="E53">
        <v>45</v>
      </c>
      <c r="F53">
        <v>684</v>
      </c>
      <c r="G53">
        <f>B53/F53</f>
        <v>3362573.0994152045</v>
      </c>
      <c r="H53">
        <f>(SQRT(2)^(C53-$K$3))*$K$4</f>
        <v>4054833.1260361494</v>
      </c>
    </row>
    <row r="54" spans="1:8" x14ac:dyDescent="0.2">
      <c r="A54" t="s">
        <v>126</v>
      </c>
      <c r="B54">
        <v>1200000000</v>
      </c>
      <c r="C54">
        <v>2010</v>
      </c>
      <c r="D54" t="s">
        <v>22</v>
      </c>
      <c r="E54">
        <v>45</v>
      </c>
      <c r="F54">
        <v>567</v>
      </c>
      <c r="G54">
        <f>B54/F54</f>
        <v>2116402.1164021166</v>
      </c>
      <c r="H54">
        <f t="shared" ref="H54:H82" si="0">(SQRT(2)^(C54-$K$3))*$K$4</f>
        <v>4054833.1260361494</v>
      </c>
    </row>
    <row r="55" spans="1:8" x14ac:dyDescent="0.2">
      <c r="A55" t="s">
        <v>133</v>
      </c>
      <c r="B55">
        <v>1000000000</v>
      </c>
      <c r="C55">
        <v>2010</v>
      </c>
      <c r="D55" t="s">
        <v>46</v>
      </c>
      <c r="E55">
        <v>40</v>
      </c>
      <c r="F55">
        <v>377</v>
      </c>
      <c r="G55">
        <f>B55/F55</f>
        <v>2652519.8938992042</v>
      </c>
      <c r="H55">
        <f t="shared" si="0"/>
        <v>4054833.1260361494</v>
      </c>
    </row>
    <row r="56" spans="1:8" x14ac:dyDescent="0.2">
      <c r="A56" t="s">
        <v>54</v>
      </c>
      <c r="B56">
        <v>2270000000</v>
      </c>
      <c r="C56">
        <v>2011</v>
      </c>
      <c r="D56" t="s">
        <v>23</v>
      </c>
      <c r="E56">
        <v>32</v>
      </c>
      <c r="F56">
        <v>434</v>
      </c>
      <c r="G56">
        <f>B56/F56</f>
        <v>5230414.746543779</v>
      </c>
      <c r="H56">
        <f t="shared" si="0"/>
        <v>5734400.0000000168</v>
      </c>
    </row>
    <row r="57" spans="1:8" x14ac:dyDescent="0.2">
      <c r="A57" t="s">
        <v>63</v>
      </c>
      <c r="B57">
        <v>1160000000</v>
      </c>
      <c r="C57">
        <v>2011</v>
      </c>
      <c r="D57" t="s">
        <v>23</v>
      </c>
      <c r="E57">
        <v>32</v>
      </c>
      <c r="F57">
        <v>216</v>
      </c>
      <c r="G57">
        <f>B57/F57</f>
        <v>5370370.3703703703</v>
      </c>
      <c r="H57">
        <f t="shared" si="0"/>
        <v>5734400.0000000168</v>
      </c>
    </row>
    <row r="58" spans="1:8" x14ac:dyDescent="0.2">
      <c r="A58" t="s">
        <v>136</v>
      </c>
      <c r="B58">
        <v>2600000000</v>
      </c>
      <c r="C58">
        <v>2011</v>
      </c>
      <c r="D58" t="s">
        <v>23</v>
      </c>
      <c r="E58">
        <v>32</v>
      </c>
      <c r="F58">
        <v>512</v>
      </c>
      <c r="G58">
        <f>B58/F58</f>
        <v>5078125</v>
      </c>
      <c r="H58">
        <f t="shared" si="0"/>
        <v>5734400.0000000168</v>
      </c>
    </row>
    <row r="59" spans="1:8" x14ac:dyDescent="0.2">
      <c r="A59" t="s">
        <v>51</v>
      </c>
      <c r="B59">
        <v>2750000000</v>
      </c>
      <c r="C59">
        <v>2012</v>
      </c>
      <c r="D59" t="s">
        <v>22</v>
      </c>
      <c r="E59">
        <v>32</v>
      </c>
      <c r="F59">
        <v>597</v>
      </c>
      <c r="G59">
        <f>B59/F59</f>
        <v>4606365.1591289779</v>
      </c>
      <c r="H59">
        <f t="shared" si="0"/>
        <v>8109666.2520722998</v>
      </c>
    </row>
    <row r="60" spans="1:8" x14ac:dyDescent="0.2">
      <c r="A60" t="s">
        <v>61</v>
      </c>
      <c r="B60">
        <v>1400000000</v>
      </c>
      <c r="C60">
        <v>2012</v>
      </c>
      <c r="D60" t="s">
        <v>23</v>
      </c>
      <c r="E60">
        <v>22</v>
      </c>
      <c r="F60">
        <v>160</v>
      </c>
      <c r="G60">
        <f>B60/F60</f>
        <v>8750000</v>
      </c>
      <c r="H60">
        <f t="shared" si="0"/>
        <v>8109666.2520722998</v>
      </c>
    </row>
    <row r="61" spans="1:8" x14ac:dyDescent="0.2">
      <c r="A61" t="s">
        <v>64</v>
      </c>
      <c r="B61">
        <v>1303000000</v>
      </c>
      <c r="C61">
        <v>2012</v>
      </c>
      <c r="D61" t="s">
        <v>24</v>
      </c>
      <c r="E61">
        <v>32</v>
      </c>
      <c r="F61">
        <v>246</v>
      </c>
      <c r="G61">
        <f>B61/F61</f>
        <v>5296747.9674796751</v>
      </c>
      <c r="H61">
        <f t="shared" si="0"/>
        <v>8109666.2520722998</v>
      </c>
    </row>
    <row r="62" spans="1:8" x14ac:dyDescent="0.2">
      <c r="A62" t="s">
        <v>125</v>
      </c>
      <c r="B62">
        <v>2100000000</v>
      </c>
      <c r="C62">
        <v>2012</v>
      </c>
      <c r="D62" t="s">
        <v>22</v>
      </c>
      <c r="E62">
        <v>32</v>
      </c>
      <c r="F62">
        <v>567</v>
      </c>
      <c r="G62">
        <f>B62/F62</f>
        <v>3703703.7037037038</v>
      </c>
      <c r="H62">
        <f t="shared" si="0"/>
        <v>8109666.2520722998</v>
      </c>
    </row>
    <row r="63" spans="1:8" x14ac:dyDescent="0.2">
      <c r="A63" t="s">
        <v>127</v>
      </c>
      <c r="B63">
        <v>3100000000</v>
      </c>
      <c r="C63">
        <v>2012</v>
      </c>
      <c r="D63" t="s">
        <v>23</v>
      </c>
      <c r="E63">
        <v>32</v>
      </c>
      <c r="F63">
        <v>544</v>
      </c>
      <c r="G63">
        <f>B63/F63</f>
        <v>5698529.4117647056</v>
      </c>
      <c r="H63">
        <f t="shared" si="0"/>
        <v>8109666.2520722998</v>
      </c>
    </row>
    <row r="64" spans="1:8" x14ac:dyDescent="0.2">
      <c r="A64" t="s">
        <v>129</v>
      </c>
      <c r="B64">
        <v>1200000000</v>
      </c>
      <c r="C64">
        <v>2012</v>
      </c>
      <c r="D64" t="s">
        <v>24</v>
      </c>
      <c r="E64">
        <v>32</v>
      </c>
      <c r="F64">
        <v>315</v>
      </c>
      <c r="G64">
        <f>B64/F64</f>
        <v>3809523.8095238097</v>
      </c>
      <c r="H64">
        <f t="shared" si="0"/>
        <v>8109666.2520722998</v>
      </c>
    </row>
    <row r="65" spans="1:8" x14ac:dyDescent="0.2">
      <c r="A65" t="s">
        <v>130</v>
      </c>
      <c r="B65">
        <v>5000000000</v>
      </c>
      <c r="C65">
        <v>2012</v>
      </c>
      <c r="D65" t="s">
        <v>23</v>
      </c>
      <c r="E65">
        <v>22</v>
      </c>
      <c r="F65">
        <v>720</v>
      </c>
      <c r="G65">
        <f>B65/F65</f>
        <v>6944444.444444444</v>
      </c>
      <c r="H65">
        <f t="shared" si="0"/>
        <v>8109666.2520722998</v>
      </c>
    </row>
    <row r="66" spans="1:8" x14ac:dyDescent="0.2">
      <c r="A66" t="s">
        <v>49</v>
      </c>
      <c r="B66">
        <v>5000000000</v>
      </c>
      <c r="C66">
        <v>2013</v>
      </c>
      <c r="D66" t="s">
        <v>20</v>
      </c>
      <c r="E66">
        <v>28</v>
      </c>
      <c r="F66">
        <v>363</v>
      </c>
      <c r="G66">
        <f>B66/F66</f>
        <v>13774104.683195593</v>
      </c>
      <c r="H66">
        <f t="shared" si="0"/>
        <v>11468800.000000035</v>
      </c>
    </row>
    <row r="67" spans="1:8" x14ac:dyDescent="0.2">
      <c r="A67" t="s">
        <v>55</v>
      </c>
      <c r="B67">
        <v>1860000000</v>
      </c>
      <c r="C67">
        <v>2013</v>
      </c>
      <c r="D67" t="s">
        <v>23</v>
      </c>
      <c r="E67">
        <v>22</v>
      </c>
      <c r="F67">
        <v>256</v>
      </c>
      <c r="G67">
        <f>B67/F67</f>
        <v>7265625</v>
      </c>
      <c r="H67">
        <f t="shared" si="0"/>
        <v>11468800.000000035</v>
      </c>
    </row>
    <row r="68" spans="1:8" x14ac:dyDescent="0.2">
      <c r="A68" t="s">
        <v>115</v>
      </c>
      <c r="B68">
        <v>1000000000</v>
      </c>
      <c r="C68">
        <v>2013</v>
      </c>
      <c r="D68" t="s">
        <v>45</v>
      </c>
      <c r="E68">
        <v>28</v>
      </c>
      <c r="F68">
        <v>102</v>
      </c>
      <c r="G68">
        <f>B68/F68</f>
        <v>9803921.5686274506</v>
      </c>
      <c r="H68">
        <f t="shared" si="0"/>
        <v>11468800.000000035</v>
      </c>
    </row>
    <row r="69" spans="1:8" x14ac:dyDescent="0.2">
      <c r="A69" t="s">
        <v>135</v>
      </c>
      <c r="B69">
        <v>4200000000</v>
      </c>
      <c r="C69">
        <v>2013</v>
      </c>
      <c r="D69" t="s">
        <v>22</v>
      </c>
      <c r="E69">
        <v>22</v>
      </c>
      <c r="F69">
        <v>650</v>
      </c>
      <c r="G69">
        <f>B69/F69</f>
        <v>6461538.461538462</v>
      </c>
      <c r="H69">
        <f t="shared" si="0"/>
        <v>11468800.000000035</v>
      </c>
    </row>
    <row r="70" spans="1:8" x14ac:dyDescent="0.2">
      <c r="A70" t="s">
        <v>62</v>
      </c>
      <c r="B70">
        <v>1400000000</v>
      </c>
      <c r="C70">
        <v>2014</v>
      </c>
      <c r="D70" t="s">
        <v>23</v>
      </c>
      <c r="E70">
        <v>22</v>
      </c>
      <c r="F70">
        <v>177</v>
      </c>
      <c r="G70">
        <f>B70/F70</f>
        <v>7909604.5197740113</v>
      </c>
      <c r="H70">
        <f t="shared" si="0"/>
        <v>16219332.504144605</v>
      </c>
    </row>
    <row r="71" spans="1:8" x14ac:dyDescent="0.2">
      <c r="A71" t="s">
        <v>113</v>
      </c>
      <c r="B71">
        <v>3000000000</v>
      </c>
      <c r="C71">
        <v>2014</v>
      </c>
      <c r="D71" t="s">
        <v>45</v>
      </c>
      <c r="E71">
        <v>20</v>
      </c>
      <c r="F71">
        <v>128</v>
      </c>
      <c r="G71">
        <f>B71/F71</f>
        <v>23437500</v>
      </c>
      <c r="H71">
        <f t="shared" si="0"/>
        <v>16219332.504144605</v>
      </c>
    </row>
    <row r="72" spans="1:8" x14ac:dyDescent="0.2">
      <c r="A72" t="s">
        <v>114</v>
      </c>
      <c r="B72">
        <v>2000000000</v>
      </c>
      <c r="C72">
        <v>2014</v>
      </c>
      <c r="D72" t="s">
        <v>45</v>
      </c>
      <c r="E72">
        <v>20</v>
      </c>
      <c r="F72">
        <v>89</v>
      </c>
      <c r="G72">
        <f>B72/F72</f>
        <v>22471910.11235955</v>
      </c>
      <c r="H72">
        <f t="shared" si="0"/>
        <v>16219332.504144605</v>
      </c>
    </row>
    <row r="73" spans="1:8" x14ac:dyDescent="0.2">
      <c r="A73" t="s">
        <v>128</v>
      </c>
      <c r="B73">
        <v>2600000000</v>
      </c>
      <c r="C73">
        <v>2014</v>
      </c>
      <c r="D73" t="s">
        <v>23</v>
      </c>
      <c r="E73">
        <v>22</v>
      </c>
      <c r="F73">
        <v>355</v>
      </c>
      <c r="G73">
        <f>B73/F73</f>
        <v>7323943.6619718308</v>
      </c>
      <c r="H73">
        <f t="shared" si="0"/>
        <v>16219332.504144605</v>
      </c>
    </row>
    <row r="74" spans="1:8" x14ac:dyDescent="0.2">
      <c r="A74" t="s">
        <v>132</v>
      </c>
      <c r="B74">
        <v>5560000000</v>
      </c>
      <c r="C74">
        <v>2014</v>
      </c>
      <c r="D74" t="s">
        <v>23</v>
      </c>
      <c r="E74">
        <v>22</v>
      </c>
      <c r="F74">
        <v>661</v>
      </c>
      <c r="G74">
        <f>B74/F74</f>
        <v>8411497.7307110447</v>
      </c>
      <c r="H74">
        <f t="shared" si="0"/>
        <v>16219332.504144605</v>
      </c>
    </row>
    <row r="75" spans="1:8" x14ac:dyDescent="0.2">
      <c r="A75" t="s">
        <v>134</v>
      </c>
      <c r="B75">
        <v>4310000000</v>
      </c>
      <c r="C75">
        <v>2014</v>
      </c>
      <c r="D75" t="s">
        <v>23</v>
      </c>
      <c r="E75">
        <v>22</v>
      </c>
      <c r="F75">
        <v>541</v>
      </c>
      <c r="G75">
        <f>B75/F75</f>
        <v>7966728.2809611829</v>
      </c>
      <c r="H75">
        <f t="shared" si="0"/>
        <v>16219332.504144605</v>
      </c>
    </row>
    <row r="76" spans="1:8" x14ac:dyDescent="0.2">
      <c r="A76" t="s">
        <v>60</v>
      </c>
      <c r="B76">
        <v>1750000000</v>
      </c>
      <c r="C76">
        <v>2015</v>
      </c>
      <c r="D76" t="s">
        <v>23</v>
      </c>
      <c r="E76">
        <v>14</v>
      </c>
      <c r="F76">
        <v>122</v>
      </c>
      <c r="G76">
        <f>B76/F76</f>
        <v>14344262.295081967</v>
      </c>
      <c r="H76">
        <f t="shared" si="0"/>
        <v>22937600.000000078</v>
      </c>
    </row>
    <row r="77" spans="1:8" x14ac:dyDescent="0.2">
      <c r="A77" t="s">
        <v>98</v>
      </c>
      <c r="B77">
        <v>7100000000</v>
      </c>
      <c r="C77">
        <v>2015</v>
      </c>
      <c r="D77" t="s">
        <v>22</v>
      </c>
      <c r="E77">
        <v>22</v>
      </c>
      <c r="F77">
        <v>678</v>
      </c>
      <c r="G77">
        <f>B77/F77</f>
        <v>10471976.401179941</v>
      </c>
      <c r="H77">
        <f t="shared" si="0"/>
        <v>22937600.000000078</v>
      </c>
    </row>
    <row r="78" spans="1:8" x14ac:dyDescent="0.2">
      <c r="A78" t="s">
        <v>99</v>
      </c>
      <c r="B78">
        <v>3990000000</v>
      </c>
      <c r="C78">
        <v>2015</v>
      </c>
      <c r="D78" t="s">
        <v>22</v>
      </c>
      <c r="E78">
        <v>22</v>
      </c>
      <c r="F78">
        <v>678</v>
      </c>
      <c r="G78">
        <f>B78/F78</f>
        <v>5884955.7522123894</v>
      </c>
      <c r="H78">
        <f t="shared" si="0"/>
        <v>22937600.000000078</v>
      </c>
    </row>
    <row r="79" spans="1:8" x14ac:dyDescent="0.2">
      <c r="A79" t="s">
        <v>100</v>
      </c>
      <c r="B79">
        <v>1900000000</v>
      </c>
      <c r="C79">
        <v>2015</v>
      </c>
      <c r="D79" t="s">
        <v>23</v>
      </c>
      <c r="E79">
        <v>14</v>
      </c>
      <c r="F79">
        <v>133</v>
      </c>
      <c r="G79">
        <f>B79/F79</f>
        <v>14285714.285714285</v>
      </c>
      <c r="H79">
        <f t="shared" si="0"/>
        <v>22937600.000000078</v>
      </c>
    </row>
    <row r="80" spans="1:8" x14ac:dyDescent="0.2">
      <c r="A80" t="s">
        <v>131</v>
      </c>
      <c r="B80">
        <v>7200000000</v>
      </c>
      <c r="C80">
        <v>2016</v>
      </c>
      <c r="D80" t="s">
        <v>23</v>
      </c>
      <c r="E80">
        <v>14</v>
      </c>
      <c r="F80">
        <v>456</v>
      </c>
      <c r="G80">
        <f>B80/F80</f>
        <v>15789473.684210526</v>
      </c>
      <c r="H80">
        <f t="shared" si="0"/>
        <v>32438665.008289214</v>
      </c>
    </row>
    <row r="81" spans="1:8" x14ac:dyDescent="0.2">
      <c r="A81" t="s">
        <v>137</v>
      </c>
      <c r="B81">
        <v>3200000000</v>
      </c>
      <c r="C81">
        <v>2016</v>
      </c>
      <c r="D81" t="s">
        <v>23</v>
      </c>
      <c r="E81">
        <v>14</v>
      </c>
      <c r="F81">
        <v>246</v>
      </c>
      <c r="G81">
        <f>B81/F81</f>
        <v>13008130.081300814</v>
      </c>
      <c r="H81">
        <f t="shared" si="0"/>
        <v>32438665.008289214</v>
      </c>
    </row>
    <row r="82" spans="1:8" x14ac:dyDescent="0.2">
      <c r="A82" t="s">
        <v>124</v>
      </c>
      <c r="B82">
        <v>4800000000</v>
      </c>
      <c r="C82">
        <v>2017</v>
      </c>
      <c r="D82" t="s">
        <v>24</v>
      </c>
      <c r="E82">
        <v>14</v>
      </c>
      <c r="F82">
        <v>192</v>
      </c>
      <c r="G82">
        <f>B82/F82</f>
        <v>25000000</v>
      </c>
      <c r="H82">
        <f t="shared" si="0"/>
        <v>45875200.000000164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14" sqref="E14"/>
    </sheetView>
  </sheetViews>
  <sheetFormatPr baseColWidth="10" defaultRowHeight="15" x14ac:dyDescent="0.2"/>
  <sheetData>
    <row r="1" spans="1:7" x14ac:dyDescent="0.2">
      <c r="A1" t="s">
        <v>14</v>
      </c>
      <c r="B1" t="s">
        <v>141</v>
      </c>
      <c r="C1" t="s">
        <v>142</v>
      </c>
      <c r="D1" t="s">
        <v>213</v>
      </c>
      <c r="E1" t="s">
        <v>143</v>
      </c>
      <c r="F1" t="s">
        <v>144</v>
      </c>
      <c r="G1" t="s">
        <v>29</v>
      </c>
    </row>
    <row r="2" spans="1:7" x14ac:dyDescent="0.2">
      <c r="A2">
        <v>1971</v>
      </c>
      <c r="B2" t="s">
        <v>38</v>
      </c>
      <c r="C2">
        <v>2300</v>
      </c>
      <c r="D2">
        <v>10000</v>
      </c>
      <c r="E2" t="s">
        <v>145</v>
      </c>
      <c r="F2" t="s">
        <v>146</v>
      </c>
      <c r="G2" t="s">
        <v>147</v>
      </c>
    </row>
    <row r="3" spans="1:7" x14ac:dyDescent="0.2">
      <c r="A3">
        <v>1974</v>
      </c>
      <c r="B3" t="s">
        <v>37</v>
      </c>
      <c r="C3">
        <v>6000</v>
      </c>
      <c r="D3">
        <v>6000</v>
      </c>
      <c r="E3" t="s">
        <v>148</v>
      </c>
      <c r="F3" t="s">
        <v>149</v>
      </c>
      <c r="G3" t="s">
        <v>150</v>
      </c>
    </row>
    <row r="4" spans="1:7" x14ac:dyDescent="0.2">
      <c r="A4">
        <v>1979</v>
      </c>
      <c r="B4" t="s">
        <v>33</v>
      </c>
      <c r="C4">
        <v>29000</v>
      </c>
      <c r="D4">
        <v>3000</v>
      </c>
      <c r="E4" t="s">
        <v>151</v>
      </c>
      <c r="F4" t="s">
        <v>152</v>
      </c>
      <c r="G4" t="s">
        <v>153</v>
      </c>
    </row>
    <row r="5" spans="1:7" x14ac:dyDescent="0.2">
      <c r="A5">
        <v>1982</v>
      </c>
      <c r="B5" t="s">
        <v>36</v>
      </c>
      <c r="C5">
        <v>134000</v>
      </c>
      <c r="D5">
        <v>1500</v>
      </c>
      <c r="E5" t="s">
        <v>154</v>
      </c>
      <c r="F5" t="s">
        <v>155</v>
      </c>
      <c r="G5">
        <v>1</v>
      </c>
    </row>
    <row r="6" spans="1:7" x14ac:dyDescent="0.2">
      <c r="A6">
        <v>1985</v>
      </c>
      <c r="B6" t="s">
        <v>35</v>
      </c>
      <c r="C6">
        <v>275000</v>
      </c>
      <c r="D6">
        <v>1500</v>
      </c>
      <c r="E6" t="s">
        <v>156</v>
      </c>
      <c r="F6" t="s">
        <v>157</v>
      </c>
      <c r="G6">
        <v>5</v>
      </c>
    </row>
    <row r="7" spans="1:7" x14ac:dyDescent="0.2">
      <c r="A7">
        <v>1989</v>
      </c>
      <c r="B7" t="s">
        <v>34</v>
      </c>
      <c r="C7" t="s">
        <v>158</v>
      </c>
      <c r="D7">
        <v>900</v>
      </c>
      <c r="E7" t="s">
        <v>159</v>
      </c>
      <c r="F7" t="s">
        <v>157</v>
      </c>
      <c r="G7">
        <v>20</v>
      </c>
    </row>
    <row r="8" spans="1:7" x14ac:dyDescent="0.2">
      <c r="A8">
        <v>1993</v>
      </c>
      <c r="B8" t="s">
        <v>160</v>
      </c>
      <c r="C8">
        <v>3100000</v>
      </c>
      <c r="D8">
        <v>500</v>
      </c>
      <c r="E8" t="s">
        <v>161</v>
      </c>
      <c r="F8" t="s">
        <v>162</v>
      </c>
      <c r="G8">
        <v>100</v>
      </c>
    </row>
    <row r="9" spans="1:7" x14ac:dyDescent="0.2">
      <c r="A9">
        <v>1997</v>
      </c>
      <c r="B9" t="s">
        <v>163</v>
      </c>
      <c r="C9">
        <v>7500000</v>
      </c>
      <c r="D9">
        <v>400</v>
      </c>
      <c r="E9" t="s">
        <v>164</v>
      </c>
      <c r="F9" t="s">
        <v>162</v>
      </c>
      <c r="G9">
        <v>300</v>
      </c>
    </row>
    <row r="10" spans="1:7" x14ac:dyDescent="0.2">
      <c r="A10">
        <v>1999</v>
      </c>
      <c r="B10" t="s">
        <v>165</v>
      </c>
      <c r="C10">
        <v>9500000</v>
      </c>
      <c r="D10">
        <v>200</v>
      </c>
      <c r="E10" t="s">
        <v>166</v>
      </c>
      <c r="F10" t="s">
        <v>162</v>
      </c>
      <c r="G10">
        <v>510</v>
      </c>
    </row>
    <row r="11" spans="1:7" x14ac:dyDescent="0.2">
      <c r="A11">
        <v>2000</v>
      </c>
      <c r="B11" t="s">
        <v>167</v>
      </c>
      <c r="C11">
        <v>42000000</v>
      </c>
      <c r="D11">
        <v>90</v>
      </c>
      <c r="E11" t="s">
        <v>168</v>
      </c>
      <c r="F11" t="s">
        <v>162</v>
      </c>
      <c r="G11">
        <v>1700</v>
      </c>
    </row>
    <row r="12" spans="1:7" x14ac:dyDescent="0.2">
      <c r="A12">
        <v>2004</v>
      </c>
      <c r="B12" t="s">
        <v>169</v>
      </c>
      <c r="C12">
        <v>125000000</v>
      </c>
      <c r="D12">
        <v>70</v>
      </c>
      <c r="E12" t="s">
        <v>170</v>
      </c>
      <c r="F12" t="s">
        <v>162</v>
      </c>
      <c r="G12">
        <v>9000</v>
      </c>
    </row>
    <row r="13" spans="1:7" x14ac:dyDescent="0.2">
      <c r="A13">
        <v>2006</v>
      </c>
      <c r="B13" t="s">
        <v>171</v>
      </c>
      <c r="C13">
        <v>291000000</v>
      </c>
      <c r="D13">
        <v>65</v>
      </c>
      <c r="E13" t="s">
        <v>172</v>
      </c>
      <c r="F13" t="s">
        <v>173</v>
      </c>
      <c r="G13">
        <v>22000</v>
      </c>
    </row>
    <row r="14" spans="1:7" x14ac:dyDescent="0.2">
      <c r="A14">
        <v>2007</v>
      </c>
      <c r="B14" t="s">
        <v>174</v>
      </c>
      <c r="C14" t="s">
        <v>175</v>
      </c>
      <c r="D14">
        <v>65</v>
      </c>
      <c r="E14" t="s">
        <v>176</v>
      </c>
      <c r="F14" t="s">
        <v>173</v>
      </c>
      <c r="G14" t="s">
        <v>177</v>
      </c>
    </row>
    <row r="15" spans="1:7" x14ac:dyDescent="0.2">
      <c r="A15">
        <v>2008</v>
      </c>
      <c r="B15" t="s">
        <v>178</v>
      </c>
      <c r="C15">
        <v>410000000</v>
      </c>
      <c r="D15">
        <v>45</v>
      </c>
      <c r="E15" t="s">
        <v>179</v>
      </c>
      <c r="F15" t="s">
        <v>173</v>
      </c>
      <c r="G15" t="s">
        <v>180</v>
      </c>
    </row>
    <row r="16" spans="1:7" x14ac:dyDescent="0.2">
      <c r="A16">
        <v>2008</v>
      </c>
      <c r="B16" t="s">
        <v>181</v>
      </c>
      <c r="C16" t="s">
        <v>182</v>
      </c>
      <c r="D16">
        <v>45</v>
      </c>
      <c r="E16" t="s">
        <v>183</v>
      </c>
      <c r="F16" t="s">
        <v>173</v>
      </c>
      <c r="G16" t="s">
        <v>184</v>
      </c>
    </row>
    <row r="17" spans="1:7" x14ac:dyDescent="0.2">
      <c r="A17">
        <v>2008</v>
      </c>
      <c r="B17" t="s">
        <v>185</v>
      </c>
      <c r="C17">
        <v>731000000</v>
      </c>
      <c r="D17">
        <v>45</v>
      </c>
      <c r="E17" t="s">
        <v>186</v>
      </c>
      <c r="F17" t="s">
        <v>173</v>
      </c>
      <c r="G17" t="s">
        <v>187</v>
      </c>
    </row>
    <row r="18" spans="1:7" x14ac:dyDescent="0.2">
      <c r="A18">
        <v>2009</v>
      </c>
      <c r="B18" t="s">
        <v>188</v>
      </c>
      <c r="C18">
        <v>774000000</v>
      </c>
      <c r="D18">
        <v>45</v>
      </c>
      <c r="E18" t="s">
        <v>189</v>
      </c>
      <c r="F18" t="s">
        <v>173</v>
      </c>
      <c r="G18">
        <v>76383</v>
      </c>
    </row>
    <row r="19" spans="1:7" x14ac:dyDescent="0.2">
      <c r="A19">
        <v>2010</v>
      </c>
      <c r="B19" t="s">
        <v>190</v>
      </c>
      <c r="C19">
        <v>1170000000</v>
      </c>
      <c r="D19">
        <v>32</v>
      </c>
      <c r="E19" t="s">
        <v>191</v>
      </c>
      <c r="F19" t="s">
        <v>173</v>
      </c>
      <c r="G19">
        <v>147600</v>
      </c>
    </row>
    <row r="20" spans="1:7" x14ac:dyDescent="0.2">
      <c r="A20">
        <v>2011</v>
      </c>
      <c r="B20" t="s">
        <v>192</v>
      </c>
      <c r="C20">
        <v>1160000000</v>
      </c>
      <c r="D20">
        <v>32</v>
      </c>
      <c r="E20" t="s">
        <v>193</v>
      </c>
      <c r="F20" t="s">
        <v>173</v>
      </c>
    </row>
    <row r="21" spans="1:7" x14ac:dyDescent="0.2">
      <c r="A21">
        <v>2011</v>
      </c>
      <c r="B21" t="s">
        <v>194</v>
      </c>
      <c r="C21">
        <v>2270000000</v>
      </c>
      <c r="D21">
        <v>32</v>
      </c>
      <c r="E21" t="s">
        <v>195</v>
      </c>
      <c r="F21" t="s">
        <v>173</v>
      </c>
      <c r="G21" t="s">
        <v>196</v>
      </c>
    </row>
    <row r="22" spans="1:7" x14ac:dyDescent="0.2">
      <c r="A22">
        <v>2012</v>
      </c>
      <c r="B22" t="s">
        <v>197</v>
      </c>
      <c r="C22">
        <v>1400000000</v>
      </c>
      <c r="D22">
        <v>22</v>
      </c>
      <c r="E22" t="s">
        <v>198</v>
      </c>
      <c r="F22" t="s">
        <v>173</v>
      </c>
    </row>
    <row r="23" spans="1:7" x14ac:dyDescent="0.2">
      <c r="A23">
        <v>2013</v>
      </c>
      <c r="B23" t="s">
        <v>199</v>
      </c>
      <c r="C23">
        <v>1400000000</v>
      </c>
      <c r="D23">
        <v>22</v>
      </c>
      <c r="E23" t="s">
        <v>200</v>
      </c>
      <c r="F23" t="s">
        <v>173</v>
      </c>
    </row>
    <row r="24" spans="1:7" x14ac:dyDescent="0.2">
      <c r="A24">
        <v>2014</v>
      </c>
      <c r="B24" t="s">
        <v>201</v>
      </c>
      <c r="C24" t="s">
        <v>202</v>
      </c>
      <c r="D24">
        <v>14</v>
      </c>
      <c r="E24" t="s">
        <v>203</v>
      </c>
      <c r="F24" t="s">
        <v>173</v>
      </c>
    </row>
    <row r="25" spans="1:7" x14ac:dyDescent="0.2">
      <c r="A25">
        <v>2015</v>
      </c>
      <c r="B25" t="s">
        <v>204</v>
      </c>
      <c r="C25" t="s">
        <v>205</v>
      </c>
      <c r="D25">
        <v>14</v>
      </c>
      <c r="E25" t="s">
        <v>206</v>
      </c>
      <c r="F25" t="s">
        <v>173</v>
      </c>
    </row>
    <row r="26" spans="1:7" x14ac:dyDescent="0.2">
      <c r="A26">
        <v>2016</v>
      </c>
      <c r="B26" t="s">
        <v>207</v>
      </c>
      <c r="C26" t="s">
        <v>187</v>
      </c>
      <c r="D26">
        <v>14</v>
      </c>
      <c r="E26" t="s">
        <v>208</v>
      </c>
      <c r="F26" t="s">
        <v>173</v>
      </c>
    </row>
    <row r="27" spans="1:7" x14ac:dyDescent="0.2">
      <c r="A27">
        <v>2017</v>
      </c>
      <c r="B27" t="s">
        <v>209</v>
      </c>
      <c r="C27" t="s">
        <v>187</v>
      </c>
      <c r="D27">
        <v>10</v>
      </c>
      <c r="F27" t="s">
        <v>173</v>
      </c>
    </row>
    <row r="28" spans="1:7" x14ac:dyDescent="0.2">
      <c r="A28">
        <v>2018</v>
      </c>
      <c r="B28" t="s">
        <v>210</v>
      </c>
      <c r="C28" t="s">
        <v>187</v>
      </c>
      <c r="D28">
        <v>14</v>
      </c>
      <c r="F28" t="s">
        <v>173</v>
      </c>
    </row>
    <row r="29" spans="1:7" x14ac:dyDescent="0.2">
      <c r="A29">
        <v>2018</v>
      </c>
      <c r="B29" t="s">
        <v>211</v>
      </c>
      <c r="C29" t="s">
        <v>187</v>
      </c>
      <c r="D29">
        <v>10</v>
      </c>
    </row>
    <row r="30" spans="1:7" x14ac:dyDescent="0.2">
      <c r="A30">
        <v>2019</v>
      </c>
      <c r="B30" t="s">
        <v>212</v>
      </c>
      <c r="C30" t="s">
        <v>187</v>
      </c>
      <c r="D3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I34" sqref="I34"/>
    </sheetView>
  </sheetViews>
  <sheetFormatPr baseColWidth="10" defaultRowHeight="15" x14ac:dyDescent="0.2"/>
  <cols>
    <col min="1" max="1" width="34" bestFit="1" customWidth="1"/>
    <col min="2" max="2" width="15.6640625" bestFit="1" customWidth="1"/>
    <col min="3" max="3" width="16.1640625" bestFit="1" customWidth="1"/>
    <col min="4" max="4" width="15" bestFit="1" customWidth="1"/>
    <col min="5" max="5" width="11" bestFit="1" customWidth="1"/>
  </cols>
  <sheetData>
    <row r="1" spans="1:11" x14ac:dyDescent="0.2">
      <c r="A1" t="s">
        <v>15</v>
      </c>
      <c r="B1" t="s">
        <v>47</v>
      </c>
      <c r="C1" t="s">
        <v>138</v>
      </c>
      <c r="D1" t="s">
        <v>16</v>
      </c>
      <c r="E1" t="s">
        <v>17</v>
      </c>
      <c r="F1" t="s">
        <v>18</v>
      </c>
      <c r="G1" t="s">
        <v>139</v>
      </c>
      <c r="H1" t="s">
        <v>11</v>
      </c>
    </row>
    <row r="2" spans="1:11" x14ac:dyDescent="0.2">
      <c r="A2" t="s">
        <v>97</v>
      </c>
      <c r="B2">
        <v>2300</v>
      </c>
      <c r="C2">
        <v>1971</v>
      </c>
      <c r="D2" t="s">
        <v>23</v>
      </c>
      <c r="E2">
        <v>10000</v>
      </c>
      <c r="F2">
        <v>12</v>
      </c>
      <c r="G2">
        <f>B2/F2</f>
        <v>191.66666666666666</v>
      </c>
      <c r="H2">
        <v>185</v>
      </c>
    </row>
    <row r="3" spans="1:11" x14ac:dyDescent="0.2">
      <c r="A3" t="s">
        <v>96</v>
      </c>
      <c r="B3">
        <v>3500</v>
      </c>
      <c r="C3">
        <v>1972</v>
      </c>
      <c r="D3" t="s">
        <v>23</v>
      </c>
      <c r="E3">
        <v>10000</v>
      </c>
      <c r="F3">
        <v>14</v>
      </c>
      <c r="G3">
        <f>B3/F3</f>
        <v>250</v>
      </c>
      <c r="H3">
        <v>185</v>
      </c>
      <c r="J3" t="s">
        <v>12</v>
      </c>
      <c r="K3">
        <v>1974</v>
      </c>
    </row>
    <row r="4" spans="1:11" x14ac:dyDescent="0.2">
      <c r="A4" t="s">
        <v>57</v>
      </c>
      <c r="B4">
        <v>5000</v>
      </c>
      <c r="C4">
        <v>1974</v>
      </c>
      <c r="D4" t="s">
        <v>27</v>
      </c>
      <c r="E4">
        <v>5000</v>
      </c>
      <c r="F4">
        <v>27</v>
      </c>
      <c r="G4">
        <f>B4/F4</f>
        <v>185.18518518518519</v>
      </c>
      <c r="H4">
        <f>G4</f>
        <v>185.18518518518519</v>
      </c>
      <c r="J4" t="s">
        <v>140</v>
      </c>
      <c r="K4">
        <v>185</v>
      </c>
    </row>
    <row r="5" spans="1:11" x14ac:dyDescent="0.2">
      <c r="A5" t="s">
        <v>82</v>
      </c>
      <c r="B5">
        <v>4100</v>
      </c>
      <c r="C5">
        <v>1974</v>
      </c>
      <c r="D5" t="s">
        <v>32</v>
      </c>
      <c r="E5">
        <v>6000</v>
      </c>
      <c r="F5">
        <v>16</v>
      </c>
      <c r="G5">
        <f>B5/F5</f>
        <v>256.25</v>
      </c>
      <c r="H5">
        <f>(SQRT(2)^(C5-$K$3))*$K$4</f>
        <v>185</v>
      </c>
    </row>
    <row r="6" spans="1:11" x14ac:dyDescent="0.2">
      <c r="A6" t="s">
        <v>91</v>
      </c>
      <c r="B6">
        <v>4500</v>
      </c>
      <c r="C6">
        <v>1974</v>
      </c>
      <c r="D6" t="s">
        <v>23</v>
      </c>
      <c r="E6">
        <v>6000</v>
      </c>
      <c r="F6">
        <v>20</v>
      </c>
      <c r="G6">
        <f>B6/F6</f>
        <v>225</v>
      </c>
      <c r="H6">
        <f t="shared" ref="H6:H69" si="0">(SQRT(2)^(C6-$K$3))*$K$4</f>
        <v>185</v>
      </c>
    </row>
    <row r="7" spans="1:11" x14ac:dyDescent="0.2">
      <c r="A7" t="s">
        <v>83</v>
      </c>
      <c r="B7">
        <v>3510</v>
      </c>
      <c r="C7">
        <v>1975</v>
      </c>
      <c r="D7" t="s">
        <v>84</v>
      </c>
      <c r="E7">
        <v>8000</v>
      </c>
      <c r="F7">
        <v>21</v>
      </c>
      <c r="G7">
        <f>B7/F7</f>
        <v>167.14285714285714</v>
      </c>
      <c r="H7">
        <f t="shared" si="0"/>
        <v>261.62950903902259</v>
      </c>
    </row>
    <row r="8" spans="1:11" x14ac:dyDescent="0.2">
      <c r="A8" t="s">
        <v>48</v>
      </c>
      <c r="B8">
        <v>8500</v>
      </c>
      <c r="C8">
        <v>1976</v>
      </c>
      <c r="D8" t="s">
        <v>19</v>
      </c>
      <c r="E8">
        <v>4000</v>
      </c>
      <c r="F8">
        <v>18</v>
      </c>
      <c r="G8">
        <f>B8/F8</f>
        <v>472.22222222222223</v>
      </c>
      <c r="H8">
        <f t="shared" si="0"/>
        <v>370.00000000000006</v>
      </c>
    </row>
    <row r="9" spans="1:11" x14ac:dyDescent="0.2">
      <c r="A9" t="s">
        <v>90</v>
      </c>
      <c r="B9">
        <v>6500</v>
      </c>
      <c r="C9">
        <v>1976</v>
      </c>
      <c r="D9" t="s">
        <v>23</v>
      </c>
      <c r="E9">
        <v>3000</v>
      </c>
      <c r="F9">
        <v>20</v>
      </c>
      <c r="G9">
        <f>B9/F9</f>
        <v>325</v>
      </c>
      <c r="H9">
        <f t="shared" si="0"/>
        <v>370.00000000000006</v>
      </c>
    </row>
    <row r="10" spans="1:11" x14ac:dyDescent="0.2">
      <c r="A10" t="s">
        <v>79</v>
      </c>
      <c r="B10">
        <v>9000</v>
      </c>
      <c r="C10">
        <v>1978</v>
      </c>
      <c r="D10" t="s">
        <v>32</v>
      </c>
      <c r="E10">
        <v>5000</v>
      </c>
      <c r="F10">
        <v>21</v>
      </c>
      <c r="G10">
        <f>B10/F10</f>
        <v>428.57142857142856</v>
      </c>
      <c r="H10">
        <f t="shared" si="0"/>
        <v>740.00000000000034</v>
      </c>
    </row>
    <row r="11" spans="1:11" x14ac:dyDescent="0.2">
      <c r="A11" t="s">
        <v>89</v>
      </c>
      <c r="B11">
        <v>29000</v>
      </c>
      <c r="C11">
        <v>1978</v>
      </c>
      <c r="D11" t="s">
        <v>23</v>
      </c>
      <c r="E11">
        <v>3000</v>
      </c>
      <c r="F11">
        <v>33</v>
      </c>
      <c r="G11">
        <f>B11/F11</f>
        <v>878.78787878787875</v>
      </c>
      <c r="H11">
        <f t="shared" si="0"/>
        <v>740.00000000000034</v>
      </c>
    </row>
    <row r="12" spans="1:11" x14ac:dyDescent="0.2">
      <c r="A12" t="s">
        <v>81</v>
      </c>
      <c r="B12">
        <v>68000</v>
      </c>
      <c r="C12">
        <v>1979</v>
      </c>
      <c r="D12" t="s">
        <v>32</v>
      </c>
      <c r="E12">
        <v>3500</v>
      </c>
      <c r="F12">
        <v>44</v>
      </c>
      <c r="G12">
        <f>B12/F12</f>
        <v>1545.4545454545455</v>
      </c>
      <c r="H12">
        <f t="shared" si="0"/>
        <v>1046.5180361560908</v>
      </c>
    </row>
    <row r="13" spans="1:11" x14ac:dyDescent="0.2">
      <c r="A13" t="s">
        <v>88</v>
      </c>
      <c r="B13">
        <v>29000</v>
      </c>
      <c r="C13">
        <v>1979</v>
      </c>
      <c r="D13" t="s">
        <v>23</v>
      </c>
      <c r="E13">
        <v>3000</v>
      </c>
      <c r="F13">
        <v>33</v>
      </c>
      <c r="G13">
        <f>B13/F13</f>
        <v>878.78787878787875</v>
      </c>
      <c r="H13">
        <f t="shared" si="0"/>
        <v>1046.5180361560908</v>
      </c>
    </row>
    <row r="14" spans="1:11" x14ac:dyDescent="0.2">
      <c r="A14" t="s">
        <v>50</v>
      </c>
      <c r="B14">
        <v>11500</v>
      </c>
      <c r="C14">
        <v>1981</v>
      </c>
      <c r="D14" t="s">
        <v>21</v>
      </c>
      <c r="E14">
        <v>3000</v>
      </c>
      <c r="F14">
        <v>6</v>
      </c>
      <c r="G14">
        <f>B14/F14</f>
        <v>1916.6666666666667</v>
      </c>
      <c r="H14">
        <f t="shared" si="0"/>
        <v>2093.0360723121821</v>
      </c>
    </row>
    <row r="15" spans="1:11" x14ac:dyDescent="0.2">
      <c r="A15" t="s">
        <v>94</v>
      </c>
      <c r="B15">
        <v>134000</v>
      </c>
      <c r="C15">
        <v>1982</v>
      </c>
      <c r="D15" t="s">
        <v>23</v>
      </c>
      <c r="E15">
        <v>1500</v>
      </c>
      <c r="F15">
        <v>49</v>
      </c>
      <c r="G15">
        <f>B15/F15</f>
        <v>2734.6938775510203</v>
      </c>
      <c r="H15">
        <f t="shared" si="0"/>
        <v>2960.0000000000027</v>
      </c>
      <c r="J15">
        <f>SQRT(2)</f>
        <v>1.4142135623730951</v>
      </c>
      <c r="K15">
        <v>24</v>
      </c>
    </row>
    <row r="16" spans="1:11" x14ac:dyDescent="0.2">
      <c r="A16" t="s">
        <v>95</v>
      </c>
      <c r="B16">
        <v>55000</v>
      </c>
      <c r="C16">
        <v>1982</v>
      </c>
      <c r="D16" t="s">
        <v>23</v>
      </c>
      <c r="E16">
        <v>3000</v>
      </c>
      <c r="F16">
        <v>60</v>
      </c>
      <c r="G16">
        <f>B16/F16</f>
        <v>916.66666666666663</v>
      </c>
      <c r="H16">
        <f t="shared" si="0"/>
        <v>2960.0000000000027</v>
      </c>
      <c r="J16">
        <v>1</v>
      </c>
      <c r="K16">
        <v>12</v>
      </c>
    </row>
    <row r="17" spans="1:8" x14ac:dyDescent="0.2">
      <c r="A17" t="s">
        <v>80</v>
      </c>
      <c r="B17">
        <v>190000</v>
      </c>
      <c r="C17">
        <v>1984</v>
      </c>
      <c r="D17" t="s">
        <v>32</v>
      </c>
      <c r="E17">
        <v>2000</v>
      </c>
      <c r="F17">
        <v>85</v>
      </c>
      <c r="G17">
        <f>B17/F17</f>
        <v>2235.294117647059</v>
      </c>
      <c r="H17">
        <f t="shared" si="0"/>
        <v>5920.0000000000064</v>
      </c>
    </row>
    <row r="18" spans="1:8" x14ac:dyDescent="0.2">
      <c r="A18" t="s">
        <v>93</v>
      </c>
      <c r="B18">
        <v>275000</v>
      </c>
      <c r="C18">
        <v>1985</v>
      </c>
      <c r="D18" t="s">
        <v>23</v>
      </c>
      <c r="E18">
        <v>1500</v>
      </c>
      <c r="F18">
        <v>104</v>
      </c>
      <c r="G18">
        <f>B18/F18</f>
        <v>2644.2307692307691</v>
      </c>
      <c r="H18">
        <f t="shared" si="0"/>
        <v>8372.1442892487321</v>
      </c>
    </row>
    <row r="19" spans="1:8" x14ac:dyDescent="0.2">
      <c r="A19" t="s">
        <v>112</v>
      </c>
      <c r="B19">
        <v>25000</v>
      </c>
      <c r="C19">
        <v>1985</v>
      </c>
      <c r="D19" t="s">
        <v>44</v>
      </c>
      <c r="E19">
        <v>3000</v>
      </c>
      <c r="F19">
        <v>50</v>
      </c>
      <c r="G19">
        <f>B19/F19</f>
        <v>500</v>
      </c>
      <c r="H19">
        <f t="shared" si="0"/>
        <v>8372.1442892487321</v>
      </c>
    </row>
    <row r="20" spans="1:8" x14ac:dyDescent="0.2">
      <c r="A20" t="s">
        <v>111</v>
      </c>
      <c r="B20">
        <v>30000</v>
      </c>
      <c r="C20">
        <v>1986</v>
      </c>
      <c r="D20" t="s">
        <v>44</v>
      </c>
      <c r="E20">
        <v>2000</v>
      </c>
      <c r="F20">
        <v>30</v>
      </c>
      <c r="G20">
        <f>B20/F20</f>
        <v>1000</v>
      </c>
      <c r="H20">
        <f t="shared" si="0"/>
        <v>11840.000000000016</v>
      </c>
    </row>
    <row r="21" spans="1:8" x14ac:dyDescent="0.2">
      <c r="A21">
        <v>68030</v>
      </c>
      <c r="B21">
        <v>273000</v>
      </c>
      <c r="C21">
        <v>1987</v>
      </c>
      <c r="D21" t="s">
        <v>32</v>
      </c>
      <c r="E21">
        <v>800</v>
      </c>
      <c r="F21">
        <v>102</v>
      </c>
      <c r="G21">
        <f>B21/F21</f>
        <v>2676.4705882352941</v>
      </c>
      <c r="H21">
        <f t="shared" si="0"/>
        <v>16744.288578497471</v>
      </c>
    </row>
    <row r="22" spans="1:8" x14ac:dyDescent="0.2">
      <c r="A22" t="s">
        <v>102</v>
      </c>
      <c r="B22">
        <v>180000</v>
      </c>
      <c r="C22">
        <v>1988</v>
      </c>
      <c r="D22" t="s">
        <v>103</v>
      </c>
      <c r="E22">
        <v>1500</v>
      </c>
      <c r="F22">
        <v>61</v>
      </c>
      <c r="G22">
        <f>B22/F22</f>
        <v>2950.8196721311474</v>
      </c>
      <c r="H22">
        <f t="shared" si="0"/>
        <v>23680.000000000036</v>
      </c>
    </row>
    <row r="23" spans="1:8" x14ac:dyDescent="0.2">
      <c r="A23" t="s">
        <v>92</v>
      </c>
      <c r="B23">
        <v>1180235</v>
      </c>
      <c r="C23">
        <v>1989</v>
      </c>
      <c r="D23" t="s">
        <v>23</v>
      </c>
      <c r="E23">
        <v>1000</v>
      </c>
      <c r="F23">
        <v>173</v>
      </c>
      <c r="G23">
        <f>B23/F23</f>
        <v>6822.1676300578038</v>
      </c>
      <c r="H23">
        <f t="shared" si="0"/>
        <v>33488.577156994943</v>
      </c>
    </row>
    <row r="24" spans="1:8" x14ac:dyDescent="0.2">
      <c r="A24">
        <v>68040</v>
      </c>
      <c r="B24">
        <v>1200000</v>
      </c>
      <c r="C24">
        <v>1990</v>
      </c>
      <c r="D24" t="s">
        <v>32</v>
      </c>
      <c r="E24">
        <v>650</v>
      </c>
      <c r="F24">
        <v>152</v>
      </c>
      <c r="G24">
        <f>B24/F24</f>
        <v>7894.7368421052633</v>
      </c>
      <c r="H24">
        <f t="shared" si="0"/>
        <v>47360.000000000087</v>
      </c>
    </row>
    <row r="25" spans="1:8" x14ac:dyDescent="0.2">
      <c r="A25" t="s">
        <v>28</v>
      </c>
      <c r="B25">
        <v>1350000</v>
      </c>
      <c r="C25">
        <v>1991</v>
      </c>
      <c r="D25" t="s">
        <v>29</v>
      </c>
      <c r="E25">
        <v>1000</v>
      </c>
      <c r="F25">
        <v>213</v>
      </c>
      <c r="G25">
        <f>B25/F25</f>
        <v>6338.0281690140846</v>
      </c>
      <c r="H25">
        <f t="shared" si="0"/>
        <v>66977.1543139899</v>
      </c>
    </row>
    <row r="26" spans="1:8" x14ac:dyDescent="0.2">
      <c r="A26" t="s">
        <v>31</v>
      </c>
      <c r="B26">
        <v>3100000</v>
      </c>
      <c r="C26">
        <v>1993</v>
      </c>
      <c r="D26" t="s">
        <v>23</v>
      </c>
      <c r="E26">
        <v>800</v>
      </c>
      <c r="F26">
        <v>294</v>
      </c>
      <c r="G26">
        <f>B26/F26</f>
        <v>10544.21768707483</v>
      </c>
      <c r="H26">
        <f t="shared" si="0"/>
        <v>133954.30862797983</v>
      </c>
    </row>
    <row r="27" spans="1:8" x14ac:dyDescent="0.2">
      <c r="A27" t="s">
        <v>25</v>
      </c>
      <c r="B27">
        <v>2500000</v>
      </c>
      <c r="C27">
        <v>1995</v>
      </c>
      <c r="D27" t="s">
        <v>26</v>
      </c>
      <c r="E27">
        <v>350</v>
      </c>
      <c r="F27">
        <v>50</v>
      </c>
      <c r="G27">
        <f>B27/F27</f>
        <v>50000</v>
      </c>
      <c r="H27">
        <f t="shared" si="0"/>
        <v>267908.61725595972</v>
      </c>
    </row>
    <row r="28" spans="1:8" x14ac:dyDescent="0.2">
      <c r="A28" t="s">
        <v>65</v>
      </c>
      <c r="B28">
        <v>5500000</v>
      </c>
      <c r="C28">
        <v>1995</v>
      </c>
      <c r="D28" t="s">
        <v>23</v>
      </c>
      <c r="E28">
        <v>500</v>
      </c>
      <c r="F28">
        <v>307</v>
      </c>
      <c r="G28">
        <f>B28/F28</f>
        <v>17915.309446254072</v>
      </c>
      <c r="H28">
        <f t="shared" si="0"/>
        <v>267908.61725595972</v>
      </c>
    </row>
    <row r="29" spans="1:8" x14ac:dyDescent="0.2">
      <c r="A29" t="s">
        <v>120</v>
      </c>
      <c r="B29">
        <v>4300000</v>
      </c>
      <c r="C29">
        <v>1996</v>
      </c>
      <c r="D29" t="s">
        <v>24</v>
      </c>
      <c r="E29">
        <v>500</v>
      </c>
      <c r="F29">
        <v>251</v>
      </c>
      <c r="G29">
        <f>B29/F29</f>
        <v>17131.474103585657</v>
      </c>
      <c r="H29">
        <f t="shared" si="0"/>
        <v>378880.00000000093</v>
      </c>
    </row>
    <row r="30" spans="1:8" x14ac:dyDescent="0.2">
      <c r="A30" t="s">
        <v>70</v>
      </c>
      <c r="B30">
        <v>7500000</v>
      </c>
      <c r="C30">
        <v>1997</v>
      </c>
      <c r="D30" t="s">
        <v>23</v>
      </c>
      <c r="E30">
        <v>350</v>
      </c>
      <c r="F30">
        <v>195</v>
      </c>
      <c r="G30">
        <f>B30/F30</f>
        <v>38461.538461538461</v>
      </c>
      <c r="H30">
        <f t="shared" si="0"/>
        <v>535817.23451191955</v>
      </c>
    </row>
    <row r="31" spans="1:8" x14ac:dyDescent="0.2">
      <c r="A31" t="s">
        <v>119</v>
      </c>
      <c r="B31">
        <v>8800000</v>
      </c>
      <c r="C31">
        <v>1997</v>
      </c>
      <c r="D31" t="s">
        <v>24</v>
      </c>
      <c r="E31">
        <v>350</v>
      </c>
      <c r="F31">
        <v>162</v>
      </c>
      <c r="G31">
        <f>B31/F31</f>
        <v>54320.98765432099</v>
      </c>
      <c r="H31">
        <f t="shared" si="0"/>
        <v>535817.23451191955</v>
      </c>
    </row>
    <row r="32" spans="1:8" x14ac:dyDescent="0.2">
      <c r="A32" t="s">
        <v>71</v>
      </c>
      <c r="B32">
        <v>7500000</v>
      </c>
      <c r="C32">
        <v>1998</v>
      </c>
      <c r="D32" t="s">
        <v>23</v>
      </c>
      <c r="E32">
        <v>250</v>
      </c>
      <c r="F32">
        <v>113</v>
      </c>
      <c r="G32">
        <f>B32/F32</f>
        <v>66371.681415929197</v>
      </c>
      <c r="H32">
        <f t="shared" si="0"/>
        <v>757760.00000000198</v>
      </c>
    </row>
    <row r="33" spans="1:8" x14ac:dyDescent="0.2">
      <c r="A33" t="s">
        <v>67</v>
      </c>
      <c r="B33">
        <v>9500000</v>
      </c>
      <c r="C33">
        <v>1999</v>
      </c>
      <c r="D33" t="s">
        <v>23</v>
      </c>
      <c r="E33">
        <v>250</v>
      </c>
      <c r="F33">
        <v>128</v>
      </c>
      <c r="G33">
        <f>B33/F33</f>
        <v>74218.75</v>
      </c>
      <c r="H33">
        <f t="shared" si="0"/>
        <v>1071634.4690238393</v>
      </c>
    </row>
    <row r="34" spans="1:8" x14ac:dyDescent="0.2">
      <c r="A34" t="s">
        <v>69</v>
      </c>
      <c r="B34">
        <v>27400000</v>
      </c>
      <c r="C34">
        <v>1999</v>
      </c>
      <c r="D34" t="s">
        <v>23</v>
      </c>
      <c r="E34">
        <v>180</v>
      </c>
      <c r="F34">
        <v>180</v>
      </c>
      <c r="G34">
        <f>B34/F34</f>
        <v>152222.22222222222</v>
      </c>
      <c r="H34">
        <f t="shared" si="0"/>
        <v>1071634.4690238393</v>
      </c>
    </row>
    <row r="35" spans="1:8" x14ac:dyDescent="0.2">
      <c r="A35" t="s">
        <v>110</v>
      </c>
      <c r="B35">
        <v>111000</v>
      </c>
      <c r="C35">
        <v>1999</v>
      </c>
      <c r="D35" t="s">
        <v>44</v>
      </c>
      <c r="E35">
        <v>350</v>
      </c>
      <c r="F35">
        <v>4.8</v>
      </c>
      <c r="G35">
        <f>B35/F35</f>
        <v>23125</v>
      </c>
      <c r="H35">
        <f t="shared" si="0"/>
        <v>1071634.4690238393</v>
      </c>
    </row>
    <row r="36" spans="1:8" x14ac:dyDescent="0.2">
      <c r="A36" t="s">
        <v>117</v>
      </c>
      <c r="B36">
        <v>22000000</v>
      </c>
      <c r="C36">
        <v>1999</v>
      </c>
      <c r="D36" t="s">
        <v>24</v>
      </c>
      <c r="E36">
        <v>250</v>
      </c>
      <c r="F36">
        <v>184</v>
      </c>
      <c r="G36">
        <f>B36/F36</f>
        <v>119565.21739130435</v>
      </c>
      <c r="H36">
        <f t="shared" si="0"/>
        <v>1071634.4690238393</v>
      </c>
    </row>
    <row r="37" spans="1:8" x14ac:dyDescent="0.2">
      <c r="A37" t="s">
        <v>118</v>
      </c>
      <c r="B37">
        <v>21300000</v>
      </c>
      <c r="C37">
        <v>1999</v>
      </c>
      <c r="D37" t="s">
        <v>24</v>
      </c>
      <c r="E37">
        <v>250</v>
      </c>
      <c r="F37">
        <v>118</v>
      </c>
      <c r="G37">
        <f>B37/F37</f>
        <v>180508.4745762712</v>
      </c>
      <c r="H37">
        <f t="shared" si="0"/>
        <v>1071634.4690238393</v>
      </c>
    </row>
    <row r="38" spans="1:8" x14ac:dyDescent="0.2">
      <c r="A38" t="s">
        <v>68</v>
      </c>
      <c r="B38">
        <v>21000000</v>
      </c>
      <c r="C38">
        <v>2000</v>
      </c>
      <c r="D38" t="s">
        <v>23</v>
      </c>
      <c r="E38">
        <v>180</v>
      </c>
      <c r="F38">
        <v>80</v>
      </c>
      <c r="G38">
        <f>B38/F38</f>
        <v>262500</v>
      </c>
      <c r="H38">
        <f t="shared" si="0"/>
        <v>1515520.0000000044</v>
      </c>
    </row>
    <row r="39" spans="1:8" x14ac:dyDescent="0.2">
      <c r="A39" t="s">
        <v>74</v>
      </c>
      <c r="B39">
        <v>42000000</v>
      </c>
      <c r="C39">
        <v>2000</v>
      </c>
      <c r="D39" t="s">
        <v>23</v>
      </c>
      <c r="E39">
        <v>180</v>
      </c>
      <c r="F39">
        <v>217</v>
      </c>
      <c r="G39">
        <f>B39/F39</f>
        <v>193548.38709677418</v>
      </c>
      <c r="H39">
        <f t="shared" si="0"/>
        <v>1515520.0000000044</v>
      </c>
    </row>
    <row r="40" spans="1:8" x14ac:dyDescent="0.2">
      <c r="A40" t="s">
        <v>66</v>
      </c>
      <c r="B40">
        <v>45000000</v>
      </c>
      <c r="C40">
        <v>2001</v>
      </c>
      <c r="D40" t="s">
        <v>23</v>
      </c>
      <c r="E40">
        <v>130</v>
      </c>
      <c r="F40">
        <v>81</v>
      </c>
      <c r="G40">
        <f>B40/F40</f>
        <v>555555.5555555555</v>
      </c>
      <c r="H40">
        <f t="shared" si="0"/>
        <v>2143268.9380476791</v>
      </c>
    </row>
    <row r="41" spans="1:8" x14ac:dyDescent="0.2">
      <c r="A41" t="s">
        <v>77</v>
      </c>
      <c r="B41">
        <v>55000000</v>
      </c>
      <c r="C41">
        <v>2002</v>
      </c>
      <c r="D41" t="s">
        <v>23</v>
      </c>
      <c r="E41">
        <v>130</v>
      </c>
      <c r="F41">
        <v>145</v>
      </c>
      <c r="G41">
        <f>B41/F41</f>
        <v>379310.3448275862</v>
      </c>
      <c r="H41">
        <f t="shared" si="0"/>
        <v>3031040.0000000093</v>
      </c>
    </row>
    <row r="42" spans="1:8" x14ac:dyDescent="0.2">
      <c r="A42" t="s">
        <v>86</v>
      </c>
      <c r="B42">
        <v>220000000</v>
      </c>
      <c r="C42">
        <v>2002</v>
      </c>
      <c r="D42" t="s">
        <v>23</v>
      </c>
      <c r="E42">
        <v>180</v>
      </c>
      <c r="F42">
        <v>421</v>
      </c>
      <c r="G42">
        <f>B42/F42</f>
        <v>522565.32066508313</v>
      </c>
      <c r="H42">
        <f t="shared" si="0"/>
        <v>3031040.0000000093</v>
      </c>
    </row>
    <row r="43" spans="1:8" x14ac:dyDescent="0.2">
      <c r="A43" t="s">
        <v>87</v>
      </c>
      <c r="B43">
        <v>410000000</v>
      </c>
      <c r="C43">
        <v>2003</v>
      </c>
      <c r="D43" t="s">
        <v>23</v>
      </c>
      <c r="E43">
        <v>130</v>
      </c>
      <c r="F43">
        <v>374</v>
      </c>
      <c r="G43">
        <f>B43/F43</f>
        <v>1096256.6844919787</v>
      </c>
      <c r="H43">
        <f t="shared" si="0"/>
        <v>4286537.8760953601</v>
      </c>
    </row>
    <row r="44" spans="1:8" x14ac:dyDescent="0.2">
      <c r="A44" t="s">
        <v>41</v>
      </c>
      <c r="B44">
        <v>54300000</v>
      </c>
      <c r="C44">
        <v>2003</v>
      </c>
      <c r="D44" t="s">
        <v>24</v>
      </c>
      <c r="E44">
        <v>130</v>
      </c>
      <c r="F44">
        <v>101</v>
      </c>
      <c r="G44">
        <f>B44/F44</f>
        <v>537623.76237623766</v>
      </c>
      <c r="H44">
        <f t="shared" si="0"/>
        <v>4286537.8760953601</v>
      </c>
    </row>
    <row r="45" spans="1:8" x14ac:dyDescent="0.2">
      <c r="A45" t="s">
        <v>116</v>
      </c>
      <c r="B45">
        <v>105900000</v>
      </c>
      <c r="C45">
        <v>2003</v>
      </c>
      <c r="D45" t="s">
        <v>24</v>
      </c>
      <c r="E45">
        <v>130</v>
      </c>
      <c r="F45">
        <v>193</v>
      </c>
      <c r="G45">
        <f>B45/F45</f>
        <v>548704.6632124352</v>
      </c>
      <c r="H45">
        <f t="shared" si="0"/>
        <v>4286537.8760953601</v>
      </c>
    </row>
    <row r="46" spans="1:8" x14ac:dyDescent="0.2">
      <c r="A46" t="s">
        <v>76</v>
      </c>
      <c r="B46">
        <v>112000000</v>
      </c>
      <c r="C46">
        <v>2004</v>
      </c>
      <c r="D46" t="s">
        <v>23</v>
      </c>
      <c r="E46">
        <v>90</v>
      </c>
      <c r="F46">
        <v>110</v>
      </c>
      <c r="G46">
        <f>B46/F46</f>
        <v>1018181.8181818182</v>
      </c>
      <c r="H46">
        <f t="shared" si="0"/>
        <v>6062080.0000000205</v>
      </c>
    </row>
    <row r="47" spans="1:8" x14ac:dyDescent="0.2">
      <c r="A47" t="s">
        <v>85</v>
      </c>
      <c r="B47">
        <v>592000000</v>
      </c>
      <c r="C47">
        <v>2004</v>
      </c>
      <c r="D47" t="s">
        <v>23</v>
      </c>
      <c r="E47">
        <v>130</v>
      </c>
      <c r="F47">
        <v>432</v>
      </c>
      <c r="G47">
        <f>B47/F47</f>
        <v>1370370.3703703703</v>
      </c>
      <c r="H47">
        <f t="shared" si="0"/>
        <v>6062080.0000000205</v>
      </c>
    </row>
    <row r="48" spans="1:8" x14ac:dyDescent="0.2">
      <c r="A48" t="s">
        <v>72</v>
      </c>
      <c r="B48">
        <v>228000000</v>
      </c>
      <c r="C48">
        <v>2005</v>
      </c>
      <c r="D48" t="s">
        <v>23</v>
      </c>
      <c r="E48">
        <v>90</v>
      </c>
      <c r="F48">
        <v>206</v>
      </c>
      <c r="G48">
        <f>B48/F48</f>
        <v>1106796.1165048543</v>
      </c>
      <c r="H48">
        <f t="shared" si="0"/>
        <v>8573075.7521907203</v>
      </c>
    </row>
    <row r="49" spans="1:8" x14ac:dyDescent="0.2">
      <c r="A49" t="s">
        <v>75</v>
      </c>
      <c r="B49">
        <v>169000000</v>
      </c>
      <c r="C49">
        <v>2005</v>
      </c>
      <c r="D49" t="s">
        <v>23</v>
      </c>
      <c r="E49">
        <v>90</v>
      </c>
      <c r="F49">
        <v>143</v>
      </c>
      <c r="G49">
        <f>B49/F49</f>
        <v>1181818.1818181819</v>
      </c>
      <c r="H49">
        <f t="shared" si="0"/>
        <v>8573075.7521907203</v>
      </c>
    </row>
    <row r="50" spans="1:8" x14ac:dyDescent="0.2">
      <c r="A50" t="s">
        <v>73</v>
      </c>
      <c r="B50">
        <v>362000000</v>
      </c>
      <c r="C50">
        <v>2006</v>
      </c>
      <c r="D50" t="s">
        <v>23</v>
      </c>
      <c r="E50">
        <v>65</v>
      </c>
      <c r="F50">
        <v>162</v>
      </c>
      <c r="G50">
        <f>B50/F50</f>
        <v>2234567.9012345681</v>
      </c>
      <c r="H50">
        <f t="shared" si="0"/>
        <v>12124160.000000043</v>
      </c>
    </row>
    <row r="51" spans="1:8" x14ac:dyDescent="0.2">
      <c r="A51" t="s">
        <v>78</v>
      </c>
      <c r="B51">
        <v>184000000</v>
      </c>
      <c r="C51">
        <v>2006</v>
      </c>
      <c r="D51" t="s">
        <v>23</v>
      </c>
      <c r="E51">
        <v>65</v>
      </c>
      <c r="F51">
        <v>90</v>
      </c>
      <c r="G51">
        <f>B51/F51</f>
        <v>2044444.4444444445</v>
      </c>
      <c r="H51">
        <f t="shared" si="0"/>
        <v>12124160.000000043</v>
      </c>
    </row>
    <row r="52" spans="1:8" x14ac:dyDescent="0.2">
      <c r="A52" t="s">
        <v>101</v>
      </c>
      <c r="B52">
        <v>1700000000</v>
      </c>
      <c r="C52">
        <v>2006</v>
      </c>
      <c r="D52" t="s">
        <v>23</v>
      </c>
      <c r="E52">
        <v>90</v>
      </c>
      <c r="F52">
        <v>596</v>
      </c>
      <c r="G52">
        <f>B52/F52</f>
        <v>2852348.9932885906</v>
      </c>
      <c r="H52">
        <f t="shared" si="0"/>
        <v>12124160.000000043</v>
      </c>
    </row>
    <row r="53" spans="1:8" x14ac:dyDescent="0.2">
      <c r="A53" t="s">
        <v>107</v>
      </c>
      <c r="B53">
        <v>291000000</v>
      </c>
      <c r="C53">
        <v>2006</v>
      </c>
      <c r="D53" t="s">
        <v>23</v>
      </c>
      <c r="E53">
        <v>65</v>
      </c>
      <c r="F53">
        <v>143</v>
      </c>
      <c r="G53">
        <f>B53/F53</f>
        <v>2034965.034965035</v>
      </c>
      <c r="H53">
        <f t="shared" si="0"/>
        <v>12124160.000000043</v>
      </c>
    </row>
    <row r="54" spans="1:8" x14ac:dyDescent="0.2">
      <c r="A54" t="s">
        <v>39</v>
      </c>
      <c r="B54">
        <v>241000000</v>
      </c>
      <c r="C54">
        <v>2006</v>
      </c>
      <c r="D54" t="s">
        <v>40</v>
      </c>
      <c r="E54">
        <v>90</v>
      </c>
      <c r="F54">
        <v>221</v>
      </c>
      <c r="G54">
        <f>B54/F54</f>
        <v>1090497.7375565611</v>
      </c>
      <c r="H54">
        <f t="shared" si="0"/>
        <v>12124160.000000043</v>
      </c>
    </row>
    <row r="55" spans="1:8" x14ac:dyDescent="0.2">
      <c r="A55" t="s">
        <v>30</v>
      </c>
      <c r="B55">
        <v>789000000</v>
      </c>
      <c r="C55">
        <v>2007</v>
      </c>
      <c r="D55" t="s">
        <v>22</v>
      </c>
      <c r="E55">
        <v>65</v>
      </c>
      <c r="F55">
        <v>341</v>
      </c>
      <c r="G55">
        <f>B55/F55</f>
        <v>2313782.991202346</v>
      </c>
      <c r="H55">
        <f t="shared" si="0"/>
        <v>17146151.504381448</v>
      </c>
    </row>
    <row r="56" spans="1:8" x14ac:dyDescent="0.2">
      <c r="A56" t="s">
        <v>106</v>
      </c>
      <c r="B56">
        <v>411000000</v>
      </c>
      <c r="C56">
        <v>2007</v>
      </c>
      <c r="D56" t="s">
        <v>23</v>
      </c>
      <c r="E56">
        <v>45</v>
      </c>
      <c r="F56">
        <v>107</v>
      </c>
      <c r="G56">
        <f>B56/F56</f>
        <v>3841121.495327103</v>
      </c>
      <c r="H56">
        <f t="shared" si="0"/>
        <v>17146151.504381448</v>
      </c>
    </row>
    <row r="57" spans="1:8" x14ac:dyDescent="0.2">
      <c r="A57" t="s">
        <v>108</v>
      </c>
      <c r="B57">
        <v>169000000</v>
      </c>
      <c r="C57">
        <v>2007</v>
      </c>
      <c r="D57" t="s">
        <v>23</v>
      </c>
      <c r="E57">
        <v>65</v>
      </c>
      <c r="F57">
        <v>111</v>
      </c>
      <c r="G57">
        <f>B57/F57</f>
        <v>1522522.5225225226</v>
      </c>
      <c r="H57">
        <f t="shared" si="0"/>
        <v>17146151.504381448</v>
      </c>
    </row>
    <row r="58" spans="1:8" x14ac:dyDescent="0.2">
      <c r="A58" t="s">
        <v>109</v>
      </c>
      <c r="B58">
        <v>26000000</v>
      </c>
      <c r="C58">
        <v>2007</v>
      </c>
      <c r="D58" t="s">
        <v>43</v>
      </c>
      <c r="E58">
        <v>45</v>
      </c>
      <c r="F58">
        <v>31</v>
      </c>
      <c r="G58">
        <f>B58/F58</f>
        <v>838709.67741935479</v>
      </c>
      <c r="H58">
        <f t="shared" si="0"/>
        <v>17146151.504381448</v>
      </c>
    </row>
    <row r="59" spans="1:8" x14ac:dyDescent="0.2">
      <c r="A59" t="s">
        <v>122</v>
      </c>
      <c r="B59">
        <v>463000000</v>
      </c>
      <c r="C59">
        <v>2007</v>
      </c>
      <c r="D59" t="s">
        <v>24</v>
      </c>
      <c r="E59">
        <v>65</v>
      </c>
      <c r="F59">
        <v>283</v>
      </c>
      <c r="G59">
        <f>B59/F59</f>
        <v>1636042.4028268552</v>
      </c>
      <c r="H59">
        <f t="shared" si="0"/>
        <v>17146151.504381448</v>
      </c>
    </row>
    <row r="60" spans="1:8" x14ac:dyDescent="0.2">
      <c r="A60" t="s">
        <v>52</v>
      </c>
      <c r="B60">
        <v>1900000000</v>
      </c>
      <c r="C60">
        <v>2008</v>
      </c>
      <c r="D60" t="s">
        <v>23</v>
      </c>
      <c r="E60">
        <v>45</v>
      </c>
      <c r="F60">
        <v>503</v>
      </c>
      <c r="G60">
        <f>B60/F60</f>
        <v>3777335.9840954272</v>
      </c>
      <c r="H60">
        <f t="shared" si="0"/>
        <v>24248320.000000093</v>
      </c>
    </row>
    <row r="61" spans="1:8" x14ac:dyDescent="0.2">
      <c r="A61" t="s">
        <v>104</v>
      </c>
      <c r="B61">
        <v>731000000</v>
      </c>
      <c r="C61">
        <v>2008</v>
      </c>
      <c r="D61" t="s">
        <v>23</v>
      </c>
      <c r="E61">
        <v>45</v>
      </c>
      <c r="F61">
        <v>263</v>
      </c>
      <c r="G61">
        <f>B61/F61</f>
        <v>2779467.6806083652</v>
      </c>
      <c r="H61">
        <f t="shared" si="0"/>
        <v>24248320.000000093</v>
      </c>
    </row>
    <row r="62" spans="1:8" x14ac:dyDescent="0.2">
      <c r="A62" t="s">
        <v>105</v>
      </c>
      <c r="B62">
        <v>230000000</v>
      </c>
      <c r="C62">
        <v>2008</v>
      </c>
      <c r="D62" t="s">
        <v>23</v>
      </c>
      <c r="E62">
        <v>45</v>
      </c>
      <c r="F62">
        <v>83</v>
      </c>
      <c r="G62">
        <f>B62/F62</f>
        <v>2771084.3373493976</v>
      </c>
      <c r="H62">
        <f t="shared" si="0"/>
        <v>24248320.000000093</v>
      </c>
    </row>
    <row r="63" spans="1:8" x14ac:dyDescent="0.2">
      <c r="A63" t="s">
        <v>42</v>
      </c>
      <c r="B63">
        <v>47000000</v>
      </c>
      <c r="C63">
        <v>2008</v>
      </c>
      <c r="D63" t="s">
        <v>23</v>
      </c>
      <c r="E63">
        <v>45</v>
      </c>
      <c r="F63">
        <v>24</v>
      </c>
      <c r="G63">
        <f>B63/F63</f>
        <v>1958333.3333333333</v>
      </c>
      <c r="H63">
        <f t="shared" si="0"/>
        <v>24248320.000000093</v>
      </c>
    </row>
    <row r="64" spans="1:8" x14ac:dyDescent="0.2">
      <c r="A64" t="s">
        <v>121</v>
      </c>
      <c r="B64">
        <v>758000000</v>
      </c>
      <c r="C64">
        <v>2008</v>
      </c>
      <c r="D64" t="s">
        <v>24</v>
      </c>
      <c r="E64">
        <v>45</v>
      </c>
      <c r="F64">
        <v>258</v>
      </c>
      <c r="G64">
        <f>B64/F64</f>
        <v>2937984.496124031</v>
      </c>
      <c r="H64">
        <f t="shared" si="0"/>
        <v>24248320.000000093</v>
      </c>
    </row>
    <row r="65" spans="1:8" x14ac:dyDescent="0.2">
      <c r="A65" t="s">
        <v>53</v>
      </c>
      <c r="B65">
        <v>904000000</v>
      </c>
      <c r="C65">
        <v>2009</v>
      </c>
      <c r="D65" t="s">
        <v>24</v>
      </c>
      <c r="E65">
        <v>45</v>
      </c>
      <c r="F65">
        <v>346</v>
      </c>
      <c r="G65">
        <f>B65/F65</f>
        <v>2612716.7630057805</v>
      </c>
      <c r="H65">
        <f t="shared" si="0"/>
        <v>34292303.008762896</v>
      </c>
    </row>
    <row r="66" spans="1:8" x14ac:dyDescent="0.2">
      <c r="A66" t="s">
        <v>56</v>
      </c>
      <c r="B66">
        <v>1170000000</v>
      </c>
      <c r="C66">
        <v>2010</v>
      </c>
      <c r="D66" t="s">
        <v>23</v>
      </c>
      <c r="E66">
        <v>32</v>
      </c>
      <c r="F66">
        <v>240</v>
      </c>
      <c r="G66">
        <f>B66/F66</f>
        <v>4875000</v>
      </c>
      <c r="H66">
        <f t="shared" si="0"/>
        <v>48496640.000000194</v>
      </c>
    </row>
    <row r="67" spans="1:8" x14ac:dyDescent="0.2">
      <c r="A67" t="s">
        <v>58</v>
      </c>
      <c r="B67">
        <v>1400000000</v>
      </c>
      <c r="C67">
        <v>2010</v>
      </c>
      <c r="D67" t="s">
        <v>22</v>
      </c>
      <c r="E67">
        <v>45</v>
      </c>
      <c r="F67">
        <v>512</v>
      </c>
      <c r="G67">
        <f>B67/F67</f>
        <v>2734375</v>
      </c>
      <c r="H67">
        <f t="shared" si="0"/>
        <v>48496640.000000194</v>
      </c>
    </row>
    <row r="68" spans="1:8" x14ac:dyDescent="0.2">
      <c r="A68" t="s">
        <v>59</v>
      </c>
      <c r="B68">
        <v>2000000000</v>
      </c>
      <c r="C68">
        <v>2010</v>
      </c>
      <c r="D68" t="s">
        <v>23</v>
      </c>
      <c r="E68">
        <v>65</v>
      </c>
      <c r="F68">
        <v>699</v>
      </c>
      <c r="G68">
        <f>B68/F68</f>
        <v>2861230.329041488</v>
      </c>
      <c r="H68">
        <f t="shared" si="0"/>
        <v>48496640.000000194</v>
      </c>
    </row>
    <row r="69" spans="1:8" x14ac:dyDescent="0.2">
      <c r="A69" t="s">
        <v>123</v>
      </c>
      <c r="B69">
        <v>2300000000</v>
      </c>
      <c r="C69">
        <v>2010</v>
      </c>
      <c r="D69" t="s">
        <v>23</v>
      </c>
      <c r="E69">
        <v>45</v>
      </c>
      <c r="F69">
        <v>684</v>
      </c>
      <c r="G69">
        <f>B69/F69</f>
        <v>3362573.0994152045</v>
      </c>
      <c r="H69">
        <f t="shared" si="0"/>
        <v>48496640.000000194</v>
      </c>
    </row>
    <row r="70" spans="1:8" x14ac:dyDescent="0.2">
      <c r="A70" t="s">
        <v>126</v>
      </c>
      <c r="B70">
        <v>1200000000</v>
      </c>
      <c r="C70">
        <v>2010</v>
      </c>
      <c r="D70" t="s">
        <v>22</v>
      </c>
      <c r="E70">
        <v>45</v>
      </c>
      <c r="F70">
        <v>567</v>
      </c>
      <c r="G70">
        <f>B70/F70</f>
        <v>2116402.1164021166</v>
      </c>
      <c r="H70">
        <f t="shared" ref="H70:H98" si="1">(SQRT(2)^(C70-$K$3))*$K$4</f>
        <v>48496640.000000194</v>
      </c>
    </row>
    <row r="71" spans="1:8" x14ac:dyDescent="0.2">
      <c r="A71" t="s">
        <v>133</v>
      </c>
      <c r="B71">
        <v>1000000000</v>
      </c>
      <c r="C71">
        <v>2010</v>
      </c>
      <c r="D71" t="s">
        <v>46</v>
      </c>
      <c r="E71">
        <v>40</v>
      </c>
      <c r="F71">
        <v>377</v>
      </c>
      <c r="G71">
        <f>B71/F71</f>
        <v>2652519.8938992042</v>
      </c>
      <c r="H71">
        <f t="shared" si="1"/>
        <v>48496640.000000194</v>
      </c>
    </row>
    <row r="72" spans="1:8" x14ac:dyDescent="0.2">
      <c r="A72" t="s">
        <v>54</v>
      </c>
      <c r="B72">
        <v>2270000000</v>
      </c>
      <c r="C72">
        <v>2011</v>
      </c>
      <c r="D72" t="s">
        <v>23</v>
      </c>
      <c r="E72">
        <v>32</v>
      </c>
      <c r="F72">
        <v>434</v>
      </c>
      <c r="G72">
        <f>B72/F72</f>
        <v>5230414.746543779</v>
      </c>
      <c r="H72">
        <f t="shared" si="1"/>
        <v>68584606.017525822</v>
      </c>
    </row>
    <row r="73" spans="1:8" x14ac:dyDescent="0.2">
      <c r="A73" t="s">
        <v>63</v>
      </c>
      <c r="B73">
        <v>1160000000</v>
      </c>
      <c r="C73">
        <v>2011</v>
      </c>
      <c r="D73" t="s">
        <v>23</v>
      </c>
      <c r="E73">
        <v>32</v>
      </c>
      <c r="F73">
        <v>216</v>
      </c>
      <c r="G73">
        <f>B73/F73</f>
        <v>5370370.3703703703</v>
      </c>
      <c r="H73">
        <f t="shared" si="1"/>
        <v>68584606.017525822</v>
      </c>
    </row>
    <row r="74" spans="1:8" x14ac:dyDescent="0.2">
      <c r="A74" t="s">
        <v>136</v>
      </c>
      <c r="B74">
        <v>2600000000</v>
      </c>
      <c r="C74">
        <v>2011</v>
      </c>
      <c r="D74" t="s">
        <v>23</v>
      </c>
      <c r="E74">
        <v>32</v>
      </c>
      <c r="F74">
        <v>512</v>
      </c>
      <c r="G74">
        <f>B74/F74</f>
        <v>5078125</v>
      </c>
      <c r="H74">
        <f t="shared" si="1"/>
        <v>68584606.017525822</v>
      </c>
    </row>
    <row r="75" spans="1:8" x14ac:dyDescent="0.2">
      <c r="A75" t="s">
        <v>51</v>
      </c>
      <c r="B75">
        <v>2750000000</v>
      </c>
      <c r="C75">
        <v>2012</v>
      </c>
      <c r="D75" t="s">
        <v>22</v>
      </c>
      <c r="E75">
        <v>32</v>
      </c>
      <c r="F75">
        <v>597</v>
      </c>
      <c r="G75">
        <f>B75/F75</f>
        <v>4606365.1591289779</v>
      </c>
      <c r="H75">
        <f t="shared" si="1"/>
        <v>96993280.000000402</v>
      </c>
    </row>
    <row r="76" spans="1:8" x14ac:dyDescent="0.2">
      <c r="A76" t="s">
        <v>61</v>
      </c>
      <c r="B76">
        <v>1400000000</v>
      </c>
      <c r="C76">
        <v>2012</v>
      </c>
      <c r="D76" t="s">
        <v>23</v>
      </c>
      <c r="E76">
        <v>22</v>
      </c>
      <c r="F76">
        <v>160</v>
      </c>
      <c r="G76">
        <f>B76/F76</f>
        <v>8750000</v>
      </c>
      <c r="H76">
        <f t="shared" si="1"/>
        <v>96993280.000000402</v>
      </c>
    </row>
    <row r="77" spans="1:8" x14ac:dyDescent="0.2">
      <c r="A77" t="s">
        <v>64</v>
      </c>
      <c r="B77">
        <v>1303000000</v>
      </c>
      <c r="C77">
        <v>2012</v>
      </c>
      <c r="D77" t="s">
        <v>24</v>
      </c>
      <c r="E77">
        <v>32</v>
      </c>
      <c r="F77">
        <v>246</v>
      </c>
      <c r="G77">
        <f>B77/F77</f>
        <v>5296747.9674796751</v>
      </c>
      <c r="H77">
        <f t="shared" si="1"/>
        <v>96993280.000000402</v>
      </c>
    </row>
    <row r="78" spans="1:8" x14ac:dyDescent="0.2">
      <c r="A78" t="s">
        <v>125</v>
      </c>
      <c r="B78">
        <v>2100000000</v>
      </c>
      <c r="C78">
        <v>2012</v>
      </c>
      <c r="D78" t="s">
        <v>22</v>
      </c>
      <c r="E78">
        <v>32</v>
      </c>
      <c r="F78">
        <v>567</v>
      </c>
      <c r="G78">
        <f>B78/F78</f>
        <v>3703703.7037037038</v>
      </c>
      <c r="H78">
        <f t="shared" si="1"/>
        <v>96993280.000000402</v>
      </c>
    </row>
    <row r="79" spans="1:8" x14ac:dyDescent="0.2">
      <c r="A79" t="s">
        <v>127</v>
      </c>
      <c r="B79">
        <v>3100000000</v>
      </c>
      <c r="C79">
        <v>2012</v>
      </c>
      <c r="D79" t="s">
        <v>23</v>
      </c>
      <c r="E79">
        <v>32</v>
      </c>
      <c r="F79">
        <v>544</v>
      </c>
      <c r="G79">
        <f>B79/F79</f>
        <v>5698529.4117647056</v>
      </c>
      <c r="H79">
        <f t="shared" si="1"/>
        <v>96993280.000000402</v>
      </c>
    </row>
    <row r="80" spans="1:8" x14ac:dyDescent="0.2">
      <c r="A80" t="s">
        <v>129</v>
      </c>
      <c r="B80">
        <v>1200000000</v>
      </c>
      <c r="C80">
        <v>2012</v>
      </c>
      <c r="D80" t="s">
        <v>24</v>
      </c>
      <c r="E80">
        <v>32</v>
      </c>
      <c r="F80">
        <v>315</v>
      </c>
      <c r="G80">
        <f>B80/F80</f>
        <v>3809523.8095238097</v>
      </c>
      <c r="H80">
        <f t="shared" si="1"/>
        <v>96993280.000000402</v>
      </c>
    </row>
    <row r="81" spans="1:8" x14ac:dyDescent="0.2">
      <c r="A81" t="s">
        <v>130</v>
      </c>
      <c r="B81">
        <v>5000000000</v>
      </c>
      <c r="C81">
        <v>2012</v>
      </c>
      <c r="D81" t="s">
        <v>23</v>
      </c>
      <c r="E81">
        <v>22</v>
      </c>
      <c r="F81">
        <v>720</v>
      </c>
      <c r="G81">
        <f>B81/F81</f>
        <v>6944444.444444444</v>
      </c>
      <c r="H81">
        <f t="shared" si="1"/>
        <v>96993280.000000402</v>
      </c>
    </row>
    <row r="82" spans="1:8" x14ac:dyDescent="0.2">
      <c r="A82" t="s">
        <v>49</v>
      </c>
      <c r="B82">
        <v>5000000000</v>
      </c>
      <c r="C82">
        <v>2013</v>
      </c>
      <c r="D82" t="s">
        <v>20</v>
      </c>
      <c r="E82">
        <v>28</v>
      </c>
      <c r="F82">
        <v>363</v>
      </c>
      <c r="G82">
        <f>B82/F82</f>
        <v>13774104.683195593</v>
      </c>
      <c r="H82">
        <f t="shared" si="1"/>
        <v>137169212.03505167</v>
      </c>
    </row>
    <row r="83" spans="1:8" x14ac:dyDescent="0.2">
      <c r="A83" t="s">
        <v>55</v>
      </c>
      <c r="B83">
        <v>1860000000</v>
      </c>
      <c r="C83">
        <v>2013</v>
      </c>
      <c r="D83" t="s">
        <v>23</v>
      </c>
      <c r="E83">
        <v>22</v>
      </c>
      <c r="F83">
        <v>256</v>
      </c>
      <c r="G83">
        <f>B83/F83</f>
        <v>7265625</v>
      </c>
      <c r="H83">
        <f t="shared" si="1"/>
        <v>137169212.03505167</v>
      </c>
    </row>
    <row r="84" spans="1:8" x14ac:dyDescent="0.2">
      <c r="A84" t="s">
        <v>115</v>
      </c>
      <c r="B84">
        <v>1000000000</v>
      </c>
      <c r="C84">
        <v>2013</v>
      </c>
      <c r="D84" t="s">
        <v>45</v>
      </c>
      <c r="E84">
        <v>28</v>
      </c>
      <c r="F84">
        <v>102</v>
      </c>
      <c r="G84">
        <f>B84/F84</f>
        <v>9803921.5686274506</v>
      </c>
      <c r="H84">
        <f t="shared" si="1"/>
        <v>137169212.03505167</v>
      </c>
    </row>
    <row r="85" spans="1:8" x14ac:dyDescent="0.2">
      <c r="A85" t="s">
        <v>135</v>
      </c>
      <c r="B85">
        <v>4200000000</v>
      </c>
      <c r="C85">
        <v>2013</v>
      </c>
      <c r="D85" t="s">
        <v>22</v>
      </c>
      <c r="E85">
        <v>22</v>
      </c>
      <c r="F85">
        <v>650</v>
      </c>
      <c r="G85">
        <f>B85/F85</f>
        <v>6461538.461538462</v>
      </c>
      <c r="H85">
        <f t="shared" si="1"/>
        <v>137169212.03505167</v>
      </c>
    </row>
    <row r="86" spans="1:8" x14ac:dyDescent="0.2">
      <c r="A86" t="s">
        <v>62</v>
      </c>
      <c r="B86">
        <v>1400000000</v>
      </c>
      <c r="C86">
        <v>2014</v>
      </c>
      <c r="D86" t="s">
        <v>23</v>
      </c>
      <c r="E86">
        <v>22</v>
      </c>
      <c r="F86">
        <v>177</v>
      </c>
      <c r="G86">
        <f>B86/F86</f>
        <v>7909604.5197740113</v>
      </c>
      <c r="H86">
        <f t="shared" si="1"/>
        <v>193986560.00000086</v>
      </c>
    </row>
    <row r="87" spans="1:8" x14ac:dyDescent="0.2">
      <c r="A87" t="s">
        <v>113</v>
      </c>
      <c r="B87">
        <v>3000000000</v>
      </c>
      <c r="C87">
        <v>2014</v>
      </c>
      <c r="D87" t="s">
        <v>45</v>
      </c>
      <c r="E87">
        <v>20</v>
      </c>
      <c r="F87">
        <v>128</v>
      </c>
      <c r="G87">
        <f>B87/F87</f>
        <v>23437500</v>
      </c>
      <c r="H87">
        <f t="shared" si="1"/>
        <v>193986560.00000086</v>
      </c>
    </row>
    <row r="88" spans="1:8" x14ac:dyDescent="0.2">
      <c r="A88" t="s">
        <v>114</v>
      </c>
      <c r="B88">
        <v>2000000000</v>
      </c>
      <c r="C88">
        <v>2014</v>
      </c>
      <c r="D88" t="s">
        <v>45</v>
      </c>
      <c r="E88">
        <v>20</v>
      </c>
      <c r="F88">
        <v>89</v>
      </c>
      <c r="G88">
        <f>B88/F88</f>
        <v>22471910.11235955</v>
      </c>
      <c r="H88">
        <f t="shared" si="1"/>
        <v>193986560.00000086</v>
      </c>
    </row>
    <row r="89" spans="1:8" x14ac:dyDescent="0.2">
      <c r="A89" t="s">
        <v>128</v>
      </c>
      <c r="B89">
        <v>2600000000</v>
      </c>
      <c r="C89">
        <v>2014</v>
      </c>
      <c r="D89" t="s">
        <v>23</v>
      </c>
      <c r="E89">
        <v>22</v>
      </c>
      <c r="F89">
        <v>355</v>
      </c>
      <c r="G89">
        <f>B89/F89</f>
        <v>7323943.6619718308</v>
      </c>
      <c r="H89">
        <f t="shared" si="1"/>
        <v>193986560.00000086</v>
      </c>
    </row>
    <row r="90" spans="1:8" x14ac:dyDescent="0.2">
      <c r="A90" t="s">
        <v>132</v>
      </c>
      <c r="B90">
        <v>5560000000</v>
      </c>
      <c r="C90">
        <v>2014</v>
      </c>
      <c r="D90" t="s">
        <v>23</v>
      </c>
      <c r="E90">
        <v>22</v>
      </c>
      <c r="F90">
        <v>661</v>
      </c>
      <c r="G90">
        <f>B90/F90</f>
        <v>8411497.7307110447</v>
      </c>
      <c r="H90">
        <f t="shared" si="1"/>
        <v>193986560.00000086</v>
      </c>
    </row>
    <row r="91" spans="1:8" x14ac:dyDescent="0.2">
      <c r="A91" t="s">
        <v>134</v>
      </c>
      <c r="B91">
        <v>4310000000</v>
      </c>
      <c r="C91">
        <v>2014</v>
      </c>
      <c r="D91" t="s">
        <v>23</v>
      </c>
      <c r="E91">
        <v>22</v>
      </c>
      <c r="F91">
        <v>541</v>
      </c>
      <c r="G91">
        <f>B91/F91</f>
        <v>7966728.2809611829</v>
      </c>
      <c r="H91">
        <f t="shared" si="1"/>
        <v>193986560.00000086</v>
      </c>
    </row>
    <row r="92" spans="1:8" x14ac:dyDescent="0.2">
      <c r="A92" t="s">
        <v>60</v>
      </c>
      <c r="B92">
        <v>1750000000</v>
      </c>
      <c r="C92">
        <v>2015</v>
      </c>
      <c r="D92" t="s">
        <v>23</v>
      </c>
      <c r="E92">
        <v>14</v>
      </c>
      <c r="F92">
        <v>122</v>
      </c>
      <c r="G92">
        <f>B92/F92</f>
        <v>14344262.295081967</v>
      </c>
      <c r="H92">
        <f t="shared" si="1"/>
        <v>274338424.07010341</v>
      </c>
    </row>
    <row r="93" spans="1:8" x14ac:dyDescent="0.2">
      <c r="A93" t="s">
        <v>98</v>
      </c>
      <c r="B93">
        <v>7100000000</v>
      </c>
      <c r="C93">
        <v>2015</v>
      </c>
      <c r="D93" t="s">
        <v>22</v>
      </c>
      <c r="E93">
        <v>22</v>
      </c>
      <c r="F93">
        <v>678</v>
      </c>
      <c r="G93">
        <f>B93/F93</f>
        <v>10471976.401179941</v>
      </c>
      <c r="H93">
        <f t="shared" si="1"/>
        <v>274338424.07010341</v>
      </c>
    </row>
    <row r="94" spans="1:8" x14ac:dyDescent="0.2">
      <c r="A94" t="s">
        <v>99</v>
      </c>
      <c r="B94">
        <v>3990000000</v>
      </c>
      <c r="C94">
        <v>2015</v>
      </c>
      <c r="D94" t="s">
        <v>22</v>
      </c>
      <c r="E94">
        <v>22</v>
      </c>
      <c r="F94">
        <v>678</v>
      </c>
      <c r="G94">
        <f>B94/F94</f>
        <v>5884955.7522123894</v>
      </c>
      <c r="H94">
        <f t="shared" si="1"/>
        <v>274338424.07010341</v>
      </c>
    </row>
    <row r="95" spans="1:8" x14ac:dyDescent="0.2">
      <c r="A95" t="s">
        <v>100</v>
      </c>
      <c r="B95">
        <v>1900000000</v>
      </c>
      <c r="C95">
        <v>2015</v>
      </c>
      <c r="D95" t="s">
        <v>23</v>
      </c>
      <c r="E95">
        <v>14</v>
      </c>
      <c r="F95">
        <v>133</v>
      </c>
      <c r="G95">
        <f>B95/F95</f>
        <v>14285714.285714285</v>
      </c>
      <c r="H95">
        <f t="shared" si="1"/>
        <v>274338424.07010341</v>
      </c>
    </row>
    <row r="96" spans="1:8" x14ac:dyDescent="0.2">
      <c r="A96" t="s">
        <v>131</v>
      </c>
      <c r="B96">
        <v>7200000000</v>
      </c>
      <c r="C96">
        <v>2016</v>
      </c>
      <c r="D96" t="s">
        <v>23</v>
      </c>
      <c r="E96">
        <v>14</v>
      </c>
      <c r="F96">
        <v>456</v>
      </c>
      <c r="G96">
        <f>B96/F96</f>
        <v>15789473.684210526</v>
      </c>
      <c r="H96">
        <f t="shared" si="1"/>
        <v>387973120.00000179</v>
      </c>
    </row>
    <row r="97" spans="1:8" x14ac:dyDescent="0.2">
      <c r="A97" t="s">
        <v>137</v>
      </c>
      <c r="B97">
        <v>3200000000</v>
      </c>
      <c r="C97">
        <v>2016</v>
      </c>
      <c r="D97" t="s">
        <v>23</v>
      </c>
      <c r="E97">
        <v>14</v>
      </c>
      <c r="F97">
        <v>246</v>
      </c>
      <c r="G97">
        <f>B97/F97</f>
        <v>13008130.081300814</v>
      </c>
      <c r="H97">
        <f t="shared" si="1"/>
        <v>387973120.00000179</v>
      </c>
    </row>
    <row r="98" spans="1:8" x14ac:dyDescent="0.2">
      <c r="A98" t="s">
        <v>124</v>
      </c>
      <c r="B98">
        <v>4800000000</v>
      </c>
      <c r="C98">
        <v>2017</v>
      </c>
      <c r="D98" t="s">
        <v>24</v>
      </c>
      <c r="E98">
        <v>14</v>
      </c>
      <c r="F98">
        <v>192</v>
      </c>
      <c r="G98">
        <f>B98/F98</f>
        <v>25000000</v>
      </c>
      <c r="H98">
        <f t="shared" si="1"/>
        <v>548676848.14020693</v>
      </c>
    </row>
  </sheetData>
  <sortState ref="A2:G98">
    <sortCondition ref="C2:C9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Moore</vt:lpstr>
      <vt:lpstr>ProcessorHistory1985</vt:lpstr>
      <vt:lpstr>Gravure</vt:lpstr>
      <vt:lpstr>ProcessorHistory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Pourroy, Jean</dc:creator>
  <cp:lastModifiedBy>Utilisateur de Microsoft Office</cp:lastModifiedBy>
  <dcterms:created xsi:type="dcterms:W3CDTF">2016-08-25T12:19:33Z</dcterms:created>
  <dcterms:modified xsi:type="dcterms:W3CDTF">2017-04-27T16:12:39Z</dcterms:modified>
</cp:coreProperties>
</file>