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aumeschegg/Desktop/HujaTech/COMPTA/"/>
    </mc:Choice>
  </mc:AlternateContent>
  <xr:revisionPtr revIDLastSave="0" documentId="13_ncr:1_{8478808A-6CC9-4742-ABE4-90084C6D4A60}" xr6:coauthVersionLast="45" xr6:coauthVersionMax="45" xr10:uidLastSave="{00000000-0000-0000-0000-000000000000}"/>
  <bookViews>
    <workbookView xWindow="1080" yWindow="460" windowWidth="24180" windowHeight="16420" activeTab="1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3" l="1"/>
  <c r="H30" i="3"/>
  <c r="H18" i="3"/>
  <c r="J8" i="4" l="1"/>
  <c r="J10" i="4"/>
  <c r="J6" i="4"/>
  <c r="J4" i="4"/>
  <c r="A51" i="4"/>
  <c r="A52" i="4"/>
  <c r="A40" i="4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39" i="4"/>
  <c r="A31" i="4"/>
  <c r="A32" i="4" s="1"/>
  <c r="A33" i="4" s="1"/>
  <c r="A34" i="4" s="1"/>
  <c r="A35" i="4" s="1"/>
  <c r="A36" i="4" s="1"/>
  <c r="A37" i="4" s="1"/>
  <c r="A38" i="4" s="1"/>
  <c r="D4" i="5" l="1"/>
  <c r="H13" i="3" l="1"/>
  <c r="N5" i="3" l="1"/>
  <c r="N6" i="3"/>
  <c r="N7" i="3"/>
  <c r="N8" i="3"/>
  <c r="C3" i="5"/>
  <c r="R13" i="3" l="1"/>
  <c r="H12" i="3"/>
  <c r="C6" i="5" l="1"/>
  <c r="J14" i="4" l="1"/>
  <c r="R12" i="3"/>
  <c r="R8" i="3"/>
  <c r="R7" i="3"/>
  <c r="H11" i="3"/>
  <c r="P4" i="3" l="1"/>
  <c r="T4" i="3" s="1"/>
  <c r="K10" i="4"/>
  <c r="K6" i="4"/>
  <c r="E4" i="5" s="1"/>
  <c r="C4" i="5" s="1"/>
  <c r="K8" i="4"/>
  <c r="E5" i="5" s="1"/>
  <c r="C5" i="5" s="1"/>
  <c r="K12" i="4"/>
  <c r="D23" i="4" l="1"/>
  <c r="K4" i="4" l="1"/>
  <c r="H8" i="3" l="1"/>
  <c r="H7" i="3" l="1"/>
  <c r="H5" i="3"/>
  <c r="H4" i="3"/>
  <c r="H15" i="3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B6" i="2" l="1"/>
  <c r="B5" i="2"/>
  <c r="B4" i="2" s="1"/>
</calcChain>
</file>

<file path=xl/sharedStrings.xml><?xml version="1.0" encoding="utf-8"?>
<sst xmlns="http://schemas.openxmlformats.org/spreadsheetml/2006/main" count="271" uniqueCount="145">
  <si>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</si>
  <si>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</si>
  <si>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</si>
  <si>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</si>
  <si>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</si>
  <si>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</si>
  <si>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</si>
  <si>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</si>
  <si>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</si>
  <si>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</si>
  <si>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</si>
  <si>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</si>
  <si>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</si>
  <si>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</si>
  <si>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</si>
  <si>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</si>
  <si>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</si>
  <si>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</si>
  <si>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</si>
  <si>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</si>
  <si>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</si>
  <si>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</si>
  <si>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</si>
  <si>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</si>
  <si>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</si>
  <si>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</si>
  <si>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</si>
  <si>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</si>
  <si>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</si>
  <si>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</si>
  <si>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</si>
  <si>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</si>
  <si>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</si>
  <si>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</si>
  <si>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</si>
  <si>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</si>
  <si>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</si>
  <si>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</si>
  <si>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</si>
  <si>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</si>
  <si>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</si>
  <si>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</si>
  <si>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</si>
  <si>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</si>
  <si>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</si>
  <si>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</si>
  <si>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</si>
  <si>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</si>
  <si>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</si>
  <si>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</si>
  <si>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</si>
  <si>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</si>
  <si>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</si>
  <si>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</si>
  <si>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</si>
  <si>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</si>
  <si>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</si>
  <si>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</si>
  <si>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</si>
  <si>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</si>
  <si>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</si>
  <si>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</si>
  <si>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</si>
  <si>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</si>
  <si>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</si>
  <si>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</si>
  <si>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</si>
  <si>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</si>
  <si>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</si>
  <si>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</si>
  <si>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</si>
  <si>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</si>
  <si>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</si>
  <si>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</si>
  <si>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</si>
  <si>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</si>
  <si>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</si>
  <si>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</si>
  <si>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</si>
  <si>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</si>
  <si>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</si>
  <si>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</si>
  <si>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</si>
  <si>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</si>
  <si>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</si>
  <si>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</si>
  <si>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</si>
  <si>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</si>
  <si>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</si>
  <si>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</si>
  <si>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</si>
  <si>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</si>
  <si>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</si>
  <si>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</si>
  <si>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</si>
  <si>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</si>
  <si>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</si>
  <si>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</si>
  <si>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</si>
  <si>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</si>
  <si>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</si>
  <si>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</si>
  <si>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</si>
  <si>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</si>
  <si>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</si>
  <si>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</si>
  <si>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</si>
  <si>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</si>
  <si>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</si>
  <si>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</si>
  <si>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</si>
  <si>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</si>
  <si>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</si>
  <si>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</si>
  <si>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</si>
  <si>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</si>
  <si>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</si>
  <si>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</si>
  <si>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</si>
  <si>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</si>
  <si>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</si>
  <si>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</si>
  <si>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</si>
  <si>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</si>
  <si>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</si>
  <si>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</si>
  <si>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</si>
  <si>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</si>
  <si>
    <t>#P-5dea7d047574c</t>
  </si>
  <si>
    <t>#P-5ded22d1497cc</t>
  </si>
  <si>
    <t>Frais de livraison client 17</t>
  </si>
  <si>
    <t>#P-5ded3a6e3a4f4</t>
  </si>
  <si>
    <t>Frais de livraison client 18</t>
  </si>
  <si>
    <t>Mathieu DUPUY</t>
  </si>
  <si>
    <t>Matthieu Lamoureux</t>
  </si>
  <si>
    <t>Jean-Marc FAGES</t>
  </si>
  <si>
    <t>Frais de livraison client 19</t>
  </si>
  <si>
    <t xml:space="preserve">Mathieu Jacquet </t>
  </si>
  <si>
    <t xml:space="preserve">#P-5cdbead1c17af </t>
  </si>
  <si>
    <t>Janvier</t>
  </si>
  <si>
    <t>O2swirch</t>
  </si>
  <si>
    <t>Hebergeur site internet</t>
  </si>
  <si>
    <t>#P-5e1442ebaa538</t>
  </si>
  <si>
    <t>Total 2019</t>
  </si>
  <si>
    <t>Total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</si>
</sst>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font>
        <color theme="5" tint="-0.24994659260841701"/>
      </font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_("€"* #,##0.00_);_("€"* \(#,##0.00\);_("€"* "-"??_);_(@_)</c:formatCode>
                <c:ptCount val="4"/>
                <c:pt idx="0" formatCode="_ * #,##0_)\ &quot;€&quot;_ ;_ * \(#,##0\)\ &quot;€&quot;_ ;_ * &quot;-&quot;??_)\ &quot;€&quot;_ ;_ @_ ">
                  <c:v>243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Sortie!$D$3:$D$37</c:f>
              <c:numCache>
                <c:formatCode>_-* #,##0.00\ [$€-40C]_-;\-* #,##0.00\ [$€-40C]_-;_-* "-"??\ [$€-40C]_-;_-@_-</c:formatCode>
                <c:ptCount val="35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  <c:pt idx="33">
                  <c:v>3.92</c:v>
                </c:pt>
                <c:pt idx="34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7-144E-AFA0-FFC145560A47}"/>
              </c:ext>
            </c:extLst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6500</c:v>
                </c:pt>
                <c:pt idx="1">
                  <c:v>112.71000000000001</c:v>
                </c:pt>
                <c:pt idx="2">
                  <c:v>464.44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Entrée!$D$5:$D$29</c:f>
              <c:numCache>
                <c:formatCode>_("€"* #,##0.00_);_("€"* \(#,##0.00\);_("€"* "-"??_);_(@_)</c:formatCode>
                <c:ptCount val="25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44.63</c:v>
                </c:pt>
                <c:pt idx="6">
                  <c:v>28.33</c:v>
                </c:pt>
                <c:pt idx="7">
                  <c:v>37.54</c:v>
                </c:pt>
                <c:pt idx="8">
                  <c:v>9.2100000000000009</c:v>
                </c:pt>
                <c:pt idx="9">
                  <c:v>34</c:v>
                </c:pt>
                <c:pt idx="10">
                  <c:v>162.91999999999999</c:v>
                </c:pt>
                <c:pt idx="11">
                  <c:v>26.92</c:v>
                </c:pt>
                <c:pt idx="12">
                  <c:v>96.33</c:v>
                </c:pt>
                <c:pt idx="13">
                  <c:v>163.63</c:v>
                </c:pt>
                <c:pt idx="14">
                  <c:v>42.5</c:v>
                </c:pt>
                <c:pt idx="15">
                  <c:v>9.2100000000000009</c:v>
                </c:pt>
                <c:pt idx="16">
                  <c:v>17</c:v>
                </c:pt>
                <c:pt idx="17">
                  <c:v>14.17</c:v>
                </c:pt>
                <c:pt idx="18">
                  <c:v>6</c:v>
                </c:pt>
                <c:pt idx="19">
                  <c:v>10.63</c:v>
                </c:pt>
                <c:pt idx="20">
                  <c:v>25</c:v>
                </c:pt>
                <c:pt idx="21">
                  <c:v>48.88</c:v>
                </c:pt>
                <c:pt idx="22">
                  <c:v>28.33</c:v>
                </c:pt>
                <c:pt idx="23">
                  <c:v>17</c:v>
                </c:pt>
                <c:pt idx="24">
                  <c:v>163.63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29" totalsRowShown="0" headerRowDxfId="15" headerRowCellStyle="Normal">
  <autoFilter ref="A4:D29" xr:uid="{00000000-0009-0000-0100-000006000000}"/>
  <tableColumns count="4">
    <tableColumn id="1" xr3:uid="{00000000-0010-0000-0000-000001000000}" name="Nom" dataDxfId="14"/>
    <tableColumn id="4" xr3:uid="{00000000-0010-0000-0000-000004000000}" name="Libellé2"/>
    <tableColumn id="2" xr3:uid="{00000000-0010-0000-0000-000002000000}" name="Date" dataDxfId="13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12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11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10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7" totalsRowShown="0" headerRowDxfId="9" headerRowCellStyle="Normal">
  <autoFilter ref="B2:F37" xr:uid="{00000000-0009-0000-0100-000005000000}"/>
  <tableColumns count="5">
    <tableColumn id="1" xr3:uid="{00000000-0010-0000-0200-000001000000}" name="Libellé"/>
    <tableColumn id="2" xr3:uid="{00000000-0010-0000-0200-000002000000}" name="Source" dataDxfId="8"/>
    <tableColumn id="3" xr3:uid="{00000000-0010-0000-0200-000003000000}" name="Montant" dataDxfId="7" dataCellStyle="Monétaire"/>
    <tableColumn id="4" xr3:uid="{00000000-0010-0000-0200-000004000000}" name="Date" dataDxfId="6"/>
    <tableColumn id="5" xr3:uid="{00000000-0010-0000-0200-000005000000}" name="Rembourser " dataDxfId="5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4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3"/>
    <tableColumn id="3" xr3:uid="{00000000-0010-0000-0300-000003000000}" name="Montant à rembourser" dataDxfId="2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1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9"/>
  <sheetViews>
    <sheetView tabSelected="1" zoomScale="80" zoomScaleNormal="80" workbookViewId="0">
      <selection activeCell="D32" sqref="D32"/>
    </sheetView>
  </sheetViews>
  <sheetFormatPr baseColWidth="10" defaultRowHeight="16"/>
  <cols>
    <col min="1" max="1" width="23.42578125" bestFit="1" customWidth="1"/>
    <col min="2" max="2" width="11.7109375" bestFit="1" customWidth="1"/>
    <col min="3" max="3" width="10.85546875" bestFit="1" customWidth="1"/>
    <col min="4" max="4" width="10.7109375" bestFit="1" customWidth="1"/>
    <col min="5" max="5" width="25" customWidth="1"/>
    <col min="6" max="6" width="12.28515625" customWidth="1"/>
    <col min="7" max="7" width="17.7109375" customWidth="1"/>
    <col min="8" max="8" width="11.28515625" customWidth="1"/>
    <col min="9" max="9" width="4.5703125" customWidth="1"/>
    <col min="10" max="10" width="18" customWidth="1"/>
    <col min="11" max="11" width="12.85546875" customWidth="1"/>
    <col min="12" max="12" width="13" customWidth="1"/>
    <col min="13" max="13" width="9.28515625" bestFit="1" customWidth="1"/>
    <col min="14" max="14" width="12.28515625" bestFit="1" customWidth="1"/>
    <col min="15" max="15" width="3.85546875" customWidth="1"/>
    <col min="16" max="16" width="10" customWidth="1"/>
    <col min="18" max="18" width="12.28515625" customWidth="1"/>
    <col min="19" max="19" width="1.5703125" customWidth="1"/>
    <col min="20" max="20" width="15.7109375" customWidth="1"/>
  </cols>
  <sheetData>
    <row r="3" spans="1:20" ht="23">
      <c r="A3" s="1" t="s">
        <v>20</v>
      </c>
      <c r="B3" s="1"/>
      <c r="F3" s="35"/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35"/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 t="e">
        <f>SUM(#REF!,P4)</f>
        <v>#REF!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M6" s="15">
        <v>0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SUM(D9:D14)</f>
        <v>170.71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SUM(L9:L14)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D15</f>
        <v>162.91999999999999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L15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44.63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/>
      <c r="B11" s="30" t="s">
        <v>17</v>
      </c>
      <c r="C11" s="31">
        <v>43599</v>
      </c>
      <c r="D11" s="32">
        <v>28.33</v>
      </c>
      <c r="E11" s="33" t="s">
        <v>138</v>
      </c>
      <c r="F11" s="33"/>
      <c r="G11" s="30" t="s">
        <v>81</v>
      </c>
      <c r="H11" s="39">
        <f>SUM(D16,D17)</f>
        <v>123.25</v>
      </c>
      <c r="Q11" s="30" t="s">
        <v>81</v>
      </c>
      <c r="R11" s="40">
        <v>0</v>
      </c>
      <c r="S11" s="30"/>
    </row>
    <row r="12" spans="1:20" ht="19">
      <c r="A12" s="30" t="s">
        <v>64</v>
      </c>
      <c r="B12" s="30" t="s">
        <v>17</v>
      </c>
      <c r="C12" s="31">
        <v>43599</v>
      </c>
      <c r="D12" s="32">
        <v>37.54</v>
      </c>
      <c r="E12" s="33" t="s">
        <v>69</v>
      </c>
      <c r="F12" s="33"/>
      <c r="G12" s="30" t="s">
        <v>82</v>
      </c>
      <c r="H12" s="39">
        <f>SUM(D18,D19)</f>
        <v>206.13</v>
      </c>
      <c r="Q12" s="30" t="s">
        <v>82</v>
      </c>
      <c r="R12" s="40">
        <f>SUM(L16,L17)</f>
        <v>0</v>
      </c>
      <c r="S12" s="30"/>
    </row>
    <row r="13" spans="1:20" ht="19">
      <c r="A13" s="30" t="s">
        <v>65</v>
      </c>
      <c r="B13" s="30" t="s">
        <v>17</v>
      </c>
      <c r="C13" s="31">
        <v>43613</v>
      </c>
      <c r="D13" s="32">
        <v>9.2100000000000009</v>
      </c>
      <c r="E13" s="33" t="s">
        <v>70</v>
      </c>
      <c r="F13" s="33"/>
      <c r="G13" s="30" t="s">
        <v>83</v>
      </c>
      <c r="H13" s="39">
        <f>SUM(D21,D22,D23)</f>
        <v>37.17</v>
      </c>
      <c r="Q13" s="30" t="s">
        <v>83</v>
      </c>
      <c r="R13" s="40">
        <f>SUM(N5:N6)</f>
        <v>1022</v>
      </c>
      <c r="S13" s="30"/>
    </row>
    <row r="14" spans="1:20" ht="19">
      <c r="A14" s="30" t="s">
        <v>66</v>
      </c>
      <c r="B14" s="30" t="s">
        <v>17</v>
      </c>
      <c r="C14" s="31">
        <v>43614</v>
      </c>
      <c r="D14" s="32">
        <v>34</v>
      </c>
      <c r="E14" s="33" t="s">
        <v>71</v>
      </c>
      <c r="F14" s="33"/>
      <c r="G14" s="30" t="s">
        <v>84</v>
      </c>
      <c r="H14" s="39">
        <f>SUM(D24:D28)</f>
        <v>129.84</v>
      </c>
      <c r="Q14" s="30" t="s">
        <v>84</v>
      </c>
      <c r="R14" s="40"/>
      <c r="S14" s="30"/>
    </row>
    <row r="15" spans="1:20" ht="19">
      <c r="A15" s="30" t="s">
        <v>63</v>
      </c>
      <c r="B15" s="30" t="s">
        <v>17</v>
      </c>
      <c r="C15" s="31">
        <v>43637</v>
      </c>
      <c r="D15" s="32">
        <v>162.91999999999999</v>
      </c>
      <c r="E15" s="33" t="s">
        <v>78</v>
      </c>
      <c r="G15" s="42" t="s">
        <v>143</v>
      </c>
      <c r="H15" s="42">
        <f>SUM(H4:H14)</f>
        <v>990.03</v>
      </c>
      <c r="S15" s="30"/>
    </row>
    <row r="16" spans="1:20" ht="19">
      <c r="A16" s="30" t="s">
        <v>89</v>
      </c>
      <c r="B16" s="30" t="s">
        <v>17</v>
      </c>
      <c r="C16" s="31">
        <v>43712</v>
      </c>
      <c r="D16" s="32">
        <v>26.92</v>
      </c>
      <c r="E16" s="33" t="s">
        <v>90</v>
      </c>
      <c r="Q16" s="30"/>
      <c r="R16" s="30"/>
      <c r="S16" s="30"/>
    </row>
    <row r="17" spans="1:19" ht="19">
      <c r="A17" s="30" t="s">
        <v>109</v>
      </c>
      <c r="B17" s="30" t="s">
        <v>17</v>
      </c>
      <c r="C17" s="31">
        <v>43737</v>
      </c>
      <c r="D17" s="32">
        <v>96.33</v>
      </c>
      <c r="E17" s="33" t="s">
        <v>98</v>
      </c>
      <c r="G17">
        <v>2020</v>
      </c>
      <c r="Q17" s="30"/>
      <c r="R17" s="30"/>
      <c r="S17" s="30"/>
    </row>
    <row r="18" spans="1:19" ht="19">
      <c r="A18" s="30" t="s">
        <v>105</v>
      </c>
      <c r="B18" s="30" t="s">
        <v>17</v>
      </c>
      <c r="C18" s="31">
        <v>43739</v>
      </c>
      <c r="D18" s="32">
        <v>163.63</v>
      </c>
      <c r="E18" s="33" t="s">
        <v>103</v>
      </c>
      <c r="G18" s="30" t="s">
        <v>139</v>
      </c>
      <c r="H18" s="32">
        <f>SUM(D29)</f>
        <v>163.63</v>
      </c>
      <c r="Q18" s="30"/>
      <c r="R18" s="30"/>
      <c r="S18" s="30"/>
    </row>
    <row r="19" spans="1:19" ht="19">
      <c r="A19" s="30"/>
      <c r="B19" s="30" t="s">
        <v>17</v>
      </c>
      <c r="C19" s="31">
        <v>43745</v>
      </c>
      <c r="D19" s="32">
        <v>42.5</v>
      </c>
      <c r="E19" s="33" t="s">
        <v>104</v>
      </c>
      <c r="G19" s="30" t="s">
        <v>73</v>
      </c>
      <c r="H19" s="32">
        <v>0</v>
      </c>
      <c r="Q19" s="30"/>
      <c r="R19" s="30"/>
      <c r="S19" s="30"/>
    </row>
    <row r="20" spans="1:19" ht="19">
      <c r="A20" s="30" t="s">
        <v>110</v>
      </c>
      <c r="B20" s="30" t="s">
        <v>17</v>
      </c>
      <c r="C20" s="31">
        <v>43770</v>
      </c>
      <c r="D20" s="32">
        <v>9.2100000000000009</v>
      </c>
      <c r="E20" s="33" t="s">
        <v>111</v>
      </c>
      <c r="G20" s="30" t="s">
        <v>74</v>
      </c>
      <c r="H20" s="32">
        <v>0</v>
      </c>
    </row>
    <row r="21" spans="1:19" ht="19">
      <c r="A21" s="30" t="s">
        <v>119</v>
      </c>
      <c r="B21" s="30" t="s">
        <v>17</v>
      </c>
      <c r="C21" s="31">
        <v>43782</v>
      </c>
      <c r="D21" s="32">
        <v>17</v>
      </c>
      <c r="E21" s="33" t="s">
        <v>115</v>
      </c>
      <c r="G21" s="30" t="s">
        <v>75</v>
      </c>
      <c r="H21" s="15">
        <v>0</v>
      </c>
    </row>
    <row r="22" spans="1:19" ht="19">
      <c r="A22" s="30" t="s">
        <v>121</v>
      </c>
      <c r="B22" s="30" t="s">
        <v>17</v>
      </c>
      <c r="C22" s="31">
        <v>43783</v>
      </c>
      <c r="D22" s="32">
        <v>14.17</v>
      </c>
      <c r="E22" s="33" t="s">
        <v>118</v>
      </c>
      <c r="G22" s="30" t="s">
        <v>76</v>
      </c>
      <c r="H22" s="15">
        <v>0</v>
      </c>
    </row>
    <row r="23" spans="1:19" ht="19">
      <c r="A23" s="30" t="s">
        <v>122</v>
      </c>
      <c r="B23" s="30" t="s">
        <v>123</v>
      </c>
      <c r="C23" s="31">
        <v>43797</v>
      </c>
      <c r="D23" s="32">
        <v>6</v>
      </c>
      <c r="E23" s="33"/>
      <c r="G23" s="30" t="s">
        <v>77</v>
      </c>
      <c r="H23" s="15">
        <v>0</v>
      </c>
    </row>
    <row r="24" spans="1:19" ht="19">
      <c r="A24" s="30" t="s">
        <v>134</v>
      </c>
      <c r="B24" s="30" t="s">
        <v>17</v>
      </c>
      <c r="C24" s="31">
        <v>43806</v>
      </c>
      <c r="D24" s="32">
        <v>10.63</v>
      </c>
      <c r="E24" s="33" t="s">
        <v>128</v>
      </c>
      <c r="G24" s="30" t="s">
        <v>79</v>
      </c>
      <c r="H24" s="15">
        <v>0</v>
      </c>
    </row>
    <row r="25" spans="1:19" ht="19">
      <c r="A25" s="30" t="s">
        <v>34</v>
      </c>
      <c r="B25" s="30" t="s">
        <v>123</v>
      </c>
      <c r="C25" s="31">
        <v>43806</v>
      </c>
      <c r="D25" s="32">
        <v>25</v>
      </c>
      <c r="E25" s="33"/>
      <c r="G25" s="30" t="s">
        <v>80</v>
      </c>
      <c r="H25" s="15">
        <v>0</v>
      </c>
    </row>
    <row r="26" spans="1:19" ht="19">
      <c r="A26" s="30" t="s">
        <v>133</v>
      </c>
      <c r="B26" s="30" t="s">
        <v>17</v>
      </c>
      <c r="C26" s="31">
        <v>43807</v>
      </c>
      <c r="D26" s="32">
        <v>48.88</v>
      </c>
      <c r="E26" s="33" t="s">
        <v>129</v>
      </c>
      <c r="G26" s="30" t="s">
        <v>81</v>
      </c>
      <c r="H26" s="15">
        <v>0</v>
      </c>
    </row>
    <row r="27" spans="1:19" ht="19">
      <c r="A27" s="30" t="s">
        <v>135</v>
      </c>
      <c r="B27" s="30" t="s">
        <v>17</v>
      </c>
      <c r="C27" s="31">
        <v>43807</v>
      </c>
      <c r="D27" s="32">
        <v>28.33</v>
      </c>
      <c r="E27" s="33" t="s">
        <v>131</v>
      </c>
      <c r="G27" s="30" t="s">
        <v>82</v>
      </c>
      <c r="H27" s="15">
        <v>0</v>
      </c>
    </row>
    <row r="28" spans="1:19" ht="19">
      <c r="A28" s="30" t="s">
        <v>137</v>
      </c>
      <c r="B28" s="30" t="s">
        <v>123</v>
      </c>
      <c r="C28" s="31">
        <v>43814</v>
      </c>
      <c r="D28" s="32">
        <v>17</v>
      </c>
      <c r="E28" s="33"/>
      <c r="G28" s="30" t="s">
        <v>83</v>
      </c>
      <c r="H28" s="15">
        <v>0</v>
      </c>
    </row>
    <row r="29" spans="1:19" ht="19">
      <c r="A29" s="30" t="s">
        <v>105</v>
      </c>
      <c r="B29" s="30" t="s">
        <v>17</v>
      </c>
      <c r="C29" s="31">
        <v>43837</v>
      </c>
      <c r="D29" s="32">
        <v>163.63</v>
      </c>
      <c r="E29" s="33" t="s">
        <v>142</v>
      </c>
      <c r="G29" s="30" t="s">
        <v>84</v>
      </c>
      <c r="H29" s="15">
        <v>0</v>
      </c>
    </row>
    <row r="30" spans="1:19" ht="19">
      <c r="B30" s="30"/>
      <c r="C30" s="31"/>
      <c r="D30" s="32"/>
      <c r="E30" s="33"/>
      <c r="G30" s="42" t="s">
        <v>144</v>
      </c>
      <c r="H30" s="42">
        <f>SUM(H18:H29)</f>
        <v>163.63</v>
      </c>
    </row>
    <row r="31" spans="1:19" ht="19">
      <c r="B31" s="30"/>
      <c r="C31" s="31"/>
      <c r="D31" s="32"/>
      <c r="E31" s="33"/>
    </row>
    <row r="32" spans="1:19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C37" s="31"/>
      <c r="D37" s="32"/>
      <c r="E37" s="33"/>
    </row>
    <row r="38" spans="2:5" ht="19">
      <c r="B38" s="30"/>
      <c r="D38" s="32"/>
      <c r="E38" s="33"/>
    </row>
    <row r="39" spans="2:5" ht="19">
      <c r="B39" s="30"/>
      <c r="E39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zoomScale="85" workbookViewId="0">
      <selection activeCell="J9" sqref="J9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SUM(D18,D19,D20,D21,D22,D27,D37,D38,D39)</f>
        <v>152.25</v>
      </c>
      <c r="K4" s="23">
        <f>J4-L4</f>
        <v>152.25</v>
      </c>
      <c r="L4" s="15"/>
    </row>
    <row r="5" spans="1:13">
      <c r="A5">
        <f t="shared" ref="A5:A52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SUM(D7,D8,D9,D14,D15,D16,D17,D28,D29,D31,D32,D33,D34,D35,D36)+11.78</f>
        <v>234.71</v>
      </c>
      <c r="K6" s="23">
        <f>J6-L6</f>
        <v>234.71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7906.99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  <row r="36" spans="1:6">
      <c r="A36">
        <f t="shared" si="0"/>
        <v>34</v>
      </c>
      <c r="B36" t="s">
        <v>130</v>
      </c>
      <c r="C36" s="10" t="s">
        <v>28</v>
      </c>
      <c r="D36" s="22">
        <v>3.92</v>
      </c>
      <c r="E36" s="20">
        <v>43808</v>
      </c>
      <c r="F36" s="25" t="s">
        <v>36</v>
      </c>
    </row>
    <row r="37" spans="1:6">
      <c r="A37">
        <f t="shared" si="0"/>
        <v>35</v>
      </c>
      <c r="B37" t="s">
        <v>132</v>
      </c>
      <c r="C37" s="10" t="s">
        <v>53</v>
      </c>
      <c r="D37" s="22">
        <v>4.55</v>
      </c>
      <c r="E37" s="20">
        <v>43812</v>
      </c>
      <c r="F37" s="25" t="s">
        <v>95</v>
      </c>
    </row>
    <row r="38" spans="1:6">
      <c r="A38">
        <f t="shared" si="0"/>
        <v>36</v>
      </c>
      <c r="B38" t="s">
        <v>136</v>
      </c>
      <c r="C38" s="10" t="s">
        <v>53</v>
      </c>
      <c r="D38" s="22">
        <v>4.55</v>
      </c>
      <c r="E38" s="20">
        <v>43815</v>
      </c>
      <c r="F38" s="25" t="s">
        <v>95</v>
      </c>
    </row>
    <row r="39" spans="1:6">
      <c r="A39">
        <f t="shared" si="0"/>
        <v>37</v>
      </c>
      <c r="B39" t="s">
        <v>141</v>
      </c>
      <c r="C39" t="s">
        <v>140</v>
      </c>
      <c r="D39" s="22">
        <v>61.2</v>
      </c>
      <c r="E39" s="20">
        <v>43826</v>
      </c>
      <c r="F39" s="25" t="s">
        <v>95</v>
      </c>
    </row>
    <row r="40" spans="1:6">
      <c r="A40">
        <f t="shared" si="0"/>
        <v>38</v>
      </c>
    </row>
    <row r="41" spans="1:6">
      <c r="A41">
        <f t="shared" si="0"/>
        <v>39</v>
      </c>
    </row>
    <row r="42" spans="1:6">
      <c r="A42">
        <f t="shared" si="0"/>
        <v>40</v>
      </c>
    </row>
    <row r="43" spans="1:6">
      <c r="A43">
        <f t="shared" si="0"/>
        <v>41</v>
      </c>
    </row>
    <row r="44" spans="1:6">
      <c r="A44">
        <f t="shared" si="0"/>
        <v>42</v>
      </c>
    </row>
    <row r="45" spans="1:6">
      <c r="A45">
        <f t="shared" si="0"/>
        <v>43</v>
      </c>
    </row>
    <row r="46" spans="1:6">
      <c r="A46">
        <f t="shared" si="0"/>
        <v>44</v>
      </c>
    </row>
    <row r="47" spans="1:6">
      <c r="A47">
        <f t="shared" si="0"/>
        <v>45</v>
      </c>
    </row>
    <row r="48" spans="1:6">
      <c r="A48">
        <f t="shared" si="0"/>
        <v>46</v>
      </c>
    </row>
    <row r="49" spans="1:1">
      <c r="A49">
        <f t="shared" si="0"/>
        <v>47</v>
      </c>
    </row>
    <row r="50" spans="1:1">
      <c r="A50">
        <f t="shared" si="0"/>
        <v>48</v>
      </c>
    </row>
    <row r="51" spans="1:1">
      <c r="A51">
        <f t="shared" si="0"/>
        <v>49</v>
      </c>
    </row>
    <row r="52" spans="1:1">
      <c r="A52">
        <f t="shared" si="0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zoomScale="102" workbookViewId="0">
      <selection activeCell="D7" sqref="D7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6500</v>
      </c>
      <c r="D3" s="15">
        <v>500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112.71000000000001</v>
      </c>
      <c r="D4" s="15">
        <f>100+5+17</f>
        <v>122</v>
      </c>
      <c r="E4" s="10">
        <f>Sortie!K6</f>
        <v>234.71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464.44</v>
      </c>
      <c r="D5" s="15"/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2020-01-07T09:35:42Z</dcterms:modified>
</cp:coreProperties>
</file>