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05" windowWidth="12120" windowHeight="7935" tabRatio="682"/>
  </bookViews>
  <sheets>
    <sheet name="Home" sheetId="27" r:id="rId1"/>
    <sheet name="Part 1.1" sheetId="28" r:id="rId2"/>
    <sheet name="Part 1.2" sheetId="30" r:id="rId3"/>
    <sheet name="Part 1.3" sheetId="31" r:id="rId4"/>
    <sheet name="Part 1.4.1" sheetId="35" r:id="rId5"/>
    <sheet name="Part 1.4.2" sheetId="36" r:id="rId6"/>
    <sheet name="Part 2.1" sheetId="38" r:id="rId7"/>
    <sheet name="Part 2.2" sheetId="39" r:id="rId8"/>
    <sheet name="Part 2.3" sheetId="41" r:id="rId9"/>
    <sheet name="Part 2.4" sheetId="42" r:id="rId10"/>
    <sheet name="Part 2.5" sheetId="43" r:id="rId11"/>
    <sheet name="Part 2.6" sheetId="44" r:id="rId12"/>
    <sheet name="Part 2.7" sheetId="45" r:id="rId13"/>
    <sheet name="Part 3.1" sheetId="46" r:id="rId14"/>
    <sheet name="Part 3.2" sheetId="47" r:id="rId15"/>
    <sheet name="Part 3.3" sheetId="48" r:id="rId16"/>
    <sheet name="Part 3.4" sheetId="49" r:id="rId17"/>
    <sheet name="Part 3.5" sheetId="50" r:id="rId18"/>
    <sheet name="Functions" sheetId="29" r:id="rId19"/>
    <sheet name="Contacts" sheetId="52" r:id="rId20"/>
  </sheets>
  <externalReferences>
    <externalReference r:id="rId21"/>
  </externalReferences>
  <definedNames>
    <definedName name="_Example" hidden="1">[1]Variables!$B$1</definedName>
    <definedName name="_xlnm._FilterDatabase" localSheetId="2" hidden="1">'Part 1.2'!$A$6:$AK$13</definedName>
    <definedName name="_xlnm._FilterDatabase" localSheetId="4" hidden="1">'Part 1.4.1'!#REF!</definedName>
    <definedName name="_xlnm._FilterDatabase" localSheetId="5" hidden="1">'Part 1.4.2'!#REF!</definedName>
    <definedName name="_xlnm._FilterDatabase" localSheetId="9" hidden="1">'Part 2.4'!$A$6:$D$109</definedName>
    <definedName name="_xlnm._FilterDatabase" localSheetId="15" hidden="1">'Part 3.3'!$A$6:$S$21</definedName>
    <definedName name="_Look" hidden="1">[1]Variables!$B$4</definedName>
    <definedName name="_Order1" hidden="1">0</definedName>
    <definedName name="_Series" hidden="1">[1]Variables!$B$3</definedName>
    <definedName name="_Shading" hidden="1">[1]Variables!$B$2</definedName>
    <definedName name="DATA_01" localSheetId="0" hidden="1">#REF!</definedName>
    <definedName name="DATA_01" localSheetId="2" hidden="1">#REF!</definedName>
    <definedName name="DATA_01" localSheetId="3" hidden="1">#REF!</definedName>
    <definedName name="DATA_01" localSheetId="4" hidden="1">#REF!</definedName>
    <definedName name="DATA_01" localSheetId="5" hidden="1">#REF!</definedName>
    <definedName name="DATA_01" localSheetId="6" hidden="1">#REF!</definedName>
    <definedName name="DATA_01" localSheetId="7" hidden="1">#REF!</definedName>
    <definedName name="DATA_01" localSheetId="8" hidden="1">#REF!</definedName>
    <definedName name="DATA_01" localSheetId="9" hidden="1">#REF!</definedName>
    <definedName name="DATA_01" localSheetId="10" hidden="1">#REF!</definedName>
    <definedName name="DATA_01" localSheetId="11" hidden="1">#REF!</definedName>
    <definedName name="DATA_01" localSheetId="12" hidden="1">#REF!</definedName>
    <definedName name="DATA_01" localSheetId="13" hidden="1">#REF!</definedName>
    <definedName name="DATA_01" localSheetId="14" hidden="1">#REF!</definedName>
    <definedName name="DATA_01" localSheetId="15" hidden="1">#REF!</definedName>
    <definedName name="DATA_01" localSheetId="16" hidden="1">#REF!</definedName>
    <definedName name="DATA_01" localSheetId="17" hidden="1">#REF!</definedName>
    <definedName name="DATA_01" hidden="1">#REF!</definedName>
    <definedName name="DATA_02" localSheetId="0" hidden="1">#REF!</definedName>
    <definedName name="DATA_02" localSheetId="2" hidden="1">#REF!</definedName>
    <definedName name="DATA_02" localSheetId="3" hidden="1">#REF!</definedName>
    <definedName name="DATA_02" localSheetId="4" hidden="1">#REF!</definedName>
    <definedName name="DATA_02" localSheetId="5" hidden="1">#REF!</definedName>
    <definedName name="DATA_02" localSheetId="6" hidden="1">#REF!</definedName>
    <definedName name="DATA_02" localSheetId="7" hidden="1">#REF!</definedName>
    <definedName name="DATA_02" localSheetId="8" hidden="1">#REF!</definedName>
    <definedName name="DATA_02" localSheetId="9" hidden="1">#REF!</definedName>
    <definedName name="DATA_02" localSheetId="10" hidden="1">#REF!</definedName>
    <definedName name="DATA_02" localSheetId="11" hidden="1">#REF!</definedName>
    <definedName name="DATA_02" localSheetId="12" hidden="1">#REF!</definedName>
    <definedName name="DATA_02" localSheetId="13" hidden="1">#REF!</definedName>
    <definedName name="DATA_02" localSheetId="14" hidden="1">#REF!</definedName>
    <definedName name="DATA_02" localSheetId="15" hidden="1">#REF!</definedName>
    <definedName name="DATA_02" localSheetId="16" hidden="1">#REF!</definedName>
    <definedName name="DATA_02" localSheetId="17" hidden="1">#REF!</definedName>
    <definedName name="DATA_02" hidden="1">#REF!</definedName>
    <definedName name="DATA_03" localSheetId="0" hidden="1">#REF!</definedName>
    <definedName name="DATA_03" localSheetId="2" hidden="1">#REF!</definedName>
    <definedName name="DATA_03" localSheetId="3" hidden="1">#REF!</definedName>
    <definedName name="DATA_03" localSheetId="4" hidden="1">#REF!</definedName>
    <definedName name="DATA_03" localSheetId="5" hidden="1">#REF!</definedName>
    <definedName name="DATA_03" localSheetId="6" hidden="1">#REF!</definedName>
    <definedName name="DATA_03" localSheetId="7" hidden="1">#REF!</definedName>
    <definedName name="DATA_03" localSheetId="8" hidden="1">#REF!</definedName>
    <definedName name="DATA_03" localSheetId="9" hidden="1">#REF!</definedName>
    <definedName name="DATA_03" localSheetId="10" hidden="1">#REF!</definedName>
    <definedName name="DATA_03" localSheetId="11" hidden="1">#REF!</definedName>
    <definedName name="DATA_03" localSheetId="12" hidden="1">#REF!</definedName>
    <definedName name="DATA_03" localSheetId="13" hidden="1">#REF!</definedName>
    <definedName name="DATA_03" localSheetId="14" hidden="1">#REF!</definedName>
    <definedName name="DATA_03" localSheetId="15" hidden="1">#REF!</definedName>
    <definedName name="DATA_03" localSheetId="16" hidden="1">#REF!</definedName>
    <definedName name="DATA_03" localSheetId="17" hidden="1">#REF!</definedName>
    <definedName name="DATA_03" hidden="1">#REF!</definedName>
    <definedName name="DATA_04" localSheetId="0" hidden="1">#REF!</definedName>
    <definedName name="DATA_04" localSheetId="2" hidden="1">#REF!</definedName>
    <definedName name="DATA_04" localSheetId="3" hidden="1">#REF!</definedName>
    <definedName name="DATA_04" localSheetId="4" hidden="1">#REF!</definedName>
    <definedName name="DATA_04" localSheetId="5" hidden="1">#REF!</definedName>
    <definedName name="DATA_04" localSheetId="6" hidden="1">#REF!</definedName>
    <definedName name="DATA_04" localSheetId="7" hidden="1">#REF!</definedName>
    <definedName name="DATA_04" localSheetId="8" hidden="1">#REF!</definedName>
    <definedName name="DATA_04" localSheetId="9" hidden="1">#REF!</definedName>
    <definedName name="DATA_04" localSheetId="10" hidden="1">#REF!</definedName>
    <definedName name="DATA_04" localSheetId="11" hidden="1">#REF!</definedName>
    <definedName name="DATA_04" localSheetId="12" hidden="1">#REF!</definedName>
    <definedName name="DATA_04" localSheetId="13" hidden="1">#REF!</definedName>
    <definedName name="DATA_04" localSheetId="14" hidden="1">#REF!</definedName>
    <definedName name="DATA_04" localSheetId="15" hidden="1">#REF!</definedName>
    <definedName name="DATA_04" localSheetId="16" hidden="1">#REF!</definedName>
    <definedName name="DATA_04" localSheetId="17" hidden="1">#REF!</definedName>
    <definedName name="DATA_04" hidden="1">#REF!</definedName>
    <definedName name="DATA_05" localSheetId="0" hidden="1">#REF!</definedName>
    <definedName name="DATA_05" localSheetId="2" hidden="1">#REF!</definedName>
    <definedName name="DATA_05" localSheetId="3" hidden="1">#REF!</definedName>
    <definedName name="DATA_05" localSheetId="4" hidden="1">#REF!</definedName>
    <definedName name="DATA_05" localSheetId="5" hidden="1">#REF!</definedName>
    <definedName name="DATA_05" localSheetId="6" hidden="1">#REF!</definedName>
    <definedName name="DATA_05" localSheetId="7" hidden="1">#REF!</definedName>
    <definedName name="DATA_05" localSheetId="8" hidden="1">#REF!</definedName>
    <definedName name="DATA_05" localSheetId="9" hidden="1">#REF!</definedName>
    <definedName name="DATA_05" localSheetId="10" hidden="1">#REF!</definedName>
    <definedName name="DATA_05" localSheetId="11" hidden="1">#REF!</definedName>
    <definedName name="DATA_05" localSheetId="12" hidden="1">#REF!</definedName>
    <definedName name="DATA_05" localSheetId="13" hidden="1">#REF!</definedName>
    <definedName name="DATA_05" localSheetId="14" hidden="1">#REF!</definedName>
    <definedName name="DATA_05" localSheetId="15" hidden="1">#REF!</definedName>
    <definedName name="DATA_05" localSheetId="16" hidden="1">#REF!</definedName>
    <definedName name="DATA_05" localSheetId="17" hidden="1">#REF!</definedName>
    <definedName name="DATA_05" hidden="1">#REF!</definedName>
    <definedName name="DATA_06" localSheetId="0" hidden="1">#REF!</definedName>
    <definedName name="DATA_06" localSheetId="2" hidden="1">#REF!</definedName>
    <definedName name="DATA_06" localSheetId="3" hidden="1">#REF!</definedName>
    <definedName name="DATA_06" localSheetId="4" hidden="1">#REF!</definedName>
    <definedName name="DATA_06" localSheetId="5" hidden="1">#REF!</definedName>
    <definedName name="DATA_06" localSheetId="6" hidden="1">#REF!</definedName>
    <definedName name="DATA_06" localSheetId="7" hidden="1">#REF!</definedName>
    <definedName name="DATA_06" localSheetId="8" hidden="1">#REF!</definedName>
    <definedName name="DATA_06" localSheetId="9" hidden="1">#REF!</definedName>
    <definedName name="DATA_06" localSheetId="10" hidden="1">#REF!</definedName>
    <definedName name="DATA_06" localSheetId="11" hidden="1">#REF!</definedName>
    <definedName name="DATA_06" localSheetId="12" hidden="1">#REF!</definedName>
    <definedName name="DATA_06" localSheetId="13" hidden="1">#REF!</definedName>
    <definedName name="DATA_06" localSheetId="14" hidden="1">#REF!</definedName>
    <definedName name="DATA_06" localSheetId="15" hidden="1">#REF!</definedName>
    <definedName name="DATA_06" localSheetId="16" hidden="1">#REF!</definedName>
    <definedName name="DATA_06" localSheetId="17" hidden="1">#REF!</definedName>
    <definedName name="DATA_06" hidden="1">#REF!</definedName>
    <definedName name="DATA_07" localSheetId="0" hidden="1">#REF!</definedName>
    <definedName name="DATA_07" localSheetId="2" hidden="1">#REF!</definedName>
    <definedName name="DATA_07" localSheetId="3" hidden="1">#REF!</definedName>
    <definedName name="DATA_07" localSheetId="4" hidden="1">#REF!</definedName>
    <definedName name="DATA_07" localSheetId="5" hidden="1">#REF!</definedName>
    <definedName name="DATA_07" localSheetId="6" hidden="1">#REF!</definedName>
    <definedName name="DATA_07" localSheetId="7" hidden="1">#REF!</definedName>
    <definedName name="DATA_07" localSheetId="8" hidden="1">#REF!</definedName>
    <definedName name="DATA_07" localSheetId="9" hidden="1">#REF!</definedName>
    <definedName name="DATA_07" localSheetId="10" hidden="1">#REF!</definedName>
    <definedName name="DATA_07" localSheetId="11" hidden="1">#REF!</definedName>
    <definedName name="DATA_07" localSheetId="12" hidden="1">#REF!</definedName>
    <definedName name="DATA_07" localSheetId="13" hidden="1">#REF!</definedName>
    <definedName name="DATA_07" localSheetId="14" hidden="1">#REF!</definedName>
    <definedName name="DATA_07" localSheetId="15" hidden="1">#REF!</definedName>
    <definedName name="DATA_07" localSheetId="16" hidden="1">#REF!</definedName>
    <definedName name="DATA_07" localSheetId="17" hidden="1">#REF!</definedName>
    <definedName name="DATA_07" hidden="1">#REF!</definedName>
    <definedName name="DATA_08" localSheetId="0" hidden="1">#REF!</definedName>
    <definedName name="DATA_08" localSheetId="2" hidden="1">#REF!</definedName>
    <definedName name="DATA_08" localSheetId="3" hidden="1">#REF!</definedName>
    <definedName name="DATA_08" localSheetId="4" hidden="1">#REF!</definedName>
    <definedName name="DATA_08" localSheetId="5" hidden="1">#REF!</definedName>
    <definedName name="DATA_08" localSheetId="6" hidden="1">#REF!</definedName>
    <definedName name="DATA_08" localSheetId="7" hidden="1">#REF!</definedName>
    <definedName name="DATA_08" localSheetId="8" hidden="1">#REF!</definedName>
    <definedName name="DATA_08" localSheetId="9" hidden="1">#REF!</definedName>
    <definedName name="DATA_08" localSheetId="10" hidden="1">#REF!</definedName>
    <definedName name="DATA_08" localSheetId="11" hidden="1">#REF!</definedName>
    <definedName name="DATA_08" localSheetId="12" hidden="1">#REF!</definedName>
    <definedName name="DATA_08" localSheetId="13" hidden="1">#REF!</definedName>
    <definedName name="DATA_08" localSheetId="14" hidden="1">#REF!</definedName>
    <definedName name="DATA_08" localSheetId="15" hidden="1">#REF!</definedName>
    <definedName name="DATA_08" localSheetId="16" hidden="1">#REF!</definedName>
    <definedName name="DATA_08" localSheetId="17" hidden="1">#REF!</definedName>
    <definedName name="DATA_08" hidden="1">#REF!</definedName>
    <definedName name="h5gtg4" localSheetId="4" hidden="1">#REF!</definedName>
    <definedName name="h5gtg4" localSheetId="5" hidden="1">#REF!</definedName>
    <definedName name="h5gtg4" localSheetId="6" hidden="1">#REF!</definedName>
    <definedName name="h5gtg4" localSheetId="7" hidden="1">#REF!</definedName>
    <definedName name="h5gtg4" localSheetId="8" hidden="1">#REF!</definedName>
    <definedName name="h5gtg4" localSheetId="9" hidden="1">#REF!</definedName>
    <definedName name="h5gtg4" localSheetId="10" hidden="1">#REF!</definedName>
    <definedName name="h5gtg4" localSheetId="11" hidden="1">#REF!</definedName>
    <definedName name="h5gtg4" localSheetId="12" hidden="1">#REF!</definedName>
    <definedName name="h5gtg4" localSheetId="13" hidden="1">#REF!</definedName>
    <definedName name="h5gtg4" localSheetId="14" hidden="1">#REF!</definedName>
    <definedName name="h5gtg4" localSheetId="15" hidden="1">#REF!</definedName>
    <definedName name="h5gtg4" localSheetId="16" hidden="1">#REF!</definedName>
    <definedName name="h5gtg4" localSheetId="17" hidden="1">#REF!</definedName>
    <definedName name="h5gtg4" hidden="1">#REF!</definedName>
    <definedName name="inflList" hidden="1">"10000000000000000000000000000000000000000000000000000000000000000000000000000000000000000000000000000000000000000000000000000000000000000000000000000000000000000000000000000000000000000000000000000000"</definedName>
    <definedName name="IntroPrintArea" localSheetId="2" hidden="1">#REF!</definedName>
    <definedName name="IntroPrintArea" localSheetId="3" hidden="1">#REF!</definedName>
    <definedName name="IntroPrintArea" localSheetId="4" hidden="1">#REF!</definedName>
    <definedName name="IntroPrintArea" localSheetId="5" hidden="1">#REF!</definedName>
    <definedName name="IntroPrintArea" localSheetId="6" hidden="1">#REF!</definedName>
    <definedName name="IntroPrintArea" localSheetId="7" hidden="1">#REF!</definedName>
    <definedName name="IntroPrintArea" localSheetId="8" hidden="1">#REF!</definedName>
    <definedName name="IntroPrintArea" localSheetId="9" hidden="1">#REF!</definedName>
    <definedName name="IntroPrintArea" localSheetId="10" hidden="1">#REF!</definedName>
    <definedName name="IntroPrintArea" localSheetId="11" hidden="1">#REF!</definedName>
    <definedName name="IntroPrintArea" localSheetId="12" hidden="1">#REF!</definedName>
    <definedName name="IntroPrintArea" localSheetId="13" hidden="1">#REF!</definedName>
    <definedName name="IntroPrintArea" localSheetId="14" hidden="1">#REF!</definedName>
    <definedName name="IntroPrintArea" localSheetId="15" hidden="1">#REF!</definedName>
    <definedName name="IntroPrintArea" localSheetId="16" hidden="1">#REF!</definedName>
    <definedName name="IntroPrintArea" localSheetId="17" hidden="1">#REF!</definedName>
    <definedName name="IntroPrintArea" hidden="1">#REF!</definedName>
    <definedName name="progress" localSheetId="0" hidden="1">#REF!</definedName>
    <definedName name="progress" localSheetId="2" hidden="1">#REF!</definedName>
    <definedName name="progress" localSheetId="3" hidden="1">#REF!</definedName>
    <definedName name="progress" localSheetId="4" hidden="1">#REF!</definedName>
    <definedName name="progress" localSheetId="5" hidden="1">#REF!</definedName>
    <definedName name="progress" localSheetId="6" hidden="1">#REF!</definedName>
    <definedName name="progress" localSheetId="7" hidden="1">#REF!</definedName>
    <definedName name="progress" localSheetId="8" hidden="1">#REF!</definedName>
    <definedName name="progress" localSheetId="9" hidden="1">#REF!</definedName>
    <definedName name="progress" localSheetId="10" hidden="1">#REF!</definedName>
    <definedName name="progress" localSheetId="11" hidden="1">#REF!</definedName>
    <definedName name="progress" localSheetId="12" hidden="1">#REF!</definedName>
    <definedName name="progress" localSheetId="13" hidden="1">#REF!</definedName>
    <definedName name="progress" localSheetId="14" hidden="1">#REF!</definedName>
    <definedName name="progress" localSheetId="15" hidden="1">#REF!</definedName>
    <definedName name="progress" localSheetId="16" hidden="1">#REF!</definedName>
    <definedName name="progress" localSheetId="17" hidden="1">#REF!</definedName>
    <definedName name="progress" hidden="1">#REF!</definedName>
    <definedName name="treeList" hidden="1">"10000000000000000000000000000000000000000000000000000000000000000000000000000000000000000000000000000000000000000000000000000000000000000000000000000000000000000000000000000000000000000000000000000000"</definedName>
  </definedNames>
  <calcPr calcId="144525"/>
</workbook>
</file>

<file path=xl/calcChain.xml><?xml version="1.0" encoding="utf-8"?>
<calcChain xmlns="http://schemas.openxmlformats.org/spreadsheetml/2006/main">
  <c r="R9" i="48" l="1"/>
  <c r="R15" i="48"/>
  <c r="R18" i="48"/>
  <c r="R21" i="48"/>
  <c r="R12" i="48"/>
  <c r="R20" i="48" l="1"/>
  <c r="R17" i="48"/>
  <c r="R14" i="48"/>
  <c r="R8" i="48"/>
  <c r="R11" i="48"/>
  <c r="E1" i="50" l="1"/>
  <c r="Q7" i="49"/>
  <c r="R7" i="49" s="1"/>
  <c r="Q8" i="49"/>
  <c r="R8" i="49" s="1"/>
  <c r="G1" i="49" l="1"/>
  <c r="R7" i="48"/>
  <c r="R10" i="48"/>
  <c r="R16" i="48"/>
  <c r="R13" i="48"/>
  <c r="R19" i="48"/>
  <c r="G1" i="48" l="1"/>
  <c r="G1" i="47"/>
  <c r="AO12" i="46" l="1"/>
  <c r="AO11" i="46"/>
  <c r="AO9" i="46"/>
  <c r="AO10" i="46"/>
  <c r="AO8" i="46"/>
  <c r="AO7" i="46" l="1"/>
  <c r="G1" i="46"/>
  <c r="E1" i="45" l="1"/>
  <c r="B1" i="44" l="1"/>
  <c r="E1" i="43"/>
  <c r="F1" i="42" l="1"/>
  <c r="E1" i="41" l="1"/>
  <c r="G1" i="39" l="1"/>
  <c r="B1" i="38" l="1"/>
  <c r="F1" i="36" l="1"/>
  <c r="F1" i="35"/>
  <c r="D1" i="31" l="1"/>
  <c r="F1" i="30" l="1"/>
  <c r="F1" i="28"/>
</calcChain>
</file>

<file path=xl/sharedStrings.xml><?xml version="1.0" encoding="utf-8"?>
<sst xmlns="http://schemas.openxmlformats.org/spreadsheetml/2006/main" count="2367" uniqueCount="870">
  <si>
    <t>Country</t>
  </si>
  <si>
    <t>Unit</t>
  </si>
  <si>
    <t>FREELANCERS' TRAINING</t>
  </si>
  <si>
    <t>Training Plan</t>
  </si>
  <si>
    <t>General Excel Features and Properties</t>
  </si>
  <si>
    <t>Main Features</t>
  </si>
  <si>
    <t>Data processing</t>
  </si>
  <si>
    <t>Charts</t>
  </si>
  <si>
    <t>Part 1</t>
  </si>
  <si>
    <t>Part 1.1</t>
  </si>
  <si>
    <t>Part 1.2</t>
  </si>
  <si>
    <t>Part 1.3</t>
  </si>
  <si>
    <t>Part 2</t>
  </si>
  <si>
    <t>Excel Functions</t>
  </si>
  <si>
    <t>Includes</t>
  </si>
  <si>
    <t>Secondary Axis, Trendline, Sparklines</t>
  </si>
  <si>
    <t>Main logical functions</t>
  </si>
  <si>
    <t>Additional logical and condition functions</t>
  </si>
  <si>
    <t>Standard statistical functions</t>
  </si>
  <si>
    <t>Reference funtions</t>
  </si>
  <si>
    <t>Functions for estimations</t>
  </si>
  <si>
    <t>Text processing functions</t>
  </si>
  <si>
    <t>Some additional functions</t>
  </si>
  <si>
    <t>Part 2.1</t>
  </si>
  <si>
    <t>Part 2.2</t>
  </si>
  <si>
    <t>Part 2.3</t>
  </si>
  <si>
    <t>Part 2.4</t>
  </si>
  <si>
    <t>Part 2.5</t>
  </si>
  <si>
    <t>Part 2.6</t>
  </si>
  <si>
    <t>Part 2.7</t>
  </si>
  <si>
    <t>If, Or, And</t>
  </si>
  <si>
    <t>Sum, Average, Count, Counta, Sumproduct, Max, Min, Median</t>
  </si>
  <si>
    <t>Part 3</t>
  </si>
  <si>
    <t>Comments about forecasting and data processing</t>
  </si>
  <si>
    <t>Standard file and its attributes</t>
  </si>
  <si>
    <t>Part 3.1</t>
  </si>
  <si>
    <t>Old-new-compare system</t>
  </si>
  <si>
    <t>Estimations (I)</t>
  </si>
  <si>
    <t>Estimations (II)</t>
  </si>
  <si>
    <t>Small details to look into</t>
  </si>
  <si>
    <t>Part 3.2</t>
  </si>
  <si>
    <t>Part 3.3</t>
  </si>
  <si>
    <t>Part 3.4</t>
  </si>
  <si>
    <t>Part 3.5</t>
  </si>
  <si>
    <t>Product, Country, Unit, Text colors, cells colors, values vs. formulas</t>
  </si>
  <si>
    <t>Moving aritmetic and geometric averages, adjustments</t>
  </si>
  <si>
    <t>Sum</t>
  </si>
  <si>
    <t>If</t>
  </si>
  <si>
    <t>Sumif</t>
  </si>
  <si>
    <t>Vlookup</t>
  </si>
  <si>
    <t>Forecast</t>
  </si>
  <si>
    <t>Left</t>
  </si>
  <si>
    <t>Rand</t>
  </si>
  <si>
    <t>Average</t>
  </si>
  <si>
    <t>Count</t>
  </si>
  <si>
    <t>Counta</t>
  </si>
  <si>
    <t>Sumproduct</t>
  </si>
  <si>
    <t>Max</t>
  </si>
  <si>
    <t>Min</t>
  </si>
  <si>
    <t>Median</t>
  </si>
  <si>
    <t>Or</t>
  </si>
  <si>
    <t>And</t>
  </si>
  <si>
    <t>Averageif</t>
  </si>
  <si>
    <t>Countif</t>
  </si>
  <si>
    <t>Iferror</t>
  </si>
  <si>
    <t>Hlookup</t>
  </si>
  <si>
    <t>Index</t>
  </si>
  <si>
    <t>Growth</t>
  </si>
  <si>
    <t>Trend</t>
  </si>
  <si>
    <t>Right</t>
  </si>
  <si>
    <t>Mid</t>
  </si>
  <si>
    <t>Clean</t>
  </si>
  <si>
    <t>Randbetween</t>
  </si>
  <si>
    <t>Correl</t>
  </si>
  <si>
    <t>Rsq</t>
  </si>
  <si>
    <t>Power</t>
  </si>
  <si>
    <t>Isnumber</t>
  </si>
  <si>
    <t>Istext</t>
  </si>
  <si>
    <t>Isblank</t>
  </si>
  <si>
    <t>Abs</t>
  </si>
  <si>
    <t>Round</t>
  </si>
  <si>
    <t>Roundup</t>
  </si>
  <si>
    <t>http://office.microsoft.com/en-us/excel-help/count-function-HP010342338.aspx</t>
  </si>
  <si>
    <t>http://office.microsoft.com/en-us/excel-help/sum-function-HP010342931.aspx</t>
  </si>
  <si>
    <t>http://office.microsoft.com/en-us/excel-help/average-function-HP010342191.aspx</t>
  </si>
  <si>
    <t>http://office.microsoft.com/en-us/excel-help/counta-function-HP010342344.aspx</t>
  </si>
  <si>
    <t>http://office.microsoft.com/en-us/excel-help/sumproduct-function-HP010342935.aspx</t>
  </si>
  <si>
    <t>http://office.microsoft.com/en-us/excel-help/max-HP005209170.aspx</t>
  </si>
  <si>
    <t>http://office.microsoft.com/en-us/excel-help/min-HP005209176.aspx</t>
  </si>
  <si>
    <t>http://office.microsoft.com/en-us/excel-help/median-HP005209174.aspx</t>
  </si>
  <si>
    <t>http://office.microsoft.com/en-us/excel-help/if-function-HP010342586.aspx</t>
  </si>
  <si>
    <t>http://office.microsoft.com/en-us/excel-help/or-HP005209209.aspx</t>
  </si>
  <si>
    <t>http://office.microsoft.com/en-us/excel-help/and-HP005208986.aspx</t>
  </si>
  <si>
    <t>http://office.microsoft.com/en-us/excel-help/sumif-function-HP010342932.aspx</t>
  </si>
  <si>
    <t>http://office.microsoft.com/en-us/excel-help/countif-function-HP010342346.aspx</t>
  </si>
  <si>
    <t>http://office.microsoft.com/en-us/excel-help/vlookup-function-HP010343011.aspx</t>
  </si>
  <si>
    <t>http://office.microsoft.com/en-us/excel-help/hlookup-HP005209114.aspx</t>
  </si>
  <si>
    <t>http://office.microsoft.com/en-us/excel-help/index-function-HP010342608.aspx</t>
  </si>
  <si>
    <t>http://office.microsoft.com/en-us/excel-help/forecast-HP005209096.aspx</t>
  </si>
  <si>
    <t>http://office.microsoft.com/en-us/excel-help/growth-HP005209108.aspx</t>
  </si>
  <si>
    <t>http://office.microsoft.com/en-us/excel-help/trend-HP005209320.aspx</t>
  </si>
  <si>
    <t>http://office.microsoft.com/en-us/sharepoint-foundation-help/left-function-HA010379983.aspx</t>
  </si>
  <si>
    <t>http://office.microsoft.com/en-us/sharepoint-foundation-help/right-function-HA010380024.aspx</t>
  </si>
  <si>
    <t>Search</t>
  </si>
  <si>
    <t>Trim</t>
  </si>
  <si>
    <t>http://office.microsoft.com/en-us/sharepoint-foundation-help/mid-function-HA010379995.aspx</t>
  </si>
  <si>
    <t>http://office.microsoft.com/en-us/sharepoint-foundation-help/search-function-HA010380029.aspx</t>
  </si>
  <si>
    <t>http://office.microsoft.com/en-us/sharepoint-foundation-help/trim-function-HA010380054.aspx</t>
  </si>
  <si>
    <t>http://office.microsoft.com/en-us/excel-help/clean-HP005209014.aspx</t>
  </si>
  <si>
    <t>Len</t>
  </si>
  <si>
    <t>http://office.microsoft.com/en-us/sharepoint-foundation-help/len-function-HA010379984.aspx</t>
  </si>
  <si>
    <t>http://office.microsoft.com/en-us/excel-help/rand-HP005209229.aspx</t>
  </si>
  <si>
    <t>http://office.microsoft.com/en-us/excel-help/len-lenb-HP005209154.aspx</t>
  </si>
  <si>
    <t>http://office.microsoft.com/en-us/excel-help/correl-HP005209023.aspx</t>
  </si>
  <si>
    <t>http://office.microsoft.com/en-us/excel-help/rsq-HP005209247.aspx</t>
  </si>
  <si>
    <t>http://office.microsoft.com/en-us/excel-help/power-HP005209217.aspx</t>
  </si>
  <si>
    <t>http://office.microsoft.com/en-us/excel-help/is-functions-HP005209147.aspx</t>
  </si>
  <si>
    <t>http://office.microsoft.com/en-us/excel-help/abs-HP005208978.aspx</t>
  </si>
  <si>
    <t>http://office.microsoft.com/en-us/excel-help/round-function-HP010342858.aspx</t>
  </si>
  <si>
    <t>http://office.microsoft.com/en-us/excel-help/roundup-HP005209242.aspx</t>
  </si>
  <si>
    <t>http://office.microsoft.com/en-us/excel-help/calculate-the-average-of-a-group-of-numbers-HP010342216.aspx</t>
  </si>
  <si>
    <t>http://office.microsoft.com/en-us/excel-help/hide-error-values-and-error-indicators-in-cells-HP010342572.aspx</t>
  </si>
  <si>
    <t>Average amount of fruits and vegetables available per person per year (in kg)</t>
  </si>
  <si>
    <t>Countries</t>
  </si>
  <si>
    <t>...</t>
  </si>
  <si>
    <t>004 Austria</t>
  </si>
  <si>
    <t>007 Belgium</t>
  </si>
  <si>
    <t>009 Bulgaria</t>
  </si>
  <si>
    <t>011 Cyprus</t>
  </si>
  <si>
    <t>012 Czech Republic</t>
  </si>
  <si>
    <t>013 Denmark</t>
  </si>
  <si>
    <t>014 Estonia</t>
  </si>
  <si>
    <t>015 Finland</t>
  </si>
  <si>
    <t>016 France</t>
  </si>
  <si>
    <t>018 Germany</t>
  </si>
  <si>
    <t>019 Greece</t>
  </si>
  <si>
    <t>020 Hungary</t>
  </si>
  <si>
    <t>022 Ireland</t>
  </si>
  <si>
    <t>024 Italy</t>
  </si>
  <si>
    <t>027 Latvia</t>
  </si>
  <si>
    <t>028 Lithuania</t>
  </si>
  <si>
    <t>029 Luxembourg</t>
  </si>
  <si>
    <t>030 Malta</t>
  </si>
  <si>
    <t>033 Netherlands</t>
  </si>
  <si>
    <t>035 Poland</t>
  </si>
  <si>
    <t>036 Portugal</t>
  </si>
  <si>
    <t>038 Romania</t>
  </si>
  <si>
    <t>042 Slovakia</t>
  </si>
  <si>
    <t>043 Slovenia</t>
  </si>
  <si>
    <t>044 Spain</t>
  </si>
  <si>
    <t>045 Sweden</t>
  </si>
  <si>
    <t>052 United Kingdom</t>
  </si>
  <si>
    <t>055 EU</t>
  </si>
  <si>
    <t>Includes:</t>
  </si>
  <si>
    <t>Exercise:</t>
  </si>
  <si>
    <t>WHO Europe</t>
  </si>
  <si>
    <t>Example source:</t>
  </si>
  <si>
    <t>Example data:</t>
  </si>
  <si>
    <t>Freeze Panes, Split, $, Replace, Paste Special, Conditional Formatting</t>
  </si>
  <si>
    <t>Sources priority, comma vs. dot, units difference, peaks, jumps, zeros, notes, comments, definitions, logic</t>
  </si>
  <si>
    <t>Average Consumption of Calories per Day</t>
  </si>
  <si>
    <t>Euromonitor International Passport Database</t>
  </si>
  <si>
    <t>CountryName</t>
  </si>
  <si>
    <t>ProductName</t>
  </si>
  <si>
    <t>Y1977</t>
  </si>
  <si>
    <t>Y1978</t>
  </si>
  <si>
    <t>Y1979</t>
  </si>
  <si>
    <t>Y1980</t>
  </si>
  <si>
    <t>Y1981</t>
  </si>
  <si>
    <t>Y1982</t>
  </si>
  <si>
    <t>Y1983</t>
  </si>
  <si>
    <t>Y1984</t>
  </si>
  <si>
    <t>Y1985</t>
  </si>
  <si>
    <t>Y1986</t>
  </si>
  <si>
    <t>Y1987</t>
  </si>
  <si>
    <t>Y1988</t>
  </si>
  <si>
    <t>Y1989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</si>
  <si>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</si>
  <si>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</si>
  <si>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</si>
  <si>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</si>
  <si>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</si>
  <si>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</si>
  <si>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</si>
  <si>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</si>
  <si>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</si>
  <si>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</si>
  <si>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</si>
  <si>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</si>
  <si>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</si>
  <si>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</si>
  <si>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</si>
  <si>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</si>
  <si>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</si>
  <si>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</si>
  <si>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</si>
  <si>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</si>
  <si>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</si>
  <si>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Belgium</t>
  </si>
  <si>
    <t>Calories per capita</t>
  </si>
  <si>
    <t>France</t>
  </si>
  <si>
    <t>Germany</t>
  </si>
  <si>
    <t>Italy</t>
  </si>
  <si>
    <t>Luxembourg</t>
  </si>
  <si>
    <t>Netherlands</t>
  </si>
  <si>
    <t>Filter data, remove dublicates and sort it with following order: Italy, Germany, Luxembourg, France, Belgium, Netherlands</t>
  </si>
  <si>
    <t>Additional information</t>
  </si>
  <si>
    <t>Function list</t>
  </si>
  <si>
    <t>Geographies</t>
  </si>
  <si>
    <t>Categories</t>
  </si>
  <si>
    <t>2005</t>
  </si>
  <si>
    <t>2006</t>
  </si>
  <si>
    <t>2007</t>
  </si>
  <si>
    <t>2008</t>
  </si>
  <si>
    <t>2009</t>
  </si>
  <si>
    <t>2010</t>
  </si>
  <si>
    <t>China - RMB mn - Current Prices</t>
  </si>
  <si>
    <t xml:space="preserve">      Total GDP</t>
  </si>
  <si>
    <t>China - % of economically active population</t>
  </si>
  <si>
    <t xml:space="preserve">      Unemployment Rate</t>
  </si>
  <si>
    <t>India - Rs mn - Current Prices</t>
  </si>
  <si>
    <t>India - % of economically active population</t>
  </si>
  <si>
    <t>Indonesia - Rp mn - Current Prices</t>
  </si>
  <si>
    <t>Indonesia - % of economically active population</t>
  </si>
  <si>
    <t>Japan - ¥ mn - Current Prices</t>
  </si>
  <si>
    <t>Japan - % of economically active population</t>
  </si>
  <si>
    <t>South Korea - Won mn - Current Prices</t>
  </si>
  <si>
    <t>South Korea - % of economically active population</t>
  </si>
  <si>
    <t>Australia - A$ mn - Current Prices</t>
  </si>
  <si>
    <t>Australia - % of economically active population</t>
  </si>
  <si>
    <t>Russia - RUB mn - Current Prices</t>
  </si>
  <si>
    <t>Russia - % of economically active population</t>
  </si>
  <si>
    <t>Argentina - ARS mn - Current Prices</t>
  </si>
  <si>
    <t>Argentina - % of economically active population</t>
  </si>
  <si>
    <t>Brazil - R$ mn - Current Prices</t>
  </si>
  <si>
    <t>Brazil - % of economically active population</t>
  </si>
  <si>
    <t>Mexico - Mx$ mn - Current Prices</t>
  </si>
  <si>
    <t>Mexico - % of economically active population</t>
  </si>
  <si>
    <t>Saudi Arabia - SR mn - Current Prices</t>
  </si>
  <si>
    <t>Saudi Arabia - % of economically active population</t>
  </si>
  <si>
    <t>South Africa - R mn - Current Prices</t>
  </si>
  <si>
    <t>South Africa - % of economically active population</t>
  </si>
  <si>
    <t>Canada - C$ mn - Current Prices</t>
  </si>
  <si>
    <t>Canada - % of economically active population</t>
  </si>
  <si>
    <t>USA - US$ mn - Current Prices</t>
  </si>
  <si>
    <t>USA - % of economically active population</t>
  </si>
  <si>
    <t>France - € mn - Current Prices</t>
  </si>
  <si>
    <t>France - % of economically active population</t>
  </si>
  <si>
    <t>Germany - € mn - Current Prices</t>
  </si>
  <si>
    <t>Germany - % of economically active population</t>
  </si>
  <si>
    <t>Italy - € mn - Current Prices</t>
  </si>
  <si>
    <t>Italy - % of economically active population</t>
  </si>
  <si>
    <t>Turkey - TL mn - Current Prices</t>
  </si>
  <si>
    <t>Turkey - % of economically active population</t>
  </si>
  <si>
    <t>United Kingdom - £ mn - Current Prices</t>
  </si>
  <si>
    <t>United Kingdom - % of economically active population</t>
  </si>
  <si>
    <t>G20 Countries' Total GDP and unemployment rate for 2005-2010</t>
  </si>
  <si>
    <t>Graphically check the correlation between GDP and unemployment. Additionally, plot graphs for every line using sparklines.</t>
  </si>
  <si>
    <t>World Nuclear Association</t>
  </si>
  <si>
    <t>World Nuclear Power Reactors &amp; Uranium Requirements</t>
  </si>
  <si>
    <t>Get table from http://www.world-nuclear.org/info/reactors.html</t>
  </si>
  <si>
    <t>Text processing (I)</t>
  </si>
  <si>
    <t>Text processing (II)</t>
  </si>
  <si>
    <t>Part 1.4.1</t>
  </si>
  <si>
    <t>Part 1.4.2</t>
  </si>
  <si>
    <t>Import from web</t>
  </si>
  <si>
    <t>Eurostat</t>
  </si>
  <si>
    <t xml:space="preserve">Length of motorways </t>
  </si>
  <si>
    <t>Make table from data in road_if_motorwa_1_Data.csv</t>
  </si>
  <si>
    <t>Import from text, Text to columns</t>
  </si>
  <si>
    <t>Compare each of the country with EU average, provide it as values and color red cells with higher average than EU.</t>
  </si>
  <si>
    <t>Euromonitor International Database</t>
  </si>
  <si>
    <t>Breakdown of Consumer Price Index for 27 members of European Union</t>
  </si>
  <si>
    <t>Sumif, Averageif, Countif, Iferror, Stdev</t>
  </si>
  <si>
    <t>Food and non-alcoholic beverages</t>
  </si>
  <si>
    <t>Alcoholic beverages, tobacco and narcotics</t>
  </si>
  <si>
    <t>Clothing and footwear</t>
  </si>
  <si>
    <t>Housing, water, electricity, gas and other fuels</t>
  </si>
  <si>
    <t>Furnishings, household equipment and routine maintenance of the house</t>
  </si>
  <si>
    <t>Health</t>
  </si>
  <si>
    <t>Transport</t>
  </si>
  <si>
    <t>Communications</t>
  </si>
  <si>
    <t>Recreation and culture</t>
  </si>
  <si>
    <t>Education</t>
  </si>
  <si>
    <t>Restaurants and hotels</t>
  </si>
  <si>
    <t>Miscellaneous goods and services</t>
  </si>
  <si>
    <t>Weight</t>
  </si>
  <si>
    <t>CPI</t>
  </si>
  <si>
    <t>Sum of weights</t>
  </si>
  <si>
    <t>Average CPI</t>
  </si>
  <si>
    <t>Weighted average CPI</t>
  </si>
  <si>
    <t>Count of groups</t>
  </si>
  <si>
    <t>Calculate the sum of weights, average CPI, weighted average CPI, count of groups, Minimum, maximum and median CPI and weight</t>
  </si>
  <si>
    <t>CountryCode</t>
  </si>
  <si>
    <t>Y2011</t>
  </si>
  <si>
    <t>AA</t>
  </si>
  <si>
    <t>Antigua</t>
  </si>
  <si>
    <t>Production of Meat and Poultry</t>
  </si>
  <si>
    <t>'000 tonnes</t>
  </si>
  <si>
    <t>AB</t>
  </si>
  <si>
    <t>Albania</t>
  </si>
  <si>
    <t>AC</t>
  </si>
  <si>
    <t>Central African Republic</t>
  </si>
  <si>
    <t>AF</t>
  </si>
  <si>
    <t>Afghanistan</t>
  </si>
  <si>
    <t>AG</t>
  </si>
  <si>
    <t>Angola</t>
  </si>
  <si>
    <t>AJ</t>
  </si>
  <si>
    <t>Azerbaijan</t>
  </si>
  <si>
    <t>AL</t>
  </si>
  <si>
    <t>Algeria</t>
  </si>
  <si>
    <t>AM</t>
  </si>
  <si>
    <t>Armenia</t>
  </si>
  <si>
    <t>AO</t>
  </si>
  <si>
    <t>Laos</t>
  </si>
  <si>
    <t>AR</t>
  </si>
  <si>
    <t>Argentina</t>
  </si>
  <si>
    <t>AS</t>
  </si>
  <si>
    <t>American Samoa</t>
  </si>
  <si>
    <t>AT</t>
  </si>
  <si>
    <t>Austria</t>
  </si>
  <si>
    <t>AU</t>
  </si>
  <si>
    <t>Australia</t>
  </si>
  <si>
    <t>BB</t>
  </si>
  <si>
    <t>Barbados</t>
  </si>
  <si>
    <t>BD</t>
  </si>
  <si>
    <t>Bermuda</t>
  </si>
  <si>
    <t>BE</t>
  </si>
  <si>
    <t>BF</t>
  </si>
  <si>
    <t>Burkina Faso</t>
  </si>
  <si>
    <t>BG</t>
  </si>
  <si>
    <t>Bangladesh</t>
  </si>
  <si>
    <t>BH</t>
  </si>
  <si>
    <t>Bahrain</t>
  </si>
  <si>
    <t>BI</t>
  </si>
  <si>
    <t>Benin</t>
  </si>
  <si>
    <t>BL</t>
  </si>
  <si>
    <t>Belarus</t>
  </si>
  <si>
    <t>BM</t>
  </si>
  <si>
    <t>Bahamas</t>
  </si>
  <si>
    <t>BN</t>
  </si>
  <si>
    <t>Bhutan</t>
  </si>
  <si>
    <t>BR</t>
  </si>
  <si>
    <t>Brazil</t>
  </si>
  <si>
    <t>BS</t>
  </si>
  <si>
    <t>Bosnia-Herzegovina</t>
  </si>
  <si>
    <t>BU</t>
  </si>
  <si>
    <t>Bulgaria</t>
  </si>
  <si>
    <t>BV</t>
  </si>
  <si>
    <t>Bolivia</t>
  </si>
  <si>
    <t>BZ</t>
  </si>
  <si>
    <t>Belize</t>
  </si>
  <si>
    <t>CA</t>
  </si>
  <si>
    <t>Canada</t>
  </si>
  <si>
    <t>CB</t>
  </si>
  <si>
    <t>Cambodia</t>
  </si>
  <si>
    <t>CD</t>
  </si>
  <si>
    <t>Chad</t>
  </si>
  <si>
    <t>CG</t>
  </si>
  <si>
    <t>Congo-Brazzaville</t>
  </si>
  <si>
    <t>CH</t>
  </si>
  <si>
    <t>Switzerland</t>
  </si>
  <si>
    <t>CI</t>
  </si>
  <si>
    <t>Côte d'Ivoire</t>
  </si>
  <si>
    <t>CL</t>
  </si>
  <si>
    <t>Chile</t>
  </si>
  <si>
    <t>CN</t>
  </si>
  <si>
    <t>China</t>
  </si>
  <si>
    <t>CO</t>
  </si>
  <si>
    <t>Colombia</t>
  </si>
  <si>
    <t>CP</t>
  </si>
  <si>
    <t>Sao Tomé e Príncipe</t>
  </si>
  <si>
    <t>CR</t>
  </si>
  <si>
    <t>Croatia</t>
  </si>
  <si>
    <t>CS</t>
  </si>
  <si>
    <t>Czech Republic</t>
  </si>
  <si>
    <t>CU</t>
  </si>
  <si>
    <t>Cuba</t>
  </si>
  <si>
    <t>CV</t>
  </si>
  <si>
    <t>Cape Verde</t>
  </si>
  <si>
    <t>CY</t>
  </si>
  <si>
    <t>Cyprus</t>
  </si>
  <si>
    <t>DE</t>
  </si>
  <si>
    <t>DJ</t>
  </si>
  <si>
    <t>Djibouti</t>
  </si>
  <si>
    <t>DK</t>
  </si>
  <si>
    <t>Denmark</t>
  </si>
  <si>
    <t>DM</t>
  </si>
  <si>
    <t>Dominica</t>
  </si>
  <si>
    <t>DR</t>
  </si>
  <si>
    <t>Dominican Republic</t>
  </si>
  <si>
    <t>EC</t>
  </si>
  <si>
    <t>Ecuador</t>
  </si>
  <si>
    <t>EE</t>
  </si>
  <si>
    <t>Eritrea</t>
  </si>
  <si>
    <t>EG</t>
  </si>
  <si>
    <t>Egypt</t>
  </si>
  <si>
    <t>EI</t>
  </si>
  <si>
    <t>Brunei</t>
  </si>
  <si>
    <t>EP</t>
  </si>
  <si>
    <t>Ethiopia</t>
  </si>
  <si>
    <t>EQ</t>
  </si>
  <si>
    <t>Equatorial Guinea</t>
  </si>
  <si>
    <t>ES</t>
  </si>
  <si>
    <t>Spain</t>
  </si>
  <si>
    <t>ET</t>
  </si>
  <si>
    <t>Estonia</t>
  </si>
  <si>
    <t>FG</t>
  </si>
  <si>
    <t>French Guiana</t>
  </si>
  <si>
    <t>FI</t>
  </si>
  <si>
    <t>Finland</t>
  </si>
  <si>
    <t>FJ</t>
  </si>
  <si>
    <t>Fiji</t>
  </si>
  <si>
    <t>FP</t>
  </si>
  <si>
    <t>French Polynesia</t>
  </si>
  <si>
    <t>FR</t>
  </si>
  <si>
    <t>GB</t>
  </si>
  <si>
    <t>United Kingdom</t>
  </si>
  <si>
    <t>GC</t>
  </si>
  <si>
    <t>Madagascar</t>
  </si>
  <si>
    <t>GD</t>
  </si>
  <si>
    <t>Grenada</t>
  </si>
  <si>
    <t>GG</t>
  </si>
  <si>
    <t>Georgia</t>
  </si>
  <si>
    <t>GH</t>
  </si>
  <si>
    <t>Ghana</t>
  </si>
  <si>
    <t>GM</t>
  </si>
  <si>
    <t>Guam</t>
  </si>
  <si>
    <t>GO</t>
  </si>
  <si>
    <t>Gabon</t>
  </si>
  <si>
    <t>GP</t>
  </si>
  <si>
    <t>Guadeloupe</t>
  </si>
  <si>
    <t>GR</t>
  </si>
  <si>
    <t>Greece</t>
  </si>
  <si>
    <t>GT</t>
  </si>
  <si>
    <t>Guatemala</t>
  </si>
  <si>
    <t>GU</t>
  </si>
  <si>
    <t>Guinea</t>
  </si>
  <si>
    <t>GY</t>
  </si>
  <si>
    <t>Guyana</t>
  </si>
  <si>
    <t>HD</t>
  </si>
  <si>
    <t>Honduras</t>
  </si>
  <si>
    <t>HT</t>
  </si>
  <si>
    <t>Haiti</t>
  </si>
  <si>
    <t>HU</t>
  </si>
  <si>
    <t>Hungary</t>
  </si>
  <si>
    <t>IC</t>
  </si>
  <si>
    <t>Iceland</t>
  </si>
  <si>
    <t>ID</t>
  </si>
  <si>
    <t>Indonesia</t>
  </si>
  <si>
    <t>IE</t>
  </si>
  <si>
    <t>Ireland</t>
  </si>
  <si>
    <t>IN</t>
  </si>
  <si>
    <t>India</t>
  </si>
  <si>
    <t>IQ</t>
  </si>
  <si>
    <t>Iraq</t>
  </si>
  <si>
    <t>IR</t>
  </si>
  <si>
    <t>Iran</t>
  </si>
  <si>
    <t>IS</t>
  </si>
  <si>
    <t>Israel</t>
  </si>
  <si>
    <t>IT</t>
  </si>
  <si>
    <t>JM</t>
  </si>
  <si>
    <t>Jamaica</t>
  </si>
  <si>
    <t>JO</t>
  </si>
  <si>
    <t>Jordan</t>
  </si>
  <si>
    <t>JP</t>
  </si>
  <si>
    <t>Japan</t>
  </si>
  <si>
    <t>KA</t>
  </si>
  <si>
    <t>Sri Lanka</t>
  </si>
  <si>
    <t>KB</t>
  </si>
  <si>
    <t>Kiribati</t>
  </si>
  <si>
    <t>KK</t>
  </si>
  <si>
    <t>Kazakhstan</t>
  </si>
  <si>
    <t>KR</t>
  </si>
  <si>
    <t>South Korea</t>
  </si>
  <si>
    <t>KT</t>
  </si>
  <si>
    <t>St Kitts</t>
  </si>
  <si>
    <t>KW</t>
  </si>
  <si>
    <t>Kuwait</t>
  </si>
  <si>
    <t>KY</t>
  </si>
  <si>
    <t>Kenya</t>
  </si>
  <si>
    <t>KZ</t>
  </si>
  <si>
    <t>Kyrgyzstan</t>
  </si>
  <si>
    <t>LA</t>
  </si>
  <si>
    <t>Latvia</t>
  </si>
  <si>
    <t>LB</t>
  </si>
  <si>
    <t>Lebanon</t>
  </si>
  <si>
    <t>LC</t>
  </si>
  <si>
    <t>St Lucia</t>
  </si>
  <si>
    <t>LE</t>
  </si>
  <si>
    <t>Liberia</t>
  </si>
  <si>
    <t>LN</t>
  </si>
  <si>
    <t>Sierra Leone</t>
  </si>
  <si>
    <t>LO</t>
  </si>
  <si>
    <t>Lesotho</t>
  </si>
  <si>
    <t>LS</t>
  </si>
  <si>
    <t>El Salvador</t>
  </si>
  <si>
    <t>LT</t>
  </si>
  <si>
    <t>Lithuania</t>
  </si>
  <si>
    <t>LX</t>
  </si>
  <si>
    <t>LY</t>
  </si>
  <si>
    <t>Libya</t>
  </si>
  <si>
    <t>MA</t>
  </si>
  <si>
    <t>Maldives</t>
  </si>
  <si>
    <t>MB</t>
  </si>
  <si>
    <t>Gambia</t>
  </si>
  <si>
    <t>MD</t>
  </si>
  <si>
    <t>Macedonia</t>
  </si>
  <si>
    <t>ME</t>
  </si>
  <si>
    <t>Montenegro</t>
  </si>
  <si>
    <t>MI</t>
  </si>
  <si>
    <t>Mali</t>
  </si>
  <si>
    <t>ML</t>
  </si>
  <si>
    <t>Mongolia</t>
  </si>
  <si>
    <t>MM</t>
  </si>
  <si>
    <t>Mauritania</t>
  </si>
  <si>
    <t>MO</t>
  </si>
  <si>
    <t>Morocco</t>
  </si>
  <si>
    <t>MQ</t>
  </si>
  <si>
    <t>Martinique</t>
  </si>
  <si>
    <t>MR</t>
  </si>
  <si>
    <t>Myanmar</t>
  </si>
  <si>
    <t>MS</t>
  </si>
  <si>
    <t>Comoros</t>
  </si>
  <si>
    <t>MT</t>
  </si>
  <si>
    <t>Malta</t>
  </si>
  <si>
    <t>MV</t>
  </si>
  <si>
    <t>Moldova</t>
  </si>
  <si>
    <t>MW</t>
  </si>
  <si>
    <t>Malawi</t>
  </si>
  <si>
    <t>MX</t>
  </si>
  <si>
    <t>Mexico</t>
  </si>
  <si>
    <t>MY</t>
  </si>
  <si>
    <t>Malaysia</t>
  </si>
  <si>
    <t>NB</t>
  </si>
  <si>
    <t>Namibia</t>
  </si>
  <si>
    <t>NC</t>
  </si>
  <si>
    <t>Nicaragua</t>
  </si>
  <si>
    <t>NG</t>
  </si>
  <si>
    <t>Nigeria</t>
  </si>
  <si>
    <t>NK</t>
  </si>
  <si>
    <t>North Korea</t>
  </si>
  <si>
    <t>NL</t>
  </si>
  <si>
    <t>NN</t>
  </si>
  <si>
    <t>Niger</t>
  </si>
  <si>
    <t>NO</t>
  </si>
  <si>
    <t>Norway</t>
  </si>
  <si>
    <t>NP</t>
  </si>
  <si>
    <t>Nepal</t>
  </si>
  <si>
    <t>NU</t>
  </si>
  <si>
    <t>Nauru</t>
  </si>
  <si>
    <t>NW</t>
  </si>
  <si>
    <t>New Caledonia</t>
  </si>
  <si>
    <t>NZ</t>
  </si>
  <si>
    <t>New Zealand</t>
  </si>
  <si>
    <t>OM</t>
  </si>
  <si>
    <t>Oman</t>
  </si>
  <si>
    <t>OO</t>
  </si>
  <si>
    <t>Cameroon</t>
  </si>
  <si>
    <t>PG</t>
  </si>
  <si>
    <t>Paraguay</t>
  </si>
  <si>
    <t>PH</t>
  </si>
  <si>
    <t>Philippines</t>
  </si>
  <si>
    <t>PK</t>
  </si>
  <si>
    <t>Pakistan</t>
  </si>
  <si>
    <t>PL</t>
  </si>
  <si>
    <t>Poland</t>
  </si>
  <si>
    <t>PM</t>
  </si>
  <si>
    <t>Panama</t>
  </si>
  <si>
    <t>PP</t>
  </si>
  <si>
    <t>Papua New Guinea</t>
  </si>
  <si>
    <t>PR</t>
  </si>
  <si>
    <t>Puerto Rico</t>
  </si>
  <si>
    <t>PT</t>
  </si>
  <si>
    <t>Portugal</t>
  </si>
  <si>
    <t>PU</t>
  </si>
  <si>
    <t>Peru</t>
  </si>
  <si>
    <t>QT</t>
  </si>
  <si>
    <t>Qatar</t>
  </si>
  <si>
    <t>RI</t>
  </si>
  <si>
    <t>Costa Rica</t>
  </si>
  <si>
    <t>RO</t>
  </si>
  <si>
    <t>Romania</t>
  </si>
  <si>
    <t>RS</t>
  </si>
  <si>
    <t>Serbia</t>
  </si>
  <si>
    <t>RU</t>
  </si>
  <si>
    <t>Russia</t>
  </si>
  <si>
    <t>RW</t>
  </si>
  <si>
    <t>Rwanda</t>
  </si>
  <si>
    <t>SA</t>
  </si>
  <si>
    <t>Saudi Arabia</t>
  </si>
  <si>
    <t>SD</t>
  </si>
  <si>
    <t>Sudan</t>
  </si>
  <si>
    <t>SE</t>
  </si>
  <si>
    <t>Sweden</t>
  </si>
  <si>
    <t>SG</t>
  </si>
  <si>
    <t>Singapore</t>
  </si>
  <si>
    <t>SI</t>
  </si>
  <si>
    <t>Solomon Islands</t>
  </si>
  <si>
    <t>SK</t>
  </si>
  <si>
    <t>Slovakia</t>
  </si>
  <si>
    <t>SL</t>
  </si>
  <si>
    <t>Senegal</t>
  </si>
  <si>
    <t>SO</t>
  </si>
  <si>
    <t>Somalia</t>
  </si>
  <si>
    <t>SS</t>
  </si>
  <si>
    <t>Guinea-Bissau</t>
  </si>
  <si>
    <t>SU</t>
  </si>
  <si>
    <t>Suriname</t>
  </si>
  <si>
    <t>SV</t>
  </si>
  <si>
    <t>Slovenia</t>
  </si>
  <si>
    <t>SW</t>
  </si>
  <si>
    <t>Botswana</t>
  </si>
  <si>
    <t>SY</t>
  </si>
  <si>
    <t>Syria</t>
  </si>
  <si>
    <t>SZ</t>
  </si>
  <si>
    <t>Swaziland</t>
  </si>
  <si>
    <t>TG</t>
  </si>
  <si>
    <t>Tonga</t>
  </si>
  <si>
    <t>TH</t>
  </si>
  <si>
    <t>Thailand</t>
  </si>
  <si>
    <t>TK</t>
  </si>
  <si>
    <t>Tajikistan</t>
  </si>
  <si>
    <t>TM</t>
  </si>
  <si>
    <t>Turkmenistan</t>
  </si>
  <si>
    <t>TO</t>
  </si>
  <si>
    <t>Togo</t>
  </si>
  <si>
    <t>TR</t>
  </si>
  <si>
    <t>Turkey</t>
  </si>
  <si>
    <t>TS</t>
  </si>
  <si>
    <t>Mauritius</t>
  </si>
  <si>
    <t>TT</t>
  </si>
  <si>
    <t>Trinidad and Tobago</t>
  </si>
  <si>
    <t>TU</t>
  </si>
  <si>
    <t>Tunisia</t>
  </si>
  <si>
    <t>TV</t>
  </si>
  <si>
    <t>Tuvalu</t>
  </si>
  <si>
    <t>TZ</t>
  </si>
  <si>
    <t>Tanzania</t>
  </si>
  <si>
    <t>UA</t>
  </si>
  <si>
    <t>United Arab Emirates</t>
  </si>
  <si>
    <t>UG</t>
  </si>
  <si>
    <t>Uganda</t>
  </si>
  <si>
    <t>UK</t>
  </si>
  <si>
    <t>Ukraine</t>
  </si>
  <si>
    <t>UN</t>
  </si>
  <si>
    <t>Réunion</t>
  </si>
  <si>
    <t>US</t>
  </si>
  <si>
    <t>USA</t>
  </si>
  <si>
    <t>UU</t>
  </si>
  <si>
    <t>Burundi</t>
  </si>
  <si>
    <t>UY</t>
  </si>
  <si>
    <t>Uruguay</t>
  </si>
  <si>
    <t>UZ</t>
  </si>
  <si>
    <t>Uzbekistan</t>
  </si>
  <si>
    <t>VE</t>
  </si>
  <si>
    <t>Venezuela</t>
  </si>
  <si>
    <t>VG</t>
  </si>
  <si>
    <t>St Vincent and the Grenadines</t>
  </si>
  <si>
    <t>VI</t>
  </si>
  <si>
    <t>British Virgin Islands</t>
  </si>
  <si>
    <t>VN</t>
  </si>
  <si>
    <t>Vietnam</t>
  </si>
  <si>
    <t>VT</t>
  </si>
  <si>
    <t>Vanuatu</t>
  </si>
  <si>
    <t>WS</t>
  </si>
  <si>
    <t>Samoa</t>
  </si>
  <si>
    <t>YC</t>
  </si>
  <si>
    <t>Seychelles</t>
  </si>
  <si>
    <t>YE</t>
  </si>
  <si>
    <t>Yemen</t>
  </si>
  <si>
    <t>ZA</t>
  </si>
  <si>
    <t>South Africa</t>
  </si>
  <si>
    <t>ZB</t>
  </si>
  <si>
    <t>Zambia</t>
  </si>
  <si>
    <t>ZI</t>
  </si>
  <si>
    <t>Congo, Democratic Republic</t>
  </si>
  <si>
    <t>ZM</t>
  </si>
  <si>
    <t>Mozambique</t>
  </si>
  <si>
    <t>ZW</t>
  </si>
  <si>
    <t>Zimbabwe</t>
  </si>
  <si>
    <t>Column1</t>
  </si>
  <si>
    <t>Column2</t>
  </si>
  <si>
    <t>Column3</t>
  </si>
  <si>
    <t>Indicator</t>
  </si>
  <si>
    <t>Unemployment rate</t>
  </si>
  <si>
    <t>Trade balance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</si>
  <si>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</si>
  <si>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</si>
  <si>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</si>
  <si>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</si>
  <si>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</si>
  <si>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</si>
  <si>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</si>
  <si>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</si>
  <si>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</si>
  <si>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</si>
  <si>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</si>
  <si>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</si>
  <si>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Japan Unemployment Rate and Trade Balance</t>
  </si>
  <si>
    <t>Imports</t>
  </si>
  <si>
    <t>Ratio</t>
  </si>
  <si>
    <t>Standard Deviation</t>
  </si>
  <si>
    <t>Part 1: Calulate Balance/Import ratio. Part 2: Calculate Trade Balance and Unemployment rate for each year, using COUNTIF check if all the data is in place and calculate both indicators standard deviation.</t>
  </si>
  <si>
    <t>JAPAN</t>
  </si>
  <si>
    <t>Year</t>
  </si>
  <si>
    <t>Month</t>
  </si>
  <si>
    <t>Liechtenstein</t>
  </si>
  <si>
    <t>Taiwan</t>
  </si>
  <si>
    <t>Production of Printing and Writing Paper</t>
  </si>
  <si>
    <t>Ice land</t>
  </si>
  <si>
    <t>Vlookup, Hlookup, Index</t>
  </si>
  <si>
    <t>Part 1. Fill the table on the top right with data on the left. Part 2. Using Index function, provide numbers for bottom right table from top right table.</t>
  </si>
  <si>
    <t>CountryCodeIMIS</t>
  </si>
  <si>
    <t>HK</t>
  </si>
  <si>
    <t>Hong Kong, China</t>
  </si>
  <si>
    <t>Total GDP</t>
  </si>
  <si>
    <t>HK$ million</t>
  </si>
  <si>
    <t>Imports (cif) of meat and meat products</t>
  </si>
  <si>
    <t>Imports (cif) of cosmetics and cleansing products</t>
  </si>
  <si>
    <t>Imports (cif) of manufactures of metals</t>
  </si>
  <si>
    <t>Imports (cif) of Footwear</t>
  </si>
  <si>
    <t>Road network</t>
  </si>
  <si>
    <t>Kilometres</t>
  </si>
  <si>
    <t>Increases in stocks</t>
  </si>
  <si>
    <t>Estimate figures for given indicators for Hong Kong up until 2011</t>
  </si>
  <si>
    <t>Forecast, Trend</t>
  </si>
  <si>
    <t>Total GDP, Increase in Stock, Imports of different commodities, Road Network, Increase in stock</t>
  </si>
  <si>
    <t>Food and nonalcoholic beverages - CP01</t>
  </si>
  <si>
    <t>Food - CP011</t>
  </si>
  <si>
    <t>Nonalcoholic beverages - CP012</t>
  </si>
  <si>
    <t>Alcoholic beverages, tobacco and narcotics - CP02</t>
  </si>
  <si>
    <t>Alcoholic beverages - CP021</t>
  </si>
  <si>
    <t>Tobacco - CP022</t>
  </si>
  <si>
    <t>Narcotics - CP023</t>
  </si>
  <si>
    <t>Clothing and footwear - CP03</t>
  </si>
  <si>
    <t>Clothing - CP031</t>
  </si>
  <si>
    <t>Footwear including repair - CP032</t>
  </si>
  <si>
    <t>Housing, water, electricity, gas and other fuels - CP04</t>
  </si>
  <si>
    <t>Actual rentals for housing - CP041</t>
  </si>
  <si>
    <t>Imputed rentals for housing - CP042</t>
  </si>
  <si>
    <t>Maintenance and repair of the dwelling - CP043</t>
  </si>
  <si>
    <t>Water supply and miscellaneous services relating to the dwelling - CP044</t>
  </si>
  <si>
    <t>Electricity, gas and other fuels - CP045</t>
  </si>
  <si>
    <t>Furnishings, household equipment and routine maintenance of the house - CP05</t>
  </si>
  <si>
    <t>Furniture and furnishings, carpets and other floor coverings - CP051</t>
  </si>
  <si>
    <t>Household textiles - CP052</t>
  </si>
  <si>
    <t>Household appliances - CP053</t>
  </si>
  <si>
    <t>Glassware, tableware and household utensils - CP054</t>
  </si>
  <si>
    <t>Tools and equipment for house and garden - CP055</t>
  </si>
  <si>
    <t>Goods and services for routine household maintenance - CP056</t>
  </si>
  <si>
    <t>Health - CP06</t>
  </si>
  <si>
    <t>Medical products, appliances and equipment - CP061</t>
  </si>
  <si>
    <t>Outpatient services - CP062</t>
  </si>
  <si>
    <t>Hospital services - CP063</t>
  </si>
  <si>
    <t>Transport - CP07</t>
  </si>
  <si>
    <t>Purchase of vehicles - CP071</t>
  </si>
  <si>
    <t>Operation of personal transport equipment - CP072</t>
  </si>
  <si>
    <t>Transport services - CP073</t>
  </si>
  <si>
    <t>Communications - CP08</t>
  </si>
  <si>
    <t>Postal services - CP081</t>
  </si>
  <si>
    <t>Telephone and telefax equipment - CP082</t>
  </si>
  <si>
    <t>Telephone and telefax services - CP083</t>
  </si>
  <si>
    <t>Recreation and culture - CP09</t>
  </si>
  <si>
    <t>Audiovisual, photographic and information processing equipment - CP091</t>
  </si>
  <si>
    <t>Other major durables for recreation and culture - CP092</t>
  </si>
  <si>
    <t>Other recreational items and equipment, gardens and pets - CP093</t>
  </si>
  <si>
    <t>Recreational and cultural services - CP094</t>
  </si>
  <si>
    <t>Newspapers, books and stationery - CP095</t>
  </si>
  <si>
    <t>Package holidays - CP096</t>
  </si>
  <si>
    <t>Education - CP10</t>
  </si>
  <si>
    <t>Preprimary and primary education - CP101</t>
  </si>
  <si>
    <t>Secondary education - CP102</t>
  </si>
  <si>
    <t>Postsecondary nontertiary education - CP103</t>
  </si>
  <si>
    <t>Tertiary education - CP104</t>
  </si>
  <si>
    <t>Education not definable by level - CP105</t>
  </si>
  <si>
    <t>Restaurants and hotels - CP11</t>
  </si>
  <si>
    <t>Catering services - CP111</t>
  </si>
  <si>
    <t>Accommodation services - CP112</t>
  </si>
  <si>
    <t>Miscellaneous goods and services - CP12</t>
  </si>
  <si>
    <t>Personal care - CP121</t>
  </si>
  <si>
    <t>Prostitution - CP122</t>
  </si>
  <si>
    <t>Personal effects n.e.c. - CP123</t>
  </si>
  <si>
    <t>Social protection - CP124</t>
  </si>
  <si>
    <t>Insurance - CP125</t>
  </si>
  <si>
    <t>Financial services n.e.c. - CP126</t>
  </si>
  <si>
    <t>Other services n.e.c. - CP127</t>
  </si>
  <si>
    <t>List of COICOP Classification, 2 digits</t>
  </si>
  <si>
    <t>Using Search, Left, Trim and Mid, separate Name and Code. Afterwards, check the length of the code.</t>
  </si>
  <si>
    <t>Left, Right, Mid, Search, Trim, Len</t>
  </si>
  <si>
    <t>Various</t>
  </si>
  <si>
    <t>ProductID</t>
  </si>
  <si>
    <t>DataTypeID</t>
  </si>
  <si>
    <t>Total Health Expenditure Per Capita</t>
  </si>
  <si>
    <t>US$ per capita</t>
  </si>
  <si>
    <t>Doctors</t>
  </si>
  <si>
    <t>per 1000 people</t>
  </si>
  <si>
    <t>RSQ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</si>
  <si>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</si>
  <si>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</si>
  <si>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</si>
  <si>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</si>
  <si>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</si>
  <si>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</si>
  <si>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</si>
  <si>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</si>
  <si>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</si>
  <si>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</si>
  <si>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</si>
  <si>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Y2023</t>
  </si>
  <si>
    <t>Y2024</t>
  </si>
  <si>
    <t>Y2025</t>
  </si>
  <si>
    <t>Y2026</t>
  </si>
  <si>
    <t>Y2027</t>
  </si>
  <si>
    <t>Y2028</t>
  </si>
  <si>
    <t>Y2029</t>
  </si>
  <si>
    <t>Y2030</t>
  </si>
  <si>
    <t>Public Expenditure on Pharmaceuticals and Other Medical Non-Durables</t>
  </si>
  <si>
    <t>number</t>
  </si>
  <si>
    <t>Public Health Expenditure</t>
  </si>
  <si>
    <t>Ratio of Expenditure on Pharmaceuticals on Public Health Expenditure</t>
  </si>
  <si>
    <t>Check correlation between health expenditure and doctors, round doctors figures, calculate given ratio. Check Rand, Randbetween and Abs functions.</t>
  </si>
  <si>
    <t>Population with Access to Polio Immunisation</t>
  </si>
  <si>
    <t>% of population</t>
  </si>
  <si>
    <t>Hospital Admissions</t>
  </si>
  <si>
    <t>In-Patient Surgical Procedures</t>
  </si>
  <si>
    <t>Availability of Fruit and Vegetables</t>
  </si>
  <si>
    <t>kg per capita per year</t>
  </si>
  <si>
    <t>Health indicators on Germany and Japan</t>
  </si>
  <si>
    <t>Production of Apples</t>
  </si>
  <si>
    <t>Production of Bananas</t>
  </si>
  <si>
    <t>Production of Grapes</t>
  </si>
  <si>
    <t/>
  </si>
  <si>
    <t>Production of Apples, Bananas and Grapes</t>
  </si>
  <si>
    <t>Proven Oil Reserves (Year-End, '000 Million Barrels)</t>
  </si>
  <si>
    <t>billion barrels</t>
  </si>
  <si>
    <t>Adjustment</t>
  </si>
  <si>
    <t>Fish Catch</t>
  </si>
  <si>
    <t>% of total health expenditure</t>
  </si>
  <si>
    <t>Private Health Expenditure</t>
  </si>
  <si>
    <t>Negative estimations, growth ratios, gaps, rounded estimations, sum of 100, types of indicators</t>
  </si>
  <si>
    <t>A$ million</t>
  </si>
  <si>
    <t>NZ$ million</t>
  </si>
  <si>
    <t>Sources priority</t>
  </si>
  <si>
    <t>Issue</t>
  </si>
  <si>
    <t>Reference</t>
  </si>
  <si>
    <t>Comma vs. dot</t>
  </si>
  <si>
    <t>Units difference</t>
  </si>
  <si>
    <t>Peaks</t>
  </si>
  <si>
    <t>Jumps</t>
  </si>
  <si>
    <t>Zeros</t>
  </si>
  <si>
    <t>Notes</t>
  </si>
  <si>
    <t>Comments</t>
  </si>
  <si>
    <t>Definitions</t>
  </si>
  <si>
    <t>Logic</t>
  </si>
  <si>
    <t>Function</t>
  </si>
  <si>
    <t>Used in</t>
  </si>
  <si>
    <t>Official Microsoft Help Online Website</t>
  </si>
  <si>
    <t>Functions</t>
  </si>
  <si>
    <t>Contacts</t>
  </si>
  <si>
    <t>Domas Andrijauskas</t>
  </si>
  <si>
    <t>Oleg Romanovskij</t>
  </si>
  <si>
    <t>Oleg.Romanovskij@euromonitor.lt</t>
  </si>
  <si>
    <t>Domas.Andrijauskas@euromonitor..lt</t>
  </si>
  <si>
    <t>Filter, Custom Sort, Remove Dublicates</t>
  </si>
  <si>
    <t>Prepared and presented by Domas Andrijauskas and Oleg Romanovskij</t>
  </si>
  <si>
    <t>Correl, Rsq, Round, Roundup, Isnumber, Istext, Isblank, Abs, Rand, Randbetween</t>
  </si>
  <si>
    <t>Report "Increase" or "Decrease/same" in Column1 depending on 2011/2010 growth. Report "Zero" in Column2 if 2011/2010 growth is 0, and nothing if it's non-zero. Report "OK" in Column3 if figures in 2011 is growing and is higher than 2000)</t>
  </si>
  <si>
    <t>Jonas Pokštas</t>
  </si>
  <si>
    <t>Jonas.Pokstas@euromonitor.lt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</si>
</sst>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-* #,##0.00_-;\-* #,##0.00_-;_-* &quot;-&quot;??_-;_-@_-"/>
    <numFmt numFmtId="164" formatCode="_(* #,##0.00_);_(* \(#,##0.00\);_(* &quot;-&quot;??_);_(@_)"/>
    <numFmt numFmtId="165" formatCode="mm/dd/yy"/>
    <numFmt numFmtId="166" formatCode="0_);[Red]\(0\)"/>
    <numFmt numFmtId="167" formatCode="#,##0.0"/>
    <numFmt numFmtId="168" formatCode="0.0000"/>
    <numFmt numFmtId="169" formatCode="_ * #,##0.00_ ;_ * \-#,##0.00_ ;_ * &quot;-&quot;??_ ;_ @_ "/>
    <numFmt numFmtId="170" formatCode="General_)"/>
    <numFmt numFmtId="171" formatCode="0.000"/>
    <numFmt numFmtId="172" formatCode="_-* #,##0.00_р_._-;\-* #,##0.00_р_._-;_-* &quot;-&quot;??_р_._-;_-@_-"/>
    <numFmt numFmtId="173" formatCode="_-* #,##0.00\ _L_t_-;\-* #,##0.00\ _L_t_-;_-* &quot;-&quot;??\ _L_t_-;_-@_-"/>
    <numFmt numFmtId="174" formatCode="#,##0.000"/>
  </numFmts>
  <fonts count="13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86"/>
    </font>
    <font>
      <sz val="8"/>
      <name val="Arial"/>
      <family val="2"/>
      <charset val="186"/>
    </font>
    <font>
      <b/>
      <sz val="10"/>
      <color indexed="9"/>
      <name val="Arial"/>
      <family val="2"/>
    </font>
    <font>
      <sz val="10"/>
      <color indexed="8"/>
      <name val="Arial"/>
      <family val="2"/>
      <charset val="186"/>
    </font>
    <font>
      <sz val="10"/>
      <name val="Arial"/>
      <family val="2"/>
    </font>
    <font>
      <sz val="10"/>
      <color indexed="8"/>
      <name val="Arial"/>
      <family val="2"/>
      <charset val="186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2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i/>
      <sz val="11"/>
      <color indexed="59"/>
      <name val="Calibri"/>
      <family val="2"/>
    </font>
    <font>
      <sz val="11"/>
      <color indexed="19"/>
      <name val="Calibri"/>
      <family val="2"/>
    </font>
    <font>
      <b/>
      <sz val="15"/>
      <color indexed="31"/>
      <name val="Calibri"/>
      <family val="2"/>
    </font>
    <font>
      <b/>
      <sz val="13"/>
      <color indexed="31"/>
      <name val="Calibri"/>
      <family val="2"/>
    </font>
    <font>
      <b/>
      <sz val="11"/>
      <color indexed="31"/>
      <name val="Calibri"/>
      <family val="2"/>
    </font>
    <font>
      <sz val="11"/>
      <color indexed="21"/>
      <name val="Calibri"/>
      <family val="2"/>
    </font>
    <font>
      <sz val="11"/>
      <color indexed="53"/>
      <name val="Calibri"/>
      <family val="2"/>
    </font>
    <font>
      <sz val="11"/>
      <color indexed="26"/>
      <name val="Calibri"/>
      <family val="2"/>
    </font>
    <font>
      <b/>
      <sz val="11"/>
      <color indexed="39"/>
      <name val="Calibri"/>
      <family val="2"/>
    </font>
    <font>
      <b/>
      <sz val="18"/>
      <color indexed="31"/>
      <name val="Cambria"/>
      <family val="2"/>
    </font>
    <font>
      <b/>
      <sz val="11"/>
      <color indexed="8"/>
      <name val="Calibri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b/>
      <sz val="28"/>
      <color theme="1"/>
      <name val="Arial"/>
      <family val="2"/>
    </font>
    <font>
      <sz val="13.3"/>
      <color theme="1"/>
      <name val="Arial"/>
      <family val="2"/>
    </font>
    <font>
      <sz val="11"/>
      <color theme="1"/>
      <name val="Arial"/>
      <family val="2"/>
    </font>
    <font>
      <b/>
      <sz val="12"/>
      <color theme="2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  <charset val="186"/>
    </font>
    <font>
      <b/>
      <sz val="10"/>
      <color theme="0"/>
      <name val="Arial"/>
      <family val="2"/>
    </font>
    <font>
      <u/>
      <sz val="10"/>
      <color theme="10"/>
      <name val="Arial"/>
      <family val="2"/>
      <charset val="186"/>
    </font>
    <font>
      <b/>
      <sz val="10"/>
      <name val="Arial"/>
      <family val="2"/>
      <charset val="186"/>
    </font>
    <font>
      <sz val="10"/>
      <color rgb="FF595959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u/>
      <sz val="8"/>
      <color indexed="12"/>
      <name val="Arial"/>
      <family val="2"/>
    </font>
    <font>
      <sz val="10"/>
      <name val="Helv"/>
    </font>
    <font>
      <sz val="11"/>
      <color indexed="17"/>
      <name val="Calibri"/>
      <family val="2"/>
    </font>
    <font>
      <sz val="10"/>
      <name val="Arial CE"/>
      <charset val="238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u/>
      <sz val="8"/>
      <name val="Tms Rmn"/>
    </font>
    <font>
      <sz val="8"/>
      <name val="Tms Rmn"/>
    </font>
    <font>
      <b/>
      <i/>
      <sz val="8"/>
      <name val="Tms Rmn"/>
    </font>
    <font>
      <b/>
      <sz val="8"/>
      <name val="Tms Rmn"/>
    </font>
    <font>
      <b/>
      <sz val="9"/>
      <name val="Bookman"/>
      <family val="1"/>
    </font>
    <font>
      <sz val="10"/>
      <name val="MS Sans Serif"/>
      <family val="2"/>
      <charset val="186"/>
    </font>
    <font>
      <b/>
      <sz val="8"/>
      <name val="Arial"/>
      <family val="2"/>
    </font>
    <font>
      <sz val="11"/>
      <color theme="1"/>
      <name val="Calibri"/>
      <family val="2"/>
      <charset val="186"/>
      <scheme val="minor"/>
    </font>
    <font>
      <sz val="10"/>
      <color theme="0"/>
      <name val="Arial"/>
      <family val="2"/>
    </font>
    <font>
      <sz val="11"/>
      <color theme="0"/>
      <name val="Calibri"/>
      <family val="2"/>
      <charset val="186"/>
      <scheme val="minor"/>
    </font>
    <font>
      <sz val="10"/>
      <color rgb="FF9C0006"/>
      <name val="Arial"/>
      <family val="2"/>
    </font>
    <font>
      <sz val="11"/>
      <color rgb="FF9C0006"/>
      <name val="Calibri"/>
      <family val="2"/>
      <charset val="186"/>
      <scheme val="minor"/>
    </font>
    <font>
      <b/>
      <sz val="10"/>
      <color rgb="FFFA7D00"/>
      <name val="Arial"/>
      <family val="2"/>
    </font>
    <font>
      <b/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i/>
      <sz val="10"/>
      <color rgb="FF7F7F7F"/>
      <name val="Arial"/>
      <family val="2"/>
    </font>
    <font>
      <i/>
      <sz val="11"/>
      <color rgb="FF7F7F7F"/>
      <name val="Calibri"/>
      <family val="2"/>
      <charset val="186"/>
      <scheme val="minor"/>
    </font>
    <font>
      <sz val="10"/>
      <color rgb="FF006100"/>
      <name val="Arial"/>
      <family val="2"/>
    </font>
    <font>
      <sz val="11"/>
      <color rgb="FF006100"/>
      <name val="Calibri"/>
      <family val="2"/>
      <charset val="186"/>
      <scheme val="minor"/>
    </font>
    <font>
      <b/>
      <sz val="15"/>
      <color theme="3"/>
      <name val="Arial"/>
      <family val="2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Arial"/>
      <family val="2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Arial"/>
      <family val="2"/>
    </font>
    <font>
      <b/>
      <sz val="11"/>
      <color theme="3"/>
      <name val="Calibri"/>
      <family val="2"/>
      <charset val="186"/>
      <scheme val="minor"/>
    </font>
    <font>
      <sz val="10"/>
      <color rgb="FF3F3F76"/>
      <name val="Arial"/>
      <family val="2"/>
    </font>
    <font>
      <sz val="11"/>
      <color rgb="FF3F3F76"/>
      <name val="Calibri"/>
      <family val="2"/>
      <charset val="186"/>
      <scheme val="minor"/>
    </font>
    <font>
      <sz val="10"/>
      <color rgb="FFFA7D00"/>
      <name val="Arial"/>
      <family val="2"/>
    </font>
    <font>
      <sz val="11"/>
      <color rgb="FFFA7D00"/>
      <name val="Calibri"/>
      <family val="2"/>
      <charset val="186"/>
      <scheme val="minor"/>
    </font>
    <font>
      <sz val="10"/>
      <color rgb="FF9C6500"/>
      <name val="Arial"/>
      <family val="2"/>
    </font>
    <font>
      <sz val="11"/>
      <color rgb="FF9C6500"/>
      <name val="Calibri"/>
      <family val="2"/>
      <charset val="186"/>
      <scheme val="minor"/>
    </font>
    <font>
      <b/>
      <sz val="10"/>
      <color rgb="FF3F3F3F"/>
      <name val="Arial"/>
      <family val="2"/>
    </font>
    <font>
      <b/>
      <sz val="11"/>
      <color rgb="FF3F3F3F"/>
      <name val="Calibri"/>
      <family val="2"/>
      <charset val="186"/>
      <scheme val="minor"/>
    </font>
    <font>
      <b/>
      <sz val="18"/>
      <color theme="3"/>
      <name val="Cambria"/>
      <family val="2"/>
      <charset val="186"/>
      <scheme val="major"/>
    </font>
    <font>
      <b/>
      <sz val="11"/>
      <color theme="1"/>
      <name val="Calibri"/>
      <family val="2"/>
      <charset val="186"/>
      <scheme val="minor"/>
    </font>
    <font>
      <sz val="10"/>
      <color rgb="FFFF0000"/>
      <name val="Arial"/>
      <family val="2"/>
    </font>
    <font>
      <sz val="11"/>
      <color rgb="FFFF0000"/>
      <name val="Calibri"/>
      <family val="2"/>
      <charset val="186"/>
      <scheme val="minor"/>
    </font>
    <font>
      <b/>
      <sz val="8"/>
      <name val="Arial"/>
      <family val="2"/>
      <charset val="186"/>
    </font>
    <font>
      <sz val="10"/>
      <color indexed="8"/>
      <name val="Arial"/>
      <family val="2"/>
    </font>
    <font>
      <sz val="11"/>
      <color rgb="FF008000"/>
      <name val="Calibri"/>
      <family val="2"/>
      <scheme val="minor"/>
    </font>
    <font>
      <sz val="10"/>
      <color rgb="FF008000"/>
      <name val="Calibri"/>
      <family val="2"/>
      <charset val="186"/>
      <scheme val="minor"/>
    </font>
    <font>
      <sz val="10"/>
      <color rgb="FF008000"/>
      <name val="Arial"/>
      <family val="2"/>
      <charset val="186"/>
    </font>
    <font>
      <sz val="11"/>
      <color rgb="FF008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charset val="204"/>
    </font>
    <font>
      <sz val="11"/>
      <color rgb="FF008000"/>
      <name val="Calibri"/>
      <family val="2"/>
      <charset val="186"/>
      <scheme val="minor"/>
    </font>
    <font>
      <b/>
      <sz val="11"/>
      <color rgb="FF008000"/>
      <name val="Calibri"/>
      <family val="2"/>
      <charset val="186"/>
      <scheme val="minor"/>
    </font>
    <font>
      <sz val="10"/>
      <name val="Arial"/>
    </font>
    <font>
      <sz val="11"/>
      <name val="Arial"/>
      <charset val="238"/>
    </font>
    <font>
      <i/>
      <sz val="10"/>
      <color rgb="FF595959"/>
      <name val="Arial"/>
      <family val="2"/>
    </font>
    <font>
      <sz val="11"/>
      <color rgb="FFFF0000"/>
      <name val="Calibri"/>
      <family val="2"/>
    </font>
    <font>
      <b/>
      <sz val="11"/>
      <color rgb="FF008000"/>
      <name val="Calibri"/>
      <family val="2"/>
    </font>
    <font>
      <sz val="10"/>
      <color rgb="FF008000"/>
      <name val="Arial"/>
      <family val="2"/>
    </font>
    <font>
      <sz val="11"/>
      <color rgb="FF0000FF"/>
      <name val="Calibri"/>
      <family val="2"/>
      <charset val="186"/>
    </font>
    <font>
      <sz val="11"/>
      <color rgb="FFFF0000"/>
      <name val="Calibri"/>
      <family val="2"/>
      <charset val="186"/>
    </font>
    <font>
      <sz val="11"/>
      <color rgb="FF008000"/>
      <name val="Calibri"/>
      <family val="2"/>
      <charset val="186"/>
    </font>
    <font>
      <sz val="11"/>
      <color indexed="8"/>
      <name val="Calibri"/>
      <family val="2"/>
      <charset val="186"/>
    </font>
    <font>
      <sz val="10"/>
      <color rgb="FFFF0000"/>
      <name val="Arial"/>
      <family val="2"/>
      <charset val="186"/>
    </font>
    <font>
      <sz val="11"/>
      <color indexed="8"/>
      <name val="Calibri"/>
      <family val="2"/>
      <scheme val="minor"/>
    </font>
    <font>
      <sz val="11"/>
      <color theme="3"/>
      <name val="Calibri"/>
      <family val="2"/>
    </font>
    <font>
      <b/>
      <sz val="10"/>
      <color theme="0"/>
      <name val="Arial"/>
      <family val="2"/>
      <charset val="186"/>
    </font>
    <font>
      <sz val="10"/>
      <color theme="1"/>
      <name val="Arial"/>
      <family val="2"/>
      <charset val="186"/>
    </font>
    <font>
      <b/>
      <sz val="22"/>
      <color theme="1"/>
      <name val="Arial"/>
      <family val="2"/>
    </font>
    <font>
      <sz val="14"/>
      <color theme="1"/>
      <name val="Arial"/>
      <family val="2"/>
    </font>
  </fonts>
  <fills count="86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1"/>
      </patternFill>
    </fill>
    <fill>
      <patternFill patternType="solid">
        <fgColor indexed="47"/>
      </patternFill>
    </fill>
    <fill>
      <patternFill patternType="solid">
        <fgColor indexed="14"/>
      </patternFill>
    </fill>
    <fill>
      <patternFill patternType="solid">
        <fgColor indexed="13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51"/>
      </patternFill>
    </fill>
    <fill>
      <patternFill patternType="solid">
        <fgColor indexed="38"/>
      </patternFill>
    </fill>
    <fill>
      <patternFill patternType="solid">
        <fgColor indexed="37"/>
      </patternFill>
    </fill>
    <fill>
      <patternFill patternType="solid">
        <fgColor indexed="63"/>
      </patternFill>
    </fill>
    <fill>
      <patternFill patternType="solid">
        <fgColor indexed="36"/>
      </patternFill>
    </fill>
    <fill>
      <patternFill patternType="solid">
        <fgColor indexed="35"/>
      </patternFill>
    </fill>
    <fill>
      <patternFill patternType="solid">
        <fgColor indexed="25"/>
      </patternFill>
    </fill>
    <fill>
      <patternFill patternType="solid">
        <fgColor indexed="16"/>
      </patternFill>
    </fill>
    <fill>
      <patternFill patternType="solid">
        <fgColor indexed="9"/>
      </patternFill>
    </fill>
    <fill>
      <patternFill patternType="solid">
        <fgColor indexed="58"/>
      </patternFill>
    </fill>
    <fill>
      <patternFill patternType="solid">
        <fgColor indexed="11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darkVertical">
        <fgColor rgb="FF5D87A1"/>
        <bgColor rgb="FF5D87A1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gray125">
        <fgColor indexed="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0"/>
      </patternFill>
    </fill>
    <fill>
      <patternFill patternType="solid">
        <fgColor indexed="44"/>
        <bgColor indexed="64"/>
      </patternFill>
    </fill>
    <fill>
      <patternFill patternType="solid">
        <fgColor rgb="FFC0C0C0"/>
        <bgColor indexed="0"/>
      </patternFill>
    </fill>
    <fill>
      <patternFill patternType="solid">
        <fgColor rgb="FFC0C0C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8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double">
        <color indexed="39"/>
      </left>
      <right style="double">
        <color indexed="39"/>
      </right>
      <top style="double">
        <color indexed="39"/>
      </top>
      <bottom style="double">
        <color indexed="39"/>
      </bottom>
      <diagonal/>
    </border>
    <border>
      <left/>
      <right/>
      <top/>
      <bottom style="thick">
        <color indexed="37"/>
      </bottom>
      <diagonal/>
    </border>
    <border>
      <left/>
      <right/>
      <top/>
      <bottom style="thick">
        <color indexed="14"/>
      </bottom>
      <diagonal/>
    </border>
    <border>
      <left/>
      <right/>
      <top/>
      <bottom style="medium">
        <color indexed="14"/>
      </bottom>
      <diagonal/>
    </border>
    <border>
      <left/>
      <right/>
      <top/>
      <bottom style="double">
        <color indexed="53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39"/>
      </left>
      <right style="thin">
        <color indexed="39"/>
      </right>
      <top style="thin">
        <color indexed="39"/>
      </top>
      <bottom style="thin">
        <color indexed="39"/>
      </bottom>
      <diagonal/>
    </border>
    <border>
      <left/>
      <right/>
      <top style="thin">
        <color indexed="37"/>
      </top>
      <bottom style="double">
        <color indexed="37"/>
      </bottom>
      <diagonal/>
    </border>
    <border>
      <left style="thin">
        <color theme="1" tint="0.59996337778862885"/>
      </left>
      <right style="thin">
        <color theme="1" tint="0.59996337778862885"/>
      </right>
      <top style="thin">
        <color theme="1" tint="0.59996337778862885"/>
      </top>
      <bottom style="thin">
        <color theme="1" tint="0.599963377788628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76">
    <xf numFmtId="0" fontId="0" fillId="0" borderId="0"/>
    <xf numFmtId="0" fontId="9" fillId="0" borderId="0">
      <alignment vertical="top"/>
    </xf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2" borderId="0" applyNumberFormat="0" applyBorder="0" applyAlignment="0" applyProtection="0"/>
    <xf numFmtId="0" fontId="10" fillId="6" borderId="0" applyNumberFormat="0" applyBorder="0" applyAlignment="0" applyProtection="0"/>
    <xf numFmtId="0" fontId="8" fillId="0" borderId="0" applyBorder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7" borderId="0" applyNumberFormat="0" applyBorder="0" applyAlignment="0" applyProtection="0"/>
    <xf numFmtId="0" fontId="10" fillId="11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2" borderId="0" applyNumberFormat="0" applyBorder="0" applyAlignment="0" applyProtection="0"/>
    <xf numFmtId="0" fontId="11" fillId="17" borderId="0" applyNumberFormat="0" applyBorder="0" applyAlignment="0" applyProtection="0"/>
    <xf numFmtId="0" fontId="12" fillId="18" borderId="0" applyNumberFormat="0" applyBorder="0" applyAlignment="0" applyProtection="0"/>
    <xf numFmtId="0" fontId="13" fillId="19" borderId="1" applyNumberFormat="0" applyAlignment="0" applyProtection="0"/>
    <xf numFmtId="0" fontId="14" fillId="20" borderId="2" applyNumberFormat="0" applyAlignment="0" applyProtection="0"/>
    <xf numFmtId="164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5" fillId="0" borderId="0" applyNumberFormat="0" applyFill="0" applyBorder="0" applyAlignment="0" applyProtection="0"/>
    <xf numFmtId="166" fontId="8" fillId="0" borderId="0" applyFont="0" applyFill="0" applyBorder="0" applyAlignment="0" applyProtection="0"/>
    <xf numFmtId="0" fontId="16" fillId="21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1" applyNumberFormat="0" applyAlignment="0" applyProtection="0"/>
    <xf numFmtId="0" fontId="21" fillId="0" borderId="6" applyNumberFormat="0" applyFill="0" applyAlignment="0" applyProtection="0"/>
    <xf numFmtId="0" fontId="22" fillId="11" borderId="0" applyNumberFormat="0" applyBorder="0" applyAlignment="0" applyProtection="0"/>
    <xf numFmtId="0" fontId="8" fillId="0" borderId="0"/>
    <xf numFmtId="0" fontId="8" fillId="0" borderId="0" applyBorder="0"/>
    <xf numFmtId="0" fontId="4" fillId="0" borderId="0"/>
    <xf numFmtId="0" fontId="4" fillId="6" borderId="7" applyNumberFormat="0" applyFont="0" applyAlignment="0" applyProtection="0"/>
    <xf numFmtId="0" fontId="23" fillId="19" borderId="8" applyNumberFormat="0" applyAlignment="0" applyProtection="0"/>
    <xf numFmtId="0" fontId="7" fillId="0" borderId="0">
      <alignment vertical="top"/>
    </xf>
    <xf numFmtId="49" fontId="8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/>
    <xf numFmtId="167" fontId="37" fillId="0" borderId="0" applyFill="0" applyBorder="0" applyProtection="0">
      <alignment horizontal="right" vertical="center"/>
    </xf>
    <xf numFmtId="0" fontId="3" fillId="0" borderId="0"/>
    <xf numFmtId="43" fontId="3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25" applyNumberFormat="0" applyFill="0" applyAlignment="0" applyProtection="0"/>
    <xf numFmtId="0" fontId="40" fillId="0" borderId="26" applyNumberFormat="0" applyFill="0" applyAlignment="0" applyProtection="0"/>
    <xf numFmtId="0" fontId="41" fillId="0" borderId="27" applyNumberFormat="0" applyFill="0" applyAlignment="0" applyProtection="0"/>
    <xf numFmtId="0" fontId="41" fillId="0" borderId="0" applyNumberFormat="0" applyFill="0" applyBorder="0" applyAlignment="0" applyProtection="0"/>
    <xf numFmtId="0" fontId="42" fillId="32" borderId="0" applyNumberFormat="0" applyBorder="0" applyAlignment="0" applyProtection="0"/>
    <xf numFmtId="0" fontId="43" fillId="33" borderId="0" applyNumberFormat="0" applyBorder="0" applyAlignment="0" applyProtection="0"/>
    <xf numFmtId="0" fontId="44" fillId="34" borderId="0" applyNumberFormat="0" applyBorder="0" applyAlignment="0" applyProtection="0"/>
    <xf numFmtId="0" fontId="45" fillId="35" borderId="28" applyNumberFormat="0" applyAlignment="0" applyProtection="0"/>
    <xf numFmtId="0" fontId="46" fillId="36" borderId="29" applyNumberFormat="0" applyAlignment="0" applyProtection="0"/>
    <xf numFmtId="0" fontId="47" fillId="36" borderId="28" applyNumberFormat="0" applyAlignment="0" applyProtection="0"/>
    <xf numFmtId="0" fontId="48" fillId="0" borderId="30" applyNumberFormat="0" applyFill="0" applyAlignment="0" applyProtection="0"/>
    <xf numFmtId="0" fontId="49" fillId="37" borderId="31" applyNumberFormat="0" applyAlignment="0" applyProtection="0"/>
    <xf numFmtId="0" fontId="50" fillId="0" borderId="0" applyNumberFormat="0" applyFill="0" applyBorder="0" applyAlignment="0" applyProtection="0"/>
    <xf numFmtId="0" fontId="3" fillId="38" borderId="32" applyNumberFormat="0" applyFont="0" applyAlignment="0" applyProtection="0"/>
    <xf numFmtId="0" fontId="51" fillId="0" borderId="0" applyNumberFormat="0" applyFill="0" applyBorder="0" applyAlignment="0" applyProtection="0"/>
    <xf numFmtId="0" fontId="52" fillId="0" borderId="33" applyNumberFormat="0" applyFill="0" applyAlignment="0" applyProtection="0"/>
    <xf numFmtId="0" fontId="53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53" fillId="42" borderId="0" applyNumberFormat="0" applyBorder="0" applyAlignment="0" applyProtection="0"/>
    <xf numFmtId="0" fontId="53" fillId="43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53" fillId="46" borderId="0" applyNumberFormat="0" applyBorder="0" applyAlignment="0" applyProtection="0"/>
    <xf numFmtId="0" fontId="53" fillId="47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53" fillId="50" borderId="0" applyNumberFormat="0" applyBorder="0" applyAlignment="0" applyProtection="0"/>
    <xf numFmtId="0" fontId="5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53" fillId="54" borderId="0" applyNumberFormat="0" applyBorder="0" applyAlignment="0" applyProtection="0"/>
    <xf numFmtId="0" fontId="5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53" fillId="58" borderId="0" applyNumberFormat="0" applyBorder="0" applyAlignment="0" applyProtection="0"/>
    <xf numFmtId="0" fontId="5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53" fillId="62" borderId="0" applyNumberFormat="0" applyBorder="0" applyAlignment="0" applyProtection="0"/>
    <xf numFmtId="0" fontId="26" fillId="40" borderId="0" applyNumberFormat="0" applyBorder="0" applyAlignment="0" applyProtection="0"/>
    <xf numFmtId="0" fontId="3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78" fillId="40" borderId="0" applyNumberFormat="0" applyBorder="0" applyAlignment="0" applyProtection="0"/>
    <xf numFmtId="0" fontId="26" fillId="44" borderId="0" applyNumberFormat="0" applyBorder="0" applyAlignment="0" applyProtection="0"/>
    <xf numFmtId="0" fontId="3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78" fillId="44" borderId="0" applyNumberFormat="0" applyBorder="0" applyAlignment="0" applyProtection="0"/>
    <xf numFmtId="0" fontId="26" fillId="48" borderId="0" applyNumberFormat="0" applyBorder="0" applyAlignment="0" applyProtection="0"/>
    <xf numFmtId="0" fontId="3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78" fillId="48" borderId="0" applyNumberFormat="0" applyBorder="0" applyAlignment="0" applyProtection="0"/>
    <xf numFmtId="0" fontId="26" fillId="52" borderId="0" applyNumberFormat="0" applyBorder="0" applyAlignment="0" applyProtection="0"/>
    <xf numFmtId="0" fontId="3" fillId="52" borderId="0" applyNumberFormat="0" applyBorder="0" applyAlignment="0" applyProtection="0"/>
    <xf numFmtId="0" fontId="26" fillId="52" borderId="0" applyNumberFormat="0" applyBorder="0" applyAlignment="0" applyProtection="0"/>
    <xf numFmtId="0" fontId="26" fillId="52" borderId="0" applyNumberFormat="0" applyBorder="0" applyAlignment="0" applyProtection="0"/>
    <xf numFmtId="0" fontId="78" fillId="52" borderId="0" applyNumberFormat="0" applyBorder="0" applyAlignment="0" applyProtection="0"/>
    <xf numFmtId="0" fontId="26" fillId="56" borderId="0" applyNumberFormat="0" applyBorder="0" applyAlignment="0" applyProtection="0"/>
    <xf numFmtId="0" fontId="3" fillId="56" borderId="0" applyNumberFormat="0" applyBorder="0" applyAlignment="0" applyProtection="0"/>
    <xf numFmtId="0" fontId="26" fillId="56" borderId="0" applyNumberFormat="0" applyBorder="0" applyAlignment="0" applyProtection="0"/>
    <xf numFmtId="0" fontId="26" fillId="56" borderId="0" applyNumberFormat="0" applyBorder="0" applyAlignment="0" applyProtection="0"/>
    <xf numFmtId="0" fontId="78" fillId="56" borderId="0" applyNumberFormat="0" applyBorder="0" applyAlignment="0" applyProtection="0"/>
    <xf numFmtId="0" fontId="26" fillId="60" borderId="0" applyNumberFormat="0" applyBorder="0" applyAlignment="0" applyProtection="0"/>
    <xf numFmtId="0" fontId="3" fillId="60" borderId="0" applyNumberFormat="0" applyBorder="0" applyAlignment="0" applyProtection="0"/>
    <xf numFmtId="0" fontId="26" fillId="60" borderId="0" applyNumberFormat="0" applyBorder="0" applyAlignment="0" applyProtection="0"/>
    <xf numFmtId="0" fontId="26" fillId="60" borderId="0" applyNumberFormat="0" applyBorder="0" applyAlignment="0" applyProtection="0"/>
    <xf numFmtId="0" fontId="78" fillId="60" borderId="0" applyNumberFormat="0" applyBorder="0" applyAlignment="0" applyProtection="0"/>
    <xf numFmtId="0" fontId="10" fillId="63" borderId="0" applyNumberFormat="0" applyBorder="0" applyAlignment="0" applyProtection="0"/>
    <xf numFmtId="0" fontId="10" fillId="2" borderId="0" applyNumberFormat="0" applyBorder="0" applyAlignment="0" applyProtection="0"/>
    <xf numFmtId="0" fontId="10" fillId="64" borderId="0" applyNumberFormat="0" applyBorder="0" applyAlignment="0" applyProtection="0"/>
    <xf numFmtId="0" fontId="10" fillId="65" borderId="0" applyNumberFormat="0" applyBorder="0" applyAlignment="0" applyProtection="0"/>
    <xf numFmtId="0" fontId="10" fillId="66" borderId="0" applyNumberFormat="0" applyBorder="0" applyAlignment="0" applyProtection="0"/>
    <xf numFmtId="0" fontId="10" fillId="6" borderId="0" applyNumberFormat="0" applyBorder="0" applyAlignment="0" applyProtection="0"/>
    <xf numFmtId="0" fontId="26" fillId="41" borderId="0" applyNumberFormat="0" applyBorder="0" applyAlignment="0" applyProtection="0"/>
    <xf numFmtId="0" fontId="3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78" fillId="41" borderId="0" applyNumberFormat="0" applyBorder="0" applyAlignment="0" applyProtection="0"/>
    <xf numFmtId="0" fontId="26" fillId="45" borderId="0" applyNumberFormat="0" applyBorder="0" applyAlignment="0" applyProtection="0"/>
    <xf numFmtId="0" fontId="3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78" fillId="45" borderId="0" applyNumberFormat="0" applyBorder="0" applyAlignment="0" applyProtection="0"/>
    <xf numFmtId="0" fontId="26" fillId="49" borderId="0" applyNumberFormat="0" applyBorder="0" applyAlignment="0" applyProtection="0"/>
    <xf numFmtId="0" fontId="3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78" fillId="49" borderId="0" applyNumberFormat="0" applyBorder="0" applyAlignment="0" applyProtection="0"/>
    <xf numFmtId="0" fontId="26" fillId="53" borderId="0" applyNumberFormat="0" applyBorder="0" applyAlignment="0" applyProtection="0"/>
    <xf numFmtId="0" fontId="3" fillId="53" borderId="0" applyNumberFormat="0" applyBorder="0" applyAlignment="0" applyProtection="0"/>
    <xf numFmtId="0" fontId="26" fillId="53" borderId="0" applyNumberFormat="0" applyBorder="0" applyAlignment="0" applyProtection="0"/>
    <xf numFmtId="0" fontId="26" fillId="53" borderId="0" applyNumberFormat="0" applyBorder="0" applyAlignment="0" applyProtection="0"/>
    <xf numFmtId="0" fontId="78" fillId="53" borderId="0" applyNumberFormat="0" applyBorder="0" applyAlignment="0" applyProtection="0"/>
    <xf numFmtId="0" fontId="26" fillId="57" borderId="0" applyNumberFormat="0" applyBorder="0" applyAlignment="0" applyProtection="0"/>
    <xf numFmtId="0" fontId="3" fillId="57" borderId="0" applyNumberFormat="0" applyBorder="0" applyAlignment="0" applyProtection="0"/>
    <xf numFmtId="0" fontId="26" fillId="57" borderId="0" applyNumberFormat="0" applyBorder="0" applyAlignment="0" applyProtection="0"/>
    <xf numFmtId="0" fontId="26" fillId="57" borderId="0" applyNumberFormat="0" applyBorder="0" applyAlignment="0" applyProtection="0"/>
    <xf numFmtId="0" fontId="78" fillId="57" borderId="0" applyNumberFormat="0" applyBorder="0" applyAlignment="0" applyProtection="0"/>
    <xf numFmtId="0" fontId="26" fillId="61" borderId="0" applyNumberFormat="0" applyBorder="0" applyAlignment="0" applyProtection="0"/>
    <xf numFmtId="0" fontId="3" fillId="61" borderId="0" applyNumberFormat="0" applyBorder="0" applyAlignment="0" applyProtection="0"/>
    <xf numFmtId="0" fontId="26" fillId="61" borderId="0" applyNumberFormat="0" applyBorder="0" applyAlignment="0" applyProtection="0"/>
    <xf numFmtId="0" fontId="26" fillId="61" borderId="0" applyNumberFormat="0" applyBorder="0" applyAlignment="0" applyProtection="0"/>
    <xf numFmtId="0" fontId="78" fillId="61" borderId="0" applyNumberFormat="0" applyBorder="0" applyAlignment="0" applyProtection="0"/>
    <xf numFmtId="0" fontId="10" fillId="4" borderId="0" applyNumberFormat="0" applyBorder="0" applyAlignment="0" applyProtection="0"/>
    <xf numFmtId="0" fontId="10" fillId="67" borderId="0" applyNumberFormat="0" applyBorder="0" applyAlignment="0" applyProtection="0"/>
    <xf numFmtId="0" fontId="10" fillId="21" borderId="0" applyNumberFormat="0" applyBorder="0" applyAlignment="0" applyProtection="0"/>
    <xf numFmtId="0" fontId="10" fillId="65" borderId="0" applyNumberFormat="0" applyBorder="0" applyAlignment="0" applyProtection="0"/>
    <xf numFmtId="0" fontId="10" fillId="4" borderId="0" applyNumberFormat="0" applyBorder="0" applyAlignment="0" applyProtection="0"/>
    <xf numFmtId="0" fontId="10" fillId="11" borderId="0" applyNumberFormat="0" applyBorder="0" applyAlignment="0" applyProtection="0"/>
    <xf numFmtId="0" fontId="79" fillId="42" borderId="0" applyNumberFormat="0" applyBorder="0" applyAlignment="0" applyProtection="0"/>
    <xf numFmtId="0" fontId="79" fillId="42" borderId="0" applyNumberFormat="0" applyBorder="0" applyAlignment="0" applyProtection="0"/>
    <xf numFmtId="0" fontId="79" fillId="42" borderId="0" applyNumberFormat="0" applyBorder="0" applyAlignment="0" applyProtection="0"/>
    <xf numFmtId="0" fontId="80" fillId="42" borderId="0" applyNumberFormat="0" applyBorder="0" applyAlignment="0" applyProtection="0"/>
    <xf numFmtId="0" fontId="79" fillId="46" borderId="0" applyNumberFormat="0" applyBorder="0" applyAlignment="0" applyProtection="0"/>
    <xf numFmtId="0" fontId="79" fillId="46" borderId="0" applyNumberFormat="0" applyBorder="0" applyAlignment="0" applyProtection="0"/>
    <xf numFmtId="0" fontId="79" fillId="46" borderId="0" applyNumberFormat="0" applyBorder="0" applyAlignment="0" applyProtection="0"/>
    <xf numFmtId="0" fontId="80" fillId="46" borderId="0" applyNumberFormat="0" applyBorder="0" applyAlignment="0" applyProtection="0"/>
    <xf numFmtId="0" fontId="79" fillId="50" borderId="0" applyNumberFormat="0" applyBorder="0" applyAlignment="0" applyProtection="0"/>
    <xf numFmtId="0" fontId="79" fillId="50" borderId="0" applyNumberFormat="0" applyBorder="0" applyAlignment="0" applyProtection="0"/>
    <xf numFmtId="0" fontId="79" fillId="50" borderId="0" applyNumberFormat="0" applyBorder="0" applyAlignment="0" applyProtection="0"/>
    <xf numFmtId="0" fontId="80" fillId="50" borderId="0" applyNumberFormat="0" applyBorder="0" applyAlignment="0" applyProtection="0"/>
    <xf numFmtId="0" fontId="79" fillId="54" borderId="0" applyNumberFormat="0" applyBorder="0" applyAlignment="0" applyProtection="0"/>
    <xf numFmtId="0" fontId="79" fillId="54" borderId="0" applyNumberFormat="0" applyBorder="0" applyAlignment="0" applyProtection="0"/>
    <xf numFmtId="0" fontId="79" fillId="54" borderId="0" applyNumberFormat="0" applyBorder="0" applyAlignment="0" applyProtection="0"/>
    <xf numFmtId="0" fontId="80" fillId="54" borderId="0" applyNumberFormat="0" applyBorder="0" applyAlignment="0" applyProtection="0"/>
    <xf numFmtId="0" fontId="79" fillId="58" borderId="0" applyNumberFormat="0" applyBorder="0" applyAlignment="0" applyProtection="0"/>
    <xf numFmtId="0" fontId="79" fillId="58" borderId="0" applyNumberFormat="0" applyBorder="0" applyAlignment="0" applyProtection="0"/>
    <xf numFmtId="0" fontId="79" fillId="58" borderId="0" applyNumberFormat="0" applyBorder="0" applyAlignment="0" applyProtection="0"/>
    <xf numFmtId="0" fontId="80" fillId="58" borderId="0" applyNumberFormat="0" applyBorder="0" applyAlignment="0" applyProtection="0"/>
    <xf numFmtId="0" fontId="79" fillId="62" borderId="0" applyNumberFormat="0" applyBorder="0" applyAlignment="0" applyProtection="0"/>
    <xf numFmtId="0" fontId="79" fillId="62" borderId="0" applyNumberFormat="0" applyBorder="0" applyAlignment="0" applyProtection="0"/>
    <xf numFmtId="0" fontId="79" fillId="62" borderId="0" applyNumberFormat="0" applyBorder="0" applyAlignment="0" applyProtection="0"/>
    <xf numFmtId="0" fontId="80" fillId="62" borderId="0" applyNumberFormat="0" applyBorder="0" applyAlignment="0" applyProtection="0"/>
    <xf numFmtId="0" fontId="11" fillId="68" borderId="0" applyNumberFormat="0" applyBorder="0" applyAlignment="0" applyProtection="0"/>
    <xf numFmtId="0" fontId="11" fillId="67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69" borderId="0" applyNumberFormat="0" applyBorder="0" applyAlignment="0" applyProtection="0"/>
    <xf numFmtId="0" fontId="11" fillId="70" borderId="0" applyNumberFormat="0" applyBorder="0" applyAlignment="0" applyProtection="0"/>
    <xf numFmtId="0" fontId="79" fillId="39" borderId="0" applyNumberFormat="0" applyBorder="0" applyAlignment="0" applyProtection="0"/>
    <xf numFmtId="0" fontId="79" fillId="39" borderId="0" applyNumberFormat="0" applyBorder="0" applyAlignment="0" applyProtection="0"/>
    <xf numFmtId="0" fontId="79" fillId="39" borderId="0" applyNumberFormat="0" applyBorder="0" applyAlignment="0" applyProtection="0"/>
    <xf numFmtId="0" fontId="80" fillId="39" borderId="0" applyNumberFormat="0" applyBorder="0" applyAlignment="0" applyProtection="0"/>
    <xf numFmtId="0" fontId="79" fillId="43" borderId="0" applyNumberFormat="0" applyBorder="0" applyAlignment="0" applyProtection="0"/>
    <xf numFmtId="0" fontId="79" fillId="43" borderId="0" applyNumberFormat="0" applyBorder="0" applyAlignment="0" applyProtection="0"/>
    <xf numFmtId="0" fontId="79" fillId="43" borderId="0" applyNumberFormat="0" applyBorder="0" applyAlignment="0" applyProtection="0"/>
    <xf numFmtId="0" fontId="80" fillId="43" borderId="0" applyNumberFormat="0" applyBorder="0" applyAlignment="0" applyProtection="0"/>
    <xf numFmtId="0" fontId="79" fillId="47" borderId="0" applyNumberFormat="0" applyBorder="0" applyAlignment="0" applyProtection="0"/>
    <xf numFmtId="0" fontId="79" fillId="47" borderId="0" applyNumberFormat="0" applyBorder="0" applyAlignment="0" applyProtection="0"/>
    <xf numFmtId="0" fontId="79" fillId="47" borderId="0" applyNumberFormat="0" applyBorder="0" applyAlignment="0" applyProtection="0"/>
    <xf numFmtId="0" fontId="80" fillId="47" borderId="0" applyNumberFormat="0" applyBorder="0" applyAlignment="0" applyProtection="0"/>
    <xf numFmtId="0" fontId="79" fillId="51" borderId="0" applyNumberFormat="0" applyBorder="0" applyAlignment="0" applyProtection="0"/>
    <xf numFmtId="0" fontId="79" fillId="51" borderId="0" applyNumberFormat="0" applyBorder="0" applyAlignment="0" applyProtection="0"/>
    <xf numFmtId="0" fontId="79" fillId="51" borderId="0" applyNumberFormat="0" applyBorder="0" applyAlignment="0" applyProtection="0"/>
    <xf numFmtId="0" fontId="80" fillId="51" borderId="0" applyNumberFormat="0" applyBorder="0" applyAlignment="0" applyProtection="0"/>
    <xf numFmtId="0" fontId="79" fillId="55" borderId="0" applyNumberFormat="0" applyBorder="0" applyAlignment="0" applyProtection="0"/>
    <xf numFmtId="0" fontId="79" fillId="55" borderId="0" applyNumberFormat="0" applyBorder="0" applyAlignment="0" applyProtection="0"/>
    <xf numFmtId="0" fontId="79" fillId="55" borderId="0" applyNumberFormat="0" applyBorder="0" applyAlignment="0" applyProtection="0"/>
    <xf numFmtId="0" fontId="80" fillId="55" borderId="0" applyNumberFormat="0" applyBorder="0" applyAlignment="0" applyProtection="0"/>
    <xf numFmtId="0" fontId="79" fillId="59" borderId="0" applyNumberFormat="0" applyBorder="0" applyAlignment="0" applyProtection="0"/>
    <xf numFmtId="0" fontId="79" fillId="59" borderId="0" applyNumberFormat="0" applyBorder="0" applyAlignment="0" applyProtection="0"/>
    <xf numFmtId="0" fontId="79" fillId="59" borderId="0" applyNumberFormat="0" applyBorder="0" applyAlignment="0" applyProtection="0"/>
    <xf numFmtId="0" fontId="80" fillId="59" borderId="0" applyNumberFormat="0" applyBorder="0" applyAlignment="0" applyProtection="0"/>
    <xf numFmtId="0" fontId="81" fillId="33" borderId="0" applyNumberFormat="0" applyBorder="0" applyAlignment="0" applyProtection="0"/>
    <xf numFmtId="0" fontId="81" fillId="33" borderId="0" applyNumberFormat="0" applyBorder="0" applyAlignment="0" applyProtection="0"/>
    <xf numFmtId="0" fontId="81" fillId="33" borderId="0" applyNumberFormat="0" applyBorder="0" applyAlignment="0" applyProtection="0"/>
    <xf numFmtId="0" fontId="82" fillId="33" borderId="0" applyNumberFormat="0" applyBorder="0" applyAlignment="0" applyProtection="0"/>
    <xf numFmtId="0" fontId="57" fillId="64" borderId="0" applyNumberFormat="0" applyBorder="0" applyAlignment="0" applyProtection="0"/>
    <xf numFmtId="0" fontId="83" fillId="36" borderId="28" applyNumberFormat="0" applyAlignment="0" applyProtection="0"/>
    <xf numFmtId="0" fontId="83" fillId="36" borderId="28" applyNumberFormat="0" applyAlignment="0" applyProtection="0"/>
    <xf numFmtId="0" fontId="83" fillId="36" borderId="28" applyNumberFormat="0" applyAlignment="0" applyProtection="0"/>
    <xf numFmtId="0" fontId="84" fillId="36" borderId="28" applyNumberFormat="0" applyAlignment="0" applyProtection="0"/>
    <xf numFmtId="0" fontId="60" fillId="75" borderId="34" applyNumberFormat="0" applyAlignment="0" applyProtection="0"/>
    <xf numFmtId="0" fontId="8" fillId="0" borderId="0"/>
    <xf numFmtId="0" fontId="14" fillId="76" borderId="35" applyNumberFormat="0" applyAlignment="0" applyProtection="0"/>
    <xf numFmtId="0" fontId="66" fillId="0" borderId="36" applyNumberFormat="0" applyFill="0" applyAlignment="0" applyProtection="0"/>
    <xf numFmtId="0" fontId="34" fillId="37" borderId="31" applyNumberFormat="0" applyAlignment="0" applyProtection="0"/>
    <xf numFmtId="0" fontId="34" fillId="37" borderId="31" applyNumberFormat="0" applyAlignment="0" applyProtection="0"/>
    <xf numFmtId="0" fontId="34" fillId="37" borderId="31" applyNumberFormat="0" applyAlignment="0" applyProtection="0"/>
    <xf numFmtId="0" fontId="85" fillId="37" borderId="31" applyNumberFormat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70" fontId="71" fillId="0" borderId="0"/>
    <xf numFmtId="170" fontId="72" fillId="0" borderId="0"/>
    <xf numFmtId="0" fontId="8" fillId="0" borderId="0"/>
    <xf numFmtId="0" fontId="64" fillId="0" borderId="0" applyNumberFormat="0" applyFill="0" applyBorder="0" applyAlignment="0" applyProtection="0"/>
    <xf numFmtId="0" fontId="11" fillId="71" borderId="0" applyNumberFormat="0" applyBorder="0" applyAlignment="0" applyProtection="0"/>
    <xf numFmtId="0" fontId="11" fillId="72" borderId="0" applyNumberFormat="0" applyBorder="0" applyAlignment="0" applyProtection="0"/>
    <xf numFmtId="0" fontId="11" fillId="73" borderId="0" applyNumberFormat="0" applyBorder="0" applyAlignment="0" applyProtection="0"/>
    <xf numFmtId="0" fontId="11" fillId="15" borderId="0" applyNumberFormat="0" applyBorder="0" applyAlignment="0" applyProtection="0"/>
    <xf numFmtId="0" fontId="11" fillId="69" borderId="0" applyNumberFormat="0" applyBorder="0" applyAlignment="0" applyProtection="0"/>
    <xf numFmtId="0" fontId="11" fillId="74" borderId="0" applyNumberFormat="0" applyBorder="0" applyAlignment="0" applyProtection="0"/>
    <xf numFmtId="0" fontId="65" fillId="6" borderId="34" applyNumberFormat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8" fillId="32" borderId="0" applyNumberFormat="0" applyBorder="0" applyAlignment="0" applyProtection="0"/>
    <xf numFmtId="0" fontId="88" fillId="32" borderId="0" applyNumberFormat="0" applyBorder="0" applyAlignment="0" applyProtection="0"/>
    <xf numFmtId="0" fontId="88" fillId="32" borderId="0" applyNumberFormat="0" applyBorder="0" applyAlignment="0" applyProtection="0"/>
    <xf numFmtId="0" fontId="89" fillId="32" borderId="0" applyNumberFormat="0" applyBorder="0" applyAlignment="0" applyProtection="0"/>
    <xf numFmtId="0" fontId="90" fillId="0" borderId="25" applyNumberFormat="0" applyFill="0" applyAlignment="0" applyProtection="0"/>
    <xf numFmtId="0" fontId="90" fillId="0" borderId="25" applyNumberFormat="0" applyFill="0" applyAlignment="0" applyProtection="0"/>
    <xf numFmtId="0" fontId="90" fillId="0" borderId="25" applyNumberFormat="0" applyFill="0" applyAlignment="0" applyProtection="0"/>
    <xf numFmtId="0" fontId="91" fillId="0" borderId="25" applyNumberFormat="0" applyFill="0" applyAlignment="0" applyProtection="0"/>
    <xf numFmtId="0" fontId="92" fillId="0" borderId="26" applyNumberFormat="0" applyFill="0" applyAlignment="0" applyProtection="0"/>
    <xf numFmtId="0" fontId="92" fillId="0" borderId="26" applyNumberFormat="0" applyFill="0" applyAlignment="0" applyProtection="0"/>
    <xf numFmtId="0" fontId="92" fillId="0" borderId="26" applyNumberFormat="0" applyFill="0" applyAlignment="0" applyProtection="0"/>
    <xf numFmtId="0" fontId="93" fillId="0" borderId="26" applyNumberFormat="0" applyFill="0" applyAlignment="0" applyProtection="0"/>
    <xf numFmtId="0" fontId="94" fillId="0" borderId="27" applyNumberFormat="0" applyFill="0" applyAlignment="0" applyProtection="0"/>
    <xf numFmtId="0" fontId="94" fillId="0" borderId="27" applyNumberFormat="0" applyFill="0" applyAlignment="0" applyProtection="0"/>
    <xf numFmtId="0" fontId="94" fillId="0" borderId="27" applyNumberFormat="0" applyFill="0" applyAlignment="0" applyProtection="0"/>
    <xf numFmtId="0" fontId="95" fillId="0" borderId="27" applyNumberFormat="0" applyFill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59" fillId="2" borderId="0" applyNumberFormat="0" applyBorder="0" applyAlignment="0" applyProtection="0"/>
    <xf numFmtId="0" fontId="96" fillId="35" borderId="28" applyNumberFormat="0" applyAlignment="0" applyProtection="0"/>
    <xf numFmtId="0" fontId="96" fillId="35" borderId="28" applyNumberFormat="0" applyAlignment="0" applyProtection="0"/>
    <xf numFmtId="0" fontId="96" fillId="35" borderId="28" applyNumberFormat="0" applyAlignment="0" applyProtection="0"/>
    <xf numFmtId="0" fontId="97" fillId="35" borderId="28" applyNumberFormat="0" applyAlignment="0" applyProtection="0"/>
    <xf numFmtId="0" fontId="98" fillId="0" borderId="30" applyNumberFormat="0" applyFill="0" applyAlignment="0" applyProtection="0"/>
    <xf numFmtId="0" fontId="98" fillId="0" borderId="30" applyNumberFormat="0" applyFill="0" applyAlignment="0" applyProtection="0"/>
    <xf numFmtId="0" fontId="98" fillId="0" borderId="30" applyNumberFormat="0" applyFill="0" applyAlignment="0" applyProtection="0"/>
    <xf numFmtId="0" fontId="99" fillId="0" borderId="30" applyNumberFormat="0" applyFill="0" applyAlignment="0" applyProtection="0"/>
    <xf numFmtId="0" fontId="100" fillId="34" borderId="0" applyNumberFormat="0" applyBorder="0" applyAlignment="0" applyProtection="0"/>
    <xf numFmtId="0" fontId="100" fillId="34" borderId="0" applyNumberFormat="0" applyBorder="0" applyAlignment="0" applyProtection="0"/>
    <xf numFmtId="0" fontId="100" fillId="34" borderId="0" applyNumberFormat="0" applyBorder="0" applyAlignment="0" applyProtection="0"/>
    <xf numFmtId="0" fontId="67" fillId="3" borderId="0" applyNumberFormat="0" applyBorder="0" applyAlignment="0" applyProtection="0"/>
    <xf numFmtId="0" fontId="101" fillId="3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6" fillId="0" borderId="0"/>
    <xf numFmtId="0" fontId="3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58" fillId="0" borderId="0"/>
    <xf numFmtId="0" fontId="8" fillId="0" borderId="0">
      <alignment wrapText="1"/>
    </xf>
    <xf numFmtId="0" fontId="78" fillId="0" borderId="0"/>
    <xf numFmtId="0" fontId="4" fillId="0" borderId="0"/>
    <xf numFmtId="0" fontId="8" fillId="0" borderId="0"/>
    <xf numFmtId="0" fontId="8" fillId="0" borderId="0"/>
    <xf numFmtId="0" fontId="8" fillId="77" borderId="40" applyNumberFormat="0" applyFont="0" applyAlignment="0" applyProtection="0"/>
    <xf numFmtId="170" fontId="73" fillId="0" borderId="0"/>
    <xf numFmtId="0" fontId="26" fillId="38" borderId="32" applyNumberFormat="0" applyFont="0" applyAlignment="0" applyProtection="0"/>
    <xf numFmtId="0" fontId="3" fillId="38" borderId="32" applyNumberFormat="0" applyFont="0" applyAlignment="0" applyProtection="0"/>
    <xf numFmtId="0" fontId="26" fillId="38" borderId="32" applyNumberFormat="0" applyFont="0" applyAlignment="0" applyProtection="0"/>
    <xf numFmtId="0" fontId="3" fillId="38" borderId="32" applyNumberFormat="0" applyFont="0" applyAlignment="0" applyProtection="0"/>
    <xf numFmtId="0" fontId="26" fillId="38" borderId="32" applyNumberFormat="0" applyFont="0" applyAlignment="0" applyProtection="0"/>
    <xf numFmtId="0" fontId="26" fillId="38" borderId="32" applyNumberFormat="0" applyFont="0" applyAlignment="0" applyProtection="0"/>
    <xf numFmtId="0" fontId="26" fillId="38" borderId="32" applyNumberFormat="0" applyFont="0" applyAlignment="0" applyProtection="0"/>
    <xf numFmtId="0" fontId="3" fillId="38" borderId="32" applyNumberFormat="0" applyFont="0" applyAlignment="0" applyProtection="0"/>
    <xf numFmtId="0" fontId="3" fillId="38" borderId="32" applyNumberFormat="0" applyFont="0" applyAlignment="0" applyProtection="0"/>
    <xf numFmtId="0" fontId="26" fillId="38" borderId="32" applyNumberFormat="0" applyFont="0" applyAlignment="0" applyProtection="0"/>
    <xf numFmtId="0" fontId="3" fillId="38" borderId="32" applyNumberFormat="0" applyFont="0" applyAlignment="0" applyProtection="0"/>
    <xf numFmtId="0" fontId="3" fillId="38" borderId="32" applyNumberFormat="0" applyFont="0" applyAlignment="0" applyProtection="0"/>
    <xf numFmtId="0" fontId="78" fillId="38" borderId="32" applyNumberFormat="0" applyFont="0" applyAlignment="0" applyProtection="0"/>
    <xf numFmtId="0" fontId="102" fillId="36" borderId="29" applyNumberFormat="0" applyAlignment="0" applyProtection="0"/>
    <xf numFmtId="0" fontId="102" fillId="36" borderId="29" applyNumberFormat="0" applyAlignment="0" applyProtection="0"/>
    <xf numFmtId="0" fontId="102" fillId="36" borderId="29" applyNumberFormat="0" applyAlignment="0" applyProtection="0"/>
    <xf numFmtId="0" fontId="103" fillId="36" borderId="29" applyNumberFormat="0" applyAlignment="0" applyProtection="0"/>
    <xf numFmtId="170" fontId="74" fillId="78" borderId="0"/>
    <xf numFmtId="0" fontId="68" fillId="75" borderId="41" applyNumberFormat="0" applyAlignment="0" applyProtection="0"/>
    <xf numFmtId="0" fontId="56" fillId="0" borderId="0"/>
    <xf numFmtId="0" fontId="7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70" fontId="75" fillId="0" borderId="0"/>
    <xf numFmtId="0" fontId="62" fillId="0" borderId="37" applyNumberFormat="0" applyFill="0" applyAlignment="0" applyProtection="0"/>
    <xf numFmtId="0" fontId="63" fillId="0" borderId="38" applyNumberFormat="0" applyFill="0" applyAlignment="0" applyProtection="0"/>
    <xf numFmtId="0" fontId="64" fillId="0" borderId="39" applyNumberFormat="0" applyFill="0" applyAlignment="0" applyProtection="0"/>
    <xf numFmtId="0" fontId="32" fillId="0" borderId="33" applyNumberFormat="0" applyFill="0" applyAlignment="0" applyProtection="0"/>
    <xf numFmtId="0" fontId="32" fillId="0" borderId="33" applyNumberFormat="0" applyFill="0" applyAlignment="0" applyProtection="0"/>
    <xf numFmtId="0" fontId="32" fillId="0" borderId="33" applyNumberFormat="0" applyFill="0" applyAlignment="0" applyProtection="0"/>
    <xf numFmtId="0" fontId="25" fillId="0" borderId="42" applyNumberFormat="0" applyFill="0" applyAlignment="0" applyProtection="0"/>
    <xf numFmtId="0" fontId="105" fillId="0" borderId="33" applyNumberFormat="0" applyFill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76" fillId="0" borderId="0"/>
    <xf numFmtId="0" fontId="2" fillId="0" borderId="0"/>
    <xf numFmtId="0" fontId="10" fillId="0" borderId="0"/>
    <xf numFmtId="0" fontId="109" fillId="0" borderId="0"/>
    <xf numFmtId="172" fontId="10" fillId="0" borderId="0" applyFont="0" applyFill="0" applyBorder="0" applyAlignment="0" applyProtection="0"/>
    <xf numFmtId="173" fontId="2" fillId="0" borderId="0" applyFont="0" applyFill="0" applyBorder="0" applyAlignment="0" applyProtection="0"/>
    <xf numFmtId="0" fontId="109" fillId="0" borderId="0"/>
    <xf numFmtId="9" fontId="119" fillId="0" borderId="0" applyFont="0" applyFill="0" applyBorder="0" applyAlignment="0" applyProtection="0"/>
    <xf numFmtId="0" fontId="1" fillId="0" borderId="0"/>
    <xf numFmtId="0" fontId="120" fillId="0" borderId="0"/>
    <xf numFmtId="0" fontId="109" fillId="0" borderId="0"/>
    <xf numFmtId="0" fontId="109" fillId="0" borderId="0"/>
    <xf numFmtId="0" fontId="8" fillId="0" borderId="0">
      <alignment vertical="center"/>
    </xf>
    <xf numFmtId="1" fontId="37" fillId="0" borderId="0" applyFill="0" applyBorder="0" applyProtection="0">
      <alignment horizontal="right" vertical="center"/>
    </xf>
    <xf numFmtId="167" fontId="121" fillId="0" borderId="0" applyFill="0" applyBorder="0" applyProtection="0">
      <alignment horizontal="right" vertical="center"/>
    </xf>
    <xf numFmtId="0" fontId="8" fillId="0" borderId="0" applyNumberFormat="0" applyFill="0" applyBorder="0" applyProtection="0">
      <alignment horizontal="right" vertical="center"/>
    </xf>
    <xf numFmtId="0" fontId="109" fillId="0" borderId="0"/>
    <xf numFmtId="0" fontId="7" fillId="0" borderId="0"/>
    <xf numFmtId="9" fontId="1" fillId="0" borderId="0" applyFont="0" applyFill="0" applyBorder="0" applyAlignment="0" applyProtection="0"/>
    <xf numFmtId="0" fontId="1" fillId="38" borderId="32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</cellStyleXfs>
  <cellXfs count="217">
    <xf numFmtId="0" fontId="0" fillId="0" borderId="0" xfId="0"/>
    <xf numFmtId="0" fontId="6" fillId="24" borderId="10" xfId="0" applyFont="1" applyFill="1" applyBorder="1" applyAlignment="1">
      <alignment horizontal="left" vertical="center"/>
    </xf>
    <xf numFmtId="0" fontId="8" fillId="22" borderId="10" xfId="0" applyFont="1" applyFill="1" applyBorder="1"/>
    <xf numFmtId="0" fontId="31" fillId="23" borderId="0" xfId="43" applyFont="1" applyFill="1" applyAlignment="1">
      <alignment vertical="center"/>
    </xf>
    <xf numFmtId="0" fontId="32" fillId="0" borderId="0" xfId="43" applyFont="1" applyAlignment="1">
      <alignment vertical="center"/>
    </xf>
    <xf numFmtId="0" fontId="32" fillId="0" borderId="0" xfId="43" applyFont="1" applyFill="1" applyAlignment="1">
      <alignment vertical="center"/>
    </xf>
    <xf numFmtId="0" fontId="4" fillId="0" borderId="0" xfId="43" applyFont="1" applyAlignment="1">
      <alignment vertical="center"/>
    </xf>
    <xf numFmtId="0" fontId="26" fillId="0" borderId="0" xfId="43" applyFont="1" applyAlignment="1">
      <alignment vertical="center"/>
    </xf>
    <xf numFmtId="0" fontId="29" fillId="0" borderId="0" xfId="44" applyFont="1" applyAlignment="1">
      <alignment horizontal="left" vertical="center"/>
    </xf>
    <xf numFmtId="0" fontId="30" fillId="0" borderId="0" xfId="43" applyFont="1" applyAlignment="1">
      <alignment vertical="center" wrapText="1"/>
    </xf>
    <xf numFmtId="0" fontId="34" fillId="25" borderId="0" xfId="43" applyFont="1" applyFill="1" applyAlignment="1">
      <alignment vertical="center"/>
    </xf>
    <xf numFmtId="0" fontId="34" fillId="25" borderId="0" xfId="43" applyFont="1" applyFill="1" applyAlignment="1">
      <alignment horizontal="right" vertical="center"/>
    </xf>
    <xf numFmtId="0" fontId="4" fillId="25" borderId="0" xfId="43" applyFont="1" applyFill="1" applyAlignment="1">
      <alignment vertical="center"/>
    </xf>
    <xf numFmtId="0" fontId="4" fillId="0" borderId="0" xfId="43" applyFont="1" applyFill="1" applyAlignment="1">
      <alignment vertical="center"/>
    </xf>
    <xf numFmtId="0" fontId="26" fillId="0" borderId="0" xfId="0" applyFont="1" applyAlignment="1">
      <alignment vertical="center"/>
    </xf>
    <xf numFmtId="0" fontId="31" fillId="23" borderId="0" xfId="43" applyFont="1" applyFill="1" applyAlignment="1">
      <alignment horizontal="right" vertical="center"/>
    </xf>
    <xf numFmtId="0" fontId="33" fillId="0" borderId="0" xfId="0" applyFont="1" applyFill="1" applyAlignment="1">
      <alignment vertical="center"/>
    </xf>
    <xf numFmtId="0" fontId="0" fillId="0" borderId="0" xfId="43" applyFont="1" applyAlignment="1">
      <alignment vertical="center"/>
    </xf>
    <xf numFmtId="0" fontId="28" fillId="0" borderId="0" xfId="44" applyFont="1" applyAlignment="1">
      <alignment vertical="center"/>
    </xf>
    <xf numFmtId="0" fontId="32" fillId="0" borderId="0" xfId="43" applyNumberFormat="1" applyFont="1" applyAlignment="1" applyProtection="1">
      <alignment horizontal="right" vertical="center"/>
      <protection locked="0"/>
    </xf>
    <xf numFmtId="0" fontId="32" fillId="0" borderId="0" xfId="43" applyNumberFormat="1" applyFont="1" applyAlignment="1" applyProtection="1">
      <alignment vertical="center"/>
      <protection locked="0"/>
    </xf>
    <xf numFmtId="0" fontId="4" fillId="0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Fill="1"/>
    <xf numFmtId="0" fontId="4" fillId="0" borderId="11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 wrapText="1"/>
    </xf>
    <xf numFmtId="0" fontId="0" fillId="26" borderId="0" xfId="0" applyFill="1"/>
    <xf numFmtId="0" fontId="4" fillId="26" borderId="0" xfId="0" applyFont="1" applyFill="1"/>
    <xf numFmtId="0" fontId="36" fillId="26" borderId="0" xfId="0" applyFont="1" applyFill="1"/>
    <xf numFmtId="0" fontId="6" fillId="27" borderId="0" xfId="0" applyFont="1" applyFill="1" applyAlignment="1">
      <alignment vertical="center"/>
    </xf>
    <xf numFmtId="0" fontId="37" fillId="0" borderId="0" xfId="0" applyFont="1" applyAlignment="1">
      <alignment vertical="center"/>
    </xf>
    <xf numFmtId="167" fontId="37" fillId="0" borderId="0" xfId="54">
      <alignment horizontal="right" vertical="center"/>
    </xf>
    <xf numFmtId="0" fontId="0" fillId="0" borderId="11" xfId="0" applyBorder="1"/>
    <xf numFmtId="0" fontId="4" fillId="0" borderId="11" xfId="0" applyFont="1" applyBorder="1"/>
    <xf numFmtId="0" fontId="34" fillId="28" borderId="0" xfId="43" applyFont="1" applyFill="1" applyAlignment="1">
      <alignment vertical="center"/>
    </xf>
    <xf numFmtId="0" fontId="34" fillId="28" borderId="0" xfId="43" applyFont="1" applyFill="1" applyAlignment="1">
      <alignment horizontal="right" vertical="center"/>
    </xf>
    <xf numFmtId="0" fontId="4" fillId="28" borderId="0" xfId="43" applyFont="1" applyFill="1" applyAlignment="1">
      <alignment vertical="center"/>
    </xf>
    <xf numFmtId="0" fontId="34" fillId="29" borderId="0" xfId="43" applyFont="1" applyFill="1" applyAlignment="1">
      <alignment vertical="center"/>
    </xf>
    <xf numFmtId="0" fontId="34" fillId="29" borderId="0" xfId="43" applyFont="1" applyFill="1" applyAlignment="1">
      <alignment horizontal="right" vertical="center"/>
    </xf>
    <xf numFmtId="0" fontId="4" fillId="29" borderId="0" xfId="43" applyFont="1" applyFill="1" applyAlignment="1">
      <alignment vertical="center"/>
    </xf>
    <xf numFmtId="0" fontId="34" fillId="30" borderId="0" xfId="43" applyFont="1" applyFill="1" applyAlignment="1">
      <alignment vertical="center"/>
    </xf>
    <xf numFmtId="0" fontId="34" fillId="30" borderId="0" xfId="43" applyFont="1" applyFill="1" applyAlignment="1">
      <alignment horizontal="right" vertical="center"/>
    </xf>
    <xf numFmtId="0" fontId="4" fillId="30" borderId="0" xfId="43" applyFont="1" applyFill="1" applyAlignment="1">
      <alignment vertical="center"/>
    </xf>
    <xf numFmtId="0" fontId="34" fillId="24" borderId="0" xfId="43" applyFont="1" applyFill="1" applyAlignment="1">
      <alignment vertical="center"/>
    </xf>
    <xf numFmtId="0" fontId="34" fillId="24" borderId="0" xfId="43" applyFont="1" applyFill="1" applyAlignment="1">
      <alignment horizontal="right" vertical="center"/>
    </xf>
    <xf numFmtId="0" fontId="4" fillId="24" borderId="0" xfId="43" applyFont="1" applyFill="1" applyAlignment="1">
      <alignment vertical="center"/>
    </xf>
    <xf numFmtId="0" fontId="0" fillId="31" borderId="11" xfId="0" applyFill="1" applyBorder="1"/>
    <xf numFmtId="0" fontId="36" fillId="26" borderId="0" xfId="0" applyFont="1" applyFill="1" applyAlignment="1">
      <alignment horizontal="right" vertical="center"/>
    </xf>
    <xf numFmtId="0" fontId="36" fillId="26" borderId="0" xfId="0" applyFont="1" applyFill="1" applyAlignment="1">
      <alignment horizontal="right"/>
    </xf>
    <xf numFmtId="168" fontId="0" fillId="0" borderId="11" xfId="0" applyNumberFormat="1" applyBorder="1"/>
    <xf numFmtId="168" fontId="0" fillId="0" borderId="12" xfId="0" applyNumberFormat="1" applyBorder="1"/>
    <xf numFmtId="0" fontId="4" fillId="0" borderId="13" xfId="0" applyFont="1" applyBorder="1"/>
    <xf numFmtId="0" fontId="0" fillId="0" borderId="14" xfId="0" applyBorder="1"/>
    <xf numFmtId="0" fontId="0" fillId="0" borderId="15" xfId="0" applyBorder="1"/>
    <xf numFmtId="0" fontId="4" fillId="0" borderId="16" xfId="0" applyFont="1" applyBorder="1"/>
    <xf numFmtId="0" fontId="0" fillId="0" borderId="17" xfId="0" applyBorder="1"/>
    <xf numFmtId="0" fontId="4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16" xfId="0" applyBorder="1"/>
    <xf numFmtId="2" fontId="0" fillId="0" borderId="17" xfId="0" applyNumberFormat="1" applyBorder="1"/>
    <xf numFmtId="0" fontId="0" fillId="0" borderId="22" xfId="0" applyBorder="1"/>
    <xf numFmtId="0" fontId="0" fillId="0" borderId="13" xfId="0" applyBorder="1"/>
    <xf numFmtId="0" fontId="4" fillId="0" borderId="14" xfId="0" applyFont="1" applyBorder="1"/>
    <xf numFmtId="0" fontId="4" fillId="0" borderId="15" xfId="0" applyFont="1" applyBorder="1"/>
    <xf numFmtId="0" fontId="0" fillId="0" borderId="23" xfId="0" applyBorder="1"/>
    <xf numFmtId="2" fontId="0" fillId="0" borderId="24" xfId="0" applyNumberFormat="1" applyBorder="1"/>
    <xf numFmtId="167" fontId="54" fillId="0" borderId="0" xfId="56" applyNumberFormat="1" applyFont="1" applyFill="1" applyBorder="1" applyAlignment="1"/>
    <xf numFmtId="0" fontId="0" fillId="0" borderId="21" xfId="0" applyBorder="1"/>
    <xf numFmtId="0" fontId="8" fillId="0" borderId="15" xfId="0" applyFont="1" applyBorder="1" applyAlignment="1">
      <alignment horizontal="center"/>
    </xf>
    <xf numFmtId="2" fontId="8" fillId="0" borderId="14" xfId="55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1" fontId="4" fillId="0" borderId="17" xfId="0" applyNumberFormat="1" applyFont="1" applyBorder="1" applyAlignment="1">
      <alignment horizontal="center"/>
    </xf>
    <xf numFmtId="171" fontId="4" fillId="0" borderId="11" xfId="0" applyNumberFormat="1" applyFont="1" applyBorder="1" applyAlignment="1">
      <alignment horizontal="center"/>
    </xf>
    <xf numFmtId="2" fontId="4" fillId="0" borderId="19" xfId="0" applyNumberFormat="1" applyFont="1" applyBorder="1" applyAlignment="1">
      <alignment horizontal="center"/>
    </xf>
    <xf numFmtId="1" fontId="4" fillId="0" borderId="20" xfId="0" applyNumberFormat="1" applyFont="1" applyBorder="1" applyAlignment="1">
      <alignment horizontal="center"/>
    </xf>
    <xf numFmtId="171" fontId="4" fillId="0" borderId="19" xfId="0" applyNumberFormat="1" applyFont="1" applyBorder="1" applyAlignment="1">
      <alignment horizontal="center"/>
    </xf>
    <xf numFmtId="2" fontId="108" fillId="79" borderId="11" xfId="55" applyNumberFormat="1" applyFont="1" applyFill="1" applyBorder="1" applyAlignment="1">
      <alignment horizontal="center" vertical="center"/>
    </xf>
    <xf numFmtId="0" fontId="36" fillId="26" borderId="0" xfId="0" applyFont="1" applyFill="1" applyAlignment="1">
      <alignment horizontal="right" vertical="top"/>
    </xf>
    <xf numFmtId="2" fontId="54" fillId="79" borderId="22" xfId="55" applyNumberFormat="1" applyFont="1" applyFill="1" applyBorder="1" applyAlignment="1"/>
    <xf numFmtId="167" fontId="54" fillId="0" borderId="22" xfId="56" applyNumberFormat="1" applyFont="1" applyFill="1" applyBorder="1" applyAlignment="1"/>
    <xf numFmtId="2" fontId="54" fillId="0" borderId="22" xfId="55" applyNumberFormat="1" applyFont="1" applyFill="1" applyBorder="1"/>
    <xf numFmtId="0" fontId="54" fillId="79" borderId="22" xfId="55" applyNumberFormat="1" applyFont="1" applyFill="1" applyBorder="1" applyAlignment="1">
      <alignment horizontal="center"/>
    </xf>
    <xf numFmtId="0" fontId="36" fillId="26" borderId="0" xfId="0" applyFont="1" applyFill="1" applyAlignment="1">
      <alignment horizontal="center" vertical="top"/>
    </xf>
    <xf numFmtId="0" fontId="0" fillId="0" borderId="45" xfId="0" applyBorder="1"/>
    <xf numFmtId="0" fontId="0" fillId="0" borderId="44" xfId="0" applyBorder="1"/>
    <xf numFmtId="0" fontId="0" fillId="0" borderId="43" xfId="0" applyBorder="1"/>
    <xf numFmtId="2" fontId="54" fillId="0" borderId="11" xfId="55" applyNumberFormat="1" applyFont="1" applyFill="1" applyBorder="1" applyAlignment="1">
      <alignment horizontal="right"/>
    </xf>
    <xf numFmtId="167" fontId="54" fillId="0" borderId="11" xfId="56" applyNumberFormat="1" applyFont="1" applyFill="1" applyBorder="1" applyAlignment="1"/>
    <xf numFmtId="2" fontId="54" fillId="0" borderId="11" xfId="55" applyNumberFormat="1" applyFont="1" applyFill="1" applyBorder="1"/>
    <xf numFmtId="0" fontId="54" fillId="79" borderId="11" xfId="55" applyNumberFormat="1" applyFont="1" applyFill="1" applyBorder="1" applyAlignment="1">
      <alignment horizontal="center"/>
    </xf>
    <xf numFmtId="2" fontId="54" fillId="79" borderId="12" xfId="55" applyNumberFormat="1" applyFont="1" applyFill="1" applyBorder="1" applyAlignment="1"/>
    <xf numFmtId="0" fontId="77" fillId="79" borderId="11" xfId="55" applyNumberFormat="1" applyFont="1" applyFill="1" applyBorder="1" applyAlignment="1">
      <alignment horizontal="center"/>
    </xf>
    <xf numFmtId="0" fontId="2" fillId="0" borderId="0" xfId="445" applyFill="1" applyBorder="1" applyAlignment="1"/>
    <xf numFmtId="2" fontId="110" fillId="0" borderId="0" xfId="449" applyNumberFormat="1" applyFont="1" applyFill="1" applyBorder="1" applyAlignment="1"/>
    <xf numFmtId="2" fontId="111" fillId="0" borderId="0" xfId="449" applyNumberFormat="1" applyFont="1" applyFill="1" applyBorder="1" applyAlignment="1"/>
    <xf numFmtId="2" fontId="112" fillId="0" borderId="0" xfId="449" applyNumberFormat="1" applyFont="1" applyFill="1" applyBorder="1" applyAlignment="1"/>
    <xf numFmtId="2" fontId="110" fillId="0" borderId="0" xfId="449" applyNumberFormat="1" applyFont="1" applyFill="1" applyBorder="1" applyAlignment="1"/>
    <xf numFmtId="2" fontId="111" fillId="0" borderId="0" xfId="449" applyNumberFormat="1" applyFont="1" applyFill="1" applyBorder="1" applyAlignment="1"/>
    <xf numFmtId="2" fontId="112" fillId="0" borderId="0" xfId="449" applyNumberFormat="1" applyFont="1" applyFill="1" applyBorder="1" applyAlignment="1"/>
    <xf numFmtId="2" fontId="113" fillId="0" borderId="0" xfId="449" applyNumberFormat="1" applyFont="1" applyFill="1" applyBorder="1" applyAlignment="1">
      <alignment horizontal="right"/>
    </xf>
    <xf numFmtId="0" fontId="114" fillId="79" borderId="0" xfId="445" applyFont="1" applyFill="1" applyBorder="1" applyAlignment="1"/>
    <xf numFmtId="1" fontId="115" fillId="80" borderId="0" xfId="449" applyNumberFormat="1" applyFont="1" applyFill="1" applyBorder="1" applyAlignment="1">
      <alignment horizontal="center"/>
    </xf>
    <xf numFmtId="0" fontId="114" fillId="80" borderId="0" xfId="450" applyFont="1" applyFill="1" applyBorder="1" applyAlignment="1">
      <alignment horizontal="left"/>
    </xf>
    <xf numFmtId="0" fontId="114" fillId="80" borderId="0" xfId="450" applyFont="1" applyFill="1" applyBorder="1" applyAlignment="1">
      <alignment horizontal="left" vertical="top"/>
    </xf>
    <xf numFmtId="0" fontId="2" fillId="0" borderId="0" xfId="445" applyFont="1" applyFill="1" applyBorder="1" applyAlignment="1">
      <alignment horizontal="left" vertical="top"/>
    </xf>
    <xf numFmtId="167" fontId="117" fillId="0" borderId="48" xfId="447" applyNumberFormat="1" applyFont="1" applyFill="1" applyBorder="1" applyAlignment="1">
      <alignment horizontal="right" vertical="center"/>
    </xf>
    <xf numFmtId="2" fontId="110" fillId="0" borderId="0" xfId="445" applyNumberFormat="1" applyFont="1" applyFill="1" applyBorder="1" applyAlignment="1">
      <alignment horizontal="right"/>
    </xf>
    <xf numFmtId="2" fontId="110" fillId="0" borderId="0" xfId="445" applyNumberFormat="1" applyFont="1" applyBorder="1" applyAlignment="1">
      <alignment horizontal="right"/>
    </xf>
    <xf numFmtId="0" fontId="110" fillId="0" borderId="0" xfId="445" applyFont="1" applyFill="1" applyBorder="1" applyAlignment="1">
      <alignment horizontal="right" vertical="top"/>
    </xf>
    <xf numFmtId="1" fontId="118" fillId="0" borderId="0" xfId="445" applyNumberFormat="1" applyFont="1" applyFill="1" applyBorder="1" applyAlignment="1">
      <alignment horizontal="right" vertical="top"/>
    </xf>
    <xf numFmtId="0" fontId="78" fillId="0" borderId="46" xfId="447" applyFont="1" applyFill="1" applyBorder="1" applyAlignment="1">
      <alignment horizontal="left" vertical="top"/>
    </xf>
    <xf numFmtId="0" fontId="78" fillId="0" borderId="46" xfId="447" applyFont="1" applyFill="1" applyBorder="1" applyAlignment="1"/>
    <xf numFmtId="0" fontId="78" fillId="0" borderId="47" xfId="447" applyFont="1" applyFill="1" applyBorder="1" applyAlignment="1"/>
    <xf numFmtId="167" fontId="107" fillId="0" borderId="48" xfId="447" applyNumberFormat="1" applyFont="1" applyFill="1" applyBorder="1" applyAlignment="1">
      <alignment horizontal="right" vertical="center"/>
    </xf>
    <xf numFmtId="167" fontId="110" fillId="0" borderId="48" xfId="447" applyNumberFormat="1" applyFont="1" applyFill="1" applyBorder="1" applyAlignment="1">
      <alignment horizontal="right" vertical="center"/>
    </xf>
    <xf numFmtId="0" fontId="2" fillId="0" borderId="0" xfId="445" applyFill="1" applyBorder="1" applyAlignment="1">
      <alignment horizontal="right"/>
    </xf>
    <xf numFmtId="167" fontId="107" fillId="0" borderId="0" xfId="445" applyNumberFormat="1" applyFont="1" applyFill="1" applyBorder="1" applyAlignment="1">
      <alignment horizontal="right" vertical="center"/>
    </xf>
    <xf numFmtId="0" fontId="116" fillId="0" borderId="0" xfId="447" applyFont="1" applyFill="1" applyBorder="1" applyAlignment="1">
      <alignment horizontal="right"/>
    </xf>
    <xf numFmtId="0" fontId="109" fillId="0" borderId="0" xfId="447" applyFill="1" applyBorder="1" applyAlignment="1">
      <alignment horizontal="right"/>
    </xf>
    <xf numFmtId="0" fontId="119" fillId="81" borderId="49" xfId="453" applyNumberFormat="1" applyFont="1" applyFill="1" applyBorder="1" applyAlignment="1"/>
    <xf numFmtId="167" fontId="113" fillId="0" borderId="40" xfId="455" applyNumberFormat="1" applyFont="1" applyFill="1" applyBorder="1" applyAlignment="1">
      <alignment horizontal="right"/>
    </xf>
    <xf numFmtId="167" fontId="113" fillId="0" borderId="40" xfId="454" applyNumberFormat="1" applyFont="1" applyFill="1" applyBorder="1" applyAlignment="1">
      <alignment horizontal="right"/>
    </xf>
    <xf numFmtId="0" fontId="10" fillId="0" borderId="40" xfId="455" applyFont="1" applyFill="1" applyBorder="1" applyAlignment="1"/>
    <xf numFmtId="0" fontId="10" fillId="0" borderId="40" xfId="454" applyFont="1" applyFill="1" applyBorder="1" applyAlignment="1"/>
    <xf numFmtId="167" fontId="122" fillId="0" borderId="40" xfId="455" applyNumberFormat="1" applyFont="1" applyFill="1" applyBorder="1" applyAlignment="1">
      <alignment horizontal="right"/>
    </xf>
    <xf numFmtId="167" fontId="122" fillId="0" borderId="40" xfId="454" applyNumberFormat="1" applyFont="1" applyFill="1" applyBorder="1" applyAlignment="1">
      <alignment horizontal="right"/>
    </xf>
    <xf numFmtId="0" fontId="10" fillId="80" borderId="49" xfId="454" applyFont="1" applyFill="1" applyBorder="1" applyAlignment="1">
      <alignment horizontal="center"/>
    </xf>
    <xf numFmtId="0" fontId="10" fillId="0" borderId="0" xfId="454" applyFont="1" applyFill="1" applyBorder="1" applyAlignment="1"/>
    <xf numFmtId="0" fontId="4" fillId="0" borderId="50" xfId="0" applyFont="1" applyBorder="1"/>
    <xf numFmtId="0" fontId="4" fillId="0" borderId="51" xfId="0" applyFont="1" applyBorder="1"/>
    <xf numFmtId="10" fontId="0" fillId="0" borderId="51" xfId="451" applyNumberFormat="1" applyFont="1" applyBorder="1"/>
    <xf numFmtId="10" fontId="0" fillId="0" borderId="52" xfId="451" applyNumberFormat="1" applyFont="1" applyBorder="1"/>
    <xf numFmtId="0" fontId="4" fillId="0" borderId="0" xfId="0" applyFont="1" applyBorder="1"/>
    <xf numFmtId="0" fontId="0" fillId="0" borderId="0" xfId="0" applyBorder="1"/>
    <xf numFmtId="0" fontId="0" fillId="0" borderId="52" xfId="0" applyBorder="1"/>
    <xf numFmtId="0" fontId="10" fillId="0" borderId="40" xfId="460" applyFont="1" applyFill="1" applyBorder="1" applyAlignment="1"/>
    <xf numFmtId="0" fontId="10" fillId="0" borderId="40" xfId="460" applyFont="1" applyFill="1" applyBorder="1" applyAlignment="1">
      <alignment horizontal="right"/>
    </xf>
    <xf numFmtId="167" fontId="109" fillId="0" borderId="0" xfId="460" applyNumberFormat="1" applyFont="1" applyAlignment="1"/>
    <xf numFmtId="0" fontId="109" fillId="0" borderId="0" xfId="460" applyAlignment="1"/>
    <xf numFmtId="167" fontId="109" fillId="0" borderId="0" xfId="460" applyNumberFormat="1" applyFont="1" applyBorder="1" applyAlignment="1"/>
    <xf numFmtId="0" fontId="10" fillId="82" borderId="49" xfId="460" applyFont="1" applyFill="1" applyBorder="1" applyAlignment="1">
      <alignment horizontal="center"/>
    </xf>
    <xf numFmtId="167" fontId="122" fillId="0" borderId="0" xfId="460" applyNumberFormat="1" applyFont="1" applyFill="1" applyBorder="1" applyAlignment="1">
      <alignment horizontal="right"/>
    </xf>
    <xf numFmtId="167" fontId="123" fillId="0" borderId="0" xfId="460" applyNumberFormat="1" applyFont="1" applyFill="1" applyBorder="1" applyAlignment="1">
      <alignment horizontal="right"/>
    </xf>
    <xf numFmtId="167" fontId="113" fillId="0" borderId="0" xfId="460" applyNumberFormat="1" applyFont="1" applyFill="1" applyBorder="1" applyAlignment="1">
      <alignment horizontal="right"/>
    </xf>
    <xf numFmtId="167" fontId="124" fillId="0" borderId="0" xfId="460" applyNumberFormat="1" applyFont="1" applyBorder="1" applyAlignment="1"/>
    <xf numFmtId="167" fontId="124" fillId="0" borderId="40" xfId="460" applyNumberFormat="1" applyFont="1" applyBorder="1" applyAlignment="1"/>
    <xf numFmtId="167" fontId="123" fillId="0" borderId="40" xfId="460" applyNumberFormat="1" applyFont="1" applyFill="1" applyBorder="1" applyAlignment="1">
      <alignment horizontal="right"/>
    </xf>
    <xf numFmtId="167" fontId="113" fillId="0" borderId="40" xfId="460" applyNumberFormat="1" applyFont="1" applyFill="1" applyBorder="1" applyAlignment="1">
      <alignment horizontal="right"/>
    </xf>
    <xf numFmtId="167" fontId="122" fillId="0" borderId="40" xfId="460" applyNumberFormat="1" applyFont="1" applyFill="1" applyBorder="1" applyAlignment="1">
      <alignment horizontal="right"/>
    </xf>
    <xf numFmtId="167" fontId="125" fillId="0" borderId="0" xfId="460" applyNumberFormat="1" applyFont="1" applyFill="1" applyBorder="1" applyAlignment="1">
      <alignment horizontal="right"/>
    </xf>
    <xf numFmtId="167" fontId="126" fillId="0" borderId="0" xfId="460" applyNumberFormat="1" applyFont="1" applyFill="1" applyBorder="1" applyAlignment="1">
      <alignment horizontal="right"/>
    </xf>
    <xf numFmtId="167" fontId="127" fillId="0" borderId="0" xfId="460" applyNumberFormat="1" applyFont="1" applyFill="1" applyBorder="1" applyAlignment="1">
      <alignment horizontal="right"/>
    </xf>
    <xf numFmtId="167" fontId="127" fillId="0" borderId="40" xfId="460" applyNumberFormat="1" applyFont="1" applyFill="1" applyBorder="1" applyAlignment="1">
      <alignment horizontal="right"/>
    </xf>
    <xf numFmtId="0" fontId="113" fillId="0" borderId="0" xfId="461" applyNumberFormat="1" applyFont="1" applyFill="1" applyBorder="1" applyAlignment="1">
      <alignment horizontal="right"/>
    </xf>
    <xf numFmtId="0" fontId="128" fillId="0" borderId="0" xfId="461" applyNumberFormat="1" applyFont="1" applyFill="1" applyBorder="1" applyAlignment="1">
      <alignment horizontal="right"/>
    </xf>
    <xf numFmtId="0" fontId="128" fillId="0" borderId="0" xfId="461" applyNumberFormat="1" applyFont="1" applyFill="1" applyBorder="1" applyAlignment="1"/>
    <xf numFmtId="0" fontId="122" fillId="0" borderId="0" xfId="461" applyNumberFormat="1" applyFont="1" applyFill="1" applyBorder="1" applyAlignment="1">
      <alignment horizontal="right"/>
    </xf>
    <xf numFmtId="0" fontId="109" fillId="0" borderId="0" xfId="461" applyNumberFormat="1" applyFont="1" applyFill="1" applyBorder="1" applyAlignment="1"/>
    <xf numFmtId="0" fontId="112" fillId="0" borderId="0" xfId="461" applyNumberFormat="1" applyFont="1" applyFill="1" applyBorder="1" applyAlignment="1"/>
    <xf numFmtId="0" fontId="129" fillId="0" borderId="0" xfId="461" applyNumberFormat="1" applyFont="1" applyFill="1" applyBorder="1" applyAlignment="1"/>
    <xf numFmtId="0" fontId="7" fillId="0" borderId="0" xfId="461" applyNumberFormat="1" applyFill="1" applyBorder="1" applyAlignment="1"/>
    <xf numFmtId="0" fontId="1" fillId="0" borderId="0" xfId="452" applyNumberFormat="1" applyFill="1" applyBorder="1" applyAlignment="1"/>
    <xf numFmtId="0" fontId="0" fillId="0" borderId="0" xfId="0" applyFill="1" applyBorder="1"/>
    <xf numFmtId="0" fontId="128" fillId="83" borderId="11" xfId="461" applyNumberFormat="1" applyFont="1" applyFill="1" applyBorder="1" applyAlignment="1">
      <alignment horizontal="center"/>
    </xf>
    <xf numFmtId="0" fontId="10" fillId="0" borderId="0" xfId="447" applyFont="1" applyFill="1" applyBorder="1" applyAlignment="1"/>
    <xf numFmtId="0" fontId="10" fillId="0" borderId="0" xfId="447" applyFont="1" applyFill="1" applyBorder="1" applyAlignment="1">
      <alignment horizontal="right"/>
    </xf>
    <xf numFmtId="167" fontId="113" fillId="0" borderId="0" xfId="447" applyNumberFormat="1" applyFont="1" applyFill="1" applyBorder="1" applyAlignment="1">
      <alignment horizontal="right"/>
    </xf>
    <xf numFmtId="167" fontId="122" fillId="0" borderId="0" xfId="447" applyNumberFormat="1" applyFont="1" applyFill="1" applyBorder="1" applyAlignment="1">
      <alignment horizontal="right"/>
    </xf>
    <xf numFmtId="0" fontId="10" fillId="82" borderId="11" xfId="447" applyFont="1" applyFill="1" applyBorder="1" applyAlignment="1">
      <alignment horizontal="left" vertical="top"/>
    </xf>
    <xf numFmtId="167" fontId="113" fillId="0" borderId="0" xfId="447" applyNumberFormat="1" applyFont="1" applyFill="1" applyAlignment="1">
      <alignment horizontal="right"/>
    </xf>
    <xf numFmtId="0" fontId="10" fillId="82" borderId="11" xfId="447" applyFont="1" applyFill="1" applyBorder="1" applyAlignment="1">
      <alignment horizontal="center"/>
    </xf>
    <xf numFmtId="0" fontId="130" fillId="82" borderId="11" xfId="447" applyFont="1" applyFill="1" applyBorder="1" applyAlignment="1">
      <alignment horizontal="center"/>
    </xf>
    <xf numFmtId="0" fontId="0" fillId="0" borderId="0" xfId="0" applyAlignment="1"/>
    <xf numFmtId="0" fontId="10" fillId="0" borderId="40" xfId="447" applyFont="1" applyFill="1" applyBorder="1" applyAlignment="1"/>
    <xf numFmtId="0" fontId="10" fillId="0" borderId="40" xfId="447" applyFont="1" applyFill="1" applyBorder="1" applyAlignment="1">
      <alignment horizontal="right"/>
    </xf>
    <xf numFmtId="174" fontId="131" fillId="0" borderId="0" xfId="447" applyNumberFormat="1" applyFont="1" applyFill="1" applyBorder="1" applyAlignment="1">
      <alignment horizontal="right"/>
    </xf>
    <xf numFmtId="0" fontId="4" fillId="83" borderId="0" xfId="0" applyFont="1" applyFill="1" applyAlignment="1">
      <alignment horizontal="center"/>
    </xf>
    <xf numFmtId="167" fontId="109" fillId="0" borderId="11" xfId="447" applyNumberFormat="1" applyFont="1" applyBorder="1" applyAlignment="1"/>
    <xf numFmtId="167" fontId="122" fillId="0" borderId="11" xfId="447" applyNumberFormat="1" applyFont="1" applyFill="1" applyBorder="1" applyAlignment="1">
      <alignment horizontal="right"/>
    </xf>
    <xf numFmtId="0" fontId="10" fillId="0" borderId="11" xfId="447" applyFont="1" applyFill="1" applyBorder="1" applyAlignment="1">
      <alignment horizontal="right"/>
    </xf>
    <xf numFmtId="167" fontId="113" fillId="0" borderId="11" xfId="447" applyNumberFormat="1" applyFont="1" applyFill="1" applyBorder="1" applyAlignment="1">
      <alignment horizontal="right"/>
    </xf>
    <xf numFmtId="0" fontId="10" fillId="0" borderId="11" xfId="447" applyFont="1" applyFill="1" applyBorder="1" applyAlignment="1"/>
    <xf numFmtId="0" fontId="10" fillId="0" borderId="11" xfId="454" applyFont="1" applyFill="1" applyBorder="1" applyAlignment="1"/>
    <xf numFmtId="0" fontId="10" fillId="83" borderId="11" xfId="455" applyNumberFormat="1" applyFont="1" applyFill="1" applyBorder="1" applyAlignment="1">
      <alignment horizontal="center"/>
    </xf>
    <xf numFmtId="0" fontId="10" fillId="0" borderId="11" xfId="455" applyNumberFormat="1" applyFont="1" applyFill="1" applyBorder="1" applyAlignment="1"/>
    <xf numFmtId="0" fontId="10" fillId="0" borderId="11" xfId="455" applyNumberFormat="1" applyFont="1" applyFill="1" applyBorder="1" applyAlignment="1">
      <alignment horizontal="right"/>
    </xf>
    <xf numFmtId="0" fontId="110" fillId="0" borderId="11" xfId="452" applyNumberFormat="1" applyFont="1" applyFill="1" applyBorder="1"/>
    <xf numFmtId="0" fontId="50" fillId="0" borderId="11" xfId="452" applyNumberFormat="1" applyFont="1" applyFill="1" applyBorder="1"/>
    <xf numFmtId="0" fontId="10" fillId="0" borderId="11" xfId="454" applyFont="1" applyFill="1" applyBorder="1" applyAlignment="1">
      <alignment horizontal="right"/>
    </xf>
    <xf numFmtId="167" fontId="113" fillId="0" borderId="11" xfId="454" applyNumberFormat="1" applyFont="1" applyFill="1" applyBorder="1" applyAlignment="1">
      <alignment horizontal="right"/>
    </xf>
    <xf numFmtId="167" fontId="122" fillId="0" borderId="11" xfId="454" applyNumberFormat="1" applyFont="1" applyFill="1" applyBorder="1" applyAlignment="1">
      <alignment horizontal="right"/>
    </xf>
    <xf numFmtId="0" fontId="10" fillId="83" borderId="11" xfId="455" applyNumberFormat="1" applyFont="1" applyFill="1" applyBorder="1" applyAlignment="1">
      <alignment horizontal="center"/>
    </xf>
    <xf numFmtId="0" fontId="133" fillId="0" borderId="54" xfId="0" applyFont="1" applyBorder="1" applyAlignment="1">
      <alignment horizontal="left"/>
    </xf>
    <xf numFmtId="0" fontId="32" fillId="0" borderId="55" xfId="43" applyNumberFormat="1" applyFont="1" applyBorder="1" applyAlignment="1">
      <alignment horizontal="right" vertical="center"/>
    </xf>
    <xf numFmtId="0" fontId="132" fillId="84" borderId="56" xfId="0" applyFont="1" applyFill="1" applyBorder="1" applyAlignment="1">
      <alignment horizontal="left"/>
    </xf>
    <xf numFmtId="0" fontId="132" fillId="84" borderId="57" xfId="0" applyFont="1" applyFill="1" applyBorder="1" applyAlignment="1">
      <alignment horizontal="left"/>
    </xf>
    <xf numFmtId="0" fontId="133" fillId="85" borderId="56" xfId="0" applyFont="1" applyFill="1" applyBorder="1" applyAlignment="1">
      <alignment horizontal="left"/>
    </xf>
    <xf numFmtId="0" fontId="32" fillId="85" borderId="57" xfId="43" applyNumberFormat="1" applyFont="1" applyFill="1" applyBorder="1" applyAlignment="1">
      <alignment horizontal="right" vertical="center"/>
    </xf>
    <xf numFmtId="0" fontId="133" fillId="0" borderId="56" xfId="0" applyFont="1" applyBorder="1" applyAlignment="1">
      <alignment horizontal="left"/>
    </xf>
    <xf numFmtId="0" fontId="32" fillId="0" borderId="57" xfId="43" applyNumberFormat="1" applyFont="1" applyBorder="1" applyAlignment="1">
      <alignment horizontal="right" vertical="center"/>
    </xf>
    <xf numFmtId="0" fontId="135" fillId="0" borderId="0" xfId="43" applyFont="1" applyAlignment="1">
      <alignment vertical="center" wrapText="1"/>
    </xf>
    <xf numFmtId="0" fontId="35" fillId="0" borderId="0" xfId="53" applyAlignment="1">
      <alignment vertical="center" wrapText="1"/>
    </xf>
    <xf numFmtId="0" fontId="32" fillId="0" borderId="0" xfId="43" applyNumberFormat="1" applyFont="1" applyAlignment="1" applyProtection="1">
      <alignment horizontal="right" vertical="center"/>
    </xf>
    <xf numFmtId="0" fontId="4" fillId="0" borderId="0" xfId="43" applyFont="1" applyAlignment="1" applyProtection="1">
      <alignment vertical="center"/>
      <protection locked="0"/>
    </xf>
    <xf numFmtId="0" fontId="0" fillId="26" borderId="53" xfId="0" applyFill="1" applyBorder="1"/>
    <xf numFmtId="0" fontId="0" fillId="26" borderId="44" xfId="0" applyFill="1" applyBorder="1"/>
    <xf numFmtId="0" fontId="1" fillId="0" borderId="0" xfId="452" applyFill="1" applyBorder="1" applyAlignment="1"/>
    <xf numFmtId="0" fontId="10" fillId="80" borderId="11" xfId="454" applyFont="1" applyFill="1" applyBorder="1" applyAlignment="1">
      <alignment horizontal="center"/>
    </xf>
    <xf numFmtId="171" fontId="50" fillId="0" borderId="0" xfId="447" applyNumberFormat="1" applyFont="1" applyAlignment="1"/>
    <xf numFmtId="0" fontId="134" fillId="0" borderId="0" xfId="44" applyFont="1" applyAlignment="1"/>
    <xf numFmtId="0" fontId="4" fillId="26" borderId="0" xfId="0" applyFont="1" applyFill="1" applyAlignment="1">
      <alignment wrapText="1"/>
    </xf>
    <xf numFmtId="0" fontId="4" fillId="26" borderId="0" xfId="0" applyFont="1" applyFill="1" applyAlignment="1">
      <alignment horizontal="left" wrapText="1"/>
    </xf>
    <xf numFmtId="0" fontId="28" fillId="0" borderId="0" xfId="44" applyFont="1" applyAlignment="1"/>
  </cellXfs>
  <cellStyles count="476">
    <cellStyle name="_2007-12-21_Egypt Sources and Tracking" xfId="1"/>
    <cellStyle name="20% - Accent1" xfId="2" builtinId="30" customBuiltin="1"/>
    <cellStyle name="20% - Accent1 2" xfId="98"/>
    <cellStyle name="20% - Accent1 2 2" xfId="99"/>
    <cellStyle name="20% - Accent1 2 2 2" xfId="100"/>
    <cellStyle name="20% - Accent1 2 3" xfId="101"/>
    <cellStyle name="20% - Accent1 3" xfId="102"/>
    <cellStyle name="20% - Accent1 4" xfId="75"/>
    <cellStyle name="20% - Accent1 5" xfId="464"/>
    <cellStyle name="20% - Accent2" xfId="3" builtinId="34" customBuiltin="1"/>
    <cellStyle name="20% - Accent2 2" xfId="103"/>
    <cellStyle name="20% - Accent2 2 2" xfId="104"/>
    <cellStyle name="20% - Accent2 2 2 2" xfId="105"/>
    <cellStyle name="20% - Accent2 2 3" xfId="106"/>
    <cellStyle name="20% - Accent2 3" xfId="107"/>
    <cellStyle name="20% - Accent2 4" xfId="79"/>
    <cellStyle name="20% - Accent2 5" xfId="466"/>
    <cellStyle name="20% - Accent3" xfId="4" builtinId="38" customBuiltin="1"/>
    <cellStyle name="20% - Accent3 2" xfId="108"/>
    <cellStyle name="20% - Accent3 2 2" xfId="109"/>
    <cellStyle name="20% - Accent3 2 2 2" xfId="110"/>
    <cellStyle name="20% - Accent3 2 3" xfId="111"/>
    <cellStyle name="20% - Accent3 3" xfId="112"/>
    <cellStyle name="20% - Accent3 4" xfId="83"/>
    <cellStyle name="20% - Accent3 5" xfId="468"/>
    <cellStyle name="20% - Accent4" xfId="5" builtinId="42" customBuiltin="1"/>
    <cellStyle name="20% - Accent4 2" xfId="113"/>
    <cellStyle name="20% - Accent4 2 2" xfId="114"/>
    <cellStyle name="20% - Accent4 2 2 2" xfId="115"/>
    <cellStyle name="20% - Accent4 2 3" xfId="116"/>
    <cellStyle name="20% - Accent4 3" xfId="117"/>
    <cellStyle name="20% - Accent4 4" xfId="87"/>
    <cellStyle name="20% - Accent4 5" xfId="470"/>
    <cellStyle name="20% - Accent5" xfId="6" builtinId="46" customBuiltin="1"/>
    <cellStyle name="20% - Accent5 2" xfId="118"/>
    <cellStyle name="20% - Accent5 2 2" xfId="119"/>
    <cellStyle name="20% - Accent5 2 2 2" xfId="120"/>
    <cellStyle name="20% - Accent5 2 3" xfId="121"/>
    <cellStyle name="20% - Accent5 3" xfId="122"/>
    <cellStyle name="20% - Accent5 4" xfId="91"/>
    <cellStyle name="20% - Accent5 5" xfId="472"/>
    <cellStyle name="20% - Accent6" xfId="7" builtinId="50" customBuiltin="1"/>
    <cellStyle name="20% - Accent6 2" xfId="123"/>
    <cellStyle name="20% - Accent6 2 2" xfId="124"/>
    <cellStyle name="20% - Accent6 2 2 2" xfId="125"/>
    <cellStyle name="20% - Accent6 2 3" xfId="126"/>
    <cellStyle name="20% - Accent6 3" xfId="127"/>
    <cellStyle name="20% - Accent6 4" xfId="95"/>
    <cellStyle name="20% - Accent6 5" xfId="474"/>
    <cellStyle name="20% - Énfasis1" xfId="128"/>
    <cellStyle name="20% - Énfasis2" xfId="129"/>
    <cellStyle name="20% - Énfasis3" xfId="130"/>
    <cellStyle name="20% - Énfasis4" xfId="131"/>
    <cellStyle name="20% - Énfasis5" xfId="132"/>
    <cellStyle name="20% - Énfasis6" xfId="133"/>
    <cellStyle name="3232" xfId="8"/>
    <cellStyle name="40% - Accent1" xfId="9" builtinId="31" customBuiltin="1"/>
    <cellStyle name="40% - Accent1 2" xfId="134"/>
    <cellStyle name="40% - Accent1 2 2" xfId="135"/>
    <cellStyle name="40% - Accent1 2 2 2" xfId="136"/>
    <cellStyle name="40% - Accent1 2 3" xfId="137"/>
    <cellStyle name="40% - Accent1 3" xfId="138"/>
    <cellStyle name="40% - Accent1 4" xfId="76"/>
    <cellStyle name="40% - Accent1 5" xfId="465"/>
    <cellStyle name="40% - Accent2" xfId="10" builtinId="35" customBuiltin="1"/>
    <cellStyle name="40% - Accent2 2" xfId="139"/>
    <cellStyle name="40% - Accent2 2 2" xfId="140"/>
    <cellStyle name="40% - Accent2 2 2 2" xfId="141"/>
    <cellStyle name="40% - Accent2 2 3" xfId="142"/>
    <cellStyle name="40% - Accent2 3" xfId="143"/>
    <cellStyle name="40% - Accent2 4" xfId="80"/>
    <cellStyle name="40% - Accent2 5" xfId="467"/>
    <cellStyle name="40% - Accent3" xfId="11" builtinId="39" customBuiltin="1"/>
    <cellStyle name="40% - Accent3 2" xfId="144"/>
    <cellStyle name="40% - Accent3 2 2" xfId="145"/>
    <cellStyle name="40% - Accent3 2 2 2" xfId="146"/>
    <cellStyle name="40% - Accent3 2 3" xfId="147"/>
    <cellStyle name="40% - Accent3 3" xfId="148"/>
    <cellStyle name="40% - Accent3 4" xfId="84"/>
    <cellStyle name="40% - Accent3 5" xfId="469"/>
    <cellStyle name="40% - Accent4" xfId="12" builtinId="43" customBuiltin="1"/>
    <cellStyle name="40% - Accent4 2" xfId="149"/>
    <cellStyle name="40% - Accent4 2 2" xfId="150"/>
    <cellStyle name="40% - Accent4 2 2 2" xfId="151"/>
    <cellStyle name="40% - Accent4 2 3" xfId="152"/>
    <cellStyle name="40% - Accent4 3" xfId="153"/>
    <cellStyle name="40% - Accent4 4" xfId="88"/>
    <cellStyle name="40% - Accent4 5" xfId="471"/>
    <cellStyle name="40% - Accent5" xfId="13" builtinId="47" customBuiltin="1"/>
    <cellStyle name="40% - Accent5 2" xfId="154"/>
    <cellStyle name="40% - Accent5 2 2" xfId="155"/>
    <cellStyle name="40% - Accent5 2 2 2" xfId="156"/>
    <cellStyle name="40% - Accent5 2 3" xfId="157"/>
    <cellStyle name="40% - Accent5 3" xfId="158"/>
    <cellStyle name="40% - Accent5 4" xfId="92"/>
    <cellStyle name="40% - Accent5 5" xfId="473"/>
    <cellStyle name="40% - Accent6" xfId="14" builtinId="51" customBuiltin="1"/>
    <cellStyle name="40% - Accent6 2" xfId="159"/>
    <cellStyle name="40% - Accent6 2 2" xfId="160"/>
    <cellStyle name="40% - Accent6 2 2 2" xfId="161"/>
    <cellStyle name="40% - Accent6 2 3" xfId="162"/>
    <cellStyle name="40% - Accent6 3" xfId="163"/>
    <cellStyle name="40% - Accent6 4" xfId="96"/>
    <cellStyle name="40% - Accent6 5" xfId="475"/>
    <cellStyle name="40% - Énfasis1" xfId="164"/>
    <cellStyle name="40% - Énfasis2" xfId="165"/>
    <cellStyle name="40% - Énfasis3" xfId="166"/>
    <cellStyle name="40% - Énfasis4" xfId="167"/>
    <cellStyle name="40% - Énfasis5" xfId="168"/>
    <cellStyle name="40% - Énfasis6" xfId="169"/>
    <cellStyle name="60% - Accent1" xfId="15" builtinId="32" customBuiltin="1"/>
    <cellStyle name="60% - Accent1 2" xfId="170"/>
    <cellStyle name="60% - Accent1 2 2" xfId="171"/>
    <cellStyle name="60% - Accent1 2 3" xfId="172"/>
    <cellStyle name="60% - Accent1 3" xfId="173"/>
    <cellStyle name="60% - Accent1 4" xfId="77"/>
    <cellStyle name="60% - Accent2" xfId="16" builtinId="36" customBuiltin="1"/>
    <cellStyle name="60% - Accent2 2" xfId="174"/>
    <cellStyle name="60% - Accent2 2 2" xfId="175"/>
    <cellStyle name="60% - Accent2 2 3" xfId="176"/>
    <cellStyle name="60% - Accent2 3" xfId="177"/>
    <cellStyle name="60% - Accent2 4" xfId="81"/>
    <cellStyle name="60% - Accent3" xfId="17" builtinId="40" customBuiltin="1"/>
    <cellStyle name="60% - Accent3 2" xfId="178"/>
    <cellStyle name="60% - Accent3 2 2" xfId="179"/>
    <cellStyle name="60% - Accent3 2 3" xfId="180"/>
    <cellStyle name="60% - Accent3 3" xfId="181"/>
    <cellStyle name="60% - Accent3 4" xfId="85"/>
    <cellStyle name="60% - Accent4" xfId="18" builtinId="44" customBuiltin="1"/>
    <cellStyle name="60% - Accent4 2" xfId="182"/>
    <cellStyle name="60% - Accent4 2 2" xfId="183"/>
    <cellStyle name="60% - Accent4 2 3" xfId="184"/>
    <cellStyle name="60% - Accent4 3" xfId="185"/>
    <cellStyle name="60% - Accent4 4" xfId="89"/>
    <cellStyle name="60% - Accent5" xfId="19" builtinId="48" customBuiltin="1"/>
    <cellStyle name="60% - Accent5 2" xfId="186"/>
    <cellStyle name="60% - Accent5 2 2" xfId="187"/>
    <cellStyle name="60% - Accent5 2 3" xfId="188"/>
    <cellStyle name="60% - Accent5 3" xfId="189"/>
    <cellStyle name="60% - Accent5 4" xfId="93"/>
    <cellStyle name="60% - Accent6" xfId="20" builtinId="52" customBuiltin="1"/>
    <cellStyle name="60% - Accent6 2" xfId="190"/>
    <cellStyle name="60% - Accent6 2 2" xfId="191"/>
    <cellStyle name="60% - Accent6 2 3" xfId="192"/>
    <cellStyle name="60% - Accent6 3" xfId="193"/>
    <cellStyle name="60% - Accent6 4" xfId="97"/>
    <cellStyle name="60% - Énfasis1" xfId="194"/>
    <cellStyle name="60% - Énfasis2" xfId="195"/>
    <cellStyle name="60% - Énfasis3" xfId="196"/>
    <cellStyle name="60% - Énfasis4" xfId="197"/>
    <cellStyle name="60% - Énfasis5" xfId="198"/>
    <cellStyle name="60% - Énfasis6" xfId="199"/>
    <cellStyle name="Accent1" xfId="21" builtinId="29" customBuiltin="1"/>
    <cellStyle name="Accent1 2" xfId="200"/>
    <cellStyle name="Accent1 2 2" xfId="201"/>
    <cellStyle name="Accent1 2 3" xfId="202"/>
    <cellStyle name="Accent1 3" xfId="203"/>
    <cellStyle name="Accent1 4" xfId="74"/>
    <cellStyle name="Accent2" xfId="22" builtinId="33" customBuiltin="1"/>
    <cellStyle name="Accent2 2" xfId="204"/>
    <cellStyle name="Accent2 2 2" xfId="205"/>
    <cellStyle name="Accent2 2 3" xfId="206"/>
    <cellStyle name="Accent2 3" xfId="207"/>
    <cellStyle name="Accent2 4" xfId="78"/>
    <cellStyle name="Accent3" xfId="23" builtinId="37" customBuiltin="1"/>
    <cellStyle name="Accent3 2" xfId="208"/>
    <cellStyle name="Accent3 2 2" xfId="209"/>
    <cellStyle name="Accent3 2 3" xfId="210"/>
    <cellStyle name="Accent3 3" xfId="211"/>
    <cellStyle name="Accent3 4" xfId="82"/>
    <cellStyle name="Accent4" xfId="24" builtinId="41" customBuiltin="1"/>
    <cellStyle name="Accent4 2" xfId="212"/>
    <cellStyle name="Accent4 2 2" xfId="213"/>
    <cellStyle name="Accent4 2 3" xfId="214"/>
    <cellStyle name="Accent4 3" xfId="215"/>
    <cellStyle name="Accent4 4" xfId="86"/>
    <cellStyle name="Accent5" xfId="25" builtinId="45" customBuiltin="1"/>
    <cellStyle name="Accent5 2" xfId="216"/>
    <cellStyle name="Accent5 2 2" xfId="217"/>
    <cellStyle name="Accent5 2 3" xfId="218"/>
    <cellStyle name="Accent5 3" xfId="219"/>
    <cellStyle name="Accent5 4" xfId="90"/>
    <cellStyle name="Accent6" xfId="26" builtinId="49" customBuiltin="1"/>
    <cellStyle name="Accent6 2" xfId="220"/>
    <cellStyle name="Accent6 2 2" xfId="221"/>
    <cellStyle name="Accent6 2 3" xfId="222"/>
    <cellStyle name="Accent6 3" xfId="223"/>
    <cellStyle name="Accent6 4" xfId="94"/>
    <cellStyle name="Bad" xfId="27" builtinId="27" customBuiltin="1"/>
    <cellStyle name="Bad 2" xfId="224"/>
    <cellStyle name="Bad 2 2" xfId="225"/>
    <cellStyle name="Bad 2 3" xfId="226"/>
    <cellStyle name="Bad 3" xfId="227"/>
    <cellStyle name="Bad 4" xfId="63"/>
    <cellStyle name="Buena" xfId="228"/>
    <cellStyle name="Calculation" xfId="28" builtinId="22" customBuiltin="1"/>
    <cellStyle name="Calculation 2" xfId="229"/>
    <cellStyle name="Calculation 2 2" xfId="230"/>
    <cellStyle name="Calculation 2 3" xfId="231"/>
    <cellStyle name="Calculation 3" xfId="232"/>
    <cellStyle name="Calculation 4" xfId="67"/>
    <cellStyle name="Cálculo" xfId="233"/>
    <cellStyle name="Cancel" xfId="234"/>
    <cellStyle name="Celda de comprobación" xfId="235"/>
    <cellStyle name="Celda vinculada" xfId="236"/>
    <cellStyle name="Check Cell" xfId="29" builtinId="23" customBuiltin="1"/>
    <cellStyle name="Check Cell 2" xfId="237"/>
    <cellStyle name="Check Cell 2 2" xfId="238"/>
    <cellStyle name="Check Cell 2 3" xfId="239"/>
    <cellStyle name="Check Cell 3" xfId="240"/>
    <cellStyle name="Check Cell 4" xfId="69"/>
    <cellStyle name="Comma 2" xfId="30"/>
    <cellStyle name="Comma 2 2" xfId="242"/>
    <cellStyle name="Comma 2 3" xfId="241"/>
    <cellStyle name="Comma 2 4" xfId="448"/>
    <cellStyle name="Comma 3" xfId="243"/>
    <cellStyle name="Comma 3 2" xfId="244"/>
    <cellStyle name="Comma 3 3" xfId="245"/>
    <cellStyle name="Comma 3 4" xfId="246"/>
    <cellStyle name="Comma 3 5" xfId="449"/>
    <cellStyle name="Comma 4" xfId="247"/>
    <cellStyle name="Comma 5" xfId="56"/>
    <cellStyle name="CUADRO - Style1" xfId="248"/>
    <cellStyle name="CUERPO - Style2" xfId="249"/>
    <cellStyle name="Date" xfId="31"/>
    <cellStyle name="Diseño" xfId="250"/>
    <cellStyle name="Encabezado 4" xfId="251"/>
    <cellStyle name="Énfasis1" xfId="252"/>
    <cellStyle name="Énfasis2" xfId="253"/>
    <cellStyle name="Énfasis3" xfId="254"/>
    <cellStyle name="Énfasis4" xfId="255"/>
    <cellStyle name="Énfasis5" xfId="256"/>
    <cellStyle name="Énfasis6" xfId="257"/>
    <cellStyle name="Entrada" xfId="258"/>
    <cellStyle name="Explanatory Text" xfId="32" builtinId="53" customBuiltin="1"/>
    <cellStyle name="Explanatory Text 2" xfId="259"/>
    <cellStyle name="Explanatory Text 2 2" xfId="260"/>
    <cellStyle name="Explanatory Text 2 3" xfId="261"/>
    <cellStyle name="Explanatory Text 3" xfId="262"/>
    <cellStyle name="Explanatory Text 4" xfId="72"/>
    <cellStyle name="Fixed" xfId="33"/>
    <cellStyle name="Good" xfId="34" builtinId="26" customBuiltin="1"/>
    <cellStyle name="Good 2" xfId="263"/>
    <cellStyle name="Good 2 2" xfId="264"/>
    <cellStyle name="Good 2 3" xfId="265"/>
    <cellStyle name="Good 3" xfId="266"/>
    <cellStyle name="Good 4" xfId="62"/>
    <cellStyle name="Heading 1" xfId="35" builtinId="16" customBuiltin="1"/>
    <cellStyle name="Heading 1 2" xfId="267"/>
    <cellStyle name="Heading 1 2 2" xfId="268"/>
    <cellStyle name="Heading 1 2 3" xfId="269"/>
    <cellStyle name="Heading 1 3" xfId="270"/>
    <cellStyle name="Heading 1 4" xfId="58"/>
    <cellStyle name="Heading 2" xfId="36" builtinId="17" customBuiltin="1"/>
    <cellStyle name="Heading 2 2" xfId="271"/>
    <cellStyle name="Heading 2 2 2" xfId="272"/>
    <cellStyle name="Heading 2 2 3" xfId="273"/>
    <cellStyle name="Heading 2 3" xfId="274"/>
    <cellStyle name="Heading 2 4" xfId="59"/>
    <cellStyle name="Heading 3" xfId="37" builtinId="18" customBuiltin="1"/>
    <cellStyle name="Heading 3 2" xfId="275"/>
    <cellStyle name="Heading 3 2 2" xfId="276"/>
    <cellStyle name="Heading 3 2 3" xfId="277"/>
    <cellStyle name="Heading 3 3" xfId="278"/>
    <cellStyle name="Heading 3 4" xfId="60"/>
    <cellStyle name="Heading 4" xfId="38" builtinId="19" customBuiltin="1"/>
    <cellStyle name="Heading 4 2" xfId="279"/>
    <cellStyle name="Heading 4 2 2" xfId="280"/>
    <cellStyle name="Heading 4 2 3" xfId="281"/>
    <cellStyle name="Heading 4 3" xfId="282"/>
    <cellStyle name="Heading 4 4" xfId="61"/>
    <cellStyle name="Hyperlink" xfId="53" builtinId="8"/>
    <cellStyle name="Hyperlink 2" xfId="52"/>
    <cellStyle name="Hyperlink 3" xfId="283"/>
    <cellStyle name="Incorrecto" xfId="284"/>
    <cellStyle name="Input" xfId="39" builtinId="20" customBuiltin="1"/>
    <cellStyle name="Input 2" xfId="285"/>
    <cellStyle name="Input 2 2" xfId="286"/>
    <cellStyle name="Input 2 3" xfId="287"/>
    <cellStyle name="Input 3" xfId="288"/>
    <cellStyle name="Input 4" xfId="65"/>
    <cellStyle name="Linked Cell" xfId="40" builtinId="24" customBuiltin="1"/>
    <cellStyle name="Linked Cell 2" xfId="289"/>
    <cellStyle name="Linked Cell 2 2" xfId="290"/>
    <cellStyle name="Linked Cell 2 3" xfId="291"/>
    <cellStyle name="Linked Cell 3" xfId="292"/>
    <cellStyle name="Linked Cell 4" xfId="68"/>
    <cellStyle name="NanStyle" xfId="459"/>
    <cellStyle name="Neutral" xfId="41" builtinId="28" customBuiltin="1"/>
    <cellStyle name="Neutral 2" xfId="293"/>
    <cellStyle name="Neutral 2 2" xfId="294"/>
    <cellStyle name="Neutral 2 3" xfId="295"/>
    <cellStyle name="Neutral 3" xfId="296"/>
    <cellStyle name="Neutral 4" xfId="297"/>
    <cellStyle name="Neutral 5" xfId="64"/>
    <cellStyle name="Normal" xfId="0" builtinId="0"/>
    <cellStyle name="Normal 10" xfId="298"/>
    <cellStyle name="Normal 11" xfId="299"/>
    <cellStyle name="Normal 12" xfId="300"/>
    <cellStyle name="Normal 13" xfId="301"/>
    <cellStyle name="Normal 14" xfId="302"/>
    <cellStyle name="Normal 15" xfId="303"/>
    <cellStyle name="Normal 16" xfId="304"/>
    <cellStyle name="Normal 16 2" xfId="305"/>
    <cellStyle name="Normal 17" xfId="445"/>
    <cellStyle name="Normal 17 2" xfId="306"/>
    <cellStyle name="Normal 18" xfId="452"/>
    <cellStyle name="Normal 2" xfId="42"/>
    <cellStyle name="Normal 2 2" xfId="307"/>
    <cellStyle name="Normal 2 2 2" xfId="308"/>
    <cellStyle name="Normal 2 2 2 2" xfId="309"/>
    <cellStyle name="Normal 2 2 2 2 2" xfId="310"/>
    <cellStyle name="Normal 2 2 2 3" xfId="311"/>
    <cellStyle name="Normal 2 2 3" xfId="312"/>
    <cellStyle name="Normal 2 2 3 2" xfId="313"/>
    <cellStyle name="Normal 2 3" xfId="314"/>
    <cellStyle name="Normal 2 3 2" xfId="315"/>
    <cellStyle name="Normal 2 4" xfId="446"/>
    <cellStyle name="Normal 2 5" xfId="453"/>
    <cellStyle name="Normal 2 6" xfId="456"/>
    <cellStyle name="Normal 21" xfId="316"/>
    <cellStyle name="Normal 22" xfId="317"/>
    <cellStyle name="Normal 23" xfId="318"/>
    <cellStyle name="Normal 24" xfId="319"/>
    <cellStyle name="Normal 25" xfId="320"/>
    <cellStyle name="Normal 3" xfId="321"/>
    <cellStyle name="Normal 3 2" xfId="322"/>
    <cellStyle name="Normal 3 3" xfId="323"/>
    <cellStyle name="Normal 33" xfId="324"/>
    <cellStyle name="Normal 4" xfId="325"/>
    <cellStyle name="Normal 42" xfId="326"/>
    <cellStyle name="Normal 42 2" xfId="327"/>
    <cellStyle name="Normal 43" xfId="328"/>
    <cellStyle name="Normal 43 2" xfId="329"/>
    <cellStyle name="Normal 44" xfId="330"/>
    <cellStyle name="Normal 44 2" xfId="331"/>
    <cellStyle name="Normal 45" xfId="332"/>
    <cellStyle name="Normal 45 2" xfId="333"/>
    <cellStyle name="Normal 46" xfId="334"/>
    <cellStyle name="Normal 46 2" xfId="335"/>
    <cellStyle name="Normal 47" xfId="336"/>
    <cellStyle name="Normal 47 2" xfId="337"/>
    <cellStyle name="Normal 49" xfId="338"/>
    <cellStyle name="Normal 49 2" xfId="339"/>
    <cellStyle name="Normal 5" xfId="340"/>
    <cellStyle name="Normal 5 2" xfId="341"/>
    <cellStyle name="Normal 5 3" xfId="342"/>
    <cellStyle name="Normal 50" xfId="343"/>
    <cellStyle name="Normal 50 2" xfId="344"/>
    <cellStyle name="Normal 51" xfId="345"/>
    <cellStyle name="Normal 51 2" xfId="346"/>
    <cellStyle name="Normal 52" xfId="347"/>
    <cellStyle name="Normal 52 2" xfId="348"/>
    <cellStyle name="Normal 53" xfId="349"/>
    <cellStyle name="Normal 53 2" xfId="350"/>
    <cellStyle name="Normal 54" xfId="351"/>
    <cellStyle name="Normal 54 2" xfId="352"/>
    <cellStyle name="Normal 55" xfId="353"/>
    <cellStyle name="Normal 55 2" xfId="354"/>
    <cellStyle name="Normal 56" xfId="355"/>
    <cellStyle name="Normal 56 2" xfId="356"/>
    <cellStyle name="Normal 57" xfId="357"/>
    <cellStyle name="Normal 57 2" xfId="358"/>
    <cellStyle name="Normal 58" xfId="359"/>
    <cellStyle name="Normal 58 2" xfId="360"/>
    <cellStyle name="Normal 59" xfId="361"/>
    <cellStyle name="Normal 59 2" xfId="362"/>
    <cellStyle name="Normal 6" xfId="55"/>
    <cellStyle name="Normal 6 2" xfId="363"/>
    <cellStyle name="Normal 60" xfId="364"/>
    <cellStyle name="Normal 60 2" xfId="365"/>
    <cellStyle name="Normal 64" xfId="366"/>
    <cellStyle name="Normal 64 2" xfId="367"/>
    <cellStyle name="Normal 65" xfId="368"/>
    <cellStyle name="Normal 65 2" xfId="369"/>
    <cellStyle name="Normal 66" xfId="370"/>
    <cellStyle name="Normal 66 2" xfId="371"/>
    <cellStyle name="Normal 67" xfId="372"/>
    <cellStyle name="Normal 67 2" xfId="373"/>
    <cellStyle name="Normal 68" xfId="374"/>
    <cellStyle name="Normal 68 2" xfId="375"/>
    <cellStyle name="Normal 69" xfId="376"/>
    <cellStyle name="Normal 69 2" xfId="377"/>
    <cellStyle name="Normal 7" xfId="378"/>
    <cellStyle name="Normal 7 2" xfId="379"/>
    <cellStyle name="Normal 70" xfId="380"/>
    <cellStyle name="Normal 70 2" xfId="381"/>
    <cellStyle name="Normal 71" xfId="382"/>
    <cellStyle name="Normal 71 2" xfId="383"/>
    <cellStyle name="Normal 72" xfId="384"/>
    <cellStyle name="Normal 72 2" xfId="385"/>
    <cellStyle name="Normal 73" xfId="386"/>
    <cellStyle name="Normal 73 2" xfId="387"/>
    <cellStyle name="Normal 74" xfId="388"/>
    <cellStyle name="Normal 74 2" xfId="389"/>
    <cellStyle name="Normal 75" xfId="390"/>
    <cellStyle name="Normal 75 2" xfId="391"/>
    <cellStyle name="Normal 76" xfId="392"/>
    <cellStyle name="Normal 76 2" xfId="393"/>
    <cellStyle name="Normal 77" xfId="394"/>
    <cellStyle name="Normal 77 2" xfId="395"/>
    <cellStyle name="Normal 8" xfId="396"/>
    <cellStyle name="Normal 8 2" xfId="397"/>
    <cellStyle name="Normal 81" xfId="398"/>
    <cellStyle name="Normal 82" xfId="399"/>
    <cellStyle name="Normal 83" xfId="400"/>
    <cellStyle name="Normal 84" xfId="401"/>
    <cellStyle name="Normal 85" xfId="402"/>
    <cellStyle name="Normal 9" xfId="403"/>
    <cellStyle name="Normal 9 2" xfId="404"/>
    <cellStyle name="Normal_Data Front Page" xfId="43"/>
    <cellStyle name="Normal_Final Data_05-11-29" xfId="44"/>
    <cellStyle name="Normal_Sheet1" xfId="447"/>
    <cellStyle name="Normal_Sheet1 2" xfId="461"/>
    <cellStyle name="Normal_Sheet1 2 2" xfId="450"/>
    <cellStyle name="Normal_Sheet2" xfId="460"/>
    <cellStyle name="Normal_Sheet3" xfId="455"/>
    <cellStyle name="Normal_Sheet6" xfId="454"/>
    <cellStyle name="Notas" xfId="405"/>
    <cellStyle name="NOTAS - Style3" xfId="406"/>
    <cellStyle name="Note" xfId="45" builtinId="10" customBuiltin="1"/>
    <cellStyle name="Note 2" xfId="407"/>
    <cellStyle name="Note 2 2" xfId="408"/>
    <cellStyle name="Note 2 2 2" xfId="409"/>
    <cellStyle name="Note 2 2 2 2" xfId="410"/>
    <cellStyle name="Note 2 2 2 2 2" xfId="411"/>
    <cellStyle name="Note 2 2 2 3" xfId="412"/>
    <cellStyle name="Note 2 2 3" xfId="413"/>
    <cellStyle name="Note 2 2 3 2" xfId="414"/>
    <cellStyle name="Note 2 3" xfId="415"/>
    <cellStyle name="Note 2 3 2" xfId="416"/>
    <cellStyle name="Note 3" xfId="417"/>
    <cellStyle name="Note 4" xfId="418"/>
    <cellStyle name="Note 5" xfId="419"/>
    <cellStyle name="Note 6" xfId="71"/>
    <cellStyle name="Note 7" xfId="463"/>
    <cellStyle name="NumberForecastStyle" xfId="458"/>
    <cellStyle name="NumberStyle" xfId="54"/>
    <cellStyle name="Output" xfId="46" builtinId="21" customBuiltin="1"/>
    <cellStyle name="Output 2" xfId="420"/>
    <cellStyle name="Output 2 2" xfId="421"/>
    <cellStyle name="Output 2 3" xfId="422"/>
    <cellStyle name="Output 3" xfId="423"/>
    <cellStyle name="Output 4" xfId="66"/>
    <cellStyle name="Percent" xfId="451" builtinId="5"/>
    <cellStyle name="Percent 2" xfId="462"/>
    <cellStyle name="RankingStyle" xfId="457"/>
    <cellStyle name="RECUAD - Style4" xfId="424"/>
    <cellStyle name="Salida" xfId="425"/>
    <cellStyle name="Style 1" xfId="47"/>
    <cellStyle name="Style 1 2" xfId="426"/>
    <cellStyle name="Text" xfId="48"/>
    <cellStyle name="Texto de advertencia" xfId="427"/>
    <cellStyle name="Texto explicativo" xfId="428"/>
    <cellStyle name="Title" xfId="49" builtinId="15" customBuiltin="1"/>
    <cellStyle name="Title 2" xfId="429"/>
    <cellStyle name="Title 3" xfId="57"/>
    <cellStyle name="Título" xfId="430"/>
    <cellStyle name="TITULO - Style5" xfId="431"/>
    <cellStyle name="Título 1" xfId="432"/>
    <cellStyle name="Título 2" xfId="433"/>
    <cellStyle name="Título 3" xfId="434"/>
    <cellStyle name="Total" xfId="50" builtinId="25" customBuiltin="1"/>
    <cellStyle name="Total 2" xfId="435"/>
    <cellStyle name="Total 2 2" xfId="436"/>
    <cellStyle name="Total 2 3" xfId="437"/>
    <cellStyle name="Total 3" xfId="438"/>
    <cellStyle name="Total 4" xfId="439"/>
    <cellStyle name="Total 5" xfId="73"/>
    <cellStyle name="Warning Text" xfId="51" builtinId="11" customBuiltin="1"/>
    <cellStyle name="Warning Text 2" xfId="440"/>
    <cellStyle name="Warning Text 2 2" xfId="441"/>
    <cellStyle name="Warning Text 2 3" xfId="442"/>
    <cellStyle name="Warning Text 3" xfId="443"/>
    <cellStyle name="Warning Text 4" xfId="70"/>
    <cellStyle name="Обычный_GRN01KIP00" xfId="44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27FD7"/>
      <rgbColor rgb="00B4CFB2"/>
      <rgbColor rgb="00EC008C"/>
      <rgbColor rgb="00E7B1A2"/>
      <rgbColor rgb="00B3CCEF"/>
      <rgbColor rgb="00CFB3D2"/>
      <rgbColor rgb="00ED1B23"/>
      <rgbColor rgb="0000AEEF"/>
      <rgbColor rgb="00D7D7D7"/>
      <rgbColor rgb="0000A650"/>
      <rgbColor rgb="00800080"/>
      <rgbColor rgb="002E2E92"/>
      <rgbColor rgb="00FFFFFF"/>
      <rgbColor rgb="00D4D0C8"/>
      <rgbColor rgb="00427FD7"/>
      <rgbColor rgb="00E3A243"/>
      <rgbColor rgb="00C33C16"/>
      <rgbColor rgb="0043863D"/>
      <rgbColor rgb="00853F8D"/>
      <rgbColor rgb="00A68931"/>
      <rgbColor rgb="008E3035"/>
      <rgbColor rgb="00314A9C"/>
      <rgbColor rgb="00B3751E"/>
      <rgbColor rgb="005A7298"/>
      <rgbColor rgb="0032B8DF"/>
      <rgbColor rgb="00B16EB7"/>
      <rgbColor rgb="0070B668"/>
      <rgbColor rgb="004F6BC3"/>
      <rgbColor rgb="006FC7C3"/>
      <rgbColor rgb="004A5052"/>
      <rgbColor rgb="00DBD0AC"/>
      <rgbColor rgb="00ECE2EE"/>
      <rgbColor rgb="00ECECE1"/>
      <rgbColor rgb="00F6E1DB"/>
      <rgbColor rgb="00F1EDDF"/>
      <rgbColor rgb="00E2EBF9"/>
      <rgbColor rgb="00EEDFE0"/>
      <rgbColor rgb="00FBF1E2"/>
      <rgbColor rgb="00A58931"/>
      <rgbColor rgb="00853F8D"/>
      <rgbColor rgb="00C33C16"/>
      <rgbColor rgb="00F4DAB4"/>
      <rgbColor rgb="00E3A243"/>
      <rgbColor rgb="00FFF200"/>
      <rgbColor rgb="00245DDB"/>
      <rgbColor rgb="00314A9C"/>
      <rgbColor rgb="00BBBBBB"/>
      <rgbColor rgb="0043863D"/>
      <rgbColor rgb="00999999"/>
      <rgbColor rgb="00666666"/>
      <rgbColor rgb="004A5052"/>
      <rgbColor rgb="00D2ADAE"/>
      <rgbColor rgb="00E1E1E1"/>
      <rgbColor rgb="00E46B25"/>
    </indexedColors>
    <mruColors>
      <color rgb="FF008000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uromonitor.com/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Home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Home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Home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uromonitor.com/" TargetMode="External"/><Relationship Id="rId5" Type="http://schemas.openxmlformats.org/officeDocument/2006/relationships/image" Target="../media/image3.png"/><Relationship Id="rId4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11191</xdr:colOff>
      <xdr:row>0</xdr:row>
      <xdr:rowOff>11204</xdr:rowOff>
    </xdr:from>
    <xdr:to>
      <xdr:col>1</xdr:col>
      <xdr:colOff>2469010</xdr:colOff>
      <xdr:row>1</xdr:row>
      <xdr:rowOff>89794</xdr:rowOff>
    </xdr:to>
    <xdr:pic>
      <xdr:nvPicPr>
        <xdr:cNvPr id="50" name="Picture 49">
          <a:hlinkClick xmlns:r="http://schemas.openxmlformats.org/officeDocument/2006/relationships" r:id="rId1" tooltip="Euromonitor International Homepage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05" t="-106854" r="1" b="-1"/>
        <a:stretch/>
      </xdr:blipFill>
      <xdr:spPr>
        <a:xfrm>
          <a:off x="11191" y="11204"/>
          <a:ext cx="2726760" cy="806972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4</xdr:col>
      <xdr:colOff>3216087</xdr:colOff>
      <xdr:row>0</xdr:row>
      <xdr:rowOff>123262</xdr:rowOff>
    </xdr:from>
    <xdr:to>
      <xdr:col>4</xdr:col>
      <xdr:colOff>5209314</xdr:colOff>
      <xdr:row>3</xdr:row>
      <xdr:rowOff>215308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9293" y="123262"/>
          <a:ext cx="1993227" cy="13471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394446</xdr:colOff>
      <xdr:row>2</xdr:row>
      <xdr:rowOff>149158</xdr:rowOff>
    </xdr:to>
    <xdr:pic>
      <xdr:nvPicPr>
        <xdr:cNvPr id="2" name="Picture 1">
          <a:hlinkClick xmlns:r="http://schemas.openxmlformats.org/officeDocument/2006/relationships" r:id="rId1" tooltip="Returns to Home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358" t="-103445" r="1" b="-1"/>
        <a:stretch/>
      </xdr:blipFill>
      <xdr:spPr>
        <a:xfrm>
          <a:off x="0" y="0"/>
          <a:ext cx="1613646" cy="47300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251571</xdr:colOff>
      <xdr:row>2</xdr:row>
      <xdr:rowOff>149158</xdr:rowOff>
    </xdr:to>
    <xdr:pic>
      <xdr:nvPicPr>
        <xdr:cNvPr id="2" name="Picture 1">
          <a:hlinkClick xmlns:r="http://schemas.openxmlformats.org/officeDocument/2006/relationships" r:id="rId1" tooltip="Returns to Home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358" t="-103445" r="1" b="-1"/>
        <a:stretch/>
      </xdr:blipFill>
      <xdr:spPr>
        <a:xfrm>
          <a:off x="0" y="0"/>
          <a:ext cx="1613646" cy="47300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1613646</xdr:colOff>
      <xdr:row>2</xdr:row>
      <xdr:rowOff>149158</xdr:rowOff>
    </xdr:to>
    <xdr:pic>
      <xdr:nvPicPr>
        <xdr:cNvPr id="2" name="Picture 1">
          <a:hlinkClick xmlns:r="http://schemas.openxmlformats.org/officeDocument/2006/relationships" r:id="rId1" tooltip="Returns to Home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358" t="-103445" r="1" b="-1"/>
        <a:stretch/>
      </xdr:blipFill>
      <xdr:spPr>
        <a:xfrm>
          <a:off x="0" y="0"/>
          <a:ext cx="1613646" cy="47300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394446</xdr:colOff>
      <xdr:row>2</xdr:row>
      <xdr:rowOff>149158</xdr:rowOff>
    </xdr:to>
    <xdr:pic>
      <xdr:nvPicPr>
        <xdr:cNvPr id="2" name="Picture 1">
          <a:hlinkClick xmlns:r="http://schemas.openxmlformats.org/officeDocument/2006/relationships" r:id="rId1" tooltip="Returns to Home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358" t="-103445" r="1" b="-1"/>
        <a:stretch/>
      </xdr:blipFill>
      <xdr:spPr>
        <a:xfrm>
          <a:off x="0" y="0"/>
          <a:ext cx="1613646" cy="47300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394446</xdr:colOff>
      <xdr:row>2</xdr:row>
      <xdr:rowOff>149158</xdr:rowOff>
    </xdr:to>
    <xdr:pic>
      <xdr:nvPicPr>
        <xdr:cNvPr id="2" name="Picture 1">
          <a:hlinkClick xmlns:r="http://schemas.openxmlformats.org/officeDocument/2006/relationships" r:id="rId1" tooltip="Returns to Home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358" t="-103445" r="1" b="-1"/>
        <a:stretch/>
      </xdr:blipFill>
      <xdr:spPr>
        <a:xfrm>
          <a:off x="0" y="0"/>
          <a:ext cx="1613646" cy="47300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394446</xdr:colOff>
      <xdr:row>2</xdr:row>
      <xdr:rowOff>149158</xdr:rowOff>
    </xdr:to>
    <xdr:pic>
      <xdr:nvPicPr>
        <xdr:cNvPr id="2" name="Picture 1">
          <a:hlinkClick xmlns:r="http://schemas.openxmlformats.org/officeDocument/2006/relationships" r:id="rId1" tooltip="Returns to Home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358" t="-103445" r="1" b="-1"/>
        <a:stretch/>
      </xdr:blipFill>
      <xdr:spPr>
        <a:xfrm>
          <a:off x="0" y="0"/>
          <a:ext cx="1613646" cy="47300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394446</xdr:colOff>
      <xdr:row>2</xdr:row>
      <xdr:rowOff>149158</xdr:rowOff>
    </xdr:to>
    <xdr:pic>
      <xdr:nvPicPr>
        <xdr:cNvPr id="2" name="Picture 1">
          <a:hlinkClick xmlns:r="http://schemas.openxmlformats.org/officeDocument/2006/relationships" r:id="rId1" tooltip="Returns to Home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358" t="-103445" r="1" b="-1"/>
        <a:stretch/>
      </xdr:blipFill>
      <xdr:spPr>
        <a:xfrm>
          <a:off x="0" y="0"/>
          <a:ext cx="1613646" cy="47300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394446</xdr:colOff>
      <xdr:row>2</xdr:row>
      <xdr:rowOff>149158</xdr:rowOff>
    </xdr:to>
    <xdr:pic>
      <xdr:nvPicPr>
        <xdr:cNvPr id="2" name="Picture 1">
          <a:hlinkClick xmlns:r="http://schemas.openxmlformats.org/officeDocument/2006/relationships" r:id="rId1" tooltip="Returns to Home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358" t="-103445" r="1" b="-1"/>
        <a:stretch/>
      </xdr:blipFill>
      <xdr:spPr>
        <a:xfrm>
          <a:off x="0" y="0"/>
          <a:ext cx="1613646" cy="47300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1004046</xdr:colOff>
      <xdr:row>2</xdr:row>
      <xdr:rowOff>149158</xdr:rowOff>
    </xdr:to>
    <xdr:pic>
      <xdr:nvPicPr>
        <xdr:cNvPr id="2" name="Picture 1">
          <a:hlinkClick xmlns:r="http://schemas.openxmlformats.org/officeDocument/2006/relationships" r:id="rId1" tooltip="Returns to Home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358" t="-103445" r="1" b="-1"/>
        <a:stretch/>
      </xdr:blipFill>
      <xdr:spPr>
        <a:xfrm>
          <a:off x="0" y="0"/>
          <a:ext cx="1613646" cy="47300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584946</xdr:colOff>
      <xdr:row>1</xdr:row>
      <xdr:rowOff>358708</xdr:rowOff>
    </xdr:to>
    <xdr:pic>
      <xdr:nvPicPr>
        <xdr:cNvPr id="2" name="Picture 1">
          <a:hlinkClick xmlns:r="http://schemas.openxmlformats.org/officeDocument/2006/relationships" r:id="rId1" tooltip="Returns to Home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358" t="-103445" r="1" b="-1"/>
        <a:stretch/>
      </xdr:blipFill>
      <xdr:spPr>
        <a:xfrm>
          <a:off x="0" y="0"/>
          <a:ext cx="1613646" cy="47300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394446</xdr:colOff>
      <xdr:row>2</xdr:row>
      <xdr:rowOff>149158</xdr:rowOff>
    </xdr:to>
    <xdr:pic>
      <xdr:nvPicPr>
        <xdr:cNvPr id="4" name="Picture 3">
          <a:hlinkClick xmlns:r="http://schemas.openxmlformats.org/officeDocument/2006/relationships" r:id="rId1" tooltip="Returns to Home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358" t="-103445" r="1" b="-1"/>
        <a:stretch/>
      </xdr:blipFill>
      <xdr:spPr>
        <a:xfrm>
          <a:off x="0" y="0"/>
          <a:ext cx="1613646" cy="47300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11204</xdr:rowOff>
    </xdr:from>
    <xdr:to>
      <xdr:col>0</xdr:col>
      <xdr:colOff>0</xdr:colOff>
      <xdr:row>1</xdr:row>
      <xdr:rowOff>403558</xdr:rowOff>
    </xdr:to>
    <xdr:pic>
      <xdr:nvPicPr>
        <xdr:cNvPr id="2" name="Picture 1">
          <a:hlinkClick xmlns:r="http://schemas.openxmlformats.org/officeDocument/2006/relationships" r:id="rId1" tooltip="Euromonitor International Homepage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05" t="-106854" r="1" b="-1"/>
        <a:stretch/>
      </xdr:blipFill>
      <xdr:spPr>
        <a:xfrm>
          <a:off x="0" y="11204"/>
          <a:ext cx="2724519" cy="81201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3</xdr:col>
      <xdr:colOff>0</xdr:colOff>
      <xdr:row>0</xdr:row>
      <xdr:rowOff>123262</xdr:rowOff>
    </xdr:from>
    <xdr:to>
      <xdr:col>3</xdr:col>
      <xdr:colOff>0</xdr:colOff>
      <xdr:row>3</xdr:row>
      <xdr:rowOff>225393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7612" y="123262"/>
          <a:ext cx="1993227" cy="1358871"/>
        </a:xfrm>
        <a:prstGeom prst="rect">
          <a:avLst/>
        </a:prstGeom>
      </xdr:spPr>
    </xdr:pic>
    <xdr:clientData/>
  </xdr:twoCellAnchor>
  <xdr:twoCellAnchor editAs="absolute">
    <xdr:from>
      <xdr:col>0</xdr:col>
      <xdr:colOff>11204</xdr:colOff>
      <xdr:row>0</xdr:row>
      <xdr:rowOff>0</xdr:rowOff>
    </xdr:from>
    <xdr:to>
      <xdr:col>1</xdr:col>
      <xdr:colOff>1355909</xdr:colOff>
      <xdr:row>1</xdr:row>
      <xdr:rowOff>58390</xdr:rowOff>
    </xdr:to>
    <xdr:pic>
      <xdr:nvPicPr>
        <xdr:cNvPr id="4" name="Picture 3">
          <a:hlinkClick xmlns:r="http://schemas.openxmlformats.org/officeDocument/2006/relationships" r:id="rId4" tooltip="Returns to Home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358" t="-103445" r="1" b="-1"/>
        <a:stretch/>
      </xdr:blipFill>
      <xdr:spPr>
        <a:xfrm>
          <a:off x="11204" y="0"/>
          <a:ext cx="1613646" cy="47300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394446</xdr:colOff>
      <xdr:row>2</xdr:row>
      <xdr:rowOff>149158</xdr:rowOff>
    </xdr:to>
    <xdr:pic>
      <xdr:nvPicPr>
        <xdr:cNvPr id="2" name="Picture 1">
          <a:hlinkClick xmlns:r="http://schemas.openxmlformats.org/officeDocument/2006/relationships" r:id="rId1" tooltip="Returns to Home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358" t="-103445" r="1" b="-1"/>
        <a:stretch/>
      </xdr:blipFill>
      <xdr:spPr>
        <a:xfrm>
          <a:off x="0" y="0"/>
          <a:ext cx="1613646" cy="47300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792011</xdr:colOff>
      <xdr:row>2</xdr:row>
      <xdr:rowOff>149158</xdr:rowOff>
    </xdr:to>
    <xdr:pic>
      <xdr:nvPicPr>
        <xdr:cNvPr id="2" name="Picture 1">
          <a:hlinkClick xmlns:r="http://schemas.openxmlformats.org/officeDocument/2006/relationships" r:id="rId1" tooltip="Returns to Home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358" t="-103445" r="1" b="-1"/>
        <a:stretch/>
      </xdr:blipFill>
      <xdr:spPr>
        <a:xfrm>
          <a:off x="0" y="0"/>
          <a:ext cx="1613646" cy="47300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394446</xdr:colOff>
      <xdr:row>2</xdr:row>
      <xdr:rowOff>149158</xdr:rowOff>
    </xdr:to>
    <xdr:pic>
      <xdr:nvPicPr>
        <xdr:cNvPr id="2" name="Picture 1">
          <a:hlinkClick xmlns:r="http://schemas.openxmlformats.org/officeDocument/2006/relationships" r:id="rId1" tooltip="Returns to Home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358" t="-103445" r="1" b="-1"/>
        <a:stretch/>
      </xdr:blipFill>
      <xdr:spPr>
        <a:xfrm>
          <a:off x="0" y="0"/>
          <a:ext cx="1613646" cy="47300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408526</xdr:colOff>
      <xdr:row>2</xdr:row>
      <xdr:rowOff>149158</xdr:rowOff>
    </xdr:to>
    <xdr:pic>
      <xdr:nvPicPr>
        <xdr:cNvPr id="2" name="Picture 1">
          <a:hlinkClick xmlns:r="http://schemas.openxmlformats.org/officeDocument/2006/relationships" r:id="rId1" tooltip="Returns to Home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358" t="-103445" r="1" b="-1"/>
        <a:stretch/>
      </xdr:blipFill>
      <xdr:spPr>
        <a:xfrm>
          <a:off x="0" y="0"/>
          <a:ext cx="1613646" cy="47300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1613646</xdr:colOff>
      <xdr:row>2</xdr:row>
      <xdr:rowOff>149158</xdr:rowOff>
    </xdr:to>
    <xdr:pic>
      <xdr:nvPicPr>
        <xdr:cNvPr id="2" name="Picture 1">
          <a:hlinkClick xmlns:r="http://schemas.openxmlformats.org/officeDocument/2006/relationships" r:id="rId1" tooltip="Returns to Home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358" t="-103445" r="1" b="-1"/>
        <a:stretch/>
      </xdr:blipFill>
      <xdr:spPr>
        <a:xfrm>
          <a:off x="0" y="0"/>
          <a:ext cx="1613646" cy="47300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556371</xdr:colOff>
      <xdr:row>2</xdr:row>
      <xdr:rowOff>149158</xdr:rowOff>
    </xdr:to>
    <xdr:pic>
      <xdr:nvPicPr>
        <xdr:cNvPr id="2" name="Picture 1">
          <a:hlinkClick xmlns:r="http://schemas.openxmlformats.org/officeDocument/2006/relationships" r:id="rId1" tooltip="Returns to Home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358" t="-103445" r="1" b="-1"/>
        <a:stretch/>
      </xdr:blipFill>
      <xdr:spPr>
        <a:xfrm>
          <a:off x="0" y="0"/>
          <a:ext cx="1613646" cy="47300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394446</xdr:colOff>
      <xdr:row>2</xdr:row>
      <xdr:rowOff>149158</xdr:rowOff>
    </xdr:to>
    <xdr:pic>
      <xdr:nvPicPr>
        <xdr:cNvPr id="2" name="Picture 1">
          <a:hlinkClick xmlns:r="http://schemas.openxmlformats.org/officeDocument/2006/relationships" r:id="rId1" tooltip="Returns to Home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358" t="-103445" r="1" b="-1"/>
        <a:stretch/>
      </xdr:blipFill>
      <xdr:spPr>
        <a:xfrm>
          <a:off x="0" y="0"/>
          <a:ext cx="1613646" cy="47300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ibrary/Application%20Support/Microsoft/Office%20Converter%20Support/Open%20XML%20for%20Excel.app/Contents/MacOS/Breakeven%20analysis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bles"/>
      <sheetName val="Breakeven Analysis Data"/>
      <sheetName val="Breakeven Analysis Chart"/>
    </sheetNames>
    <sheetDataSet>
      <sheetData sheetId="0" refreshError="1">
        <row r="1">
          <cell r="B1" t="b">
            <v>0</v>
          </cell>
        </row>
        <row r="2">
          <cell r="B2" t="b">
            <v>0</v>
          </cell>
        </row>
        <row r="3">
          <cell r="B3" t="str">
            <v>OfficeReady 3.0</v>
          </cell>
        </row>
        <row r="4">
          <cell r="B4">
            <v>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EURO 2011">
      <a:dk1>
        <a:srgbClr val="595959"/>
      </a:dk1>
      <a:lt1>
        <a:srgbClr val="FFFFFF"/>
      </a:lt1>
      <a:dk2>
        <a:srgbClr val="000000"/>
      </a:dk2>
      <a:lt2>
        <a:srgbClr val="FFFFFF"/>
      </a:lt2>
      <a:accent1>
        <a:srgbClr val="F27C21"/>
      </a:accent1>
      <a:accent2>
        <a:srgbClr val="5D87A0"/>
      </a:accent2>
      <a:accent3>
        <a:srgbClr val="02AED9"/>
      </a:accent3>
      <a:accent4>
        <a:srgbClr val="CEA7CE"/>
      </a:accent4>
      <a:accent5>
        <a:srgbClr val="FFD200"/>
      </a:accent5>
      <a:accent6>
        <a:srgbClr val="C44D51"/>
      </a:accent6>
      <a:hlink>
        <a:srgbClr val="02AED9"/>
      </a:hlink>
      <a:folHlink>
        <a:srgbClr val="5D87A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://office.microsoft.com/en-us/excel-help/median-HP005209174.aspx" TargetMode="External"/><Relationship Id="rId13" Type="http://schemas.openxmlformats.org/officeDocument/2006/relationships/hyperlink" Target="http://office.microsoft.com/en-us/excel-help/countif-function-HP010342346.aspx" TargetMode="External"/><Relationship Id="rId18" Type="http://schemas.openxmlformats.org/officeDocument/2006/relationships/hyperlink" Target="http://office.microsoft.com/en-us/excel-help/growth-HP005209108.aspx" TargetMode="External"/><Relationship Id="rId26" Type="http://schemas.openxmlformats.org/officeDocument/2006/relationships/hyperlink" Target="http://office.microsoft.com/en-us/sharepoint-foundation-help/len-function-HA010379984.aspx" TargetMode="External"/><Relationship Id="rId39" Type="http://schemas.openxmlformats.org/officeDocument/2006/relationships/printerSettings" Target="../printerSettings/printerSettings8.bin"/><Relationship Id="rId3" Type="http://schemas.openxmlformats.org/officeDocument/2006/relationships/hyperlink" Target="http://office.microsoft.com/en-us/excel-help/average-function-HP010342191.aspx" TargetMode="External"/><Relationship Id="rId21" Type="http://schemas.openxmlformats.org/officeDocument/2006/relationships/hyperlink" Target="http://office.microsoft.com/en-us/sharepoint-foundation-help/right-function-HA010380024.aspx" TargetMode="External"/><Relationship Id="rId34" Type="http://schemas.openxmlformats.org/officeDocument/2006/relationships/hyperlink" Target="http://office.microsoft.com/en-us/excel-help/abs-HP005208978.aspx" TargetMode="External"/><Relationship Id="rId7" Type="http://schemas.openxmlformats.org/officeDocument/2006/relationships/hyperlink" Target="http://office.microsoft.com/en-us/excel-help/min-HP005209176.aspx" TargetMode="External"/><Relationship Id="rId12" Type="http://schemas.openxmlformats.org/officeDocument/2006/relationships/hyperlink" Target="http://office.microsoft.com/en-us/excel-help/sumif-function-HP010342932.aspx" TargetMode="External"/><Relationship Id="rId17" Type="http://schemas.openxmlformats.org/officeDocument/2006/relationships/hyperlink" Target="http://office.microsoft.com/en-us/excel-help/forecast-HP005209096.aspx" TargetMode="External"/><Relationship Id="rId25" Type="http://schemas.openxmlformats.org/officeDocument/2006/relationships/hyperlink" Target="http://office.microsoft.com/en-us/excel-help/clean-HP005209014.aspx" TargetMode="External"/><Relationship Id="rId33" Type="http://schemas.openxmlformats.org/officeDocument/2006/relationships/hyperlink" Target="http://office.microsoft.com/en-us/excel-help/is-functions-HP005209147.aspx" TargetMode="External"/><Relationship Id="rId38" Type="http://schemas.openxmlformats.org/officeDocument/2006/relationships/hyperlink" Target="http://office.microsoft.com/en-us/excel-help/hide-error-values-and-error-indicators-in-cells-HP010342572.aspx" TargetMode="External"/><Relationship Id="rId2" Type="http://schemas.openxmlformats.org/officeDocument/2006/relationships/hyperlink" Target="http://office.microsoft.com/en-us/excel-help/count-function-HP010342338.aspx" TargetMode="External"/><Relationship Id="rId16" Type="http://schemas.openxmlformats.org/officeDocument/2006/relationships/hyperlink" Target="http://office.microsoft.com/en-us/excel-help/index-function-HP010342608.aspx" TargetMode="External"/><Relationship Id="rId20" Type="http://schemas.openxmlformats.org/officeDocument/2006/relationships/hyperlink" Target="http://office.microsoft.com/en-us/sharepoint-foundation-help/left-function-HA010379983.aspx" TargetMode="External"/><Relationship Id="rId29" Type="http://schemas.openxmlformats.org/officeDocument/2006/relationships/hyperlink" Target="http://office.microsoft.com/en-us/excel-help/correl-HP005209023.aspx" TargetMode="External"/><Relationship Id="rId1" Type="http://schemas.openxmlformats.org/officeDocument/2006/relationships/hyperlink" Target="http://office.microsoft.com/en-us/excel-help/sum-function-HP010342931.aspx" TargetMode="External"/><Relationship Id="rId6" Type="http://schemas.openxmlformats.org/officeDocument/2006/relationships/hyperlink" Target="http://office.microsoft.com/en-us/excel-help/max-HP005209170.aspx" TargetMode="External"/><Relationship Id="rId11" Type="http://schemas.openxmlformats.org/officeDocument/2006/relationships/hyperlink" Target="http://office.microsoft.com/en-us/excel-help/and-HP005208986.aspx" TargetMode="External"/><Relationship Id="rId24" Type="http://schemas.openxmlformats.org/officeDocument/2006/relationships/hyperlink" Target="http://office.microsoft.com/en-us/sharepoint-foundation-help/trim-function-HA010380054.aspx" TargetMode="External"/><Relationship Id="rId32" Type="http://schemas.openxmlformats.org/officeDocument/2006/relationships/hyperlink" Target="http://office.microsoft.com/en-us/excel-help/is-functions-HP005209147.aspx" TargetMode="External"/><Relationship Id="rId37" Type="http://schemas.openxmlformats.org/officeDocument/2006/relationships/hyperlink" Target="http://office.microsoft.com/en-us/excel-help/calculate-the-average-of-a-group-of-numbers-HP010342216.aspx" TargetMode="External"/><Relationship Id="rId40" Type="http://schemas.openxmlformats.org/officeDocument/2006/relationships/drawing" Target="../drawings/drawing19.xml"/><Relationship Id="rId5" Type="http://schemas.openxmlformats.org/officeDocument/2006/relationships/hyperlink" Target="http://office.microsoft.com/en-us/excel-help/sumproduct-function-HP010342935.aspx" TargetMode="External"/><Relationship Id="rId15" Type="http://schemas.openxmlformats.org/officeDocument/2006/relationships/hyperlink" Target="http://office.microsoft.com/en-us/excel-help/hlookup-HP005209114.aspx" TargetMode="External"/><Relationship Id="rId23" Type="http://schemas.openxmlformats.org/officeDocument/2006/relationships/hyperlink" Target="http://office.microsoft.com/en-us/sharepoint-foundation-help/search-function-HA010380029.aspx" TargetMode="External"/><Relationship Id="rId28" Type="http://schemas.openxmlformats.org/officeDocument/2006/relationships/hyperlink" Target="http://office.microsoft.com/en-us/excel-help/len-lenb-HP005209154.aspx" TargetMode="External"/><Relationship Id="rId36" Type="http://schemas.openxmlformats.org/officeDocument/2006/relationships/hyperlink" Target="http://office.microsoft.com/en-us/excel-help/roundup-HP005209242.aspx" TargetMode="External"/><Relationship Id="rId10" Type="http://schemas.openxmlformats.org/officeDocument/2006/relationships/hyperlink" Target="http://office.microsoft.com/en-us/excel-help/or-HP005209209.aspx" TargetMode="External"/><Relationship Id="rId19" Type="http://schemas.openxmlformats.org/officeDocument/2006/relationships/hyperlink" Target="http://office.microsoft.com/en-us/excel-help/trend-HP005209320.aspx" TargetMode="External"/><Relationship Id="rId31" Type="http://schemas.openxmlformats.org/officeDocument/2006/relationships/hyperlink" Target="http://office.microsoft.com/en-us/excel-help/power-HP005209217.aspx" TargetMode="External"/><Relationship Id="rId4" Type="http://schemas.openxmlformats.org/officeDocument/2006/relationships/hyperlink" Target="http://office.microsoft.com/en-us/excel-help/counta-function-HP010342344.aspx" TargetMode="External"/><Relationship Id="rId9" Type="http://schemas.openxmlformats.org/officeDocument/2006/relationships/hyperlink" Target="http://office.microsoft.com/en-us/excel-help/if-function-HP010342586.aspx" TargetMode="External"/><Relationship Id="rId14" Type="http://schemas.openxmlformats.org/officeDocument/2006/relationships/hyperlink" Target="http://office.microsoft.com/en-us/excel-help/vlookup-function-HP010343011.aspx" TargetMode="External"/><Relationship Id="rId22" Type="http://schemas.openxmlformats.org/officeDocument/2006/relationships/hyperlink" Target="http://office.microsoft.com/en-us/sharepoint-foundation-help/mid-function-HA010379995.aspx" TargetMode="External"/><Relationship Id="rId27" Type="http://schemas.openxmlformats.org/officeDocument/2006/relationships/hyperlink" Target="http://office.microsoft.com/en-us/excel-help/rand-HP005209229.aspx" TargetMode="External"/><Relationship Id="rId30" Type="http://schemas.openxmlformats.org/officeDocument/2006/relationships/hyperlink" Target="http://office.microsoft.com/en-us/excel-help/rsq-HP005209247.aspx" TargetMode="External"/><Relationship Id="rId35" Type="http://schemas.openxmlformats.org/officeDocument/2006/relationships/hyperlink" Target="http://office.microsoft.com/en-us/excel-help/round-function-HP010342858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Jonas.Pokstas@euromonitor.lt" TargetMode="External"/><Relationship Id="rId2" Type="http://schemas.openxmlformats.org/officeDocument/2006/relationships/hyperlink" Target="mailto:Oleg.Romanovskij@euromonitor.lt" TargetMode="External"/><Relationship Id="rId1" Type="http://schemas.openxmlformats.org/officeDocument/2006/relationships/hyperlink" Target="mailto:Domas.Andrijauskas@euromonitor..lt" TargetMode="External"/><Relationship Id="rId4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autoPageBreaks="0" fitToPage="1"/>
  </sheetPr>
  <dimension ref="A1:G46"/>
  <sheetViews>
    <sheetView showGridLines="0" showRowColHeaders="0" tabSelected="1" zoomScale="85" zoomScaleNormal="85" workbookViewId="0"/>
  </sheetViews>
  <sheetFormatPr defaultColWidth="0" defaultRowHeight="12.75" zeroHeight="1"/>
  <cols>
    <col min="1" max="1" width="4" style="6" customWidth="1"/>
    <col min="2" max="2" width="47" style="6" customWidth="1"/>
    <col min="3" max="3" width="13" style="6" customWidth="1"/>
    <col min="4" max="4" width="4.7109375" style="6" customWidth="1"/>
    <col min="5" max="5" width="87.140625" style="6" customWidth="1"/>
    <col min="6" max="6" width="4" style="6" customWidth="1"/>
    <col min="7" max="7" width="22.7109375" style="6" hidden="1" customWidth="1"/>
    <col min="8" max="16384" width="9.140625" style="6" hidden="1"/>
  </cols>
  <sheetData>
    <row r="1" spans="1:7" ht="57.75" customHeight="1">
      <c r="A1" s="207"/>
    </row>
    <row r="2" spans="1:7"/>
    <row r="3" spans="1:7" ht="29.25" customHeight="1">
      <c r="B3" s="18" t="s">
        <v>2</v>
      </c>
      <c r="C3" s="7"/>
      <c r="D3" s="7"/>
      <c r="E3" s="7"/>
      <c r="F3" s="7"/>
      <c r="G3" s="7"/>
    </row>
    <row r="4" spans="1:7" ht="17.25">
      <c r="B4" s="8" t="s">
        <v>865</v>
      </c>
      <c r="C4" s="7"/>
      <c r="D4" s="7"/>
      <c r="E4" s="7"/>
      <c r="F4" s="7"/>
      <c r="G4" s="7"/>
    </row>
    <row r="5" spans="1:7" ht="8.25" customHeight="1">
      <c r="B5" s="7"/>
      <c r="C5" s="9"/>
      <c r="D5" s="9"/>
      <c r="E5" s="9"/>
      <c r="F5" s="9"/>
      <c r="G5" s="9"/>
    </row>
    <row r="6" spans="1:7" ht="18" customHeight="1">
      <c r="B6" s="3" t="s">
        <v>3</v>
      </c>
      <c r="C6" s="15"/>
      <c r="D6" s="3"/>
      <c r="E6" s="3" t="s">
        <v>14</v>
      </c>
      <c r="F6" s="9"/>
      <c r="G6" s="9"/>
    </row>
    <row r="7" spans="1:7" ht="7.5" customHeight="1">
      <c r="B7" s="7"/>
      <c r="C7" s="9"/>
      <c r="D7" s="9"/>
      <c r="E7" s="9"/>
      <c r="F7" s="9"/>
      <c r="G7" s="9"/>
    </row>
    <row r="8" spans="1:7" ht="17.25" customHeight="1">
      <c r="B8" s="10" t="s">
        <v>4</v>
      </c>
      <c r="C8" s="11" t="s">
        <v>8</v>
      </c>
      <c r="D8" s="10"/>
      <c r="E8" s="12"/>
      <c r="F8" s="9"/>
      <c r="G8" s="9"/>
    </row>
    <row r="9" spans="1:7" ht="7.5" customHeight="1">
      <c r="B9" s="4"/>
      <c r="C9" s="4"/>
      <c r="D9" s="4"/>
      <c r="E9" s="4"/>
      <c r="F9" s="9"/>
      <c r="G9" s="9"/>
    </row>
    <row r="10" spans="1:7" ht="16.5" customHeight="1">
      <c r="B10" s="20" t="s">
        <v>5</v>
      </c>
      <c r="C10" s="19" t="s">
        <v>9</v>
      </c>
      <c r="D10" s="5"/>
      <c r="E10" s="21" t="s">
        <v>158</v>
      </c>
      <c r="F10" s="9"/>
      <c r="G10" s="9"/>
    </row>
    <row r="11" spans="1:7" ht="16.5" customHeight="1">
      <c r="B11" s="20" t="s">
        <v>6</v>
      </c>
      <c r="C11" s="19" t="s">
        <v>10</v>
      </c>
      <c r="D11" s="4"/>
      <c r="E11" s="21" t="s">
        <v>864</v>
      </c>
      <c r="F11" s="9"/>
      <c r="G11" s="9"/>
    </row>
    <row r="12" spans="1:7" ht="16.5" customHeight="1">
      <c r="B12" s="20" t="s">
        <v>7</v>
      </c>
      <c r="C12" s="19" t="s">
        <v>11</v>
      </c>
      <c r="D12" s="4"/>
      <c r="E12" s="16" t="s">
        <v>15</v>
      </c>
      <c r="F12" s="9"/>
      <c r="G12" s="9"/>
    </row>
    <row r="13" spans="1:7" ht="16.5" customHeight="1">
      <c r="B13" s="20" t="s">
        <v>261</v>
      </c>
      <c r="C13" s="19" t="s">
        <v>263</v>
      </c>
      <c r="E13" s="21" t="s">
        <v>265</v>
      </c>
      <c r="F13" s="9"/>
      <c r="G13" s="9"/>
    </row>
    <row r="14" spans="1:7" ht="16.5" customHeight="1">
      <c r="B14" s="20" t="s">
        <v>262</v>
      </c>
      <c r="C14" s="19" t="s">
        <v>264</v>
      </c>
      <c r="E14" s="21" t="s">
        <v>269</v>
      </c>
      <c r="F14" s="9"/>
      <c r="G14" s="9"/>
    </row>
    <row r="15" spans="1:7" ht="8.25" customHeight="1">
      <c r="B15" s="7"/>
      <c r="C15" s="9"/>
      <c r="D15" s="9"/>
      <c r="E15" s="9"/>
      <c r="F15" s="9"/>
      <c r="G15" s="9"/>
    </row>
    <row r="16" spans="1:7" ht="18" customHeight="1">
      <c r="B16" s="35" t="s">
        <v>13</v>
      </c>
      <c r="C16" s="36" t="s">
        <v>12</v>
      </c>
      <c r="D16" s="35"/>
      <c r="E16" s="37"/>
      <c r="F16" s="9"/>
      <c r="G16" s="9"/>
    </row>
    <row r="17" spans="1:7" ht="8.25" customHeight="1">
      <c r="B17" s="4"/>
      <c r="C17" s="7"/>
      <c r="D17" s="7"/>
      <c r="E17" s="7"/>
      <c r="F17" s="7"/>
      <c r="G17" s="7"/>
    </row>
    <row r="18" spans="1:7" ht="17.25" customHeight="1">
      <c r="A18" s="13"/>
      <c r="B18" s="20" t="s">
        <v>18</v>
      </c>
      <c r="C18" s="19" t="s">
        <v>23</v>
      </c>
      <c r="E18" s="21" t="s">
        <v>31</v>
      </c>
    </row>
    <row r="19" spans="1:7" ht="17.25" customHeight="1">
      <c r="A19" s="13"/>
      <c r="B19" s="20" t="s">
        <v>16</v>
      </c>
      <c r="C19" s="19" t="s">
        <v>24</v>
      </c>
      <c r="D19" s="7"/>
      <c r="E19" s="16" t="s">
        <v>30</v>
      </c>
      <c r="F19" s="7"/>
      <c r="G19" s="7"/>
    </row>
    <row r="20" spans="1:7" ht="17.25" customHeight="1">
      <c r="A20" s="13"/>
      <c r="B20" s="20" t="s">
        <v>17</v>
      </c>
      <c r="C20" s="19" t="s">
        <v>25</v>
      </c>
      <c r="E20" s="21" t="s">
        <v>273</v>
      </c>
    </row>
    <row r="21" spans="1:7" ht="17.25" customHeight="1">
      <c r="A21" s="13"/>
      <c r="B21" s="20" t="s">
        <v>19</v>
      </c>
      <c r="C21" s="19" t="s">
        <v>26</v>
      </c>
      <c r="E21" s="21" t="s">
        <v>711</v>
      </c>
    </row>
    <row r="22" spans="1:7" ht="17.25" customHeight="1">
      <c r="A22" s="13"/>
      <c r="B22" s="20" t="s">
        <v>20</v>
      </c>
      <c r="C22" s="19" t="s">
        <v>27</v>
      </c>
      <c r="E22" s="21" t="s">
        <v>726</v>
      </c>
    </row>
    <row r="23" spans="1:7" ht="17.25" customHeight="1">
      <c r="A23" s="13"/>
      <c r="B23" s="20" t="s">
        <v>21</v>
      </c>
      <c r="C23" s="19" t="s">
        <v>28</v>
      </c>
      <c r="E23" s="21" t="s">
        <v>789</v>
      </c>
    </row>
    <row r="24" spans="1:7" ht="17.25" customHeight="1">
      <c r="A24" s="13"/>
      <c r="B24" s="20" t="s">
        <v>22</v>
      </c>
      <c r="C24" s="19" t="s">
        <v>29</v>
      </c>
      <c r="E24" s="21" t="s">
        <v>866</v>
      </c>
    </row>
    <row r="25" spans="1:7" ht="8.25" customHeight="1">
      <c r="A25" s="13"/>
      <c r="B25" s="4"/>
    </row>
    <row r="26" spans="1:7" ht="18" customHeight="1">
      <c r="B26" s="38" t="s">
        <v>33</v>
      </c>
      <c r="C26" s="39" t="s">
        <v>32</v>
      </c>
      <c r="D26" s="38"/>
      <c r="E26" s="40"/>
      <c r="F26" s="9"/>
      <c r="G26" s="9"/>
    </row>
    <row r="27" spans="1:7" ht="8.25" customHeight="1">
      <c r="A27" s="13"/>
      <c r="B27" s="4"/>
    </row>
    <row r="28" spans="1:7" ht="16.5" customHeight="1">
      <c r="A28" s="13"/>
      <c r="B28" s="20" t="s">
        <v>34</v>
      </c>
      <c r="C28" s="19" t="s">
        <v>35</v>
      </c>
      <c r="E28" s="17" t="s">
        <v>44</v>
      </c>
    </row>
    <row r="29" spans="1:7" ht="16.5" customHeight="1">
      <c r="A29" s="13"/>
      <c r="B29" s="20" t="s">
        <v>36</v>
      </c>
      <c r="C29" s="19" t="s">
        <v>40</v>
      </c>
      <c r="E29" s="6" t="s">
        <v>36</v>
      </c>
    </row>
    <row r="30" spans="1:7" ht="16.5" customHeight="1">
      <c r="A30" s="13"/>
      <c r="B30" s="20" t="s">
        <v>37</v>
      </c>
      <c r="C30" s="19" t="s">
        <v>41</v>
      </c>
      <c r="E30" s="17" t="s">
        <v>45</v>
      </c>
    </row>
    <row r="31" spans="1:7" ht="16.5" customHeight="1">
      <c r="A31" s="13"/>
      <c r="B31" s="20" t="s">
        <v>38</v>
      </c>
      <c r="C31" s="19" t="s">
        <v>42</v>
      </c>
      <c r="E31" s="6" t="s">
        <v>840</v>
      </c>
    </row>
    <row r="32" spans="1:7" ht="16.5" customHeight="1">
      <c r="A32" s="13"/>
      <c r="B32" s="20" t="s">
        <v>39</v>
      </c>
      <c r="C32" s="19" t="s">
        <v>43</v>
      </c>
      <c r="E32" s="6" t="s">
        <v>159</v>
      </c>
    </row>
    <row r="33" spans="1:7" ht="8.25" customHeight="1">
      <c r="A33" s="13"/>
      <c r="B33" s="4"/>
    </row>
    <row r="34" spans="1:7" ht="18" customHeight="1">
      <c r="B34" s="41" t="s">
        <v>206</v>
      </c>
      <c r="C34" s="42"/>
      <c r="D34" s="41"/>
      <c r="E34" s="43"/>
      <c r="F34" s="9"/>
      <c r="G34" s="9"/>
    </row>
    <row r="35" spans="1:7" ht="8.25" customHeight="1">
      <c r="A35" s="13"/>
      <c r="B35" s="4"/>
    </row>
    <row r="36" spans="1:7" ht="16.5" customHeight="1">
      <c r="A36" s="13"/>
      <c r="B36" s="20" t="s">
        <v>207</v>
      </c>
      <c r="C36" s="206"/>
      <c r="E36" s="17"/>
    </row>
    <row r="37" spans="1:7" ht="16.5" customHeight="1">
      <c r="A37" s="13"/>
      <c r="B37" s="20" t="s">
        <v>859</v>
      </c>
      <c r="C37" s="206"/>
      <c r="E37" s="17"/>
    </row>
    <row r="38" spans="1:7" ht="16.5" hidden="1" customHeight="1">
      <c r="A38" s="13"/>
      <c r="B38" s="20"/>
      <c r="C38" s="19"/>
      <c r="E38" s="17"/>
    </row>
    <row r="39" spans="1:7" ht="16.5" hidden="1" customHeight="1">
      <c r="A39" s="13"/>
      <c r="B39" s="20"/>
      <c r="C39" s="19"/>
      <c r="E39" s="17"/>
    </row>
    <row r="40" spans="1:7" ht="8.25" customHeight="1">
      <c r="A40" s="13"/>
      <c r="B40" s="4"/>
    </row>
    <row r="41" spans="1:7" ht="18" customHeight="1">
      <c r="B41" s="44"/>
      <c r="C41" s="45"/>
      <c r="D41" s="44"/>
      <c r="E41" s="46"/>
      <c r="F41" s="9"/>
      <c r="G41" s="9"/>
    </row>
    <row r="42" spans="1:7" ht="8.25" customHeight="1">
      <c r="A42" s="13"/>
      <c r="B42" s="4"/>
    </row>
    <row r="43" spans="1:7" ht="15" hidden="1" customHeight="1"/>
    <row r="44" spans="1:7" hidden="1"/>
    <row r="45" spans="1:7" hidden="1">
      <c r="C45" s="14"/>
      <c r="D45" s="14"/>
      <c r="E45" s="14"/>
      <c r="F45" s="14"/>
      <c r="G45" s="14"/>
    </row>
    <row r="46" spans="1:7" hidden="1">
      <c r="C46" s="14"/>
      <c r="D46" s="14"/>
      <c r="E46" s="14"/>
      <c r="F46" s="14"/>
      <c r="G46" s="14"/>
    </row>
  </sheetData>
  <sheetProtection selectLockedCells="1"/>
  <phoneticPr fontId="5" type="noConversion"/>
  <hyperlinks>
    <hyperlink ref="C10" location="'Part 1.1'!A1" display="Part 1.1"/>
    <hyperlink ref="B10" location="'Part 1.1'!A1" display="Main Features"/>
    <hyperlink ref="C11" location="'Part 1.2'!A1" display="Part 1.2"/>
    <hyperlink ref="B11" location="'Part 1.2'!A1" display="Data processing"/>
    <hyperlink ref="C12" location="'Part 1.3'!A1" display="Part 1.3"/>
    <hyperlink ref="B12" location="'Part 1.3'!A1" display="Charts"/>
    <hyperlink ref="B14" location="'Part 1.4.2'!A1" display="Text processing (II)"/>
    <hyperlink ref="C14" location="'Part 1.4.2'!A1" display="Part 1.4.2"/>
    <hyperlink ref="B13" location="'Part 1.4.1'!A1" display="Text processing (I)"/>
    <hyperlink ref="C13" location="'Part 1.4.1'!A1" display="Part 1.4.1"/>
    <hyperlink ref="C18" location="'Part 2.1'!A1" display="Part 2.1"/>
    <hyperlink ref="B18" location="'Part 2.1'!A1" display="Standard statistical functions"/>
    <hyperlink ref="C19" location="'Part 2.2'!A1" display="Part 2.2"/>
    <hyperlink ref="B19" location="'Part 2.2'!A1" display="Main logical functions"/>
    <hyperlink ref="C20" location="'Part 2.3'!A1" display="Part 2.3"/>
    <hyperlink ref="B20" location="'Part 2.3'!A1" display="Additional logical and condition functions"/>
    <hyperlink ref="C21" location="'Part 2.4'!A1" display="Part 2.4"/>
    <hyperlink ref="C22" location="'Part 2.5'!A1" display="Part 2.5"/>
    <hyperlink ref="B22" location="'Part 2.5'!A1" display="Functions for estimations"/>
    <hyperlink ref="B21" location="'Part 2.4'!A1" display="Reference funtions"/>
    <hyperlink ref="C23" location="'Part 2.6'!A1" display="Part 2.6"/>
    <hyperlink ref="B23" location="'Part 2.6'!A1" display="Text processing functions"/>
    <hyperlink ref="B24" location="'Part 2.7'!A1" display="Some additional functions"/>
    <hyperlink ref="C24" location="'Part 2.7'!A1" display="Part 2.7"/>
    <hyperlink ref="C28" location="'Part 3.1'!A1" display="Part 3.1"/>
    <hyperlink ref="B28" location="'Part 3.1'!A1" display="Standard file and its attributes"/>
    <hyperlink ref="C29" location="'Part 3.2'!A1" display="Part 3.2"/>
    <hyperlink ref="B29" location="'Part 3.2'!A1" display="Old-new-compare system"/>
    <hyperlink ref="B30" location="'Part 3.3'!A1" display="Estimations (I)"/>
    <hyperlink ref="C30" location="'Part 3.3'!A1" display="Part 3.3"/>
    <hyperlink ref="B31" location="'Part 3.4'!A1" display="Estimations (II)"/>
    <hyperlink ref="C31" location="'Part 3.4'!A1" display="Part 3.4"/>
    <hyperlink ref="C32" location="'Part 3.5'!A1" display="Part 3.5"/>
    <hyperlink ref="B32" location="'Part 3.5'!A1" display="Small details to look into"/>
    <hyperlink ref="B36" location="Functions!A1" display="Function list"/>
    <hyperlink ref="B37" location="Contacts!A1" display="Contacts"/>
  </hyperlinks>
  <pageMargins left="0.75" right="0.75" top="1" bottom="1" header="0.5" footer="0.5"/>
  <pageSetup scale="8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109"/>
  <sheetViews>
    <sheetView zoomScaleNormal="100" workbookViewId="0">
      <pane ySplit="6" topLeftCell="A7" activePane="bottomLeft" state="frozen"/>
      <selection pane="bottomLeft"/>
    </sheetView>
  </sheetViews>
  <sheetFormatPr defaultRowHeight="12.75"/>
  <sheetData>
    <row r="1" spans="1:10" s="27" customFormat="1">
      <c r="E1" s="48" t="s">
        <v>153</v>
      </c>
      <c r="F1" s="28" t="str">
        <f>Home!E21</f>
        <v>Vlookup, Hlookup, Index</v>
      </c>
    </row>
    <row r="2" spans="1:10" s="27" customFormat="1">
      <c r="E2" s="49" t="s">
        <v>157</v>
      </c>
      <c r="F2" s="28" t="s">
        <v>709</v>
      </c>
    </row>
    <row r="3" spans="1:10" s="27" customFormat="1">
      <c r="E3" s="49" t="s">
        <v>156</v>
      </c>
      <c r="F3" s="28" t="s">
        <v>271</v>
      </c>
    </row>
    <row r="4" spans="1:10" s="27" customFormat="1">
      <c r="E4" s="49" t="s">
        <v>154</v>
      </c>
      <c r="F4" s="28" t="s">
        <v>712</v>
      </c>
    </row>
    <row r="5" spans="1:10" s="27" customFormat="1" ht="4.5" customHeight="1">
      <c r="D5" s="29"/>
    </row>
    <row r="6" spans="1:10" ht="15">
      <c r="A6" s="104" t="s">
        <v>0</v>
      </c>
      <c r="B6" s="105">
        <v>2007</v>
      </c>
      <c r="C6" s="105">
        <v>2008</v>
      </c>
      <c r="D6" s="105">
        <v>2009</v>
      </c>
    </row>
    <row r="7" spans="1:10" ht="15.75" thickBot="1">
      <c r="A7" s="96" t="s">
        <v>367</v>
      </c>
      <c r="B7" s="97">
        <v>19211</v>
      </c>
      <c r="C7" s="97">
        <v>20144</v>
      </c>
      <c r="D7" s="97">
        <v>21644</v>
      </c>
    </row>
    <row r="8" spans="1:10" ht="15">
      <c r="A8" s="96" t="s">
        <v>648</v>
      </c>
      <c r="B8" s="97">
        <v>21488.373</v>
      </c>
      <c r="C8" s="97">
        <v>19836.398000000001</v>
      </c>
      <c r="D8" s="97">
        <v>16813.673999999999</v>
      </c>
      <c r="G8" s="52" t="s">
        <v>0</v>
      </c>
      <c r="H8" s="53">
        <v>2007</v>
      </c>
      <c r="I8" s="53">
        <v>2008</v>
      </c>
      <c r="J8" s="54">
        <v>2009</v>
      </c>
    </row>
    <row r="9" spans="1:10" ht="15">
      <c r="A9" s="96" t="s">
        <v>466</v>
      </c>
      <c r="B9" s="97">
        <v>9972</v>
      </c>
      <c r="C9" s="97">
        <v>9791</v>
      </c>
      <c r="D9" s="97">
        <v>7701</v>
      </c>
      <c r="G9" s="55" t="s">
        <v>410</v>
      </c>
      <c r="H9" s="33"/>
      <c r="I9" s="33"/>
      <c r="J9" s="56"/>
    </row>
    <row r="10" spans="1:10" ht="15">
      <c r="A10" s="96" t="s">
        <v>201</v>
      </c>
      <c r="B10" s="97">
        <v>8609</v>
      </c>
      <c r="C10" s="97">
        <v>8372</v>
      </c>
      <c r="D10" s="97">
        <v>7165</v>
      </c>
      <c r="G10" s="55" t="s">
        <v>594</v>
      </c>
      <c r="H10" s="33"/>
      <c r="I10" s="33"/>
      <c r="J10" s="56"/>
    </row>
    <row r="11" spans="1:10" ht="15">
      <c r="A11" s="96" t="s">
        <v>410</v>
      </c>
      <c r="B11" s="97">
        <v>9219.6859999999997</v>
      </c>
      <c r="C11" s="97">
        <v>8333.5650000000005</v>
      </c>
      <c r="D11" s="97">
        <v>6646.1670000000004</v>
      </c>
      <c r="G11" s="55" t="s">
        <v>546</v>
      </c>
      <c r="H11" s="33"/>
      <c r="I11" s="33"/>
      <c r="J11" s="56"/>
    </row>
    <row r="12" spans="1:10" ht="15">
      <c r="A12" s="96" t="s">
        <v>449</v>
      </c>
      <c r="B12" s="97">
        <v>2697</v>
      </c>
      <c r="C12" s="97">
        <v>6114</v>
      </c>
      <c r="D12" s="97">
        <v>6320</v>
      </c>
      <c r="G12" s="55" t="s">
        <v>386</v>
      </c>
      <c r="H12" s="33"/>
      <c r="I12" s="33"/>
      <c r="J12" s="56"/>
    </row>
    <row r="13" spans="1:10" ht="15.75" thickBot="1">
      <c r="A13" s="96" t="s">
        <v>353</v>
      </c>
      <c r="B13" s="97">
        <v>5947</v>
      </c>
      <c r="C13" s="97">
        <v>5266</v>
      </c>
      <c r="D13" s="97">
        <v>4442</v>
      </c>
      <c r="G13" s="57" t="s">
        <v>710</v>
      </c>
      <c r="H13" s="58"/>
      <c r="I13" s="58"/>
      <c r="J13" s="59"/>
    </row>
    <row r="14" spans="1:10" ht="15">
      <c r="A14" s="96" t="s">
        <v>594</v>
      </c>
      <c r="B14" s="97">
        <v>2985.1</v>
      </c>
      <c r="C14" s="97">
        <v>3264</v>
      </c>
      <c r="D14" s="97">
        <v>2884</v>
      </c>
    </row>
    <row r="15" spans="1:10" ht="15.75" thickBot="1">
      <c r="A15" s="96" t="s">
        <v>453</v>
      </c>
      <c r="B15" s="97">
        <v>1530</v>
      </c>
      <c r="C15" s="97">
        <v>2850</v>
      </c>
      <c r="D15" s="97">
        <v>2850</v>
      </c>
    </row>
    <row r="16" spans="1:10" ht="15">
      <c r="A16" s="96" t="s">
        <v>202</v>
      </c>
      <c r="B16" s="97">
        <v>3259.8440000000001</v>
      </c>
      <c r="C16" s="97">
        <v>3006.3989999999999</v>
      </c>
      <c r="D16" s="97">
        <v>2635.1819999999998</v>
      </c>
      <c r="G16" s="52" t="s">
        <v>410</v>
      </c>
      <c r="H16" s="53">
        <v>2008</v>
      </c>
      <c r="I16" s="54"/>
    </row>
    <row r="17" spans="1:9" ht="15">
      <c r="A17" s="96" t="s">
        <v>343</v>
      </c>
      <c r="B17" s="97">
        <v>2575</v>
      </c>
      <c r="C17" s="97">
        <v>2534</v>
      </c>
      <c r="D17" s="97">
        <v>2575</v>
      </c>
      <c r="G17" s="55" t="s">
        <v>546</v>
      </c>
      <c r="H17" s="33">
        <v>2009</v>
      </c>
      <c r="I17" s="56"/>
    </row>
    <row r="18" spans="1:9" ht="15">
      <c r="A18" s="96" t="s">
        <v>200</v>
      </c>
      <c r="B18" s="97">
        <v>3199.4</v>
      </c>
      <c r="C18" s="97">
        <v>2879.201</v>
      </c>
      <c r="D18" s="97">
        <v>2416.9949999999999</v>
      </c>
      <c r="G18" s="55" t="s">
        <v>386</v>
      </c>
      <c r="H18" s="33">
        <v>2007</v>
      </c>
      <c r="I18" s="56"/>
    </row>
    <row r="19" spans="1:9" ht="15.75" thickBot="1">
      <c r="A19" s="96" t="s">
        <v>474</v>
      </c>
      <c r="B19" s="97">
        <v>2559</v>
      </c>
      <c r="C19" s="97">
        <v>2416</v>
      </c>
      <c r="D19" s="97">
        <v>2288</v>
      </c>
      <c r="G19" s="57" t="s">
        <v>447</v>
      </c>
      <c r="H19" s="58">
        <v>2009</v>
      </c>
      <c r="I19" s="59"/>
    </row>
    <row r="20" spans="1:9" ht="15">
      <c r="A20" s="96" t="s">
        <v>320</v>
      </c>
      <c r="B20" s="97">
        <v>2591</v>
      </c>
      <c r="C20" s="97">
        <v>2648.3380000000002</v>
      </c>
      <c r="D20" s="97">
        <v>2248.4920000000002</v>
      </c>
    </row>
    <row r="21" spans="1:9" ht="15">
      <c r="A21" s="96" t="s">
        <v>404</v>
      </c>
      <c r="B21" s="100">
        <v>1632</v>
      </c>
      <c r="C21" s="100">
        <v>1589.652</v>
      </c>
      <c r="D21" s="100">
        <v>1589.652</v>
      </c>
    </row>
    <row r="22" spans="1:9" ht="15">
      <c r="A22" s="96" t="s">
        <v>531</v>
      </c>
      <c r="B22" s="102">
        <v>1379</v>
      </c>
      <c r="C22" s="102">
        <v>1390</v>
      </c>
      <c r="D22" s="102">
        <v>1390</v>
      </c>
    </row>
    <row r="23" spans="1:9" ht="15">
      <c r="A23" s="96" t="s">
        <v>198</v>
      </c>
      <c r="B23" s="97">
        <v>1119</v>
      </c>
      <c r="C23" s="97">
        <v>1141.4659999999999</v>
      </c>
      <c r="D23" s="97">
        <v>1141.4659999999999</v>
      </c>
    </row>
    <row r="24" spans="1:9" ht="15">
      <c r="A24" s="96" t="s">
        <v>574</v>
      </c>
      <c r="B24" s="102">
        <v>1055.136</v>
      </c>
      <c r="C24" s="102">
        <v>1064.2180000000001</v>
      </c>
      <c r="D24" s="102">
        <v>1088.3</v>
      </c>
    </row>
    <row r="25" spans="1:9" ht="15">
      <c r="A25" s="96" t="s">
        <v>620</v>
      </c>
      <c r="B25" s="97">
        <v>1221</v>
      </c>
      <c r="C25" s="97">
        <v>1010</v>
      </c>
      <c r="D25" s="97">
        <v>1053</v>
      </c>
    </row>
    <row r="26" spans="1:9" ht="15">
      <c r="A26" s="96" t="s">
        <v>566</v>
      </c>
      <c r="B26" s="102">
        <v>801.49900000000002</v>
      </c>
      <c r="C26" s="102">
        <v>884.28300000000002</v>
      </c>
      <c r="D26" s="102">
        <v>908.22799999999995</v>
      </c>
    </row>
    <row r="27" spans="1:9" ht="15">
      <c r="A27" s="96" t="s">
        <v>708</v>
      </c>
      <c r="B27" s="103">
        <v>740</v>
      </c>
      <c r="C27" s="103">
        <v>740</v>
      </c>
      <c r="D27" s="103">
        <v>740</v>
      </c>
    </row>
    <row r="28" spans="1:9" ht="15">
      <c r="A28" s="96" t="s">
        <v>546</v>
      </c>
      <c r="B28" s="102">
        <v>916</v>
      </c>
      <c r="C28" s="102">
        <v>911</v>
      </c>
      <c r="D28" s="102">
        <v>737</v>
      </c>
    </row>
    <row r="29" spans="1:9" ht="15">
      <c r="A29" s="96" t="s">
        <v>322</v>
      </c>
      <c r="B29" s="97">
        <v>676</v>
      </c>
      <c r="C29" s="97">
        <v>706</v>
      </c>
      <c r="D29" s="97">
        <v>723</v>
      </c>
    </row>
    <row r="30" spans="1:9" ht="15">
      <c r="A30" s="96" t="s">
        <v>672</v>
      </c>
      <c r="B30" s="97">
        <v>887</v>
      </c>
      <c r="C30" s="97">
        <v>887</v>
      </c>
      <c r="D30" s="97">
        <v>705</v>
      </c>
    </row>
    <row r="31" spans="1:9" ht="15">
      <c r="A31" s="96" t="s">
        <v>361</v>
      </c>
      <c r="B31" s="97">
        <v>684.75099999999998</v>
      </c>
      <c r="C31" s="97">
        <v>692.346</v>
      </c>
      <c r="D31" s="97">
        <v>691.34199999999998</v>
      </c>
    </row>
    <row r="32" spans="1:9" ht="15">
      <c r="A32" s="96" t="s">
        <v>204</v>
      </c>
      <c r="B32" s="102">
        <v>924</v>
      </c>
      <c r="C32" s="102">
        <v>708</v>
      </c>
      <c r="D32" s="102">
        <v>653</v>
      </c>
    </row>
    <row r="33" spans="1:4" ht="15">
      <c r="A33" s="96" t="s">
        <v>600</v>
      </c>
      <c r="B33" s="97">
        <v>511</v>
      </c>
      <c r="C33" s="97">
        <v>522.48599999999999</v>
      </c>
      <c r="D33" s="97">
        <v>539.37900000000002</v>
      </c>
    </row>
    <row r="34" spans="1:4" ht="15">
      <c r="A34" s="96" t="s">
        <v>417</v>
      </c>
      <c r="B34" s="97">
        <v>1193</v>
      </c>
      <c r="C34" s="97">
        <v>990</v>
      </c>
      <c r="D34" s="97">
        <v>505</v>
      </c>
    </row>
    <row r="35" spans="1:4" ht="15">
      <c r="A35" s="96" t="s">
        <v>586</v>
      </c>
      <c r="B35" s="97">
        <v>569</v>
      </c>
      <c r="C35" s="97">
        <v>525</v>
      </c>
      <c r="D35" s="97">
        <v>474</v>
      </c>
    </row>
    <row r="36" spans="1:4" ht="15">
      <c r="A36" s="96" t="s">
        <v>628</v>
      </c>
      <c r="B36" s="97">
        <v>217</v>
      </c>
      <c r="C36" s="97">
        <v>461</v>
      </c>
      <c r="D36" s="97">
        <v>461</v>
      </c>
    </row>
    <row r="37" spans="1:4" ht="15">
      <c r="A37" s="96" t="s">
        <v>316</v>
      </c>
      <c r="B37" s="97">
        <v>422</v>
      </c>
      <c r="C37" s="97">
        <v>451</v>
      </c>
      <c r="D37" s="97">
        <v>451</v>
      </c>
    </row>
    <row r="38" spans="1:4" ht="15">
      <c r="A38" s="96" t="s">
        <v>369</v>
      </c>
      <c r="B38" s="97">
        <v>297</v>
      </c>
      <c r="C38" s="97">
        <v>309</v>
      </c>
      <c r="D38" s="97">
        <v>302</v>
      </c>
    </row>
    <row r="39" spans="1:4" ht="15">
      <c r="A39" s="96" t="s">
        <v>562</v>
      </c>
      <c r="B39" s="102">
        <v>296</v>
      </c>
      <c r="C39" s="102">
        <v>296</v>
      </c>
      <c r="D39" s="102">
        <v>296</v>
      </c>
    </row>
    <row r="40" spans="1:4" ht="15">
      <c r="A40" s="96" t="s">
        <v>610</v>
      </c>
      <c r="B40" s="97">
        <v>290</v>
      </c>
      <c r="C40" s="97">
        <v>258.697</v>
      </c>
      <c r="D40" s="97">
        <v>273.85300000000001</v>
      </c>
    </row>
    <row r="41" spans="1:4" ht="15">
      <c r="A41" s="96" t="s">
        <v>564</v>
      </c>
      <c r="B41" s="102">
        <v>252</v>
      </c>
      <c r="C41" s="102">
        <v>258</v>
      </c>
      <c r="D41" s="102">
        <v>258</v>
      </c>
    </row>
    <row r="42" spans="1:4" ht="15">
      <c r="A42" s="96" t="s">
        <v>373</v>
      </c>
      <c r="B42" s="97">
        <v>261</v>
      </c>
      <c r="C42" s="97">
        <v>236</v>
      </c>
      <c r="D42" s="97">
        <v>226</v>
      </c>
    </row>
    <row r="43" spans="1:4" ht="15">
      <c r="A43" s="96" t="s">
        <v>533</v>
      </c>
      <c r="B43" s="102">
        <v>142</v>
      </c>
      <c r="C43" s="102">
        <v>172</v>
      </c>
      <c r="D43" s="102">
        <v>185</v>
      </c>
    </row>
    <row r="44" spans="1:4" ht="15">
      <c r="A44" s="96" t="s">
        <v>375</v>
      </c>
      <c r="B44" s="97">
        <v>177</v>
      </c>
      <c r="C44" s="97">
        <v>167</v>
      </c>
      <c r="D44" s="97">
        <v>167</v>
      </c>
    </row>
    <row r="45" spans="1:4" ht="15">
      <c r="A45" s="96" t="s">
        <v>386</v>
      </c>
      <c r="B45" s="100">
        <v>154.72200000000001</v>
      </c>
      <c r="C45" s="100">
        <v>155.72200000000001</v>
      </c>
      <c r="D45" s="100">
        <v>155.72200000000001</v>
      </c>
    </row>
    <row r="46" spans="1:4" ht="15">
      <c r="A46" s="96" t="s">
        <v>396</v>
      </c>
      <c r="B46" s="97">
        <v>150</v>
      </c>
      <c r="C46" s="97">
        <v>150</v>
      </c>
      <c r="D46" s="97">
        <v>150</v>
      </c>
    </row>
    <row r="47" spans="1:4" ht="15">
      <c r="A47" s="96" t="s">
        <v>459</v>
      </c>
      <c r="B47" s="97">
        <v>95</v>
      </c>
      <c r="C47" s="97">
        <v>145</v>
      </c>
      <c r="D47" s="97">
        <v>145</v>
      </c>
    </row>
    <row r="48" spans="1:4" ht="15">
      <c r="A48" s="96" t="s">
        <v>365</v>
      </c>
      <c r="B48" s="97">
        <v>118</v>
      </c>
      <c r="C48" s="97">
        <v>122</v>
      </c>
      <c r="D48" s="97">
        <v>110</v>
      </c>
    </row>
    <row r="49" spans="1:4" ht="15">
      <c r="A49" s="96" t="s">
        <v>457</v>
      </c>
      <c r="B49" s="97">
        <v>70</v>
      </c>
      <c r="C49" s="97">
        <v>80</v>
      </c>
      <c r="D49" s="97">
        <v>80</v>
      </c>
    </row>
    <row r="50" spans="1:4" ht="15">
      <c r="A50" s="96" t="s">
        <v>656</v>
      </c>
      <c r="B50" s="100">
        <v>77</v>
      </c>
      <c r="C50" s="100">
        <v>77</v>
      </c>
      <c r="D50" s="100">
        <v>77</v>
      </c>
    </row>
    <row r="51" spans="1:4" ht="15">
      <c r="A51" s="96" t="s">
        <v>662</v>
      </c>
      <c r="B51" s="97">
        <v>70</v>
      </c>
      <c r="C51" s="97">
        <v>70</v>
      </c>
      <c r="D51" s="97">
        <v>70</v>
      </c>
    </row>
    <row r="52" spans="1:4" ht="15">
      <c r="A52" s="96" t="s">
        <v>652</v>
      </c>
      <c r="B52" s="97">
        <v>48</v>
      </c>
      <c r="C52" s="97">
        <v>48</v>
      </c>
      <c r="D52" s="97">
        <v>44</v>
      </c>
    </row>
    <row r="53" spans="1:4" ht="15">
      <c r="A53" s="96" t="s">
        <v>517</v>
      </c>
      <c r="B53" s="102">
        <v>34</v>
      </c>
      <c r="C53" s="102">
        <v>34</v>
      </c>
      <c r="D53" s="102">
        <v>34</v>
      </c>
    </row>
    <row r="54" spans="1:4" ht="15">
      <c r="A54" s="96" t="s">
        <v>331</v>
      </c>
      <c r="B54" s="97">
        <v>30</v>
      </c>
      <c r="C54" s="97">
        <v>30</v>
      </c>
      <c r="D54" s="97">
        <v>30</v>
      </c>
    </row>
    <row r="55" spans="1:4" ht="15">
      <c r="A55" s="96" t="s">
        <v>644</v>
      </c>
      <c r="B55" s="97">
        <v>29.321999999999999</v>
      </c>
      <c r="C55" s="97">
        <v>29.321999999999999</v>
      </c>
      <c r="D55" s="97">
        <v>29.321999999999999</v>
      </c>
    </row>
    <row r="56" spans="1:4" ht="15">
      <c r="A56" s="96" t="s">
        <v>634</v>
      </c>
      <c r="B56" s="97">
        <v>22.6</v>
      </c>
      <c r="C56" s="97">
        <v>22.6</v>
      </c>
      <c r="D56" s="97">
        <v>22.6</v>
      </c>
    </row>
    <row r="57" spans="1:4" ht="15">
      <c r="A57" s="96" t="s">
        <v>445</v>
      </c>
      <c r="B57" s="97">
        <v>117</v>
      </c>
      <c r="C57" s="97">
        <v>18</v>
      </c>
      <c r="D57" s="97">
        <v>19</v>
      </c>
    </row>
    <row r="58" spans="1:4" ht="15">
      <c r="A58" s="96" t="s">
        <v>582</v>
      </c>
      <c r="B58" s="100">
        <v>20</v>
      </c>
      <c r="C58" s="100">
        <v>7.7249999999999996</v>
      </c>
      <c r="D58" s="100">
        <v>16.22</v>
      </c>
    </row>
    <row r="59" spans="1:4" ht="15">
      <c r="A59" s="96" t="s">
        <v>480</v>
      </c>
      <c r="B59" s="100">
        <v>16</v>
      </c>
      <c r="C59" s="100">
        <v>16</v>
      </c>
      <c r="D59" s="100">
        <v>16</v>
      </c>
    </row>
    <row r="60" spans="1:4" ht="15">
      <c r="A60" s="96" t="s">
        <v>310</v>
      </c>
      <c r="B60" s="100">
        <v>14</v>
      </c>
      <c r="C60" s="100">
        <v>14</v>
      </c>
      <c r="D60" s="100">
        <v>14</v>
      </c>
    </row>
    <row r="61" spans="1:4" ht="15">
      <c r="A61" s="96" t="s">
        <v>521</v>
      </c>
      <c r="B61" s="102">
        <v>13.7</v>
      </c>
      <c r="C61" s="102">
        <v>13.7</v>
      </c>
      <c r="D61" s="102">
        <v>13.7</v>
      </c>
    </row>
    <row r="62" spans="1:4" ht="15">
      <c r="A62" s="96" t="s">
        <v>441</v>
      </c>
      <c r="B62" s="100">
        <v>13</v>
      </c>
      <c r="C62" s="100">
        <v>13</v>
      </c>
      <c r="D62" s="100">
        <v>13</v>
      </c>
    </row>
    <row r="63" spans="1:4" ht="15">
      <c r="A63" s="96" t="s">
        <v>576</v>
      </c>
      <c r="B63" s="99">
        <v>11</v>
      </c>
      <c r="C63" s="99">
        <v>11</v>
      </c>
      <c r="D63" s="99">
        <v>11</v>
      </c>
    </row>
    <row r="64" spans="1:4" ht="15">
      <c r="A64" s="96" t="s">
        <v>468</v>
      </c>
      <c r="B64" s="100">
        <v>11</v>
      </c>
      <c r="C64" s="100">
        <v>11</v>
      </c>
      <c r="D64" s="100">
        <v>11</v>
      </c>
    </row>
    <row r="65" spans="1:4" ht="15">
      <c r="A65" s="96" t="s">
        <v>390</v>
      </c>
      <c r="B65" s="100">
        <v>10</v>
      </c>
      <c r="C65" s="100">
        <v>10</v>
      </c>
      <c r="D65" s="100">
        <v>10</v>
      </c>
    </row>
    <row r="66" spans="1:4" ht="15">
      <c r="A66" s="96" t="s">
        <v>455</v>
      </c>
      <c r="B66" s="100">
        <v>8</v>
      </c>
      <c r="C66" s="100">
        <v>8</v>
      </c>
      <c r="D66" s="100">
        <v>8</v>
      </c>
    </row>
    <row r="67" spans="1:4" ht="15">
      <c r="A67" s="96" t="s">
        <v>680</v>
      </c>
      <c r="B67" s="100">
        <v>7</v>
      </c>
      <c r="C67" s="100">
        <v>7</v>
      </c>
      <c r="D67" s="100">
        <v>7</v>
      </c>
    </row>
    <row r="68" spans="1:4" ht="15">
      <c r="A68" s="96" t="s">
        <v>337</v>
      </c>
      <c r="B68" s="100">
        <v>6.4</v>
      </c>
      <c r="C68" s="100">
        <v>6.4</v>
      </c>
      <c r="D68" s="100">
        <v>6.4</v>
      </c>
    </row>
    <row r="69" spans="1:4" ht="15">
      <c r="A69" s="96" t="s">
        <v>400</v>
      </c>
      <c r="B69" s="100">
        <v>6.4</v>
      </c>
      <c r="C69" s="100">
        <v>6.4</v>
      </c>
      <c r="D69" s="100">
        <v>6.4</v>
      </c>
    </row>
    <row r="70" spans="1:4" ht="15">
      <c r="A70" s="96" t="s">
        <v>638</v>
      </c>
      <c r="B70" s="100">
        <v>6</v>
      </c>
      <c r="C70" s="100">
        <v>6</v>
      </c>
      <c r="D70" s="100">
        <v>6</v>
      </c>
    </row>
    <row r="71" spans="1:4" ht="15">
      <c r="A71" s="96" t="s">
        <v>347</v>
      </c>
      <c r="B71" s="100">
        <v>3</v>
      </c>
      <c r="C71" s="100">
        <v>2.9580000000000002</v>
      </c>
      <c r="D71" s="100">
        <v>3.3</v>
      </c>
    </row>
    <row r="72" spans="1:4" ht="15">
      <c r="A72" s="96" t="s">
        <v>464</v>
      </c>
      <c r="B72" s="100">
        <v>3.2</v>
      </c>
      <c r="C72" s="100">
        <v>3.2</v>
      </c>
      <c r="D72" s="100">
        <v>3.2</v>
      </c>
    </row>
    <row r="73" spans="1:4" ht="15">
      <c r="A73" s="96" t="s">
        <v>345</v>
      </c>
      <c r="B73" s="100">
        <v>50.720999999999997</v>
      </c>
      <c r="C73" s="100">
        <v>3</v>
      </c>
      <c r="D73" s="100">
        <v>3</v>
      </c>
    </row>
    <row r="74" spans="1:4" ht="15">
      <c r="A74" s="96" t="s">
        <v>496</v>
      </c>
      <c r="B74" s="100">
        <v>3</v>
      </c>
      <c r="C74" s="100">
        <v>3</v>
      </c>
      <c r="D74" s="100">
        <v>3</v>
      </c>
    </row>
    <row r="75" spans="1:4" ht="15">
      <c r="A75" s="96" t="s">
        <v>435</v>
      </c>
      <c r="B75" s="100">
        <v>2</v>
      </c>
      <c r="C75" s="100">
        <v>2</v>
      </c>
      <c r="D75" s="100">
        <v>2</v>
      </c>
    </row>
    <row r="76" spans="1:4" ht="15">
      <c r="A76" s="96" t="s">
        <v>674</v>
      </c>
      <c r="B76" s="100">
        <v>1.9</v>
      </c>
      <c r="C76" s="100">
        <v>1.9</v>
      </c>
      <c r="D76" s="100">
        <v>1.9</v>
      </c>
    </row>
    <row r="77" spans="1:4" ht="15">
      <c r="A77" s="96" t="s">
        <v>419</v>
      </c>
      <c r="B77" s="102">
        <v>1.232</v>
      </c>
      <c r="C77" s="102">
        <v>1.232</v>
      </c>
      <c r="D77" s="102">
        <v>1.232</v>
      </c>
    </row>
    <row r="78" spans="1:4" ht="15">
      <c r="A78" s="96" t="s">
        <v>377</v>
      </c>
      <c r="B78" s="100">
        <v>0.5</v>
      </c>
      <c r="C78" s="100">
        <v>1.3</v>
      </c>
      <c r="D78" s="100">
        <v>1.2</v>
      </c>
    </row>
    <row r="79" spans="1:4" ht="15">
      <c r="A79" s="96" t="s">
        <v>484</v>
      </c>
      <c r="B79" s="99">
        <v>1</v>
      </c>
      <c r="C79" s="99">
        <v>1</v>
      </c>
      <c r="D79" s="99">
        <v>1</v>
      </c>
    </row>
    <row r="80" spans="1:4" ht="15">
      <c r="A80" s="96" t="s">
        <v>539</v>
      </c>
      <c r="B80" s="99">
        <v>1</v>
      </c>
      <c r="C80" s="99">
        <v>1</v>
      </c>
      <c r="D80" s="99">
        <v>1</v>
      </c>
    </row>
    <row r="81" spans="1:4" ht="15">
      <c r="A81" s="96" t="s">
        <v>670</v>
      </c>
      <c r="B81" s="100">
        <v>1</v>
      </c>
      <c r="C81" s="100">
        <v>1</v>
      </c>
      <c r="D81" s="100">
        <v>1</v>
      </c>
    </row>
    <row r="82" spans="1:4" ht="15">
      <c r="A82" s="96" t="s">
        <v>654</v>
      </c>
      <c r="B82" s="97">
        <v>0.52100000000000002</v>
      </c>
      <c r="C82" s="97">
        <v>0.65600000000000003</v>
      </c>
      <c r="D82" s="97">
        <v>0.65600000000000003</v>
      </c>
    </row>
    <row r="83" spans="1:4" ht="15">
      <c r="A83" s="96" t="s">
        <v>482</v>
      </c>
      <c r="B83" s="97">
        <v>2.1000000000000001E-2</v>
      </c>
      <c r="C83" s="97">
        <v>2.7E-2</v>
      </c>
      <c r="D83" s="97">
        <v>8.9999999999999993E-3</v>
      </c>
    </row>
    <row r="84" spans="1:4" ht="15">
      <c r="A84" s="96" t="s">
        <v>300</v>
      </c>
      <c r="B84" s="97">
        <v>0</v>
      </c>
      <c r="C84" s="97">
        <v>0</v>
      </c>
      <c r="D84" s="97">
        <v>0</v>
      </c>
    </row>
    <row r="85" spans="1:4" ht="15">
      <c r="A85" s="96" t="s">
        <v>306</v>
      </c>
      <c r="B85" s="97">
        <v>0</v>
      </c>
      <c r="C85" s="100">
        <v>0</v>
      </c>
      <c r="D85" s="100">
        <v>0</v>
      </c>
    </row>
    <row r="86" spans="1:4" ht="15">
      <c r="A86" s="96" t="s">
        <v>312</v>
      </c>
      <c r="B86" s="97">
        <v>0</v>
      </c>
      <c r="C86" s="97">
        <v>0</v>
      </c>
      <c r="D86" s="97">
        <v>0</v>
      </c>
    </row>
    <row r="87" spans="1:4" ht="15">
      <c r="A87" s="96" t="s">
        <v>308</v>
      </c>
      <c r="B87" s="97">
        <v>0</v>
      </c>
      <c r="C87" s="97">
        <v>0</v>
      </c>
      <c r="D87" s="97">
        <v>0</v>
      </c>
    </row>
    <row r="88" spans="1:4" ht="15">
      <c r="A88" s="96" t="s">
        <v>355</v>
      </c>
      <c r="B88" s="101">
        <v>0</v>
      </c>
      <c r="C88" s="101">
        <v>0</v>
      </c>
      <c r="D88" s="101">
        <v>0</v>
      </c>
    </row>
    <row r="89" spans="1:4" ht="15">
      <c r="A89" s="96" t="s">
        <v>381</v>
      </c>
      <c r="B89" s="101">
        <v>0</v>
      </c>
      <c r="C89" s="101">
        <v>0</v>
      </c>
      <c r="D89" s="101">
        <v>0</v>
      </c>
    </row>
    <row r="90" spans="1:4" ht="15">
      <c r="A90" s="96" t="s">
        <v>392</v>
      </c>
      <c r="B90" s="97">
        <v>0</v>
      </c>
      <c r="C90" s="97">
        <v>0</v>
      </c>
      <c r="D90" s="97">
        <v>0</v>
      </c>
    </row>
    <row r="91" spans="1:4" ht="15">
      <c r="A91" s="96" t="s">
        <v>406</v>
      </c>
      <c r="B91" s="97">
        <v>0</v>
      </c>
      <c r="C91" s="97">
        <v>0</v>
      </c>
      <c r="D91" s="97">
        <v>0</v>
      </c>
    </row>
    <row r="92" spans="1:4" ht="15">
      <c r="A92" s="96" t="s">
        <v>423</v>
      </c>
      <c r="B92" s="101">
        <v>0</v>
      </c>
      <c r="C92" s="101">
        <v>0</v>
      </c>
      <c r="D92" s="101">
        <v>0</v>
      </c>
    </row>
    <row r="93" spans="1:4" ht="15">
      <c r="A93" s="96" t="s">
        <v>433</v>
      </c>
      <c r="B93" s="97">
        <v>0</v>
      </c>
      <c r="C93" s="97">
        <v>0</v>
      </c>
      <c r="D93" s="97">
        <v>0</v>
      </c>
    </row>
    <row r="94" spans="1:4" ht="15">
      <c r="A94" s="96" t="s">
        <v>447</v>
      </c>
      <c r="B94" s="101">
        <v>0</v>
      </c>
      <c r="C94" s="101">
        <v>0</v>
      </c>
      <c r="D94" s="101">
        <v>0</v>
      </c>
    </row>
    <row r="95" spans="1:4" ht="15">
      <c r="A95" s="96" t="s">
        <v>451</v>
      </c>
      <c r="B95" s="98">
        <v>0</v>
      </c>
      <c r="C95" s="98">
        <v>0</v>
      </c>
      <c r="D95" s="98">
        <v>0</v>
      </c>
    </row>
    <row r="96" spans="1:4" ht="15">
      <c r="A96" s="96" t="s">
        <v>472</v>
      </c>
      <c r="B96" s="97">
        <v>0</v>
      </c>
      <c r="C96" s="97">
        <v>0</v>
      </c>
      <c r="D96" s="97">
        <v>0</v>
      </c>
    </row>
    <row r="97" spans="1:4" ht="15">
      <c r="A97" s="96" t="s">
        <v>707</v>
      </c>
      <c r="B97" s="101">
        <v>0</v>
      </c>
      <c r="C97" s="101">
        <v>0</v>
      </c>
      <c r="D97" s="101">
        <v>0</v>
      </c>
    </row>
    <row r="98" spans="1:4" ht="15">
      <c r="A98" s="96" t="s">
        <v>498</v>
      </c>
      <c r="B98" s="102">
        <v>0</v>
      </c>
      <c r="C98" s="102">
        <v>0</v>
      </c>
      <c r="D98" s="102">
        <v>0</v>
      </c>
    </row>
    <row r="99" spans="1:4" ht="15">
      <c r="A99" s="96" t="s">
        <v>203</v>
      </c>
      <c r="B99" s="101">
        <v>0</v>
      </c>
      <c r="C99" s="101">
        <v>0</v>
      </c>
      <c r="D99" s="101">
        <v>0</v>
      </c>
    </row>
    <row r="100" spans="1:4" ht="15">
      <c r="A100" s="96" t="s">
        <v>507</v>
      </c>
      <c r="B100" s="102">
        <v>0</v>
      </c>
      <c r="C100" s="102">
        <v>0</v>
      </c>
      <c r="D100" s="102">
        <v>0</v>
      </c>
    </row>
    <row r="101" spans="1:4" ht="15">
      <c r="A101" s="96" t="s">
        <v>525</v>
      </c>
      <c r="B101" s="101">
        <v>0</v>
      </c>
      <c r="C101" s="101">
        <v>0</v>
      </c>
      <c r="D101" s="101">
        <v>0</v>
      </c>
    </row>
    <row r="102" spans="1:4" ht="15">
      <c r="A102" s="96" t="s">
        <v>527</v>
      </c>
      <c r="B102" s="101">
        <v>0</v>
      </c>
      <c r="C102" s="101">
        <v>0</v>
      </c>
      <c r="D102" s="101">
        <v>0</v>
      </c>
    </row>
    <row r="103" spans="1:4" ht="15">
      <c r="A103" s="96" t="s">
        <v>509</v>
      </c>
      <c r="B103" s="101">
        <v>0</v>
      </c>
      <c r="C103" s="101">
        <v>0</v>
      </c>
      <c r="D103" s="101">
        <v>0</v>
      </c>
    </row>
    <row r="104" spans="1:4" ht="15">
      <c r="A104" s="96" t="s">
        <v>554</v>
      </c>
      <c r="B104" s="102">
        <v>0</v>
      </c>
      <c r="C104" s="102">
        <v>0</v>
      </c>
      <c r="D104" s="102">
        <v>0</v>
      </c>
    </row>
    <row r="105" spans="1:4" ht="15">
      <c r="A105" s="96" t="s">
        <v>568</v>
      </c>
      <c r="B105" s="101">
        <v>0</v>
      </c>
      <c r="C105" s="101">
        <v>0</v>
      </c>
      <c r="D105" s="101">
        <v>0</v>
      </c>
    </row>
    <row r="106" spans="1:4" ht="15">
      <c r="A106" s="96" t="s">
        <v>560</v>
      </c>
      <c r="B106" s="101">
        <v>0</v>
      </c>
      <c r="C106" s="101">
        <v>0</v>
      </c>
      <c r="D106" s="101">
        <v>0</v>
      </c>
    </row>
    <row r="107" spans="1:4" ht="15">
      <c r="A107" s="96" t="s">
        <v>584</v>
      </c>
      <c r="B107" s="97">
        <v>0</v>
      </c>
      <c r="C107" s="97">
        <v>0</v>
      </c>
      <c r="D107" s="97">
        <v>0</v>
      </c>
    </row>
    <row r="108" spans="1:4" ht="15">
      <c r="A108" s="96" t="s">
        <v>668</v>
      </c>
      <c r="B108" s="97"/>
      <c r="C108" s="101">
        <v>0</v>
      </c>
      <c r="D108" s="101">
        <v>0</v>
      </c>
    </row>
    <row r="109" spans="1:4" ht="15">
      <c r="A109" s="96" t="s">
        <v>622</v>
      </c>
      <c r="B109" s="101">
        <v>0</v>
      </c>
      <c r="C109" s="101">
        <v>0</v>
      </c>
      <c r="D109" s="101">
        <v>0</v>
      </c>
    </row>
  </sheetData>
  <autoFilter ref="A6:D109">
    <sortState ref="A7:D109">
      <sortCondition descending="1" ref="D6:D109"/>
    </sortState>
  </autoFilter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X13"/>
  <sheetViews>
    <sheetView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/>
    </sheetView>
  </sheetViews>
  <sheetFormatPr defaultRowHeight="12.75"/>
  <cols>
    <col min="1" max="1" width="3.7109375" customWidth="1"/>
    <col min="2" max="2" width="16.7109375" customWidth="1"/>
    <col min="3" max="3" width="26.5703125" customWidth="1"/>
  </cols>
  <sheetData>
    <row r="1" spans="1:24" s="27" customFormat="1">
      <c r="D1" s="48" t="s">
        <v>153</v>
      </c>
      <c r="E1" s="28" t="str">
        <f>Home!E22</f>
        <v>Forecast, Trend</v>
      </c>
    </row>
    <row r="2" spans="1:24" s="27" customFormat="1">
      <c r="D2" s="49" t="s">
        <v>157</v>
      </c>
      <c r="E2" s="28" t="s">
        <v>727</v>
      </c>
    </row>
    <row r="3" spans="1:24" s="27" customFormat="1">
      <c r="D3" s="49" t="s">
        <v>156</v>
      </c>
      <c r="E3" s="28" t="s">
        <v>271</v>
      </c>
    </row>
    <row r="4" spans="1:24" s="27" customFormat="1">
      <c r="D4" s="49" t="s">
        <v>154</v>
      </c>
      <c r="E4" s="28" t="s">
        <v>725</v>
      </c>
    </row>
    <row r="5" spans="1:24" s="27" customFormat="1" ht="4.5" customHeight="1">
      <c r="D5" s="29"/>
    </row>
    <row r="6" spans="1:24" ht="15">
      <c r="A6" s="107" t="s">
        <v>713</v>
      </c>
      <c r="B6" s="107" t="s">
        <v>162</v>
      </c>
      <c r="C6" s="107" t="s">
        <v>163</v>
      </c>
      <c r="D6" s="107" t="s">
        <v>1</v>
      </c>
      <c r="E6" s="106">
        <v>1992</v>
      </c>
      <c r="F6" s="106">
        <v>1993</v>
      </c>
      <c r="G6" s="106">
        <v>1994</v>
      </c>
      <c r="H6" s="106">
        <v>1995</v>
      </c>
      <c r="I6" s="106">
        <v>1996</v>
      </c>
      <c r="J6" s="106">
        <v>1997</v>
      </c>
      <c r="K6" s="106">
        <v>1998</v>
      </c>
      <c r="L6" s="106">
        <v>1999</v>
      </c>
      <c r="M6" s="106">
        <v>2000</v>
      </c>
      <c r="N6" s="106">
        <v>2001</v>
      </c>
      <c r="O6" s="106">
        <v>2002</v>
      </c>
      <c r="P6" s="106">
        <v>2003</v>
      </c>
      <c r="Q6" s="106">
        <v>2004</v>
      </c>
      <c r="R6" s="106">
        <v>2005</v>
      </c>
      <c r="S6" s="106">
        <v>2006</v>
      </c>
      <c r="T6" s="106">
        <v>2007</v>
      </c>
      <c r="U6" s="106">
        <v>2008</v>
      </c>
      <c r="V6" s="106">
        <v>2009</v>
      </c>
      <c r="W6" s="106">
        <v>2010</v>
      </c>
      <c r="X6" s="106">
        <v>2011</v>
      </c>
    </row>
    <row r="7" spans="1:24" ht="15">
      <c r="A7" s="108" t="s">
        <v>714</v>
      </c>
      <c r="B7" s="108" t="s">
        <v>715</v>
      </c>
      <c r="C7" s="108" t="s">
        <v>716</v>
      </c>
      <c r="D7" s="108" t="s">
        <v>717</v>
      </c>
      <c r="E7" s="112">
        <v>791319</v>
      </c>
      <c r="F7" s="112">
        <v>927996</v>
      </c>
      <c r="G7" s="112">
        <v>1047470</v>
      </c>
      <c r="H7" s="112">
        <v>1115740</v>
      </c>
      <c r="I7" s="112">
        <v>1229480</v>
      </c>
      <c r="J7" s="112">
        <v>1365020</v>
      </c>
      <c r="K7" s="112">
        <v>1292760</v>
      </c>
      <c r="L7" s="112">
        <v>1266670</v>
      </c>
      <c r="M7" s="112">
        <v>1317650</v>
      </c>
      <c r="N7" s="112">
        <v>1299220</v>
      </c>
      <c r="O7" s="112">
        <v>1277310</v>
      </c>
      <c r="P7" s="112">
        <v>1234760</v>
      </c>
      <c r="Q7" s="112">
        <v>1291920</v>
      </c>
      <c r="R7" s="112">
        <v>1382590</v>
      </c>
      <c r="S7" s="112">
        <v>1475360</v>
      </c>
      <c r="T7" s="112">
        <v>1615460</v>
      </c>
      <c r="U7" s="112">
        <v>1675320</v>
      </c>
      <c r="V7" s="112">
        <v>1632280</v>
      </c>
      <c r="W7" s="113">
        <v>1760266.7647705697</v>
      </c>
      <c r="X7" s="113">
        <v>1890076.5261906176</v>
      </c>
    </row>
    <row r="8" spans="1:24" ht="15">
      <c r="A8" s="108" t="s">
        <v>714</v>
      </c>
      <c r="B8" s="108" t="s">
        <v>715</v>
      </c>
      <c r="C8" s="108" t="s">
        <v>718</v>
      </c>
      <c r="D8" s="108" t="s">
        <v>717</v>
      </c>
      <c r="E8" s="110">
        <v>5394.8101113251205</v>
      </c>
      <c r="F8" s="110">
        <v>5689.0242140050796</v>
      </c>
      <c r="G8" s="110">
        <v>7754.5226390668713</v>
      </c>
      <c r="H8" s="110">
        <v>10676.548003321561</v>
      </c>
      <c r="I8" s="110">
        <v>11655.479095107501</v>
      </c>
      <c r="J8" s="110">
        <v>12908.376595736319</v>
      </c>
      <c r="K8" s="110">
        <v>12605.262155474269</v>
      </c>
      <c r="L8" s="110">
        <v>12612.469609785001</v>
      </c>
      <c r="M8" s="110">
        <v>13181.72748883886</v>
      </c>
      <c r="N8" s="110">
        <v>12481.565190763751</v>
      </c>
      <c r="O8" s="110">
        <v>11423.824675616999</v>
      </c>
      <c r="P8" s="110">
        <v>12185.7489056635</v>
      </c>
      <c r="Q8" s="110">
        <v>11551.417451376001</v>
      </c>
      <c r="R8" s="110">
        <v>12276.40602463088</v>
      </c>
      <c r="S8" s="110">
        <v>14075.64218642141</v>
      </c>
      <c r="T8" s="110">
        <v>19728.781879088921</v>
      </c>
      <c r="U8" s="110">
        <v>31047.939094840473</v>
      </c>
      <c r="V8" s="111">
        <v>33300.212923121748</v>
      </c>
      <c r="W8" s="119"/>
      <c r="X8" s="119"/>
    </row>
    <row r="9" spans="1:24" ht="15">
      <c r="A9" s="108" t="s">
        <v>714</v>
      </c>
      <c r="B9" s="108" t="s">
        <v>715</v>
      </c>
      <c r="C9" s="108" t="s">
        <v>719</v>
      </c>
      <c r="D9" s="108" t="s">
        <v>717</v>
      </c>
      <c r="E9" s="110">
        <v>5106.3605790034999</v>
      </c>
      <c r="F9" s="110">
        <v>5658.6592854318596</v>
      </c>
      <c r="G9" s="110">
        <v>6992.3721794510739</v>
      </c>
      <c r="H9" s="110">
        <v>8539.9987235224198</v>
      </c>
      <c r="I9" s="110">
        <v>9246.6039765829992</v>
      </c>
      <c r="J9" s="110">
        <v>9290.8472736537606</v>
      </c>
      <c r="K9" s="110">
        <v>8158.6058215864496</v>
      </c>
      <c r="L9" s="110">
        <v>7913.2724152550009</v>
      </c>
      <c r="M9" s="110">
        <v>8201.9297149364502</v>
      </c>
      <c r="N9" s="110">
        <v>8213.9872377049996</v>
      </c>
      <c r="O9" s="110">
        <v>8131.7046737411993</v>
      </c>
      <c r="P9" s="110">
        <v>9318.9814395560006</v>
      </c>
      <c r="Q9" s="110">
        <v>10750.002945132001</v>
      </c>
      <c r="R9" s="110">
        <v>10932.83091506727</v>
      </c>
      <c r="S9" s="110">
        <v>11843.01796414156</v>
      </c>
      <c r="T9" s="110">
        <v>13684.042695673241</v>
      </c>
      <c r="U9" s="110">
        <v>15399.539807886691</v>
      </c>
      <c r="V9" s="111">
        <v>14999.894933649251</v>
      </c>
      <c r="W9" s="119"/>
      <c r="X9" s="119"/>
    </row>
    <row r="10" spans="1:24" ht="15">
      <c r="A10" s="108" t="s">
        <v>714</v>
      </c>
      <c r="B10" s="108" t="s">
        <v>715</v>
      </c>
      <c r="C10" s="108" t="s">
        <v>720</v>
      </c>
      <c r="D10" s="108" t="s">
        <v>717</v>
      </c>
      <c r="E10" s="110">
        <v>14296.236286400159</v>
      </c>
      <c r="F10" s="110">
        <v>16834.040793107579</v>
      </c>
      <c r="G10" s="110">
        <v>19920.450787949256</v>
      </c>
      <c r="H10" s="110">
        <v>23255.113386268473</v>
      </c>
      <c r="I10" s="110">
        <v>23668.80669350825</v>
      </c>
      <c r="J10" s="110">
        <v>25104.256444039678</v>
      </c>
      <c r="K10" s="110">
        <v>22744.40580947221</v>
      </c>
      <c r="L10" s="110">
        <v>21878.876101862501</v>
      </c>
      <c r="M10" s="110">
        <v>24762.304050102699</v>
      </c>
      <c r="N10" s="110">
        <v>23113.456820083749</v>
      </c>
      <c r="O10" s="110">
        <v>24116.019405644882</v>
      </c>
      <c r="P10" s="110">
        <v>24446.822431313249</v>
      </c>
      <c r="Q10" s="110">
        <v>24973.596784488003</v>
      </c>
      <c r="R10" s="110">
        <v>26291.37649408248</v>
      </c>
      <c r="S10" s="110">
        <v>27302.641736796581</v>
      </c>
      <c r="T10" s="110">
        <v>28635.844561919541</v>
      </c>
      <c r="U10" s="110">
        <v>29538.644077557572</v>
      </c>
      <c r="V10" s="111">
        <v>22308.116239868501</v>
      </c>
      <c r="W10" s="119"/>
      <c r="X10" s="119"/>
    </row>
    <row r="11" spans="1:24" ht="15">
      <c r="A11" s="108" t="s">
        <v>714</v>
      </c>
      <c r="B11" s="108" t="s">
        <v>715</v>
      </c>
      <c r="C11" s="108" t="s">
        <v>721</v>
      </c>
      <c r="D11" s="108" t="s">
        <v>717</v>
      </c>
      <c r="E11" s="110">
        <v>31692.768671442358</v>
      </c>
      <c r="F11" s="110">
        <v>41667.822785976059</v>
      </c>
      <c r="G11" s="110">
        <v>47125.920066703176</v>
      </c>
      <c r="H11" s="110">
        <v>52714.847763039477</v>
      </c>
      <c r="I11" s="110">
        <v>56733.067088533506</v>
      </c>
      <c r="J11" s="110">
        <v>57243.695894205433</v>
      </c>
      <c r="K11" s="110">
        <v>44980.283101646244</v>
      </c>
      <c r="L11" s="110">
        <v>41300.313224447498</v>
      </c>
      <c r="M11" s="110">
        <v>44143.667914746991</v>
      </c>
      <c r="N11" s="110">
        <v>40233.40104713125</v>
      </c>
      <c r="O11" s="110">
        <v>39232.377013669684</v>
      </c>
      <c r="P11" s="110">
        <v>38998.530877707752</v>
      </c>
      <c r="Q11" s="110">
        <v>38626.413430836001</v>
      </c>
      <c r="R11" s="110">
        <v>41877.709328304962</v>
      </c>
      <c r="S11" s="110">
        <v>40774.768383668408</v>
      </c>
      <c r="T11" s="110">
        <v>40068.585615843185</v>
      </c>
      <c r="U11" s="110">
        <v>40549.419778939111</v>
      </c>
      <c r="V11" s="111">
        <v>32506.748800752248</v>
      </c>
      <c r="W11" s="119"/>
      <c r="X11" s="119"/>
    </row>
    <row r="12" spans="1:24" ht="15">
      <c r="A12" s="114" t="s">
        <v>714</v>
      </c>
      <c r="B12" s="114" t="s">
        <v>715</v>
      </c>
      <c r="C12" s="115" t="s">
        <v>722</v>
      </c>
      <c r="D12" s="116" t="s">
        <v>723</v>
      </c>
      <c r="E12" s="109">
        <v>1559</v>
      </c>
      <c r="F12" s="109">
        <v>1625</v>
      </c>
      <c r="G12" s="109">
        <v>1661</v>
      </c>
      <c r="H12" s="109">
        <v>1717</v>
      </c>
      <c r="I12" s="118">
        <v>1760</v>
      </c>
      <c r="J12" s="118">
        <v>1792</v>
      </c>
      <c r="K12" s="118">
        <v>1814</v>
      </c>
      <c r="L12" s="118">
        <v>1831</v>
      </c>
      <c r="M12" s="117">
        <v>1857</v>
      </c>
      <c r="N12" s="117">
        <v>1883</v>
      </c>
      <c r="O12" s="117">
        <v>1908</v>
      </c>
      <c r="P12" s="109">
        <v>1934</v>
      </c>
      <c r="Q12" s="109">
        <v>1943</v>
      </c>
      <c r="R12" s="109">
        <v>1955</v>
      </c>
      <c r="S12" s="109">
        <v>1983</v>
      </c>
      <c r="T12" s="109">
        <v>2009</v>
      </c>
      <c r="U12" s="120"/>
      <c r="V12" s="120"/>
      <c r="W12" s="120"/>
      <c r="X12" s="120"/>
    </row>
    <row r="13" spans="1:24" ht="15">
      <c r="A13" s="108" t="s">
        <v>714</v>
      </c>
      <c r="B13" s="108" t="s">
        <v>715</v>
      </c>
      <c r="C13" s="108" t="s">
        <v>724</v>
      </c>
      <c r="D13" s="108" t="s">
        <v>717</v>
      </c>
      <c r="E13" s="112">
        <v>8187</v>
      </c>
      <c r="F13" s="112">
        <v>2299</v>
      </c>
      <c r="G13" s="112">
        <v>21263</v>
      </c>
      <c r="H13" s="112">
        <v>45656</v>
      </c>
      <c r="I13" s="112">
        <v>9762</v>
      </c>
      <c r="J13" s="112">
        <v>12313</v>
      </c>
      <c r="K13" s="112">
        <v>-15651</v>
      </c>
      <c r="L13" s="112">
        <v>-10612</v>
      </c>
      <c r="M13" s="112">
        <v>14399</v>
      </c>
      <c r="N13" s="112">
        <v>-4060</v>
      </c>
      <c r="O13" s="112">
        <v>5660</v>
      </c>
      <c r="P13" s="112">
        <v>9111</v>
      </c>
      <c r="Q13" s="112">
        <v>7076</v>
      </c>
      <c r="R13" s="112">
        <v>-4761</v>
      </c>
      <c r="S13" s="112">
        <v>-2129</v>
      </c>
      <c r="T13" s="112">
        <v>12841</v>
      </c>
      <c r="U13" s="112">
        <v>8480</v>
      </c>
      <c r="V13" s="112">
        <v>22908</v>
      </c>
      <c r="W13" s="121"/>
      <c r="X13" s="122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D64"/>
  <sheetViews>
    <sheetView zoomScaleNormal="100" workbookViewId="0">
      <pane ySplit="5" topLeftCell="A6" activePane="bottomLeft" state="frozen"/>
      <selection pane="bottomLeft"/>
    </sheetView>
  </sheetViews>
  <sheetFormatPr defaultRowHeight="12.75"/>
  <cols>
    <col min="1" max="1" width="69.140625" bestFit="1" customWidth="1"/>
  </cols>
  <sheetData>
    <row r="1" spans="1:4" s="27" customFormat="1">
      <c r="A1" s="48" t="s">
        <v>153</v>
      </c>
      <c r="B1" s="28" t="str">
        <f>Home!E23</f>
        <v>Left, Right, Mid, Search, Trim, Len</v>
      </c>
    </row>
    <row r="2" spans="1:4" s="27" customFormat="1">
      <c r="A2" s="49" t="s">
        <v>157</v>
      </c>
      <c r="B2" s="28" t="s">
        <v>787</v>
      </c>
    </row>
    <row r="3" spans="1:4" s="27" customFormat="1">
      <c r="A3" s="49" t="s">
        <v>156</v>
      </c>
      <c r="B3" s="28" t="s">
        <v>266</v>
      </c>
    </row>
    <row r="4" spans="1:4" s="27" customFormat="1">
      <c r="A4" s="49" t="s">
        <v>154</v>
      </c>
      <c r="B4" s="28" t="s">
        <v>788</v>
      </c>
    </row>
    <row r="5" spans="1:4" s="27" customFormat="1" ht="4.5" customHeight="1">
      <c r="D5" s="29"/>
    </row>
    <row r="6" spans="1:4">
      <c r="A6" s="123" t="s">
        <v>728</v>
      </c>
    </row>
    <row r="7" spans="1:4">
      <c r="A7" s="123" t="s">
        <v>729</v>
      </c>
    </row>
    <row r="8" spans="1:4">
      <c r="A8" s="123" t="s">
        <v>730</v>
      </c>
    </row>
    <row r="9" spans="1:4">
      <c r="A9" s="123" t="s">
        <v>731</v>
      </c>
    </row>
    <row r="10" spans="1:4">
      <c r="A10" s="123" t="s">
        <v>732</v>
      </c>
    </row>
    <row r="11" spans="1:4">
      <c r="A11" s="123" t="s">
        <v>733</v>
      </c>
    </row>
    <row r="12" spans="1:4">
      <c r="A12" s="123" t="s">
        <v>734</v>
      </c>
    </row>
    <row r="13" spans="1:4">
      <c r="A13" s="123" t="s">
        <v>735</v>
      </c>
    </row>
    <row r="14" spans="1:4">
      <c r="A14" s="123" t="s">
        <v>736</v>
      </c>
    </row>
    <row r="15" spans="1:4">
      <c r="A15" s="123" t="s">
        <v>737</v>
      </c>
    </row>
    <row r="16" spans="1:4">
      <c r="A16" s="123" t="s">
        <v>738</v>
      </c>
    </row>
    <row r="17" spans="1:1">
      <c r="A17" s="123" t="s">
        <v>739</v>
      </c>
    </row>
    <row r="18" spans="1:1">
      <c r="A18" s="123" t="s">
        <v>740</v>
      </c>
    </row>
    <row r="19" spans="1:1">
      <c r="A19" s="123" t="s">
        <v>741</v>
      </c>
    </row>
    <row r="20" spans="1:1">
      <c r="A20" s="123" t="s">
        <v>742</v>
      </c>
    </row>
    <row r="21" spans="1:1">
      <c r="A21" s="123" t="s">
        <v>743</v>
      </c>
    </row>
    <row r="22" spans="1:1">
      <c r="A22" s="123" t="s">
        <v>744</v>
      </c>
    </row>
    <row r="23" spans="1:1">
      <c r="A23" s="123" t="s">
        <v>745</v>
      </c>
    </row>
    <row r="24" spans="1:1">
      <c r="A24" s="123" t="s">
        <v>746</v>
      </c>
    </row>
    <row r="25" spans="1:1">
      <c r="A25" s="123" t="s">
        <v>747</v>
      </c>
    </row>
    <row r="26" spans="1:1">
      <c r="A26" s="123" t="s">
        <v>748</v>
      </c>
    </row>
    <row r="27" spans="1:1">
      <c r="A27" s="123" t="s">
        <v>749</v>
      </c>
    </row>
    <row r="28" spans="1:1">
      <c r="A28" s="123" t="s">
        <v>750</v>
      </c>
    </row>
    <row r="29" spans="1:1">
      <c r="A29" s="123" t="s">
        <v>751</v>
      </c>
    </row>
    <row r="30" spans="1:1">
      <c r="A30" s="123" t="s">
        <v>752</v>
      </c>
    </row>
    <row r="31" spans="1:1">
      <c r="A31" s="123" t="s">
        <v>753</v>
      </c>
    </row>
    <row r="32" spans="1:1">
      <c r="A32" s="123" t="s">
        <v>754</v>
      </c>
    </row>
    <row r="33" spans="1:1">
      <c r="A33" s="123" t="s">
        <v>755</v>
      </c>
    </row>
    <row r="34" spans="1:1">
      <c r="A34" s="123" t="s">
        <v>756</v>
      </c>
    </row>
    <row r="35" spans="1:1">
      <c r="A35" s="123" t="s">
        <v>757</v>
      </c>
    </row>
    <row r="36" spans="1:1">
      <c r="A36" s="123" t="s">
        <v>758</v>
      </c>
    </row>
    <row r="37" spans="1:1">
      <c r="A37" s="123" t="s">
        <v>759</v>
      </c>
    </row>
    <row r="38" spans="1:1">
      <c r="A38" s="123" t="s">
        <v>760</v>
      </c>
    </row>
    <row r="39" spans="1:1">
      <c r="A39" s="123" t="s">
        <v>761</v>
      </c>
    </row>
    <row r="40" spans="1:1">
      <c r="A40" s="123" t="s">
        <v>762</v>
      </c>
    </row>
    <row r="41" spans="1:1">
      <c r="A41" s="123" t="s">
        <v>763</v>
      </c>
    </row>
    <row r="42" spans="1:1">
      <c r="A42" s="123" t="s">
        <v>764</v>
      </c>
    </row>
    <row r="43" spans="1:1">
      <c r="A43" s="123" t="s">
        <v>765</v>
      </c>
    </row>
    <row r="44" spans="1:1">
      <c r="A44" s="123" t="s">
        <v>766</v>
      </c>
    </row>
    <row r="45" spans="1:1">
      <c r="A45" s="123" t="s">
        <v>767</v>
      </c>
    </row>
    <row r="46" spans="1:1">
      <c r="A46" s="123" t="s">
        <v>768</v>
      </c>
    </row>
    <row r="47" spans="1:1">
      <c r="A47" s="123" t="s">
        <v>769</v>
      </c>
    </row>
    <row r="48" spans="1:1">
      <c r="A48" s="123" t="s">
        <v>770</v>
      </c>
    </row>
    <row r="49" spans="1:1">
      <c r="A49" s="123" t="s">
        <v>771</v>
      </c>
    </row>
    <row r="50" spans="1:1">
      <c r="A50" s="123" t="s">
        <v>772</v>
      </c>
    </row>
    <row r="51" spans="1:1">
      <c r="A51" s="123" t="s">
        <v>773</v>
      </c>
    </row>
    <row r="52" spans="1:1">
      <c r="A52" s="123" t="s">
        <v>774</v>
      </c>
    </row>
    <row r="53" spans="1:1">
      <c r="A53" s="123" t="s">
        <v>775</v>
      </c>
    </row>
    <row r="54" spans="1:1">
      <c r="A54" s="123" t="s">
        <v>776</v>
      </c>
    </row>
    <row r="55" spans="1:1">
      <c r="A55" s="123" t="s">
        <v>777</v>
      </c>
    </row>
    <row r="56" spans="1:1">
      <c r="A56" s="123" t="s">
        <v>778</v>
      </c>
    </row>
    <row r="57" spans="1:1">
      <c r="A57" s="123" t="s">
        <v>779</v>
      </c>
    </row>
    <row r="58" spans="1:1">
      <c r="A58" s="123" t="s">
        <v>780</v>
      </c>
    </row>
    <row r="59" spans="1:1">
      <c r="A59" s="123" t="s">
        <v>781</v>
      </c>
    </row>
    <row r="60" spans="1:1">
      <c r="A60" s="123" t="s">
        <v>782</v>
      </c>
    </row>
    <row r="61" spans="1:1">
      <c r="A61" s="123" t="s">
        <v>783</v>
      </c>
    </row>
    <row r="62" spans="1:1">
      <c r="A62" s="123" t="s">
        <v>784</v>
      </c>
    </row>
    <row r="63" spans="1:1">
      <c r="A63" s="123" t="s">
        <v>785</v>
      </c>
    </row>
    <row r="64" spans="1:1">
      <c r="A64" s="123" t="s">
        <v>786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O27"/>
  <sheetViews>
    <sheetView zoomScaleNormal="100" workbookViewId="0">
      <pane ySplit="5" topLeftCell="A6" activePane="bottomLeft" state="frozen"/>
      <selection pane="bottomLeft"/>
    </sheetView>
  </sheetViews>
  <sheetFormatPr defaultRowHeight="12.75"/>
  <cols>
    <col min="3" max="3" width="17.140625" customWidth="1"/>
    <col min="4" max="4" width="16.28515625" bestFit="1" customWidth="1"/>
    <col min="5" max="15" width="9.85546875" customWidth="1"/>
  </cols>
  <sheetData>
    <row r="1" spans="1:15" s="27" customFormat="1">
      <c r="D1" s="48" t="s">
        <v>153</v>
      </c>
      <c r="E1" s="28" t="str">
        <f>Home!E24</f>
        <v>Correl, Rsq, Round, Roundup, Isnumber, Istext, Isblank, Abs, Rand, Randbetween</v>
      </c>
    </row>
    <row r="2" spans="1:15" s="27" customFormat="1">
      <c r="D2" s="49" t="s">
        <v>157</v>
      </c>
      <c r="E2" s="28" t="s">
        <v>790</v>
      </c>
    </row>
    <row r="3" spans="1:15" s="27" customFormat="1">
      <c r="D3" s="49" t="s">
        <v>156</v>
      </c>
      <c r="E3" s="28" t="s">
        <v>271</v>
      </c>
    </row>
    <row r="4" spans="1:15" s="27" customFormat="1">
      <c r="D4" s="49" t="s">
        <v>154</v>
      </c>
      <c r="E4" s="28" t="s">
        <v>821</v>
      </c>
    </row>
    <row r="5" spans="1:15" s="27" customFormat="1" ht="4.5" customHeight="1">
      <c r="C5" s="29"/>
    </row>
    <row r="6" spans="1:15" ht="15">
      <c r="A6" s="130" t="s">
        <v>293</v>
      </c>
      <c r="B6" s="130" t="s">
        <v>162</v>
      </c>
      <c r="C6" s="130" t="s">
        <v>163</v>
      </c>
      <c r="D6" s="130" t="s">
        <v>1</v>
      </c>
      <c r="E6" s="130" t="s">
        <v>187</v>
      </c>
      <c r="F6" s="130" t="s">
        <v>188</v>
      </c>
      <c r="G6" s="130" t="s">
        <v>189</v>
      </c>
      <c r="H6" s="130" t="s">
        <v>190</v>
      </c>
      <c r="I6" s="130" t="s">
        <v>191</v>
      </c>
      <c r="J6" s="130" t="s">
        <v>192</v>
      </c>
      <c r="K6" s="130" t="s">
        <v>193</v>
      </c>
      <c r="L6" s="130" t="s">
        <v>194</v>
      </c>
      <c r="M6" s="130" t="s">
        <v>195</v>
      </c>
      <c r="N6" s="130" t="s">
        <v>196</v>
      </c>
      <c r="O6" s="130" t="s">
        <v>197</v>
      </c>
    </row>
    <row r="7" spans="1:15" ht="15">
      <c r="A7" s="127" t="s">
        <v>352</v>
      </c>
      <c r="B7" s="127" t="s">
        <v>353</v>
      </c>
      <c r="C7" s="127" t="s">
        <v>793</v>
      </c>
      <c r="D7" s="127" t="s">
        <v>794</v>
      </c>
      <c r="E7" s="125">
        <v>2082</v>
      </c>
      <c r="F7" s="125">
        <v>2148</v>
      </c>
      <c r="G7" s="125">
        <v>2253</v>
      </c>
      <c r="H7" s="125">
        <v>2688</v>
      </c>
      <c r="I7" s="125">
        <v>3051</v>
      </c>
      <c r="J7" s="125">
        <v>3482</v>
      </c>
      <c r="K7" s="125">
        <v>3950</v>
      </c>
      <c r="L7" s="125">
        <v>4409</v>
      </c>
      <c r="M7" s="125">
        <v>4631</v>
      </c>
      <c r="N7" s="129">
        <v>4918.25</v>
      </c>
      <c r="O7" s="129">
        <v>5160.3125</v>
      </c>
    </row>
    <row r="8" spans="1:15" ht="15">
      <c r="A8" s="127" t="s">
        <v>647</v>
      </c>
      <c r="B8" s="127" t="s">
        <v>648</v>
      </c>
      <c r="C8" s="127" t="s">
        <v>793</v>
      </c>
      <c r="D8" s="127" t="s">
        <v>794</v>
      </c>
      <c r="E8" s="125">
        <v>4703</v>
      </c>
      <c r="F8" s="125">
        <v>5052</v>
      </c>
      <c r="G8" s="125">
        <v>5453</v>
      </c>
      <c r="H8" s="125">
        <v>5852</v>
      </c>
      <c r="I8" s="125">
        <v>6196</v>
      </c>
      <c r="J8" s="125">
        <v>6563</v>
      </c>
      <c r="K8" s="125">
        <v>6931</v>
      </c>
      <c r="L8" s="125">
        <v>7285</v>
      </c>
      <c r="M8" s="125">
        <v>7536</v>
      </c>
      <c r="N8" s="129">
        <v>7883.5</v>
      </c>
      <c r="O8" s="129">
        <v>8223.6785714285706</v>
      </c>
    </row>
    <row r="9" spans="1:15" ht="15">
      <c r="A9" s="126" t="s">
        <v>352</v>
      </c>
      <c r="B9" s="126" t="s">
        <v>353</v>
      </c>
      <c r="C9" s="126" t="s">
        <v>795</v>
      </c>
      <c r="D9" s="126" t="s">
        <v>796</v>
      </c>
      <c r="E9" s="124">
        <v>2.0570562742350678</v>
      </c>
      <c r="F9" s="124">
        <v>2.0625828060074851</v>
      </c>
      <c r="G9" s="124">
        <v>2.0815297425141686</v>
      </c>
      <c r="H9" s="124">
        <v>2.0882936977721376</v>
      </c>
      <c r="I9" s="124">
        <v>2.1210994149122366</v>
      </c>
      <c r="J9" s="124">
        <v>2.1387653541552547</v>
      </c>
      <c r="K9" s="124">
        <v>2.1458215286604694</v>
      </c>
      <c r="L9" s="124">
        <v>2.1800097040271713</v>
      </c>
      <c r="M9" s="128">
        <v>2.1867588873478749</v>
      </c>
      <c r="N9" s="128">
        <v>2.1893554426317197</v>
      </c>
      <c r="O9" s="128">
        <v>2.1929592143147332</v>
      </c>
    </row>
    <row r="10" spans="1:15" ht="15">
      <c r="A10" s="126" t="s">
        <v>647</v>
      </c>
      <c r="B10" s="126" t="s">
        <v>648</v>
      </c>
      <c r="C10" s="126" t="s">
        <v>795</v>
      </c>
      <c r="D10" s="126" t="s">
        <v>796</v>
      </c>
      <c r="E10" s="124">
        <v>2.2944524242137505</v>
      </c>
      <c r="F10" s="124">
        <v>2.3468266536813456</v>
      </c>
      <c r="G10" s="124">
        <v>2.3453653572523363</v>
      </c>
      <c r="H10" s="124">
        <v>2.3840351964726341</v>
      </c>
      <c r="I10" s="124">
        <v>2.390938506023208</v>
      </c>
      <c r="J10" s="124">
        <v>2.4308830171826075</v>
      </c>
      <c r="K10" s="124">
        <v>2.4236182100327452</v>
      </c>
      <c r="L10" s="124">
        <v>2.4303271628724854</v>
      </c>
      <c r="M10" s="124">
        <v>2.4365839997868837</v>
      </c>
      <c r="N10" s="128">
        <v>2.4370589330799741</v>
      </c>
      <c r="O10" s="128">
        <v>2.438177931776695</v>
      </c>
    </row>
    <row r="11" spans="1:15" ht="13.5" thickBot="1"/>
    <row r="12" spans="1:15">
      <c r="C12" s="52" t="s">
        <v>73</v>
      </c>
      <c r="D12" s="54"/>
    </row>
    <row r="13" spans="1:15" ht="13.5" thickBot="1">
      <c r="C13" s="57" t="s">
        <v>797</v>
      </c>
      <c r="D13" s="59"/>
    </row>
    <row r="14" spans="1:15" ht="13.5" thickBot="1"/>
    <row r="15" spans="1:15">
      <c r="C15" s="52" t="s">
        <v>80</v>
      </c>
      <c r="D15" s="208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4"/>
    </row>
    <row r="16" spans="1:15" ht="13.5" thickBot="1">
      <c r="C16" s="57" t="s">
        <v>81</v>
      </c>
      <c r="D16" s="209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  <row r="17" spans="1:15">
      <c r="C17" s="136"/>
      <c r="D17" s="137"/>
    </row>
    <row r="18" spans="1:15" ht="15">
      <c r="A18" s="211" t="s">
        <v>293</v>
      </c>
      <c r="B18" s="211" t="s">
        <v>162</v>
      </c>
      <c r="C18" s="211" t="s">
        <v>163</v>
      </c>
      <c r="D18" s="211" t="s">
        <v>1</v>
      </c>
      <c r="E18" s="211" t="s">
        <v>187</v>
      </c>
      <c r="F18" s="211" t="s">
        <v>188</v>
      </c>
      <c r="G18" s="211" t="s">
        <v>189</v>
      </c>
      <c r="H18" s="211" t="s">
        <v>190</v>
      </c>
      <c r="I18" s="211" t="s">
        <v>191</v>
      </c>
      <c r="J18" s="211" t="s">
        <v>192</v>
      </c>
      <c r="K18" s="211" t="s">
        <v>193</v>
      </c>
      <c r="L18" s="211" t="s">
        <v>194</v>
      </c>
      <c r="M18" s="211" t="s">
        <v>195</v>
      </c>
      <c r="N18" s="211" t="s">
        <v>196</v>
      </c>
      <c r="O18" s="211" t="s">
        <v>197</v>
      </c>
    </row>
    <row r="19" spans="1:15" ht="15">
      <c r="A19" s="131" t="s">
        <v>647</v>
      </c>
      <c r="B19" s="131" t="s">
        <v>648</v>
      </c>
      <c r="C19" s="131" t="s">
        <v>817</v>
      </c>
      <c r="D19" s="131" t="s">
        <v>794</v>
      </c>
      <c r="E19" s="210">
        <v>103.2243111379978</v>
      </c>
      <c r="F19" s="210">
        <v>121.63915354978498</v>
      </c>
      <c r="G19" s="210">
        <v>142.55199206468919</v>
      </c>
      <c r="H19" s="210">
        <v>167.13707169510172</v>
      </c>
      <c r="I19" s="210">
        <v>186.42018681965132</v>
      </c>
      <c r="J19" s="210">
        <v>194.00427323678232</v>
      </c>
      <c r="K19" s="210">
        <v>255.25953285092319</v>
      </c>
      <c r="L19" s="210">
        <v>275.96972089708828</v>
      </c>
      <c r="M19" s="210"/>
      <c r="N19" s="210">
        <v>318.81042055782518</v>
      </c>
      <c r="O19" s="210">
        <v>344.90272250693033</v>
      </c>
    </row>
    <row r="20" spans="1:15" ht="15">
      <c r="A20" s="131" t="s">
        <v>647</v>
      </c>
      <c r="B20" s="131" t="s">
        <v>648</v>
      </c>
      <c r="C20" s="131" t="s">
        <v>819</v>
      </c>
      <c r="D20" s="131" t="s">
        <v>794</v>
      </c>
      <c r="E20" s="210">
        <v>899.42400000000009</v>
      </c>
      <c r="F20" s="210">
        <v>949.41600000000005</v>
      </c>
      <c r="G20" s="210">
        <v>993.57299999999998</v>
      </c>
      <c r="H20" s="210"/>
      <c r="I20" s="210">
        <v>1351.5929999999998</v>
      </c>
      <c r="J20" s="210">
        <v>1546.008</v>
      </c>
      <c r="K20" s="210"/>
      <c r="L20" s="210">
        <v>2006.095</v>
      </c>
      <c r="M20" s="210">
        <v>2153.415</v>
      </c>
      <c r="N20" s="210"/>
      <c r="O20" s="210">
        <v>2464.6536027702014</v>
      </c>
    </row>
    <row r="21" spans="1:15" ht="13.5" thickBot="1"/>
    <row r="22" spans="1:15" ht="13.5" thickBot="1">
      <c r="C22" s="132" t="s">
        <v>820</v>
      </c>
      <c r="D22" s="133" t="s">
        <v>818</v>
      </c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5"/>
    </row>
    <row r="23" spans="1:15" ht="13.5" thickBot="1"/>
    <row r="24" spans="1:15" ht="13.5" thickBot="1">
      <c r="C24" s="132" t="s">
        <v>79</v>
      </c>
      <c r="D24" s="138"/>
    </row>
    <row r="25" spans="1:15" ht="13.5" thickBot="1"/>
    <row r="26" spans="1:15">
      <c r="C26" s="52" t="s">
        <v>52</v>
      </c>
      <c r="D26" s="54"/>
    </row>
    <row r="27" spans="1:15" ht="13.5" thickBot="1">
      <c r="C27" s="57" t="s">
        <v>72</v>
      </c>
      <c r="D27" s="59"/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BH12"/>
  <sheetViews>
    <sheetView zoomScaleNormal="100" workbookViewId="0">
      <pane xSplit="6" ySplit="6" topLeftCell="G7" activePane="bottomRight" state="frozen"/>
      <selection activeCell="C10" sqref="C10"/>
      <selection pane="topRight" activeCell="C10" sqref="C10"/>
      <selection pane="bottomLeft" activeCell="C10" sqref="C10"/>
      <selection pane="bottomRight"/>
    </sheetView>
  </sheetViews>
  <sheetFormatPr defaultRowHeight="12.75"/>
  <cols>
    <col min="6" max="6" width="20.140625" bestFit="1" customWidth="1"/>
    <col min="7" max="20" width="10.7109375" bestFit="1" customWidth="1"/>
    <col min="21" max="41" width="11.7109375" bestFit="1" customWidth="1"/>
  </cols>
  <sheetData>
    <row r="1" spans="1:60" s="27" customFormat="1">
      <c r="F1" s="48" t="s">
        <v>153</v>
      </c>
      <c r="G1" s="28" t="str">
        <f>Home!E28</f>
        <v>Product, Country, Unit, Text colors, cells colors, values vs. formulas</v>
      </c>
    </row>
    <row r="2" spans="1:60" s="27" customFormat="1">
      <c r="F2" s="49" t="s">
        <v>157</v>
      </c>
      <c r="G2" s="28" t="s">
        <v>828</v>
      </c>
    </row>
    <row r="3" spans="1:60" s="27" customFormat="1">
      <c r="F3" s="49" t="s">
        <v>156</v>
      </c>
      <c r="G3" s="28" t="s">
        <v>271</v>
      </c>
    </row>
    <row r="4" spans="1:60" s="27" customFormat="1">
      <c r="F4" s="49"/>
      <c r="G4" s="28"/>
    </row>
    <row r="5" spans="1:60" s="27" customFormat="1" ht="4.5" customHeight="1">
      <c r="D5" s="29"/>
    </row>
    <row r="6" spans="1:60" ht="13.5" customHeight="1">
      <c r="A6" s="144" t="s">
        <v>293</v>
      </c>
      <c r="B6" s="144" t="s">
        <v>162</v>
      </c>
      <c r="C6" s="144" t="s">
        <v>791</v>
      </c>
      <c r="D6" s="144" t="s">
        <v>163</v>
      </c>
      <c r="E6" s="144" t="s">
        <v>792</v>
      </c>
      <c r="F6" s="144" t="s">
        <v>1</v>
      </c>
      <c r="G6" s="144" t="s">
        <v>164</v>
      </c>
      <c r="H6" s="144" t="s">
        <v>165</v>
      </c>
      <c r="I6" s="144" t="s">
        <v>166</v>
      </c>
      <c r="J6" s="144" t="s">
        <v>167</v>
      </c>
      <c r="K6" s="144" t="s">
        <v>168</v>
      </c>
      <c r="L6" s="144" t="s">
        <v>169</v>
      </c>
      <c r="M6" s="144" t="s">
        <v>170</v>
      </c>
      <c r="N6" s="144" t="s">
        <v>171</v>
      </c>
      <c r="O6" s="144" t="s">
        <v>172</v>
      </c>
      <c r="P6" s="144" t="s">
        <v>173</v>
      </c>
      <c r="Q6" s="144" t="s">
        <v>174</v>
      </c>
      <c r="R6" s="144" t="s">
        <v>175</v>
      </c>
      <c r="S6" s="144" t="s">
        <v>176</v>
      </c>
      <c r="T6" s="144" t="s">
        <v>177</v>
      </c>
      <c r="U6" s="144" t="s">
        <v>178</v>
      </c>
      <c r="V6" s="144" t="s">
        <v>179</v>
      </c>
      <c r="W6" s="144" t="s">
        <v>180</v>
      </c>
      <c r="X6" s="144" t="s">
        <v>181</v>
      </c>
      <c r="Y6" s="144" t="s">
        <v>182</v>
      </c>
      <c r="Z6" s="144" t="s">
        <v>183</v>
      </c>
      <c r="AA6" s="144" t="s">
        <v>184</v>
      </c>
      <c r="AB6" s="144" t="s">
        <v>185</v>
      </c>
      <c r="AC6" s="144" t="s">
        <v>186</v>
      </c>
      <c r="AD6" s="144" t="s">
        <v>187</v>
      </c>
      <c r="AE6" s="144" t="s">
        <v>188</v>
      </c>
      <c r="AF6" s="144" t="s">
        <v>189</v>
      </c>
      <c r="AG6" s="144" t="s">
        <v>190</v>
      </c>
      <c r="AH6" s="144" t="s">
        <v>191</v>
      </c>
      <c r="AI6" s="144" t="s">
        <v>192</v>
      </c>
      <c r="AJ6" s="144" t="s">
        <v>193</v>
      </c>
      <c r="AK6" s="144" t="s">
        <v>194</v>
      </c>
      <c r="AL6" s="144" t="s">
        <v>195</v>
      </c>
      <c r="AM6" s="144" t="s">
        <v>196</v>
      </c>
      <c r="AN6" s="144" t="s">
        <v>197</v>
      </c>
      <c r="AO6" s="144" t="s">
        <v>294</v>
      </c>
      <c r="AP6" s="144" t="s">
        <v>798</v>
      </c>
      <c r="AQ6" s="144" t="s">
        <v>799</v>
      </c>
      <c r="AR6" s="144" t="s">
        <v>800</v>
      </c>
      <c r="AS6" s="144" t="s">
        <v>801</v>
      </c>
      <c r="AT6" s="144" t="s">
        <v>802</v>
      </c>
      <c r="AU6" s="144" t="s">
        <v>803</v>
      </c>
      <c r="AV6" s="144" t="s">
        <v>804</v>
      </c>
      <c r="AW6" s="144" t="s">
        <v>805</v>
      </c>
      <c r="AX6" s="144" t="s">
        <v>806</v>
      </c>
      <c r="AY6" s="144" t="s">
        <v>807</v>
      </c>
      <c r="AZ6" s="144" t="s">
        <v>808</v>
      </c>
      <c r="BA6" s="144" t="s">
        <v>809</v>
      </c>
      <c r="BB6" s="144" t="s">
        <v>810</v>
      </c>
      <c r="BC6" s="144" t="s">
        <v>811</v>
      </c>
      <c r="BD6" s="144" t="s">
        <v>812</v>
      </c>
      <c r="BE6" s="144" t="s">
        <v>813</v>
      </c>
      <c r="BF6" s="144" t="s">
        <v>814</v>
      </c>
      <c r="BG6" s="144" t="s">
        <v>815</v>
      </c>
      <c r="BH6" s="144" t="s">
        <v>816</v>
      </c>
    </row>
    <row r="7" spans="1:60" ht="13.5" customHeight="1">
      <c r="A7" s="139" t="s">
        <v>382</v>
      </c>
      <c r="B7" s="139" t="s">
        <v>201</v>
      </c>
      <c r="C7" s="140">
        <v>2532</v>
      </c>
      <c r="D7" s="139" t="s">
        <v>822</v>
      </c>
      <c r="E7" s="140">
        <v>101</v>
      </c>
      <c r="F7" s="139" t="s">
        <v>823</v>
      </c>
      <c r="G7" s="141"/>
      <c r="H7" s="141"/>
      <c r="I7" s="141"/>
      <c r="J7" s="146">
        <v>80</v>
      </c>
      <c r="K7" s="146">
        <v>95</v>
      </c>
      <c r="L7" s="146">
        <v>95</v>
      </c>
      <c r="M7" s="146">
        <v>94</v>
      </c>
      <c r="N7" s="146">
        <v>90</v>
      </c>
      <c r="O7" s="146">
        <v>85</v>
      </c>
      <c r="P7" s="146">
        <v>90</v>
      </c>
      <c r="Q7" s="146">
        <v>80</v>
      </c>
      <c r="R7" s="146">
        <v>80</v>
      </c>
      <c r="S7" s="146">
        <v>80</v>
      </c>
      <c r="T7" s="146">
        <v>80</v>
      </c>
      <c r="U7" s="146">
        <v>80</v>
      </c>
      <c r="V7" s="146">
        <v>80</v>
      </c>
      <c r="W7" s="146">
        <v>95</v>
      </c>
      <c r="X7" s="146">
        <v>95</v>
      </c>
      <c r="Y7" s="146">
        <v>95</v>
      </c>
      <c r="Z7" s="146">
        <v>95</v>
      </c>
      <c r="AA7" s="146">
        <v>95</v>
      </c>
      <c r="AB7" s="146">
        <v>94</v>
      </c>
      <c r="AC7" s="146">
        <v>94</v>
      </c>
      <c r="AD7" s="146">
        <v>94</v>
      </c>
      <c r="AE7" s="146">
        <v>96</v>
      </c>
      <c r="AF7" s="146">
        <v>97</v>
      </c>
      <c r="AG7" s="146">
        <v>96</v>
      </c>
      <c r="AH7" s="146">
        <v>96</v>
      </c>
      <c r="AI7" s="155">
        <v>96</v>
      </c>
      <c r="AJ7" s="155">
        <v>96</v>
      </c>
      <c r="AK7" s="155">
        <v>96</v>
      </c>
      <c r="AL7" s="155">
        <v>96</v>
      </c>
      <c r="AM7" s="147">
        <v>96</v>
      </c>
      <c r="AN7" s="145">
        <v>96</v>
      </c>
      <c r="AO7" s="145">
        <f>AVERAGE(AJ7:AN7)</f>
        <v>96</v>
      </c>
      <c r="AP7" s="141"/>
      <c r="AQ7" s="141"/>
      <c r="AR7" s="141"/>
      <c r="AS7" s="141"/>
      <c r="AT7" s="141"/>
      <c r="AU7" s="141"/>
      <c r="AV7" s="141"/>
      <c r="AW7" s="141"/>
      <c r="AX7" s="141"/>
      <c r="AY7" s="142"/>
      <c r="AZ7" s="142"/>
      <c r="BA7" s="142"/>
      <c r="BB7" s="142"/>
      <c r="BC7" s="142"/>
      <c r="BD7" s="142"/>
      <c r="BE7" s="142"/>
      <c r="BF7" s="142"/>
      <c r="BG7" s="142"/>
      <c r="BH7" s="142"/>
    </row>
    <row r="8" spans="1:60" ht="13.5" customHeight="1">
      <c r="A8" s="139" t="s">
        <v>382</v>
      </c>
      <c r="B8" s="139" t="s">
        <v>201</v>
      </c>
      <c r="C8" s="140">
        <v>15741</v>
      </c>
      <c r="D8" s="139" t="s">
        <v>824</v>
      </c>
      <c r="E8" s="140">
        <v>103</v>
      </c>
      <c r="F8" s="139" t="s">
        <v>818</v>
      </c>
      <c r="G8" s="141"/>
      <c r="H8" s="141"/>
      <c r="I8" s="141"/>
      <c r="J8" s="141"/>
      <c r="K8" s="141"/>
      <c r="L8" s="141"/>
      <c r="M8" s="141"/>
      <c r="N8" s="141"/>
      <c r="O8" s="143"/>
      <c r="P8" s="143"/>
      <c r="Q8" s="143"/>
      <c r="R8" s="143"/>
      <c r="S8" s="143"/>
      <c r="T8" s="143"/>
      <c r="U8" s="146">
        <v>16059114</v>
      </c>
      <c r="V8" s="146">
        <v>16544167</v>
      </c>
      <c r="W8" s="147">
        <v>16827928</v>
      </c>
      <c r="X8" s="146">
        <v>17273456</v>
      </c>
      <c r="Y8" s="146">
        <v>17840760</v>
      </c>
      <c r="Z8" s="147">
        <v>18062484</v>
      </c>
      <c r="AA8" s="147">
        <v>18006168</v>
      </c>
      <c r="AB8" s="146">
        <v>18604298</v>
      </c>
      <c r="AC8" s="146">
        <v>18994362</v>
      </c>
      <c r="AD8" s="146">
        <v>19317636</v>
      </c>
      <c r="AE8" s="146">
        <v>19418936</v>
      </c>
      <c r="AF8" s="146">
        <v>19475760</v>
      </c>
      <c r="AG8" s="146">
        <v>19189918</v>
      </c>
      <c r="AH8" s="155">
        <v>18695332</v>
      </c>
      <c r="AI8" s="155">
        <v>18686428</v>
      </c>
      <c r="AJ8" s="155">
        <v>18666366</v>
      </c>
      <c r="AK8" s="147">
        <v>19125956</v>
      </c>
      <c r="AL8" s="147">
        <v>19520916</v>
      </c>
      <c r="AM8" s="145">
        <v>19799078</v>
      </c>
      <c r="AN8" s="145">
        <v>20176648</v>
      </c>
      <c r="AO8" s="145">
        <f>AN8*GEOMEAN(AN8/AM8,AM8/AL8,AL8/AK8,AK8/AJ8)</f>
        <v>20572938.484801032</v>
      </c>
      <c r="AP8" s="141"/>
      <c r="AQ8" s="141"/>
      <c r="AR8" s="141"/>
      <c r="AS8" s="141"/>
      <c r="AT8" s="141"/>
      <c r="AU8" s="141"/>
      <c r="AV8" s="141"/>
      <c r="AW8" s="141"/>
      <c r="AX8" s="141"/>
      <c r="AY8" s="142"/>
      <c r="AZ8" s="142"/>
      <c r="BA8" s="142"/>
      <c r="BB8" s="142"/>
      <c r="BC8" s="142"/>
      <c r="BD8" s="142"/>
      <c r="BE8" s="142"/>
      <c r="BF8" s="142"/>
      <c r="BG8" s="142"/>
      <c r="BH8" s="142"/>
    </row>
    <row r="9" spans="1:60" ht="13.5" customHeight="1">
      <c r="A9" s="139" t="s">
        <v>382</v>
      </c>
      <c r="B9" s="139" t="s">
        <v>201</v>
      </c>
      <c r="C9" s="140">
        <v>15742</v>
      </c>
      <c r="D9" s="139" t="s">
        <v>825</v>
      </c>
      <c r="E9" s="140">
        <v>103</v>
      </c>
      <c r="F9" s="139" t="s">
        <v>818</v>
      </c>
      <c r="G9" s="148"/>
      <c r="H9" s="148"/>
      <c r="I9" s="148"/>
      <c r="J9" s="148"/>
      <c r="K9" s="148"/>
      <c r="L9" s="148"/>
      <c r="M9" s="148"/>
      <c r="N9" s="148"/>
      <c r="O9" s="149"/>
      <c r="P9" s="149"/>
      <c r="Q9" s="149"/>
      <c r="R9" s="149"/>
      <c r="S9" s="149"/>
      <c r="T9" s="149"/>
      <c r="U9" s="149"/>
      <c r="V9" s="149"/>
      <c r="W9" s="150">
        <v>4980807</v>
      </c>
      <c r="X9" s="150">
        <v>5192763</v>
      </c>
      <c r="Y9" s="150">
        <v>4630537</v>
      </c>
      <c r="Z9" s="150">
        <v>4755257</v>
      </c>
      <c r="AA9" s="150">
        <v>5642642</v>
      </c>
      <c r="AB9" s="150">
        <v>5904209</v>
      </c>
      <c r="AC9" s="150">
        <v>6368877</v>
      </c>
      <c r="AD9" s="150">
        <v>6499873</v>
      </c>
      <c r="AE9" s="150">
        <v>8071908</v>
      </c>
      <c r="AF9" s="150">
        <v>7965293</v>
      </c>
      <c r="AG9" s="150">
        <v>7563653</v>
      </c>
      <c r="AH9" s="156">
        <v>6553836</v>
      </c>
      <c r="AI9" s="156">
        <v>5108293</v>
      </c>
      <c r="AJ9" s="156">
        <v>5332798</v>
      </c>
      <c r="AK9" s="151">
        <v>5478892</v>
      </c>
      <c r="AL9" s="152">
        <v>5120577</v>
      </c>
      <c r="AM9" s="152">
        <v>5124671</v>
      </c>
      <c r="AN9" s="152">
        <v>5055295</v>
      </c>
      <c r="AO9" s="152">
        <f>FORECAST(AO8,AH9:AN9,AH8:AN8)</f>
        <v>4798043.3911147285</v>
      </c>
      <c r="AP9" s="141"/>
      <c r="AQ9" s="141"/>
      <c r="AR9" s="141"/>
      <c r="AS9" s="141"/>
      <c r="AT9" s="141"/>
      <c r="AU9" s="141"/>
      <c r="AV9" s="141"/>
      <c r="AW9" s="141"/>
      <c r="AX9" s="141"/>
      <c r="AY9" s="142"/>
      <c r="AZ9" s="142"/>
      <c r="BA9" s="142"/>
      <c r="BB9" s="142"/>
      <c r="BC9" s="142"/>
      <c r="BD9" s="142"/>
      <c r="BE9" s="142"/>
      <c r="BF9" s="142"/>
      <c r="BG9" s="142"/>
      <c r="BH9" s="142"/>
    </row>
    <row r="10" spans="1:60" ht="13.5" customHeight="1">
      <c r="A10" s="139" t="s">
        <v>382</v>
      </c>
      <c r="B10" s="139" t="s">
        <v>201</v>
      </c>
      <c r="C10" s="140">
        <v>15747</v>
      </c>
      <c r="D10" s="139" t="s">
        <v>826</v>
      </c>
      <c r="E10" s="140">
        <v>101</v>
      </c>
      <c r="F10" s="139" t="s">
        <v>827</v>
      </c>
      <c r="G10" s="147">
        <v>166</v>
      </c>
      <c r="H10" s="147">
        <v>173</v>
      </c>
      <c r="I10" s="147">
        <v>173</v>
      </c>
      <c r="J10" s="147">
        <v>171</v>
      </c>
      <c r="K10" s="147">
        <v>161</v>
      </c>
      <c r="L10" s="147">
        <v>183</v>
      </c>
      <c r="M10" s="147">
        <v>166</v>
      </c>
      <c r="N10" s="147">
        <v>182</v>
      </c>
      <c r="O10" s="147">
        <v>178</v>
      </c>
      <c r="P10" s="147">
        <v>189</v>
      </c>
      <c r="Q10" s="147">
        <v>185</v>
      </c>
      <c r="R10" s="147">
        <v>197</v>
      </c>
      <c r="S10" s="147">
        <v>191</v>
      </c>
      <c r="T10" s="147">
        <v>191</v>
      </c>
      <c r="U10" s="147">
        <v>190</v>
      </c>
      <c r="V10" s="147">
        <v>212</v>
      </c>
      <c r="W10" s="147">
        <v>174</v>
      </c>
      <c r="X10" s="147">
        <v>181</v>
      </c>
      <c r="Y10" s="147">
        <v>172</v>
      </c>
      <c r="Z10" s="147">
        <v>197</v>
      </c>
      <c r="AA10" s="147">
        <v>185</v>
      </c>
      <c r="AB10" s="147">
        <v>190</v>
      </c>
      <c r="AC10" s="147">
        <v>194</v>
      </c>
      <c r="AD10" s="147">
        <v>205</v>
      </c>
      <c r="AE10" s="147">
        <v>196</v>
      </c>
      <c r="AF10" s="147">
        <v>195</v>
      </c>
      <c r="AG10" s="147">
        <v>188</v>
      </c>
      <c r="AH10" s="147">
        <v>183</v>
      </c>
      <c r="AI10" s="147">
        <v>186</v>
      </c>
      <c r="AJ10" s="147">
        <v>174</v>
      </c>
      <c r="AK10" s="147">
        <v>182</v>
      </c>
      <c r="AL10" s="145">
        <v>181.7</v>
      </c>
      <c r="AM10" s="145">
        <v>180.2222222222222</v>
      </c>
      <c r="AN10" s="145">
        <v>182.3</v>
      </c>
      <c r="AO10" s="145">
        <f>AN10*AVERAGE(AN10/AM10,AM10/AL10,AL10/AK10,AK10/AJ10)</f>
        <v>184.47504737566709</v>
      </c>
      <c r="AP10" s="141"/>
      <c r="AQ10" s="141"/>
      <c r="AR10" s="141"/>
      <c r="AS10" s="141"/>
      <c r="AT10" s="141"/>
      <c r="AU10" s="141"/>
      <c r="AV10" s="141"/>
      <c r="AW10" s="141"/>
      <c r="AX10" s="141"/>
      <c r="AY10" s="142"/>
      <c r="AZ10" s="142"/>
      <c r="BA10" s="142"/>
      <c r="BB10" s="142"/>
      <c r="BC10" s="142"/>
      <c r="BD10" s="142"/>
      <c r="BE10" s="142"/>
      <c r="BF10" s="142"/>
      <c r="BG10" s="142"/>
      <c r="BH10" s="142"/>
    </row>
    <row r="11" spans="1:60" ht="13.5" customHeight="1">
      <c r="A11" s="139" t="s">
        <v>465</v>
      </c>
      <c r="B11" s="139" t="s">
        <v>466</v>
      </c>
      <c r="C11" s="140">
        <v>2532</v>
      </c>
      <c r="D11" s="139" t="s">
        <v>822</v>
      </c>
      <c r="E11" s="140">
        <v>101</v>
      </c>
      <c r="F11" s="139" t="s">
        <v>823</v>
      </c>
      <c r="G11" s="141"/>
      <c r="H11" s="141"/>
      <c r="I11" s="141"/>
      <c r="J11" s="141"/>
      <c r="K11" s="141"/>
      <c r="L11" s="146">
        <v>95</v>
      </c>
      <c r="M11" s="146">
        <v>95</v>
      </c>
      <c r="N11" s="146">
        <v>95</v>
      </c>
      <c r="O11" s="146">
        <v>95</v>
      </c>
      <c r="P11" s="146">
        <v>95</v>
      </c>
      <c r="Q11" s="146">
        <v>95</v>
      </c>
      <c r="R11" s="146">
        <v>94</v>
      </c>
      <c r="S11" s="146">
        <v>93</v>
      </c>
      <c r="T11" s="146">
        <v>90</v>
      </c>
      <c r="U11" s="146">
        <v>94</v>
      </c>
      <c r="V11" s="146">
        <v>94</v>
      </c>
      <c r="W11" s="146">
        <v>91</v>
      </c>
      <c r="X11" s="146">
        <v>94</v>
      </c>
      <c r="Y11" s="146">
        <v>97</v>
      </c>
      <c r="Z11" s="146">
        <v>99</v>
      </c>
      <c r="AA11" s="146">
        <v>97</v>
      </c>
      <c r="AB11" s="146">
        <v>98</v>
      </c>
      <c r="AC11" s="147">
        <v>98</v>
      </c>
      <c r="AD11" s="146">
        <v>99</v>
      </c>
      <c r="AE11" s="146">
        <v>81</v>
      </c>
      <c r="AF11" s="146">
        <v>89</v>
      </c>
      <c r="AG11" s="146">
        <v>97</v>
      </c>
      <c r="AH11" s="146">
        <v>97</v>
      </c>
      <c r="AI11" s="146">
        <v>95</v>
      </c>
      <c r="AJ11" s="146">
        <v>95</v>
      </c>
      <c r="AK11" s="147">
        <v>97</v>
      </c>
      <c r="AL11" s="147">
        <v>98</v>
      </c>
      <c r="AM11" s="147">
        <v>99</v>
      </c>
      <c r="AN11" s="145">
        <v>99</v>
      </c>
      <c r="AO11" s="145">
        <f>AN11</f>
        <v>99</v>
      </c>
      <c r="AP11" s="141"/>
      <c r="AQ11" s="141"/>
      <c r="AR11" s="141"/>
      <c r="AS11" s="141"/>
      <c r="AT11" s="141"/>
      <c r="AU11" s="141"/>
      <c r="AV11" s="141"/>
      <c r="AW11" s="141"/>
      <c r="AX11" s="141"/>
      <c r="AY11" s="142"/>
      <c r="AZ11" s="142"/>
      <c r="BA11" s="142"/>
      <c r="BB11" s="142"/>
      <c r="BC11" s="142"/>
      <c r="BD11" s="142"/>
      <c r="BE11" s="142"/>
      <c r="BF11" s="142"/>
      <c r="BG11" s="142"/>
      <c r="BH11" s="142"/>
    </row>
    <row r="12" spans="1:60" ht="13.5" customHeight="1">
      <c r="A12" s="139" t="s">
        <v>465</v>
      </c>
      <c r="B12" s="139" t="s">
        <v>466</v>
      </c>
      <c r="C12" s="140">
        <v>15741</v>
      </c>
      <c r="D12" s="139" t="s">
        <v>824</v>
      </c>
      <c r="E12" s="140">
        <v>103</v>
      </c>
      <c r="F12" s="139" t="s">
        <v>818</v>
      </c>
      <c r="G12" s="153">
        <v>1115600</v>
      </c>
      <c r="H12" s="153">
        <v>1156400</v>
      </c>
      <c r="I12" s="153">
        <v>1177300</v>
      </c>
      <c r="J12" s="153">
        <v>1247200</v>
      </c>
      <c r="K12" s="153">
        <v>1277700</v>
      </c>
      <c r="L12" s="153">
        <v>1344900</v>
      </c>
      <c r="M12" s="153">
        <v>1378200</v>
      </c>
      <c r="N12" s="153">
        <v>1343800</v>
      </c>
      <c r="O12" s="154">
        <v>1371460</v>
      </c>
      <c r="P12" s="154">
        <v>1389900</v>
      </c>
      <c r="Q12" s="153">
        <v>1436000</v>
      </c>
      <c r="R12" s="154">
        <v>1455500</v>
      </c>
      <c r="S12" s="154">
        <v>1468500</v>
      </c>
      <c r="T12" s="153">
        <v>1501000</v>
      </c>
      <c r="U12" s="154">
        <v>1479700</v>
      </c>
      <c r="V12" s="154">
        <v>1465500</v>
      </c>
      <c r="W12" s="153">
        <v>1430000</v>
      </c>
      <c r="X12" s="154">
        <v>1445300</v>
      </c>
      <c r="Y12" s="154">
        <v>1455500</v>
      </c>
      <c r="Z12" s="153">
        <v>1481000</v>
      </c>
      <c r="AA12" s="154">
        <v>1481600</v>
      </c>
      <c r="AB12" s="154">
        <v>1482000</v>
      </c>
      <c r="AC12" s="153">
        <v>1483000</v>
      </c>
      <c r="AD12" s="154">
        <v>1473400</v>
      </c>
      <c r="AE12" s="154">
        <v>1467000</v>
      </c>
      <c r="AF12" s="153">
        <v>1451000</v>
      </c>
      <c r="AG12" s="154">
        <v>1454540</v>
      </c>
      <c r="AH12" s="154">
        <v>1456900</v>
      </c>
      <c r="AI12" s="153">
        <v>1462800</v>
      </c>
      <c r="AJ12" s="145">
        <v>1466733</v>
      </c>
      <c r="AK12" s="145">
        <v>1470797</v>
      </c>
      <c r="AL12" s="145">
        <v>1475429</v>
      </c>
      <c r="AM12" s="145">
        <v>1479638</v>
      </c>
      <c r="AN12" s="145">
        <v>1483939</v>
      </c>
      <c r="AO12" s="145">
        <f>AN12*GEOMEAN(AN12/AM12,AM12/AL12)</f>
        <v>1488212.3888802512</v>
      </c>
      <c r="AP12" s="141"/>
      <c r="AQ12" s="141"/>
      <c r="AR12" s="141"/>
      <c r="AS12" s="141"/>
      <c r="AT12" s="141"/>
      <c r="AU12" s="141"/>
      <c r="AV12" s="141"/>
      <c r="AW12" s="141"/>
      <c r="AX12" s="141"/>
      <c r="AY12" s="142"/>
      <c r="AZ12" s="142"/>
      <c r="BA12" s="142"/>
      <c r="BB12" s="142"/>
      <c r="BC12" s="142"/>
      <c r="BD12" s="142"/>
      <c r="BE12" s="142"/>
      <c r="BF12" s="142"/>
      <c r="BG12" s="142"/>
      <c r="BH12" s="142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BH37"/>
  <sheetViews>
    <sheetView zoomScale="85" zoomScaleNormal="85" workbookViewId="0">
      <pane xSplit="6" ySplit="6" topLeftCell="G7" activePane="bottomRight" state="frozen"/>
      <selection activeCell="C10" sqref="C10"/>
      <selection pane="topRight" activeCell="C10" sqref="C10"/>
      <selection pane="bottomLeft" activeCell="C10" sqref="C10"/>
      <selection pane="bottomRight"/>
    </sheetView>
  </sheetViews>
  <sheetFormatPr defaultRowHeight="12.75"/>
  <cols>
    <col min="4" max="4" width="21" customWidth="1"/>
    <col min="5" max="5" width="7.140625" customWidth="1"/>
    <col min="6" max="19" width="10.7109375" bestFit="1" customWidth="1"/>
    <col min="20" max="40" width="11.7109375" bestFit="1" customWidth="1"/>
  </cols>
  <sheetData>
    <row r="1" spans="1:60" s="27" customFormat="1">
      <c r="F1" s="48" t="s">
        <v>153</v>
      </c>
      <c r="G1" s="28" t="str">
        <f>Home!E29</f>
        <v>Old-new-compare system</v>
      </c>
    </row>
    <row r="2" spans="1:60" s="27" customFormat="1">
      <c r="F2" s="49" t="s">
        <v>157</v>
      </c>
      <c r="G2" s="28" t="s">
        <v>833</v>
      </c>
    </row>
    <row r="3" spans="1:60" s="27" customFormat="1">
      <c r="F3" s="49" t="s">
        <v>156</v>
      </c>
      <c r="G3" s="28" t="s">
        <v>271</v>
      </c>
    </row>
    <row r="4" spans="1:60" s="27" customFormat="1">
      <c r="F4" s="28"/>
    </row>
    <row r="5" spans="1:60" s="27" customFormat="1" ht="4.5" customHeight="1">
      <c r="D5" s="29"/>
    </row>
    <row r="6" spans="1:60" s="166" customFormat="1" ht="15">
      <c r="A6" s="167" t="s">
        <v>293</v>
      </c>
      <c r="B6" s="167" t="s">
        <v>162</v>
      </c>
      <c r="C6" s="167" t="s">
        <v>791</v>
      </c>
      <c r="D6" s="167" t="s">
        <v>163</v>
      </c>
      <c r="E6" s="167" t="s">
        <v>792</v>
      </c>
      <c r="F6" s="167" t="s">
        <v>1</v>
      </c>
      <c r="G6" s="167" t="s">
        <v>164</v>
      </c>
      <c r="H6" s="167" t="s">
        <v>165</v>
      </c>
      <c r="I6" s="167" t="s">
        <v>166</v>
      </c>
      <c r="J6" s="167" t="s">
        <v>167</v>
      </c>
      <c r="K6" s="167" t="s">
        <v>168</v>
      </c>
      <c r="L6" s="167" t="s">
        <v>169</v>
      </c>
      <c r="M6" s="167" t="s">
        <v>170</v>
      </c>
      <c r="N6" s="167" t="s">
        <v>171</v>
      </c>
      <c r="O6" s="167" t="s">
        <v>172</v>
      </c>
      <c r="P6" s="167" t="s">
        <v>173</v>
      </c>
      <c r="Q6" s="167" t="s">
        <v>174</v>
      </c>
      <c r="R6" s="167" t="s">
        <v>175</v>
      </c>
      <c r="S6" s="167" t="s">
        <v>176</v>
      </c>
      <c r="T6" s="167" t="s">
        <v>177</v>
      </c>
      <c r="U6" s="167" t="s">
        <v>178</v>
      </c>
      <c r="V6" s="167" t="s">
        <v>179</v>
      </c>
      <c r="W6" s="167" t="s">
        <v>180</v>
      </c>
      <c r="X6" s="167" t="s">
        <v>181</v>
      </c>
      <c r="Y6" s="167" t="s">
        <v>182</v>
      </c>
      <c r="Z6" s="167" t="s">
        <v>183</v>
      </c>
      <c r="AA6" s="167" t="s">
        <v>184</v>
      </c>
      <c r="AB6" s="167" t="s">
        <v>185</v>
      </c>
      <c r="AC6" s="167" t="s">
        <v>186</v>
      </c>
      <c r="AD6" s="167" t="s">
        <v>187</v>
      </c>
      <c r="AE6" s="167" t="s">
        <v>188</v>
      </c>
      <c r="AF6" s="167" t="s">
        <v>189</v>
      </c>
      <c r="AG6" s="167" t="s">
        <v>190</v>
      </c>
      <c r="AH6" s="167" t="s">
        <v>191</v>
      </c>
      <c r="AI6" s="167" t="s">
        <v>192</v>
      </c>
      <c r="AJ6" s="167" t="s">
        <v>193</v>
      </c>
      <c r="AK6" s="167" t="s">
        <v>194</v>
      </c>
      <c r="AL6" s="167" t="s">
        <v>195</v>
      </c>
      <c r="AM6" s="167" t="s">
        <v>196</v>
      </c>
      <c r="AN6" s="167" t="s">
        <v>197</v>
      </c>
      <c r="AO6" s="167" t="s">
        <v>294</v>
      </c>
      <c r="AP6" s="167" t="s">
        <v>798</v>
      </c>
      <c r="AQ6" s="167" t="s">
        <v>799</v>
      </c>
      <c r="AR6" s="167" t="s">
        <v>800</v>
      </c>
      <c r="AS6" s="167" t="s">
        <v>801</v>
      </c>
      <c r="AT6" s="167" t="s">
        <v>802</v>
      </c>
      <c r="AU6" s="167" t="s">
        <v>803</v>
      </c>
      <c r="AV6" s="167" t="s">
        <v>804</v>
      </c>
      <c r="AW6" s="167" t="s">
        <v>805</v>
      </c>
      <c r="AX6" s="167" t="s">
        <v>806</v>
      </c>
      <c r="AY6" s="167" t="s">
        <v>807</v>
      </c>
      <c r="AZ6" s="167" t="s">
        <v>808</v>
      </c>
      <c r="BA6" s="167" t="s">
        <v>809</v>
      </c>
      <c r="BB6" s="167" t="s">
        <v>810</v>
      </c>
      <c r="BC6" s="167" t="s">
        <v>811</v>
      </c>
      <c r="BD6" s="167" t="s">
        <v>812</v>
      </c>
      <c r="BE6" s="167" t="s">
        <v>813</v>
      </c>
      <c r="BF6" s="167" t="s">
        <v>814</v>
      </c>
      <c r="BG6" s="167" t="s">
        <v>815</v>
      </c>
      <c r="BH6" s="167" t="s">
        <v>816</v>
      </c>
    </row>
    <row r="7" spans="1:60" s="166" customFormat="1" ht="15">
      <c r="A7" s="159" t="s">
        <v>559</v>
      </c>
      <c r="B7" s="159" t="s">
        <v>560</v>
      </c>
      <c r="C7" s="158">
        <v>2621</v>
      </c>
      <c r="D7" s="159" t="s">
        <v>829</v>
      </c>
      <c r="E7" s="158">
        <v>103</v>
      </c>
      <c r="F7" s="159" t="s">
        <v>298</v>
      </c>
      <c r="G7" s="157">
        <v>0.45600000000000002</v>
      </c>
      <c r="H7" s="157">
        <v>0.45100000000000001</v>
      </c>
      <c r="I7" s="157">
        <v>0.46</v>
      </c>
      <c r="J7" s="157">
        <v>0.47</v>
      </c>
      <c r="K7" s="157">
        <v>0.48</v>
      </c>
      <c r="L7" s="157">
        <v>0.54800000000000004</v>
      </c>
      <c r="M7" s="157">
        <v>0.56299999999999994</v>
      </c>
      <c r="N7" s="157">
        <v>0.747</v>
      </c>
      <c r="O7" s="157">
        <v>0.77</v>
      </c>
      <c r="P7" s="157">
        <v>0.79300000000000004</v>
      </c>
      <c r="Q7" s="157">
        <v>0.80800000000000005</v>
      </c>
      <c r="R7" s="157">
        <v>0.72699999999999998</v>
      </c>
      <c r="S7" s="157">
        <v>0.72099999999999997</v>
      </c>
      <c r="T7" s="157">
        <v>0.72299999999999998</v>
      </c>
      <c r="U7" s="157">
        <v>0.72599999999999998</v>
      </c>
      <c r="V7" s="157">
        <v>0.72899999999999998</v>
      </c>
      <c r="W7" s="157">
        <v>0.73599999999999999</v>
      </c>
      <c r="X7" s="157">
        <v>0.74299999999999999</v>
      </c>
      <c r="Y7" s="157">
        <v>0.67800000000000005</v>
      </c>
      <c r="Z7" s="157">
        <v>0.61899999999999999</v>
      </c>
      <c r="AA7" s="157">
        <v>0.56499999999999995</v>
      </c>
      <c r="AB7" s="157">
        <v>0.5</v>
      </c>
      <c r="AC7" s="157">
        <v>0.5</v>
      </c>
      <c r="AD7" s="157">
        <v>0.5</v>
      </c>
      <c r="AE7" s="157">
        <v>0.5</v>
      </c>
      <c r="AF7" s="157">
        <v>0.55000000000000004</v>
      </c>
      <c r="AG7" s="157">
        <v>0.6</v>
      </c>
      <c r="AH7" s="157">
        <v>0.55000000000000004</v>
      </c>
      <c r="AI7" s="157">
        <v>0.56000000000000005</v>
      </c>
      <c r="AJ7" s="157">
        <v>0.56000000000000005</v>
      </c>
      <c r="AK7" s="157">
        <v>0.65</v>
      </c>
      <c r="AL7" s="157">
        <v>0.65</v>
      </c>
      <c r="AM7" s="157">
        <v>0.68500000000000005</v>
      </c>
      <c r="AN7" s="160">
        <v>0.70660000000000001</v>
      </c>
      <c r="AO7" s="161"/>
      <c r="AP7" s="161"/>
      <c r="AQ7" s="161"/>
      <c r="AR7" s="161"/>
      <c r="AS7" s="161"/>
      <c r="AT7" s="161"/>
      <c r="AU7" s="161"/>
      <c r="AV7" s="161"/>
      <c r="AW7" s="161"/>
      <c r="AX7" s="161"/>
      <c r="AY7" s="164"/>
      <c r="AZ7" s="164"/>
      <c r="BA7" s="164"/>
      <c r="BB7" s="164"/>
      <c r="BC7" s="164"/>
      <c r="BD7" s="164"/>
      <c r="BE7" s="164"/>
      <c r="BF7" s="164"/>
      <c r="BG7" s="164"/>
      <c r="BH7" s="164"/>
    </row>
    <row r="8" spans="1:60" s="166" customFormat="1" ht="15">
      <c r="A8" s="159" t="s">
        <v>559</v>
      </c>
      <c r="B8" s="159" t="s">
        <v>560</v>
      </c>
      <c r="C8" s="158">
        <v>2622</v>
      </c>
      <c r="D8" s="159" t="s">
        <v>830</v>
      </c>
      <c r="E8" s="158">
        <v>103</v>
      </c>
      <c r="F8" s="159" t="s">
        <v>298</v>
      </c>
      <c r="G8" s="157">
        <v>252.04300000000001</v>
      </c>
      <c r="H8" s="157">
        <v>254.38</v>
      </c>
      <c r="I8" s="157">
        <v>215</v>
      </c>
      <c r="J8" s="157">
        <v>180</v>
      </c>
      <c r="K8" s="157">
        <v>160</v>
      </c>
      <c r="L8" s="157">
        <v>150</v>
      </c>
      <c r="M8" s="157">
        <v>130</v>
      </c>
      <c r="N8" s="157">
        <v>121.90300000000001</v>
      </c>
      <c r="O8" s="157">
        <v>127.999</v>
      </c>
      <c r="P8" s="157">
        <v>121.598</v>
      </c>
      <c r="Q8" s="157">
        <v>114.625</v>
      </c>
      <c r="R8" s="157">
        <v>75.082999999999998</v>
      </c>
      <c r="S8" s="157">
        <v>78.236000000000004</v>
      </c>
      <c r="T8" s="157">
        <v>81.364999999999995</v>
      </c>
      <c r="U8" s="157">
        <v>84.62</v>
      </c>
      <c r="V8" s="157">
        <v>89.26</v>
      </c>
      <c r="W8" s="157">
        <v>89.873999999999995</v>
      </c>
      <c r="X8" s="157">
        <v>75.766999999999996</v>
      </c>
      <c r="Y8" s="157">
        <v>69.77</v>
      </c>
      <c r="Z8" s="157">
        <v>66.751999999999995</v>
      </c>
      <c r="AA8" s="157">
        <v>68.897999999999996</v>
      </c>
      <c r="AB8" s="157">
        <v>71.453999999999994</v>
      </c>
      <c r="AC8" s="157">
        <v>69.988</v>
      </c>
      <c r="AD8" s="157">
        <v>56.985999999999997</v>
      </c>
      <c r="AE8" s="157">
        <v>64.265000000000001</v>
      </c>
      <c r="AF8" s="157">
        <v>48.65</v>
      </c>
      <c r="AG8" s="157">
        <v>62.293999999999997</v>
      </c>
      <c r="AH8" s="157">
        <v>44.030999999999999</v>
      </c>
      <c r="AI8" s="157">
        <v>48.424999999999997</v>
      </c>
      <c r="AJ8" s="157">
        <v>45.22</v>
      </c>
      <c r="AK8" s="157">
        <v>46</v>
      </c>
      <c r="AL8" s="157">
        <v>58.320999999999998</v>
      </c>
      <c r="AM8" s="157">
        <v>58.84</v>
      </c>
      <c r="AN8" s="160">
        <v>61.209440000000001</v>
      </c>
      <c r="AO8" s="161"/>
      <c r="AP8" s="161"/>
      <c r="AQ8" s="161"/>
      <c r="AR8" s="161"/>
      <c r="AS8" s="161"/>
      <c r="AT8" s="161"/>
      <c r="AU8" s="161"/>
      <c r="AV8" s="161"/>
      <c r="AW8" s="161"/>
      <c r="AX8" s="161"/>
      <c r="AY8" s="164"/>
      <c r="AZ8" s="164"/>
      <c r="BA8" s="164"/>
      <c r="BB8" s="164"/>
      <c r="BC8" s="164"/>
      <c r="BD8" s="164"/>
      <c r="BE8" s="164"/>
      <c r="BF8" s="164"/>
      <c r="BG8" s="164"/>
      <c r="BH8" s="164"/>
    </row>
    <row r="9" spans="1:60" s="166" customFormat="1" ht="15">
      <c r="A9" s="159" t="s">
        <v>559</v>
      </c>
      <c r="B9" s="159" t="s">
        <v>560</v>
      </c>
      <c r="C9" s="158">
        <v>2623</v>
      </c>
      <c r="D9" s="159" t="s">
        <v>831</v>
      </c>
      <c r="E9" s="158">
        <v>103</v>
      </c>
      <c r="F9" s="159" t="s">
        <v>298</v>
      </c>
      <c r="G9" s="157">
        <v>14.12</v>
      </c>
      <c r="H9" s="157">
        <v>15.53</v>
      </c>
      <c r="I9" s="157">
        <v>16.3</v>
      </c>
      <c r="J9" s="157">
        <v>18</v>
      </c>
      <c r="K9" s="157">
        <v>18</v>
      </c>
      <c r="L9" s="157">
        <v>19.02</v>
      </c>
      <c r="M9" s="157">
        <v>20.922999999999998</v>
      </c>
      <c r="N9" s="157">
        <v>22.388000000000002</v>
      </c>
      <c r="O9" s="157">
        <v>23.06</v>
      </c>
      <c r="P9" s="157">
        <v>21.907</v>
      </c>
      <c r="Q9" s="157">
        <v>20.681000000000001</v>
      </c>
      <c r="R9" s="157">
        <v>21.300999999999998</v>
      </c>
      <c r="S9" s="157">
        <v>22.792000000000002</v>
      </c>
      <c r="T9" s="157">
        <v>22.335999999999999</v>
      </c>
      <c r="U9" s="157">
        <v>21.888999999999999</v>
      </c>
      <c r="V9" s="157">
        <v>22</v>
      </c>
      <c r="W9" s="157">
        <v>22</v>
      </c>
      <c r="X9" s="157">
        <v>23</v>
      </c>
      <c r="Y9" s="157">
        <v>24</v>
      </c>
      <c r="Z9" s="157">
        <v>24</v>
      </c>
      <c r="AA9" s="157">
        <v>24</v>
      </c>
      <c r="AB9" s="157">
        <v>24</v>
      </c>
      <c r="AC9" s="157">
        <v>11.497</v>
      </c>
      <c r="AD9" s="157">
        <v>7.7919999999999998</v>
      </c>
      <c r="AE9" s="157">
        <v>8.3390000000000004</v>
      </c>
      <c r="AF9" s="157">
        <v>8.3829999999999991</v>
      </c>
      <c r="AG9" s="157">
        <v>3.5670000000000002</v>
      </c>
      <c r="AH9" s="157">
        <v>2.1269999999999998</v>
      </c>
      <c r="AI9" s="157">
        <v>2.1</v>
      </c>
      <c r="AJ9" s="157">
        <v>2.13</v>
      </c>
      <c r="AK9" s="157">
        <v>2.2999999999999998</v>
      </c>
      <c r="AL9" s="157">
        <v>2.2999999999999998</v>
      </c>
      <c r="AM9" s="157">
        <v>2.2999999999999998</v>
      </c>
      <c r="AN9" s="160">
        <v>2.345333333333333</v>
      </c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4"/>
      <c r="AZ9" s="164"/>
      <c r="BA9" s="164"/>
      <c r="BB9" s="164"/>
      <c r="BC9" s="164"/>
      <c r="BD9" s="164"/>
      <c r="BE9" s="164"/>
      <c r="BF9" s="164"/>
      <c r="BG9" s="164"/>
      <c r="BH9" s="164"/>
    </row>
    <row r="10" spans="1:60" s="166" customFormat="1" ht="15">
      <c r="A10" s="159" t="s">
        <v>575</v>
      </c>
      <c r="B10" s="159" t="s">
        <v>576</v>
      </c>
      <c r="C10" s="158">
        <v>2621</v>
      </c>
      <c r="D10" s="159" t="s">
        <v>829</v>
      </c>
      <c r="E10" s="158">
        <v>103</v>
      </c>
      <c r="F10" s="159" t="s">
        <v>298</v>
      </c>
      <c r="G10" s="157">
        <v>79.372</v>
      </c>
      <c r="H10" s="157">
        <v>77.596000000000004</v>
      </c>
      <c r="I10" s="157">
        <v>77.358000000000004</v>
      </c>
      <c r="J10" s="157">
        <v>79.349000000000004</v>
      </c>
      <c r="K10" s="157">
        <v>87.266000000000005</v>
      </c>
      <c r="L10" s="157">
        <v>93.116</v>
      </c>
      <c r="M10" s="157">
        <v>87.102999999999994</v>
      </c>
      <c r="N10" s="157">
        <v>99.790999999999997</v>
      </c>
      <c r="O10" s="157">
        <v>98.909000000000006</v>
      </c>
      <c r="P10" s="157">
        <v>109.208</v>
      </c>
      <c r="Q10" s="157">
        <v>134.559</v>
      </c>
      <c r="R10" s="157">
        <v>134.364</v>
      </c>
      <c r="S10" s="157">
        <v>136.89099999999999</v>
      </c>
      <c r="T10" s="157">
        <v>118.416</v>
      </c>
      <c r="U10" s="157">
        <v>108.77</v>
      </c>
      <c r="V10" s="157">
        <v>94.308999999999997</v>
      </c>
      <c r="W10" s="157">
        <v>113.01</v>
      </c>
      <c r="X10" s="157">
        <v>104.28</v>
      </c>
      <c r="Y10" s="157">
        <v>166.09399999999999</v>
      </c>
      <c r="Z10" s="157">
        <v>172.89599999999999</v>
      </c>
      <c r="AA10" s="157">
        <v>163.44499999999999</v>
      </c>
      <c r="AB10" s="157">
        <v>126.05200000000001</v>
      </c>
      <c r="AC10" s="157">
        <v>149.822</v>
      </c>
      <c r="AD10" s="157">
        <v>157.49299999999999</v>
      </c>
      <c r="AE10" s="157">
        <v>138.33799999999999</v>
      </c>
      <c r="AF10" s="157">
        <v>123.26600000000001</v>
      </c>
      <c r="AG10" s="157">
        <v>134.357</v>
      </c>
      <c r="AH10" s="157">
        <v>146.893</v>
      </c>
      <c r="AI10" s="157">
        <v>139.33199999999999</v>
      </c>
      <c r="AJ10" s="157">
        <v>136.399</v>
      </c>
      <c r="AK10" s="157">
        <v>136.744</v>
      </c>
      <c r="AL10" s="157">
        <v>135.209</v>
      </c>
      <c r="AM10" s="157">
        <v>137.04400000000001</v>
      </c>
      <c r="AN10" s="160">
        <v>136.58640000000003</v>
      </c>
      <c r="AO10" s="161"/>
      <c r="AP10" s="161"/>
      <c r="AQ10" s="161"/>
      <c r="AR10" s="161"/>
      <c r="AS10" s="161"/>
      <c r="AT10" s="161"/>
      <c r="AU10" s="161"/>
      <c r="AV10" s="161"/>
      <c r="AW10" s="161"/>
      <c r="AX10" s="161"/>
      <c r="AY10" s="164"/>
      <c r="AZ10" s="164"/>
      <c r="BA10" s="164"/>
      <c r="BB10" s="164"/>
      <c r="BC10" s="164"/>
      <c r="BD10" s="164"/>
      <c r="BE10" s="164"/>
      <c r="BF10" s="164"/>
      <c r="BG10" s="164"/>
      <c r="BH10" s="164"/>
    </row>
    <row r="11" spans="1:60" s="166" customFormat="1" ht="15">
      <c r="A11" s="159" t="s">
        <v>575</v>
      </c>
      <c r="B11" s="159" t="s">
        <v>576</v>
      </c>
      <c r="C11" s="158">
        <v>2622</v>
      </c>
      <c r="D11" s="159" t="s">
        <v>830</v>
      </c>
      <c r="E11" s="158">
        <v>103</v>
      </c>
      <c r="F11" s="159" t="s">
        <v>832</v>
      </c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162"/>
      <c r="AN11" s="163"/>
      <c r="AO11" s="164"/>
      <c r="AP11" s="164"/>
      <c r="AQ11" s="164"/>
      <c r="AR11" s="164"/>
      <c r="AS11" s="164"/>
      <c r="AT11" s="164"/>
      <c r="AU11" s="164"/>
      <c r="AV11" s="164"/>
      <c r="AW11" s="164"/>
      <c r="AX11" s="164"/>
      <c r="AY11" s="164"/>
      <c r="AZ11" s="164"/>
      <c r="BA11" s="164"/>
      <c r="BB11" s="164"/>
      <c r="BC11" s="164"/>
      <c r="BD11" s="164"/>
      <c r="BE11" s="164"/>
      <c r="BF11" s="164"/>
      <c r="BG11" s="164"/>
      <c r="BH11" s="164"/>
    </row>
    <row r="12" spans="1:60" s="166" customFormat="1" ht="15">
      <c r="A12" s="159" t="s">
        <v>575</v>
      </c>
      <c r="B12" s="159" t="s">
        <v>576</v>
      </c>
      <c r="C12" s="158">
        <v>2623</v>
      </c>
      <c r="D12" s="159" t="s">
        <v>831</v>
      </c>
      <c r="E12" s="158">
        <v>103</v>
      </c>
      <c r="F12" s="159" t="s">
        <v>298</v>
      </c>
      <c r="G12" s="157">
        <v>55.009</v>
      </c>
      <c r="H12" s="157">
        <v>51.16</v>
      </c>
      <c r="I12" s="157">
        <v>50.767000000000003</v>
      </c>
      <c r="J12" s="157">
        <v>56.496000000000002</v>
      </c>
      <c r="K12" s="157">
        <v>55.033999999999999</v>
      </c>
      <c r="L12" s="157">
        <v>49.417999999999999</v>
      </c>
      <c r="M12" s="157">
        <v>45.466999999999999</v>
      </c>
      <c r="N12" s="157">
        <v>35.6</v>
      </c>
      <c r="O12" s="157">
        <v>51.613</v>
      </c>
      <c r="P12" s="157">
        <v>46.786999999999999</v>
      </c>
      <c r="Q12" s="157">
        <v>56.401000000000003</v>
      </c>
      <c r="R12" s="157">
        <v>47.351999999999997</v>
      </c>
      <c r="S12" s="157">
        <v>65.466999999999999</v>
      </c>
      <c r="T12" s="157">
        <v>55.430999999999997</v>
      </c>
      <c r="U12" s="157">
        <v>56.1</v>
      </c>
      <c r="V12" s="157">
        <v>43.363</v>
      </c>
      <c r="W12" s="157">
        <v>47.441000000000003</v>
      </c>
      <c r="X12" s="157">
        <v>64.915999999999997</v>
      </c>
      <c r="Y12" s="157">
        <v>81.445999999999998</v>
      </c>
      <c r="Z12" s="157">
        <v>90.513999999999996</v>
      </c>
      <c r="AA12" s="157">
        <v>114.38800000000001</v>
      </c>
      <c r="AB12" s="157">
        <v>75.921999999999997</v>
      </c>
      <c r="AC12" s="157">
        <v>98.203999999999994</v>
      </c>
      <c r="AD12" s="157">
        <v>107.035</v>
      </c>
      <c r="AE12" s="157">
        <v>127.51600000000001</v>
      </c>
      <c r="AF12" s="157">
        <v>135.53</v>
      </c>
      <c r="AG12" s="157">
        <v>145.96600000000001</v>
      </c>
      <c r="AH12" s="157">
        <v>155.44499999999999</v>
      </c>
      <c r="AI12" s="157">
        <v>169.54</v>
      </c>
      <c r="AJ12" s="157">
        <v>191.642</v>
      </c>
      <c r="AK12" s="157">
        <v>196.60400000000001</v>
      </c>
      <c r="AL12" s="157">
        <v>223.37700000000001</v>
      </c>
      <c r="AM12" s="157">
        <v>264.517</v>
      </c>
      <c r="AN12" s="160">
        <v>283.95033333333333</v>
      </c>
      <c r="AO12" s="161"/>
      <c r="AP12" s="161"/>
      <c r="AQ12" s="161"/>
      <c r="AR12" s="161"/>
      <c r="AS12" s="161"/>
      <c r="AT12" s="161"/>
      <c r="AU12" s="161"/>
      <c r="AV12" s="161"/>
      <c r="AW12" s="161"/>
      <c r="AX12" s="161"/>
      <c r="AY12" s="164"/>
      <c r="AZ12" s="164"/>
      <c r="BA12" s="164"/>
      <c r="BB12" s="164"/>
      <c r="BC12" s="164"/>
      <c r="BD12" s="164"/>
      <c r="BE12" s="164"/>
      <c r="BF12" s="164"/>
      <c r="BG12" s="164"/>
      <c r="BH12" s="164"/>
    </row>
    <row r="13" spans="1:60" s="166" customFormat="1" ht="15">
      <c r="A13" s="159" t="s">
        <v>571</v>
      </c>
      <c r="B13" s="159" t="s">
        <v>572</v>
      </c>
      <c r="C13" s="158">
        <v>2621</v>
      </c>
      <c r="D13" s="159" t="s">
        <v>829</v>
      </c>
      <c r="E13" s="158">
        <v>103</v>
      </c>
      <c r="F13" s="159" t="s">
        <v>832</v>
      </c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4"/>
      <c r="AN13" s="163"/>
      <c r="AO13" s="164"/>
      <c r="AP13" s="164"/>
      <c r="AQ13" s="164"/>
      <c r="AR13" s="164"/>
      <c r="AS13" s="164"/>
      <c r="AT13" s="164"/>
      <c r="AU13" s="164"/>
      <c r="AV13" s="164"/>
      <c r="AW13" s="164"/>
      <c r="AX13" s="164"/>
      <c r="AY13" s="164"/>
      <c r="AZ13" s="164"/>
      <c r="BA13" s="164"/>
      <c r="BB13" s="164"/>
      <c r="BC13" s="164"/>
      <c r="BD13" s="164"/>
      <c r="BE13" s="164"/>
      <c r="BF13" s="164"/>
      <c r="BG13" s="164"/>
      <c r="BH13" s="164"/>
    </row>
    <row r="14" spans="1:60" s="166" customFormat="1" ht="15">
      <c r="A14" s="159" t="s">
        <v>571</v>
      </c>
      <c r="B14" s="159" t="s">
        <v>572</v>
      </c>
      <c r="C14" s="158">
        <v>2622</v>
      </c>
      <c r="D14" s="159" t="s">
        <v>830</v>
      </c>
      <c r="E14" s="158">
        <v>103</v>
      </c>
      <c r="F14" s="159" t="s">
        <v>298</v>
      </c>
      <c r="G14" s="157">
        <v>113.286</v>
      </c>
      <c r="H14" s="157">
        <v>113.286</v>
      </c>
      <c r="I14" s="157">
        <v>112.98399999999999</v>
      </c>
      <c r="J14" s="157">
        <v>101.95699999999999</v>
      </c>
      <c r="K14" s="157">
        <v>109.057</v>
      </c>
      <c r="L14" s="157">
        <v>103.92100000000001</v>
      </c>
      <c r="M14" s="157">
        <v>98.936000000000007</v>
      </c>
      <c r="N14" s="157">
        <v>96.367999999999995</v>
      </c>
      <c r="O14" s="157">
        <v>90.024000000000001</v>
      </c>
      <c r="P14" s="157">
        <v>90.176000000000002</v>
      </c>
      <c r="Q14" s="157">
        <v>90.206000000000003</v>
      </c>
      <c r="R14" s="157">
        <v>88.966999999999999</v>
      </c>
      <c r="S14" s="157">
        <v>84.587000000000003</v>
      </c>
      <c r="T14" s="157">
        <v>66.914000000000001</v>
      </c>
      <c r="U14" s="157">
        <v>67.986999999999995</v>
      </c>
      <c r="V14" s="157">
        <v>62.338000000000001</v>
      </c>
      <c r="W14" s="157">
        <v>48.4</v>
      </c>
      <c r="X14" s="157">
        <v>54.377000000000002</v>
      </c>
      <c r="Y14" s="157">
        <v>48.335000000000001</v>
      </c>
      <c r="Z14" s="157">
        <v>48.033000000000001</v>
      </c>
      <c r="AA14" s="157">
        <v>38.215000000000003</v>
      </c>
      <c r="AB14" s="157">
        <v>49.27</v>
      </c>
      <c r="AC14" s="157">
        <v>31.716000000000001</v>
      </c>
      <c r="AD14" s="157">
        <v>56.182000000000002</v>
      </c>
      <c r="AE14" s="157">
        <v>47.564999999999998</v>
      </c>
      <c r="AF14" s="157">
        <v>49.917999999999999</v>
      </c>
      <c r="AG14" s="157">
        <v>51.915999999999997</v>
      </c>
      <c r="AH14" s="157">
        <v>56.49</v>
      </c>
      <c r="AI14" s="157">
        <v>52.201000000000001</v>
      </c>
      <c r="AJ14" s="157">
        <v>52.25</v>
      </c>
      <c r="AK14" s="157">
        <v>53.5</v>
      </c>
      <c r="AL14" s="157">
        <v>53.5</v>
      </c>
      <c r="AM14" s="160">
        <v>53.753439999999998</v>
      </c>
      <c r="AN14" s="160">
        <v>54.063927999999997</v>
      </c>
      <c r="AO14" s="161"/>
      <c r="AP14" s="161"/>
      <c r="AQ14" s="161"/>
      <c r="AR14" s="161"/>
      <c r="AS14" s="161"/>
      <c r="AT14" s="161"/>
      <c r="AU14" s="161"/>
      <c r="AV14" s="161"/>
      <c r="AW14" s="161"/>
      <c r="AX14" s="161"/>
      <c r="AY14" s="164"/>
      <c r="AZ14" s="164"/>
      <c r="BA14" s="164"/>
      <c r="BB14" s="164"/>
      <c r="BC14" s="164"/>
      <c r="BD14" s="164"/>
      <c r="BE14" s="164"/>
      <c r="BF14" s="164"/>
      <c r="BG14" s="164"/>
      <c r="BH14" s="164"/>
    </row>
    <row r="15" spans="1:60" s="166" customFormat="1" ht="15">
      <c r="A15" s="159" t="s">
        <v>571</v>
      </c>
      <c r="B15" s="159" t="s">
        <v>572</v>
      </c>
      <c r="C15" s="158">
        <v>2623</v>
      </c>
      <c r="D15" s="159" t="s">
        <v>831</v>
      </c>
      <c r="E15" s="158">
        <v>103</v>
      </c>
      <c r="F15" s="159" t="s">
        <v>832</v>
      </c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  <c r="AE15" s="162"/>
      <c r="AF15" s="162"/>
      <c r="AG15" s="162"/>
      <c r="AH15" s="162"/>
      <c r="AI15" s="162"/>
      <c r="AJ15" s="162"/>
      <c r="AK15" s="162"/>
      <c r="AL15" s="162"/>
      <c r="AM15" s="163"/>
      <c r="AN15" s="163"/>
      <c r="AO15" s="164"/>
      <c r="AP15" s="164"/>
      <c r="AQ15" s="164"/>
      <c r="AR15" s="164"/>
      <c r="AS15" s="164"/>
      <c r="AT15" s="164"/>
      <c r="AU15" s="164"/>
      <c r="AV15" s="164"/>
      <c r="AW15" s="164"/>
      <c r="AX15" s="164"/>
      <c r="AY15" s="164"/>
      <c r="AZ15" s="164"/>
      <c r="BA15" s="164"/>
      <c r="BB15" s="164"/>
      <c r="BC15" s="164"/>
      <c r="BD15" s="164"/>
      <c r="BE15" s="164"/>
      <c r="BF15" s="164"/>
      <c r="BG15" s="164"/>
      <c r="BH15" s="164"/>
    </row>
    <row r="16" spans="1:60" s="166" customFormat="1" ht="15">
      <c r="A16" s="159" t="s">
        <v>651</v>
      </c>
      <c r="B16" s="159" t="s">
        <v>652</v>
      </c>
      <c r="C16" s="158">
        <v>2621</v>
      </c>
      <c r="D16" s="159" t="s">
        <v>829</v>
      </c>
      <c r="E16" s="158">
        <v>103</v>
      </c>
      <c r="F16" s="159" t="s">
        <v>298</v>
      </c>
      <c r="G16" s="157">
        <v>25</v>
      </c>
      <c r="H16" s="157">
        <v>28</v>
      </c>
      <c r="I16" s="157">
        <v>30.831</v>
      </c>
      <c r="J16" s="157">
        <v>28.05</v>
      </c>
      <c r="K16" s="157">
        <v>25</v>
      </c>
      <c r="L16" s="157">
        <v>38.159999999999997</v>
      </c>
      <c r="M16" s="157">
        <v>40.74</v>
      </c>
      <c r="N16" s="157">
        <v>42.76</v>
      </c>
      <c r="O16" s="157">
        <v>37</v>
      </c>
      <c r="P16" s="157">
        <v>39</v>
      </c>
      <c r="Q16" s="157">
        <v>33</v>
      </c>
      <c r="R16" s="157">
        <v>27.3</v>
      </c>
      <c r="S16" s="157">
        <v>37.6</v>
      </c>
      <c r="T16" s="157">
        <v>27.696000000000002</v>
      </c>
      <c r="U16" s="157">
        <v>34.6</v>
      </c>
      <c r="V16" s="157">
        <v>28.792000000000002</v>
      </c>
      <c r="W16" s="157">
        <v>29.103999999999999</v>
      </c>
      <c r="X16" s="157">
        <v>47.805999999999997</v>
      </c>
      <c r="Y16" s="157">
        <v>37</v>
      </c>
      <c r="Z16" s="157">
        <v>64.606999999999999</v>
      </c>
      <c r="AA16" s="157">
        <v>66.281000000000006</v>
      </c>
      <c r="AB16" s="157">
        <v>57.57</v>
      </c>
      <c r="AC16" s="157">
        <v>73.709999999999994</v>
      </c>
      <c r="AD16" s="157">
        <v>62.526000000000003</v>
      </c>
      <c r="AE16" s="157">
        <v>53.808999999999997</v>
      </c>
      <c r="AF16" s="157">
        <v>45.793999999999997</v>
      </c>
      <c r="AG16" s="157">
        <v>73.837000000000003</v>
      </c>
      <c r="AH16" s="157">
        <v>66.744</v>
      </c>
      <c r="AI16" s="157">
        <v>77.341999999999999</v>
      </c>
      <c r="AJ16" s="157">
        <v>61.284999999999997</v>
      </c>
      <c r="AK16" s="157">
        <v>66.873999999999995</v>
      </c>
      <c r="AL16" s="157">
        <v>51.265999999999998</v>
      </c>
      <c r="AM16" s="160">
        <v>48.170400000000001</v>
      </c>
      <c r="AN16" s="160">
        <v>45.198624000000002</v>
      </c>
      <c r="AO16" s="161"/>
      <c r="AP16" s="161"/>
      <c r="AQ16" s="161"/>
      <c r="AR16" s="161"/>
      <c r="AS16" s="161"/>
      <c r="AT16" s="161"/>
      <c r="AU16" s="161"/>
      <c r="AV16" s="161"/>
      <c r="AW16" s="161"/>
      <c r="AX16" s="161"/>
      <c r="AY16" s="164"/>
      <c r="AZ16" s="164"/>
      <c r="BA16" s="164"/>
      <c r="BB16" s="164"/>
      <c r="BC16" s="164"/>
      <c r="BD16" s="164"/>
      <c r="BE16" s="164"/>
      <c r="BF16" s="164"/>
      <c r="BG16" s="164"/>
      <c r="BH16" s="164"/>
    </row>
    <row r="17" spans="1:60" s="166" customFormat="1" ht="15">
      <c r="A17" s="159" t="s">
        <v>651</v>
      </c>
      <c r="B17" s="159" t="s">
        <v>652</v>
      </c>
      <c r="C17" s="158">
        <v>2622</v>
      </c>
      <c r="D17" s="159" t="s">
        <v>830</v>
      </c>
      <c r="E17" s="158">
        <v>103</v>
      </c>
      <c r="F17" s="159" t="s">
        <v>832</v>
      </c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164"/>
      <c r="AN17" s="163"/>
      <c r="AO17" s="164"/>
      <c r="AP17" s="164"/>
      <c r="AQ17" s="164"/>
      <c r="AR17" s="164"/>
      <c r="AS17" s="164"/>
      <c r="AT17" s="164"/>
      <c r="AU17" s="164"/>
      <c r="AV17" s="164"/>
      <c r="AW17" s="164"/>
      <c r="AX17" s="164"/>
      <c r="AY17" s="164"/>
      <c r="AZ17" s="164"/>
      <c r="BA17" s="164"/>
      <c r="BB17" s="164"/>
      <c r="BC17" s="164"/>
      <c r="BD17" s="164"/>
      <c r="BE17" s="164"/>
      <c r="BF17" s="164"/>
      <c r="BG17" s="164"/>
      <c r="BH17" s="164"/>
    </row>
    <row r="18" spans="1:60" s="166" customFormat="1" ht="15">
      <c r="A18" s="159" t="s">
        <v>651</v>
      </c>
      <c r="B18" s="159" t="s">
        <v>652</v>
      </c>
      <c r="C18" s="158">
        <v>2623</v>
      </c>
      <c r="D18" s="159" t="s">
        <v>831</v>
      </c>
      <c r="E18" s="158">
        <v>103</v>
      </c>
      <c r="F18" s="159" t="s">
        <v>298</v>
      </c>
      <c r="G18" s="157">
        <v>104.91800000000001</v>
      </c>
      <c r="H18" s="157">
        <v>77.308000000000007</v>
      </c>
      <c r="I18" s="157">
        <v>108.943</v>
      </c>
      <c r="J18" s="157">
        <v>80.313000000000002</v>
      </c>
      <c r="K18" s="157">
        <v>135</v>
      </c>
      <c r="L18" s="157">
        <v>113.99299999999999</v>
      </c>
      <c r="M18" s="157">
        <v>105.16500000000001</v>
      </c>
      <c r="N18" s="157">
        <v>116.794</v>
      </c>
      <c r="O18" s="157">
        <v>120</v>
      </c>
      <c r="P18" s="157">
        <v>120</v>
      </c>
      <c r="Q18" s="157">
        <v>122</v>
      </c>
      <c r="R18" s="157">
        <v>139.77000000000001</v>
      </c>
      <c r="S18" s="157">
        <v>117.738</v>
      </c>
      <c r="T18" s="157">
        <v>123.879</v>
      </c>
      <c r="U18" s="157">
        <v>107.75700000000001</v>
      </c>
      <c r="V18" s="157">
        <v>106.065</v>
      </c>
      <c r="W18" s="157">
        <v>139.67500000000001</v>
      </c>
      <c r="X18" s="157">
        <v>95.308999999999997</v>
      </c>
      <c r="Y18" s="157">
        <v>111.687</v>
      </c>
      <c r="Z18" s="157">
        <v>124.58499999999999</v>
      </c>
      <c r="AA18" s="157">
        <v>134.834</v>
      </c>
      <c r="AB18" s="157">
        <v>140</v>
      </c>
      <c r="AC18" s="157">
        <v>133.51</v>
      </c>
      <c r="AD18" s="157">
        <v>120.169</v>
      </c>
      <c r="AE18" s="157">
        <v>113.374</v>
      </c>
      <c r="AF18" s="157">
        <v>93.828000000000003</v>
      </c>
      <c r="AG18" s="157">
        <v>108.164</v>
      </c>
      <c r="AH18" s="157">
        <v>147.05699999999999</v>
      </c>
      <c r="AI18" s="157">
        <v>124.274</v>
      </c>
      <c r="AJ18" s="157">
        <v>130.244</v>
      </c>
      <c r="AK18" s="157">
        <v>133.00899999999999</v>
      </c>
      <c r="AL18" s="157">
        <v>112.883</v>
      </c>
      <c r="AM18" s="157">
        <v>87.49</v>
      </c>
      <c r="AN18" s="160">
        <v>76.08893333333333</v>
      </c>
      <c r="AO18" s="161"/>
      <c r="AP18" s="161"/>
      <c r="AQ18" s="161"/>
      <c r="AR18" s="161"/>
      <c r="AS18" s="161"/>
      <c r="AT18" s="161"/>
      <c r="AU18" s="161"/>
      <c r="AV18" s="161"/>
      <c r="AW18" s="161"/>
      <c r="AX18" s="161"/>
      <c r="AY18" s="164"/>
      <c r="AZ18" s="164"/>
      <c r="BA18" s="164"/>
      <c r="BB18" s="164"/>
      <c r="BC18" s="164"/>
      <c r="BD18" s="164"/>
      <c r="BE18" s="164"/>
      <c r="BF18" s="164"/>
      <c r="BG18" s="164"/>
      <c r="BH18" s="164"/>
    </row>
    <row r="19" spans="1:60" s="166" customFormat="1" ht="15">
      <c r="A19" s="159" t="s">
        <v>655</v>
      </c>
      <c r="B19" s="159" t="s">
        <v>656</v>
      </c>
      <c r="C19" s="158">
        <v>2621</v>
      </c>
      <c r="D19" s="159" t="s">
        <v>829</v>
      </c>
      <c r="E19" s="158">
        <v>103</v>
      </c>
      <c r="F19" s="159" t="s">
        <v>832</v>
      </c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2"/>
      <c r="AF19" s="162"/>
      <c r="AG19" s="162"/>
      <c r="AH19" s="162"/>
      <c r="AI19" s="162"/>
      <c r="AJ19" s="162"/>
      <c r="AK19" s="162"/>
      <c r="AL19" s="162"/>
      <c r="AM19" s="164"/>
      <c r="AN19" s="163"/>
      <c r="AO19" s="164"/>
      <c r="AP19" s="164"/>
      <c r="AQ19" s="164"/>
      <c r="AR19" s="164"/>
      <c r="AS19" s="164"/>
      <c r="AT19" s="164"/>
      <c r="AU19" s="164"/>
      <c r="AV19" s="164"/>
      <c r="AW19" s="164"/>
      <c r="AX19" s="164"/>
      <c r="AY19" s="164"/>
      <c r="AZ19" s="164"/>
      <c r="BA19" s="164"/>
      <c r="BB19" s="164"/>
      <c r="BC19" s="164"/>
      <c r="BD19" s="164"/>
      <c r="BE19" s="164"/>
      <c r="BF19" s="164"/>
      <c r="BG19" s="164"/>
      <c r="BH19" s="164"/>
    </row>
    <row r="20" spans="1:60" s="166" customFormat="1" ht="15">
      <c r="A20" s="159" t="s">
        <v>655</v>
      </c>
      <c r="B20" s="159" t="s">
        <v>656</v>
      </c>
      <c r="C20" s="158">
        <v>2622</v>
      </c>
      <c r="D20" s="159" t="s">
        <v>830</v>
      </c>
      <c r="E20" s="158">
        <v>103</v>
      </c>
      <c r="F20" s="159" t="s">
        <v>298</v>
      </c>
      <c r="G20" s="157">
        <v>874.58900000000006</v>
      </c>
      <c r="H20" s="157">
        <v>900.11900000000003</v>
      </c>
      <c r="I20" s="157">
        <v>872.85</v>
      </c>
      <c r="J20" s="157">
        <v>889.62</v>
      </c>
      <c r="K20" s="157">
        <v>914.97</v>
      </c>
      <c r="L20" s="157">
        <v>917.16</v>
      </c>
      <c r="M20" s="157">
        <v>933.69</v>
      </c>
      <c r="N20" s="157">
        <v>964.875</v>
      </c>
      <c r="O20" s="157">
        <v>988.99599999999998</v>
      </c>
      <c r="P20" s="157">
        <v>1007.302</v>
      </c>
      <c r="Q20" s="157">
        <v>1038.4269999999999</v>
      </c>
      <c r="R20" s="157">
        <v>1099.694</v>
      </c>
      <c r="S20" s="157">
        <v>1133.7840000000001</v>
      </c>
      <c r="T20" s="157">
        <v>1166.663</v>
      </c>
      <c r="U20" s="157">
        <v>1214.847</v>
      </c>
      <c r="V20" s="157">
        <v>1239.48</v>
      </c>
      <c r="W20" s="157">
        <v>1116.143</v>
      </c>
      <c r="X20" s="157">
        <v>1193.1600000000001</v>
      </c>
      <c r="Y20" s="157">
        <v>944.77300000000002</v>
      </c>
      <c r="Z20" s="157">
        <v>1026.134</v>
      </c>
      <c r="AA20" s="157">
        <v>1122.693</v>
      </c>
      <c r="AB20" s="157">
        <v>812.92100000000005</v>
      </c>
      <c r="AC20" s="157">
        <v>788.33199999999999</v>
      </c>
      <c r="AD20" s="157">
        <v>763.63499999999999</v>
      </c>
      <c r="AE20" s="157">
        <v>735.07899999999995</v>
      </c>
      <c r="AF20" s="157">
        <v>590.84699999999998</v>
      </c>
      <c r="AG20" s="157">
        <v>559.76</v>
      </c>
      <c r="AH20" s="157">
        <v>463.04700000000003</v>
      </c>
      <c r="AI20" s="157">
        <v>529.71400000000006</v>
      </c>
      <c r="AJ20" s="157">
        <v>508.98200000000003</v>
      </c>
      <c r="AK20" s="157">
        <v>512.18700000000001</v>
      </c>
      <c r="AL20" s="157">
        <v>383.83600000000001</v>
      </c>
      <c r="AM20" s="160">
        <v>355.68816000000004</v>
      </c>
      <c r="AN20" s="160">
        <v>338.51074560000006</v>
      </c>
      <c r="AO20" s="161"/>
      <c r="AP20" s="161"/>
      <c r="AQ20" s="161"/>
      <c r="AR20" s="161"/>
      <c r="AS20" s="161"/>
      <c r="AT20" s="161"/>
      <c r="AU20" s="161"/>
      <c r="AV20" s="161"/>
      <c r="AW20" s="161"/>
      <c r="AX20" s="161"/>
      <c r="AY20" s="164"/>
      <c r="AZ20" s="164"/>
      <c r="BA20" s="164"/>
      <c r="BB20" s="164"/>
      <c r="BC20" s="164"/>
      <c r="BD20" s="164"/>
      <c r="BE20" s="164"/>
      <c r="BF20" s="164"/>
      <c r="BG20" s="164"/>
      <c r="BH20" s="164"/>
    </row>
    <row r="21" spans="1:60" s="166" customFormat="1" ht="15">
      <c r="A21" s="159" t="s">
        <v>655</v>
      </c>
      <c r="B21" s="159" t="s">
        <v>656</v>
      </c>
      <c r="C21" s="158">
        <v>2623</v>
      </c>
      <c r="D21" s="159" t="s">
        <v>831</v>
      </c>
      <c r="E21" s="158">
        <v>103</v>
      </c>
      <c r="F21" s="159" t="s">
        <v>298</v>
      </c>
      <c r="G21" s="157">
        <v>4.359</v>
      </c>
      <c r="H21" s="157">
        <v>4.4729999999999999</v>
      </c>
      <c r="I21" s="157">
        <v>5.1719999999999997</v>
      </c>
      <c r="J21" s="157">
        <v>5.4770000000000003</v>
      </c>
      <c r="K21" s="157">
        <v>6.0309999999999997</v>
      </c>
      <c r="L21" s="157">
        <v>7.24</v>
      </c>
      <c r="M21" s="157">
        <v>7.4470000000000001</v>
      </c>
      <c r="N21" s="157">
        <v>8.8889999999999993</v>
      </c>
      <c r="O21" s="157">
        <v>9.3390000000000004</v>
      </c>
      <c r="P21" s="157">
        <v>9.782</v>
      </c>
      <c r="Q21" s="157">
        <v>10.426</v>
      </c>
      <c r="R21" s="157">
        <v>10.968</v>
      </c>
      <c r="S21" s="157">
        <v>11.209</v>
      </c>
      <c r="T21" s="157">
        <v>12.475</v>
      </c>
      <c r="U21" s="157">
        <v>12.996</v>
      </c>
      <c r="V21" s="157">
        <v>13.035</v>
      </c>
      <c r="W21" s="157">
        <v>11.888999999999999</v>
      </c>
      <c r="X21" s="157">
        <v>12.456</v>
      </c>
      <c r="Y21" s="157">
        <v>11.731</v>
      </c>
      <c r="Z21" s="157">
        <v>11.858000000000001</v>
      </c>
      <c r="AA21" s="157">
        <v>11.034000000000001</v>
      </c>
      <c r="AB21" s="157">
        <v>10.528</v>
      </c>
      <c r="AC21" s="157">
        <v>11.705</v>
      </c>
      <c r="AD21" s="157">
        <v>12.96</v>
      </c>
      <c r="AE21" s="157">
        <v>11.327999999999999</v>
      </c>
      <c r="AF21" s="157">
        <v>12.901</v>
      </c>
      <c r="AG21" s="157">
        <v>13.635999999999999</v>
      </c>
      <c r="AH21" s="157">
        <v>13.5</v>
      </c>
      <c r="AI21" s="157">
        <v>14.574999999999999</v>
      </c>
      <c r="AJ21" s="157">
        <v>13.137</v>
      </c>
      <c r="AK21" s="157">
        <v>16.835999999999999</v>
      </c>
      <c r="AL21" s="157">
        <v>17</v>
      </c>
      <c r="AM21" s="160">
        <v>17.646666666666668</v>
      </c>
      <c r="AN21" s="160">
        <v>18.849244444444448</v>
      </c>
      <c r="AO21" s="161"/>
      <c r="AP21" s="161"/>
      <c r="AQ21" s="161"/>
      <c r="AR21" s="161"/>
      <c r="AS21" s="161"/>
      <c r="AT21" s="161"/>
      <c r="AU21" s="161"/>
      <c r="AV21" s="161"/>
      <c r="AW21" s="161"/>
      <c r="AX21" s="161"/>
      <c r="AY21" s="164"/>
      <c r="AZ21" s="164"/>
      <c r="BA21" s="164"/>
      <c r="BB21" s="164"/>
      <c r="BC21" s="164"/>
      <c r="BD21" s="164"/>
      <c r="BE21" s="164"/>
      <c r="BF21" s="164"/>
      <c r="BG21" s="164"/>
      <c r="BH21" s="164"/>
    </row>
    <row r="22" spans="1:60" s="166" customFormat="1" ht="15">
      <c r="A22" s="159"/>
      <c r="B22" s="159"/>
      <c r="C22" s="158"/>
      <c r="D22" s="159"/>
      <c r="E22" s="158"/>
      <c r="F22" s="159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60"/>
      <c r="AN22" s="160"/>
      <c r="AO22" s="161"/>
      <c r="AP22" s="161"/>
      <c r="AQ22" s="161"/>
      <c r="AR22" s="161"/>
      <c r="AS22" s="161"/>
      <c r="AT22" s="161"/>
      <c r="AU22" s="161"/>
      <c r="AV22" s="161"/>
      <c r="AW22" s="161"/>
      <c r="AX22" s="161"/>
      <c r="AY22" s="164"/>
      <c r="AZ22" s="164"/>
      <c r="BA22" s="164"/>
      <c r="BB22" s="164"/>
      <c r="BC22" s="164"/>
      <c r="BD22" s="164"/>
      <c r="BE22" s="164"/>
      <c r="BF22" s="164"/>
      <c r="BG22" s="164"/>
      <c r="BH22" s="164"/>
    </row>
    <row r="23" spans="1:60" s="166" customFormat="1" ht="15">
      <c r="A23" s="159"/>
      <c r="B23" s="159" t="s">
        <v>560</v>
      </c>
      <c r="C23" s="159"/>
      <c r="D23" s="159" t="s">
        <v>829</v>
      </c>
      <c r="E23" s="165"/>
      <c r="F23" s="165"/>
      <c r="G23" s="159">
        <v>0.45600000000000002</v>
      </c>
      <c r="H23" s="159">
        <v>0.45100000000000001</v>
      </c>
      <c r="I23" s="159">
        <v>0.46</v>
      </c>
      <c r="J23" s="159">
        <v>0.47</v>
      </c>
      <c r="K23" s="159">
        <v>0.48</v>
      </c>
      <c r="L23" s="159">
        <v>0.54800000000000004</v>
      </c>
      <c r="M23" s="159">
        <v>0.56299999999999994</v>
      </c>
      <c r="N23" s="159">
        <v>0.747</v>
      </c>
      <c r="O23" s="159">
        <v>0.77</v>
      </c>
      <c r="P23" s="159">
        <v>0.79300000000000004</v>
      </c>
      <c r="Q23" s="159">
        <v>0.80800000000000005</v>
      </c>
      <c r="R23" s="159">
        <v>0.72699999999999998</v>
      </c>
      <c r="S23" s="159">
        <v>0.72099999999999997</v>
      </c>
      <c r="T23" s="159">
        <v>0.72299999999999998</v>
      </c>
      <c r="U23" s="159">
        <v>0.72599999999999998</v>
      </c>
      <c r="V23" s="159">
        <v>0.72899999999999998</v>
      </c>
      <c r="W23" s="159">
        <v>0.73599999999999999</v>
      </c>
      <c r="X23" s="159">
        <v>0.74299999999999999</v>
      </c>
      <c r="Y23" s="159">
        <v>0.67800000000000005</v>
      </c>
      <c r="Z23" s="159">
        <v>0.61899999999999999</v>
      </c>
      <c r="AA23" s="159">
        <v>0.56499999999999995</v>
      </c>
      <c r="AB23" s="159">
        <v>0.5</v>
      </c>
      <c r="AC23" s="159">
        <v>0.53100000000000003</v>
      </c>
      <c r="AD23" s="159">
        <v>0.45</v>
      </c>
      <c r="AE23" s="159">
        <v>0.48199999999999998</v>
      </c>
      <c r="AF23" s="159">
        <v>0.55000000000000004</v>
      </c>
      <c r="AG23" s="159">
        <v>0.6</v>
      </c>
      <c r="AH23" s="159">
        <v>0.55000000000000004</v>
      </c>
      <c r="AI23" s="159">
        <v>0.56000000000000005</v>
      </c>
      <c r="AJ23" s="159">
        <v>0.56699999999999995</v>
      </c>
      <c r="AK23" s="159">
        <v>0.65</v>
      </c>
      <c r="AL23" s="159">
        <v>0.65300000000000002</v>
      </c>
      <c r="AM23" s="159">
        <v>0.68500000000000005</v>
      </c>
      <c r="AN23" s="165"/>
      <c r="AO23" s="165"/>
    </row>
    <row r="24" spans="1:60" s="166" customFormat="1" ht="15">
      <c r="A24" s="159"/>
      <c r="B24" s="159" t="s">
        <v>560</v>
      </c>
      <c r="C24" s="159"/>
      <c r="D24" s="159" t="s">
        <v>830</v>
      </c>
      <c r="E24" s="165"/>
      <c r="F24" s="165"/>
      <c r="G24" s="159">
        <v>252.04300000000001</v>
      </c>
      <c r="H24" s="159">
        <v>254.38</v>
      </c>
      <c r="I24" s="159">
        <v>215</v>
      </c>
      <c r="J24" s="159">
        <v>180</v>
      </c>
      <c r="K24" s="159">
        <v>160</v>
      </c>
      <c r="L24" s="159">
        <v>150</v>
      </c>
      <c r="M24" s="159">
        <v>130</v>
      </c>
      <c r="N24" s="159">
        <v>121.90300000000001</v>
      </c>
      <c r="O24" s="159">
        <v>127.999</v>
      </c>
      <c r="P24" s="159">
        <v>121.598</v>
      </c>
      <c r="Q24" s="159">
        <v>114.625</v>
      </c>
      <c r="R24" s="159">
        <v>75.082999999999998</v>
      </c>
      <c r="S24" s="159">
        <v>78.236000000000004</v>
      </c>
      <c r="T24" s="159">
        <v>81.364999999999995</v>
      </c>
      <c r="U24" s="159">
        <v>84.62</v>
      </c>
      <c r="V24" s="159">
        <v>89.26</v>
      </c>
      <c r="W24" s="159">
        <v>89.873999999999995</v>
      </c>
      <c r="X24" s="159">
        <v>75.766999999999996</v>
      </c>
      <c r="Y24" s="159">
        <v>69.77</v>
      </c>
      <c r="Z24" s="159">
        <v>66.751999999999995</v>
      </c>
      <c r="AA24" s="159">
        <v>68.897999999999996</v>
      </c>
      <c r="AB24" s="159">
        <v>71.453999999999994</v>
      </c>
      <c r="AC24" s="159">
        <v>69.988</v>
      </c>
      <c r="AD24" s="159">
        <v>56.985999999999997</v>
      </c>
      <c r="AE24" s="159">
        <v>64.265000000000001</v>
      </c>
      <c r="AF24" s="159">
        <v>48.65</v>
      </c>
      <c r="AG24" s="159">
        <v>62.293999999999997</v>
      </c>
      <c r="AH24" s="159">
        <v>44.030999999999999</v>
      </c>
      <c r="AI24" s="159">
        <v>48.424999999999997</v>
      </c>
      <c r="AJ24" s="159">
        <v>45.22</v>
      </c>
      <c r="AK24" s="159">
        <v>46</v>
      </c>
      <c r="AL24" s="159">
        <v>58.320999999999998</v>
      </c>
      <c r="AM24" s="159">
        <v>58.84</v>
      </c>
      <c r="AN24" s="165"/>
      <c r="AO24" s="165"/>
    </row>
    <row r="25" spans="1:60" s="166" customFormat="1" ht="15">
      <c r="A25" s="159"/>
      <c r="B25" s="159" t="s">
        <v>560</v>
      </c>
      <c r="C25" s="159"/>
      <c r="D25" s="159" t="s">
        <v>831</v>
      </c>
      <c r="E25" s="165"/>
      <c r="F25" s="165"/>
      <c r="G25" s="159">
        <v>14.12</v>
      </c>
      <c r="H25" s="159">
        <v>15.53</v>
      </c>
      <c r="I25" s="159">
        <v>16.3</v>
      </c>
      <c r="J25" s="159">
        <v>18</v>
      </c>
      <c r="K25" s="159">
        <v>18</v>
      </c>
      <c r="L25" s="159">
        <v>19.02</v>
      </c>
      <c r="M25" s="159">
        <v>20.922999999999998</v>
      </c>
      <c r="N25" s="159">
        <v>22.388000000000002</v>
      </c>
      <c r="O25" s="159">
        <v>23.06</v>
      </c>
      <c r="P25" s="159">
        <v>21.907</v>
      </c>
      <c r="Q25" s="159">
        <v>20.681000000000001</v>
      </c>
      <c r="R25" s="159">
        <v>21.300999999999998</v>
      </c>
      <c r="S25" s="159">
        <v>22.792000000000002</v>
      </c>
      <c r="T25" s="159">
        <v>22.335999999999999</v>
      </c>
      <c r="U25" s="159">
        <v>21.888999999999999</v>
      </c>
      <c r="V25" s="159">
        <v>22</v>
      </c>
      <c r="W25" s="159">
        <v>22.332000000000001</v>
      </c>
      <c r="X25" s="159">
        <v>23</v>
      </c>
      <c r="Y25" s="159">
        <v>24</v>
      </c>
      <c r="Z25" s="159">
        <v>23.401</v>
      </c>
      <c r="AA25" s="159">
        <v>24.334</v>
      </c>
      <c r="AB25" s="159">
        <v>25.920999999999999</v>
      </c>
      <c r="AC25" s="159">
        <v>11.497</v>
      </c>
      <c r="AD25" s="159">
        <v>7.7919999999999998</v>
      </c>
      <c r="AE25" s="159">
        <v>8.3390000000000004</v>
      </c>
      <c r="AF25" s="159">
        <v>8.3829999999999991</v>
      </c>
      <c r="AG25" s="159">
        <v>3.5670000000000002</v>
      </c>
      <c r="AH25" s="159">
        <v>2.1269999999999998</v>
      </c>
      <c r="AI25" s="159">
        <v>2.1</v>
      </c>
      <c r="AJ25" s="159">
        <v>2.13</v>
      </c>
      <c r="AK25" s="159">
        <v>2.2999999999999998</v>
      </c>
      <c r="AL25" s="159">
        <v>2.3079999999999998</v>
      </c>
      <c r="AM25" s="159">
        <v>2.2629999999999999</v>
      </c>
      <c r="AN25" s="165"/>
      <c r="AO25" s="165"/>
    </row>
    <row r="26" spans="1:60" s="166" customFormat="1" ht="15">
      <c r="A26" s="159"/>
      <c r="B26" s="159" t="s">
        <v>576</v>
      </c>
      <c r="C26" s="159"/>
      <c r="D26" s="159" t="s">
        <v>829</v>
      </c>
      <c r="E26" s="165"/>
      <c r="F26" s="165"/>
      <c r="G26" s="159">
        <v>79.372</v>
      </c>
      <c r="H26" s="159">
        <v>77.596000000000004</v>
      </c>
      <c r="I26" s="159">
        <v>77.358000000000004</v>
      </c>
      <c r="J26" s="159">
        <v>79.349000000000004</v>
      </c>
      <c r="K26" s="159">
        <v>87.266000000000005</v>
      </c>
      <c r="L26" s="159">
        <v>93.116</v>
      </c>
      <c r="M26" s="159">
        <v>87.102999999999994</v>
      </c>
      <c r="N26" s="159">
        <v>99.790999999999997</v>
      </c>
      <c r="O26" s="159">
        <v>98.909000000000006</v>
      </c>
      <c r="P26" s="159">
        <v>109.208</v>
      </c>
      <c r="Q26" s="159">
        <v>134.559</v>
      </c>
      <c r="R26" s="159">
        <v>134.364</v>
      </c>
      <c r="S26" s="159">
        <v>136.89099999999999</v>
      </c>
      <c r="T26" s="159">
        <v>118.416</v>
      </c>
      <c r="U26" s="159">
        <v>108.77</v>
      </c>
      <c r="V26" s="159">
        <v>94.308999999999997</v>
      </c>
      <c r="W26" s="159">
        <v>113.01</v>
      </c>
      <c r="X26" s="159">
        <v>104.28</v>
      </c>
      <c r="Y26" s="159">
        <v>166.09399999999999</v>
      </c>
      <c r="Z26" s="159">
        <v>172.89599999999999</v>
      </c>
      <c r="AA26" s="159">
        <v>163.44499999999999</v>
      </c>
      <c r="AB26" s="159">
        <v>126.05200000000001</v>
      </c>
      <c r="AC26" s="159">
        <v>149.822</v>
      </c>
      <c r="AD26" s="159">
        <v>157.49299999999999</v>
      </c>
      <c r="AE26" s="159">
        <v>138.33799999999999</v>
      </c>
      <c r="AF26" s="159">
        <v>123.26600000000001</v>
      </c>
      <c r="AG26" s="159">
        <v>134.357</v>
      </c>
      <c r="AH26" s="159">
        <v>146.893</v>
      </c>
      <c r="AI26" s="159">
        <v>139.33199999999999</v>
      </c>
      <c r="AJ26" s="159">
        <v>136.399</v>
      </c>
      <c r="AK26" s="159">
        <v>136.744</v>
      </c>
      <c r="AL26" s="159">
        <v>135.209</v>
      </c>
      <c r="AM26" s="159">
        <v>137.04400000000001</v>
      </c>
      <c r="AN26" s="165"/>
      <c r="AO26" s="165"/>
    </row>
    <row r="27" spans="1:60" s="166" customFormat="1" ht="15">
      <c r="A27" s="159"/>
      <c r="B27" s="159" t="s">
        <v>576</v>
      </c>
      <c r="C27" s="159"/>
      <c r="D27" s="159" t="s">
        <v>830</v>
      </c>
      <c r="E27" s="165"/>
      <c r="F27" s="165"/>
      <c r="G27" s="159" t="s">
        <v>832</v>
      </c>
      <c r="H27" s="159" t="s">
        <v>832</v>
      </c>
      <c r="I27" s="159" t="s">
        <v>832</v>
      </c>
      <c r="J27" s="159" t="s">
        <v>832</v>
      </c>
      <c r="K27" s="159" t="s">
        <v>832</v>
      </c>
      <c r="L27" s="159" t="s">
        <v>832</v>
      </c>
      <c r="M27" s="159" t="s">
        <v>832</v>
      </c>
      <c r="N27" s="159" t="s">
        <v>832</v>
      </c>
      <c r="O27" s="159" t="s">
        <v>832</v>
      </c>
      <c r="P27" s="159" t="s">
        <v>832</v>
      </c>
      <c r="Q27" s="159" t="s">
        <v>832</v>
      </c>
      <c r="R27" s="159" t="s">
        <v>832</v>
      </c>
      <c r="S27" s="159" t="s">
        <v>832</v>
      </c>
      <c r="T27" s="159" t="s">
        <v>832</v>
      </c>
      <c r="U27" s="159" t="s">
        <v>832</v>
      </c>
      <c r="V27" s="159" t="s">
        <v>832</v>
      </c>
      <c r="W27" s="159" t="s">
        <v>832</v>
      </c>
      <c r="X27" s="159" t="s">
        <v>832</v>
      </c>
      <c r="Y27" s="159" t="s">
        <v>832</v>
      </c>
      <c r="Z27" s="159" t="s">
        <v>832</v>
      </c>
      <c r="AA27" s="159" t="s">
        <v>832</v>
      </c>
      <c r="AB27" s="159" t="s">
        <v>832</v>
      </c>
      <c r="AC27" s="159" t="s">
        <v>832</v>
      </c>
      <c r="AD27" s="159" t="s">
        <v>832</v>
      </c>
      <c r="AE27" s="159" t="s">
        <v>832</v>
      </c>
      <c r="AF27" s="159" t="s">
        <v>832</v>
      </c>
      <c r="AG27" s="159" t="s">
        <v>832</v>
      </c>
      <c r="AH27" s="159" t="s">
        <v>832</v>
      </c>
      <c r="AI27" s="159" t="s">
        <v>832</v>
      </c>
      <c r="AJ27" s="159" t="s">
        <v>832</v>
      </c>
      <c r="AK27" s="159" t="s">
        <v>832</v>
      </c>
      <c r="AL27" s="159" t="s">
        <v>832</v>
      </c>
      <c r="AM27" s="159" t="s">
        <v>832</v>
      </c>
      <c r="AN27" s="165"/>
      <c r="AO27" s="165"/>
    </row>
    <row r="28" spans="1:60" s="166" customFormat="1" ht="15">
      <c r="A28" s="159"/>
      <c r="B28" s="159" t="s">
        <v>576</v>
      </c>
      <c r="C28" s="159"/>
      <c r="D28" s="159" t="s">
        <v>831</v>
      </c>
      <c r="E28" s="165"/>
      <c r="F28" s="165"/>
      <c r="G28" s="159">
        <v>55.009</v>
      </c>
      <c r="H28" s="159">
        <v>51.16</v>
      </c>
      <c r="I28" s="159">
        <v>50.767000000000003</v>
      </c>
      <c r="J28" s="159">
        <v>56.496000000000002</v>
      </c>
      <c r="K28" s="159">
        <v>55.033999999999999</v>
      </c>
      <c r="L28" s="159">
        <v>49.417999999999999</v>
      </c>
      <c r="M28" s="159">
        <v>45.466999999999999</v>
      </c>
      <c r="N28" s="159">
        <v>35.6</v>
      </c>
      <c r="O28" s="159">
        <v>51.613</v>
      </c>
      <c r="P28" s="159">
        <v>46.786999999999999</v>
      </c>
      <c r="Q28" s="159">
        <v>56.401000000000003</v>
      </c>
      <c r="R28" s="159">
        <v>47.351999999999997</v>
      </c>
      <c r="S28" s="159">
        <v>65.466999999999999</v>
      </c>
      <c r="T28" s="159">
        <v>55.430999999999997</v>
      </c>
      <c r="U28" s="159">
        <v>56.1</v>
      </c>
      <c r="V28" s="159">
        <v>43.363</v>
      </c>
      <c r="W28" s="159">
        <v>47.441000000000003</v>
      </c>
      <c r="X28" s="159">
        <v>64.915999999999997</v>
      </c>
      <c r="Y28" s="159">
        <v>81.445999999999998</v>
      </c>
      <c r="Z28" s="159">
        <v>90.513999999999996</v>
      </c>
      <c r="AA28" s="159">
        <v>114.38800000000001</v>
      </c>
      <c r="AB28" s="159">
        <v>75.921999999999997</v>
      </c>
      <c r="AC28" s="159">
        <v>98.203999999999994</v>
      </c>
      <c r="AD28" s="159">
        <v>107.035</v>
      </c>
      <c r="AE28" s="159">
        <v>127.51600000000001</v>
      </c>
      <c r="AF28" s="159">
        <v>135.53</v>
      </c>
      <c r="AG28" s="159">
        <v>145.96600000000001</v>
      </c>
      <c r="AH28" s="159">
        <v>155.44499999999999</v>
      </c>
      <c r="AI28" s="159">
        <v>169.54</v>
      </c>
      <c r="AJ28" s="159">
        <v>191.642</v>
      </c>
      <c r="AK28" s="159">
        <v>196.60400000000001</v>
      </c>
      <c r="AL28" s="159">
        <v>223.37700000000001</v>
      </c>
      <c r="AM28" s="159">
        <v>264.517</v>
      </c>
      <c r="AN28" s="165"/>
      <c r="AO28" s="165"/>
    </row>
    <row r="29" spans="1:60" s="166" customFormat="1" ht="15">
      <c r="A29" s="159"/>
      <c r="B29" s="159" t="s">
        <v>572</v>
      </c>
      <c r="C29" s="159"/>
      <c r="D29" s="159" t="s">
        <v>829</v>
      </c>
      <c r="E29" s="165"/>
      <c r="F29" s="165"/>
      <c r="G29" s="159" t="s">
        <v>832</v>
      </c>
      <c r="H29" s="159" t="s">
        <v>832</v>
      </c>
      <c r="I29" s="159" t="s">
        <v>832</v>
      </c>
      <c r="J29" s="159" t="s">
        <v>832</v>
      </c>
      <c r="K29" s="159" t="s">
        <v>832</v>
      </c>
      <c r="L29" s="159" t="s">
        <v>832</v>
      </c>
      <c r="M29" s="159" t="s">
        <v>832</v>
      </c>
      <c r="N29" s="159" t="s">
        <v>832</v>
      </c>
      <c r="O29" s="159" t="s">
        <v>832</v>
      </c>
      <c r="P29" s="159" t="s">
        <v>832</v>
      </c>
      <c r="Q29" s="159" t="s">
        <v>832</v>
      </c>
      <c r="R29" s="159" t="s">
        <v>832</v>
      </c>
      <c r="S29" s="159" t="s">
        <v>832</v>
      </c>
      <c r="T29" s="159" t="s">
        <v>832</v>
      </c>
      <c r="U29" s="159" t="s">
        <v>832</v>
      </c>
      <c r="V29" s="159" t="s">
        <v>832</v>
      </c>
      <c r="W29" s="159" t="s">
        <v>832</v>
      </c>
      <c r="X29" s="159" t="s">
        <v>832</v>
      </c>
      <c r="Y29" s="159" t="s">
        <v>832</v>
      </c>
      <c r="Z29" s="159" t="s">
        <v>832</v>
      </c>
      <c r="AA29" s="159" t="s">
        <v>832</v>
      </c>
      <c r="AB29" s="159" t="s">
        <v>832</v>
      </c>
      <c r="AC29" s="159" t="s">
        <v>832</v>
      </c>
      <c r="AD29" s="159" t="s">
        <v>832</v>
      </c>
      <c r="AE29" s="159" t="s">
        <v>832</v>
      </c>
      <c r="AF29" s="159" t="s">
        <v>832</v>
      </c>
      <c r="AG29" s="159" t="s">
        <v>832</v>
      </c>
      <c r="AH29" s="159" t="s">
        <v>832</v>
      </c>
      <c r="AI29" s="159" t="s">
        <v>832</v>
      </c>
      <c r="AJ29" s="159" t="s">
        <v>832</v>
      </c>
      <c r="AK29" s="159" t="s">
        <v>832</v>
      </c>
      <c r="AL29" s="159" t="s">
        <v>832</v>
      </c>
      <c r="AM29" s="159" t="s">
        <v>832</v>
      </c>
      <c r="AN29" s="165"/>
      <c r="AO29" s="165"/>
    </row>
    <row r="30" spans="1:60" s="166" customFormat="1" ht="15">
      <c r="A30" s="159"/>
      <c r="B30" s="159" t="s">
        <v>572</v>
      </c>
      <c r="C30" s="159"/>
      <c r="D30" s="159" t="s">
        <v>830</v>
      </c>
      <c r="E30" s="165"/>
      <c r="F30" s="165"/>
      <c r="G30" s="159">
        <v>113.286</v>
      </c>
      <c r="H30" s="159">
        <v>113.286</v>
      </c>
      <c r="I30" s="159">
        <v>112.98399999999999</v>
      </c>
      <c r="J30" s="159">
        <v>101.95699999999999</v>
      </c>
      <c r="K30" s="159">
        <v>109.057</v>
      </c>
      <c r="L30" s="159">
        <v>103.92100000000001</v>
      </c>
      <c r="M30" s="159">
        <v>98.936000000000007</v>
      </c>
      <c r="N30" s="159">
        <v>96.367999999999995</v>
      </c>
      <c r="O30" s="159">
        <v>90.024000000000001</v>
      </c>
      <c r="P30" s="159">
        <v>90.176000000000002</v>
      </c>
      <c r="Q30" s="159">
        <v>90.206000000000003</v>
      </c>
      <c r="R30" s="159">
        <v>88.966999999999999</v>
      </c>
      <c r="S30" s="159">
        <v>84.587000000000003</v>
      </c>
      <c r="T30" s="159">
        <v>66.914000000000001</v>
      </c>
      <c r="U30" s="159">
        <v>67.986999999999995</v>
      </c>
      <c r="V30" s="159">
        <v>62.338000000000001</v>
      </c>
      <c r="W30" s="159">
        <v>48.4</v>
      </c>
      <c r="X30" s="159">
        <v>54.377000000000002</v>
      </c>
      <c r="Y30" s="159">
        <v>48.335000000000001</v>
      </c>
      <c r="Z30" s="159">
        <v>48.033000000000001</v>
      </c>
      <c r="AA30" s="159">
        <v>38.215000000000003</v>
      </c>
      <c r="AB30" s="159">
        <v>49.27</v>
      </c>
      <c r="AC30" s="159">
        <v>31.716000000000001</v>
      </c>
      <c r="AD30" s="159">
        <v>56.182000000000002</v>
      </c>
      <c r="AE30" s="159">
        <v>47.564999999999998</v>
      </c>
      <c r="AF30" s="159">
        <v>49.917999999999999</v>
      </c>
      <c r="AG30" s="159">
        <v>51.915999999999997</v>
      </c>
      <c r="AH30" s="159">
        <v>56.49</v>
      </c>
      <c r="AI30" s="159">
        <v>52.201000000000001</v>
      </c>
      <c r="AJ30" s="159">
        <v>52.25</v>
      </c>
      <c r="AK30" s="159">
        <v>53.5</v>
      </c>
      <c r="AL30" s="159">
        <v>48.783000000000001</v>
      </c>
      <c r="AM30" s="159">
        <v>56.539000000000001</v>
      </c>
      <c r="AN30" s="165"/>
      <c r="AO30" s="165"/>
    </row>
    <row r="31" spans="1:60" s="166" customFormat="1" ht="15">
      <c r="A31" s="159"/>
      <c r="B31" s="159" t="s">
        <v>572</v>
      </c>
      <c r="C31" s="159"/>
      <c r="D31" s="159" t="s">
        <v>831</v>
      </c>
      <c r="E31" s="165"/>
      <c r="F31" s="165"/>
      <c r="G31" s="159" t="s">
        <v>832</v>
      </c>
      <c r="H31" s="159" t="s">
        <v>832</v>
      </c>
      <c r="I31" s="159" t="s">
        <v>832</v>
      </c>
      <c r="J31" s="159" t="s">
        <v>832</v>
      </c>
      <c r="K31" s="159" t="s">
        <v>832</v>
      </c>
      <c r="L31" s="159" t="s">
        <v>832</v>
      </c>
      <c r="M31" s="159" t="s">
        <v>832</v>
      </c>
      <c r="N31" s="159" t="s">
        <v>832</v>
      </c>
      <c r="O31" s="159" t="s">
        <v>832</v>
      </c>
      <c r="P31" s="159" t="s">
        <v>832</v>
      </c>
      <c r="Q31" s="159" t="s">
        <v>832</v>
      </c>
      <c r="R31" s="159" t="s">
        <v>832</v>
      </c>
      <c r="S31" s="159" t="s">
        <v>832</v>
      </c>
      <c r="T31" s="159" t="s">
        <v>832</v>
      </c>
      <c r="U31" s="159" t="s">
        <v>832</v>
      </c>
      <c r="V31" s="159" t="s">
        <v>832</v>
      </c>
      <c r="W31" s="159" t="s">
        <v>832</v>
      </c>
      <c r="X31" s="159" t="s">
        <v>832</v>
      </c>
      <c r="Y31" s="159" t="s">
        <v>832</v>
      </c>
      <c r="Z31" s="159" t="s">
        <v>832</v>
      </c>
      <c r="AA31" s="159" t="s">
        <v>832</v>
      </c>
      <c r="AB31" s="159" t="s">
        <v>832</v>
      </c>
      <c r="AC31" s="159" t="s">
        <v>832</v>
      </c>
      <c r="AD31" s="159" t="s">
        <v>832</v>
      </c>
      <c r="AE31" s="159" t="s">
        <v>832</v>
      </c>
      <c r="AF31" s="159" t="s">
        <v>832</v>
      </c>
      <c r="AG31" s="159" t="s">
        <v>832</v>
      </c>
      <c r="AH31" s="159" t="s">
        <v>832</v>
      </c>
      <c r="AI31" s="159" t="s">
        <v>832</v>
      </c>
      <c r="AJ31" s="159" t="s">
        <v>832</v>
      </c>
      <c r="AK31" s="159" t="s">
        <v>832</v>
      </c>
      <c r="AL31" s="159" t="s">
        <v>832</v>
      </c>
      <c r="AM31" s="159" t="s">
        <v>832</v>
      </c>
      <c r="AN31" s="165"/>
      <c r="AO31" s="165"/>
    </row>
    <row r="32" spans="1:60" s="166" customFormat="1" ht="15">
      <c r="A32" s="159"/>
      <c r="B32" s="159" t="s">
        <v>652</v>
      </c>
      <c r="C32" s="159"/>
      <c r="D32" s="159" t="s">
        <v>829</v>
      </c>
      <c r="E32" s="165"/>
      <c r="F32" s="165"/>
      <c r="G32" s="159">
        <v>25</v>
      </c>
      <c r="H32" s="159">
        <v>28</v>
      </c>
      <c r="I32" s="159">
        <v>30.831</v>
      </c>
      <c r="J32" s="159">
        <v>28.05</v>
      </c>
      <c r="K32" s="159">
        <v>25</v>
      </c>
      <c r="L32" s="159">
        <v>38.159999999999997</v>
      </c>
      <c r="M32" s="159">
        <v>40.74</v>
      </c>
      <c r="N32" s="159">
        <v>42.76</v>
      </c>
      <c r="O32" s="159">
        <v>37</v>
      </c>
      <c r="P32" s="159">
        <v>39</v>
      </c>
      <c r="Q32" s="159">
        <v>33</v>
      </c>
      <c r="R32" s="159">
        <v>27.3</v>
      </c>
      <c r="S32" s="159">
        <v>37.6</v>
      </c>
      <c r="T32" s="159">
        <v>27.696000000000002</v>
      </c>
      <c r="U32" s="159">
        <v>34.6</v>
      </c>
      <c r="V32" s="159">
        <v>28.792000000000002</v>
      </c>
      <c r="W32" s="159">
        <v>29.103999999999999</v>
      </c>
      <c r="X32" s="159">
        <v>47.805999999999997</v>
      </c>
      <c r="Y32" s="159">
        <v>37</v>
      </c>
      <c r="Z32" s="159">
        <v>64.606999999999999</v>
      </c>
      <c r="AA32" s="159">
        <v>66.281000000000006</v>
      </c>
      <c r="AB32" s="159">
        <v>57.57</v>
      </c>
      <c r="AC32" s="159">
        <v>73.709999999999994</v>
      </c>
      <c r="AD32" s="159">
        <v>62.526000000000003</v>
      </c>
      <c r="AE32" s="159">
        <v>53.808999999999997</v>
      </c>
      <c r="AF32" s="159">
        <v>45.793999999999997</v>
      </c>
      <c r="AG32" s="159">
        <v>73.837000000000003</v>
      </c>
      <c r="AH32" s="159">
        <v>66.744</v>
      </c>
      <c r="AI32" s="159">
        <v>77.341999999999999</v>
      </c>
      <c r="AJ32" s="159">
        <v>61.284999999999997</v>
      </c>
      <c r="AK32" s="159">
        <v>66.873999999999995</v>
      </c>
      <c r="AL32" s="159">
        <v>51.265999999999998</v>
      </c>
      <c r="AM32" s="159">
        <v>58.774999999999999</v>
      </c>
      <c r="AN32" s="165"/>
      <c r="AO32" s="165"/>
    </row>
    <row r="33" spans="1:41" s="166" customFormat="1" ht="15">
      <c r="A33" s="159"/>
      <c r="B33" s="159" t="s">
        <v>652</v>
      </c>
      <c r="C33" s="159"/>
      <c r="D33" s="159" t="s">
        <v>830</v>
      </c>
      <c r="E33" s="165"/>
      <c r="F33" s="165"/>
      <c r="G33" s="159" t="s">
        <v>832</v>
      </c>
      <c r="H33" s="159" t="s">
        <v>832</v>
      </c>
      <c r="I33" s="159" t="s">
        <v>832</v>
      </c>
      <c r="J33" s="159" t="s">
        <v>832</v>
      </c>
      <c r="K33" s="159" t="s">
        <v>832</v>
      </c>
      <c r="L33" s="159" t="s">
        <v>832</v>
      </c>
      <c r="M33" s="159" t="s">
        <v>832</v>
      </c>
      <c r="N33" s="159" t="s">
        <v>832</v>
      </c>
      <c r="O33" s="159" t="s">
        <v>832</v>
      </c>
      <c r="P33" s="159" t="s">
        <v>832</v>
      </c>
      <c r="Q33" s="159" t="s">
        <v>832</v>
      </c>
      <c r="R33" s="159" t="s">
        <v>832</v>
      </c>
      <c r="S33" s="159" t="s">
        <v>832</v>
      </c>
      <c r="T33" s="159" t="s">
        <v>832</v>
      </c>
      <c r="U33" s="159" t="s">
        <v>832</v>
      </c>
      <c r="V33" s="159" t="s">
        <v>832</v>
      </c>
      <c r="W33" s="159" t="s">
        <v>832</v>
      </c>
      <c r="X33" s="159" t="s">
        <v>832</v>
      </c>
      <c r="Y33" s="159" t="s">
        <v>832</v>
      </c>
      <c r="Z33" s="159" t="s">
        <v>832</v>
      </c>
      <c r="AA33" s="159" t="s">
        <v>832</v>
      </c>
      <c r="AB33" s="159" t="s">
        <v>832</v>
      </c>
      <c r="AC33" s="159" t="s">
        <v>832</v>
      </c>
      <c r="AD33" s="159" t="s">
        <v>832</v>
      </c>
      <c r="AE33" s="159" t="s">
        <v>832</v>
      </c>
      <c r="AF33" s="159" t="s">
        <v>832</v>
      </c>
      <c r="AG33" s="159" t="s">
        <v>832</v>
      </c>
      <c r="AH33" s="159" t="s">
        <v>832</v>
      </c>
      <c r="AI33" s="159" t="s">
        <v>832</v>
      </c>
      <c r="AJ33" s="159" t="s">
        <v>832</v>
      </c>
      <c r="AK33" s="159" t="s">
        <v>832</v>
      </c>
      <c r="AL33" s="159" t="s">
        <v>832</v>
      </c>
      <c r="AM33" s="159" t="s">
        <v>832</v>
      </c>
      <c r="AN33" s="165"/>
      <c r="AO33" s="165"/>
    </row>
    <row r="34" spans="1:41" s="166" customFormat="1" ht="15">
      <c r="A34" s="159"/>
      <c r="B34" s="159" t="s">
        <v>652</v>
      </c>
      <c r="C34" s="159"/>
      <c r="D34" s="159" t="s">
        <v>831</v>
      </c>
      <c r="E34" s="165"/>
      <c r="F34" s="165"/>
      <c r="G34" s="159">
        <v>104.91800000000001</v>
      </c>
      <c r="H34" s="159">
        <v>77.308000000000007</v>
      </c>
      <c r="I34" s="159">
        <v>108.943</v>
      </c>
      <c r="J34" s="159">
        <v>80.313000000000002</v>
      </c>
      <c r="K34" s="159">
        <v>135</v>
      </c>
      <c r="L34" s="159">
        <v>113.99299999999999</v>
      </c>
      <c r="M34" s="159">
        <v>105.16500000000001</v>
      </c>
      <c r="N34" s="159">
        <v>116.794</v>
      </c>
      <c r="O34" s="159">
        <v>120</v>
      </c>
      <c r="P34" s="159">
        <v>120</v>
      </c>
      <c r="Q34" s="159">
        <v>122</v>
      </c>
      <c r="R34" s="159">
        <v>139.77000000000001</v>
      </c>
      <c r="S34" s="159">
        <v>117.738</v>
      </c>
      <c r="T34" s="159">
        <v>123.879</v>
      </c>
      <c r="U34" s="159">
        <v>107.75700000000001</v>
      </c>
      <c r="V34" s="159">
        <v>106.065</v>
      </c>
      <c r="W34" s="159">
        <v>139.67500000000001</v>
      </c>
      <c r="X34" s="159">
        <v>95.308999999999997</v>
      </c>
      <c r="Y34" s="159">
        <v>111.687</v>
      </c>
      <c r="Z34" s="159">
        <v>124.58499999999999</v>
      </c>
      <c r="AA34" s="159">
        <v>134.834</v>
      </c>
      <c r="AB34" s="159">
        <v>140</v>
      </c>
      <c r="AC34" s="159">
        <v>133.51</v>
      </c>
      <c r="AD34" s="159">
        <v>120.169</v>
      </c>
      <c r="AE34" s="159">
        <v>113.374</v>
      </c>
      <c r="AF34" s="159">
        <v>93.828000000000003</v>
      </c>
      <c r="AG34" s="159">
        <v>108.164</v>
      </c>
      <c r="AH34" s="159">
        <v>147.05699999999999</v>
      </c>
      <c r="AI34" s="159">
        <v>124.274</v>
      </c>
      <c r="AJ34" s="159">
        <v>130.244</v>
      </c>
      <c r="AK34" s="159">
        <v>133.00899999999999</v>
      </c>
      <c r="AL34" s="159">
        <v>112.883</v>
      </c>
      <c r="AM34" s="159">
        <v>87.498000000000005</v>
      </c>
      <c r="AN34" s="165"/>
      <c r="AO34" s="165"/>
    </row>
    <row r="35" spans="1:41" s="166" customFormat="1" ht="15">
      <c r="A35" s="159"/>
      <c r="B35" s="159" t="s">
        <v>656</v>
      </c>
      <c r="C35" s="159"/>
      <c r="D35" s="159" t="s">
        <v>829</v>
      </c>
      <c r="E35" s="165"/>
      <c r="F35" s="165"/>
      <c r="G35" s="159" t="s">
        <v>832</v>
      </c>
      <c r="H35" s="159" t="s">
        <v>832</v>
      </c>
      <c r="I35" s="159" t="s">
        <v>832</v>
      </c>
      <c r="J35" s="159" t="s">
        <v>832</v>
      </c>
      <c r="K35" s="159" t="s">
        <v>832</v>
      </c>
      <c r="L35" s="159" t="s">
        <v>832</v>
      </c>
      <c r="M35" s="159" t="s">
        <v>832</v>
      </c>
      <c r="N35" s="159" t="s">
        <v>832</v>
      </c>
      <c r="O35" s="159" t="s">
        <v>832</v>
      </c>
      <c r="P35" s="159" t="s">
        <v>832</v>
      </c>
      <c r="Q35" s="159" t="s">
        <v>832</v>
      </c>
      <c r="R35" s="159" t="s">
        <v>832</v>
      </c>
      <c r="S35" s="159" t="s">
        <v>832</v>
      </c>
      <c r="T35" s="159" t="s">
        <v>832</v>
      </c>
      <c r="U35" s="159" t="s">
        <v>832</v>
      </c>
      <c r="V35" s="159" t="s">
        <v>832</v>
      </c>
      <c r="W35" s="159" t="s">
        <v>832</v>
      </c>
      <c r="X35" s="159" t="s">
        <v>832</v>
      </c>
      <c r="Y35" s="159" t="s">
        <v>832</v>
      </c>
      <c r="Z35" s="159" t="s">
        <v>832</v>
      </c>
      <c r="AA35" s="159" t="s">
        <v>832</v>
      </c>
      <c r="AB35" s="159" t="s">
        <v>832</v>
      </c>
      <c r="AC35" s="159" t="s">
        <v>832</v>
      </c>
      <c r="AD35" s="159" t="s">
        <v>832</v>
      </c>
      <c r="AE35" s="159" t="s">
        <v>832</v>
      </c>
      <c r="AF35" s="159" t="s">
        <v>832</v>
      </c>
      <c r="AG35" s="159" t="s">
        <v>832</v>
      </c>
      <c r="AH35" s="159" t="s">
        <v>832</v>
      </c>
      <c r="AI35" s="159" t="s">
        <v>832</v>
      </c>
      <c r="AJ35" s="159" t="s">
        <v>832</v>
      </c>
      <c r="AK35" s="159" t="s">
        <v>832</v>
      </c>
      <c r="AL35" s="159" t="s">
        <v>832</v>
      </c>
      <c r="AM35" s="159" t="s">
        <v>832</v>
      </c>
      <c r="AN35" s="165"/>
      <c r="AO35" s="165"/>
    </row>
    <row r="36" spans="1:41" s="166" customFormat="1" ht="15">
      <c r="A36" s="159"/>
      <c r="B36" s="159" t="s">
        <v>656</v>
      </c>
      <c r="C36" s="159"/>
      <c r="D36" s="159" t="s">
        <v>830</v>
      </c>
      <c r="E36" s="165"/>
      <c r="F36" s="165"/>
      <c r="G36" s="159">
        <v>874.58900000000006</v>
      </c>
      <c r="H36" s="159">
        <v>900.11900000000003</v>
      </c>
      <c r="I36" s="159">
        <v>872.85</v>
      </c>
      <c r="J36" s="159">
        <v>889.62</v>
      </c>
      <c r="K36" s="159">
        <v>914.97</v>
      </c>
      <c r="L36" s="159">
        <v>917.16</v>
      </c>
      <c r="M36" s="159">
        <v>933.69</v>
      </c>
      <c r="N36" s="159">
        <v>964.875</v>
      </c>
      <c r="O36" s="159">
        <v>988.99599999999998</v>
      </c>
      <c r="P36" s="159">
        <v>1007.3</v>
      </c>
      <c r="Q36" s="159">
        <v>1038.43</v>
      </c>
      <c r="R36" s="159">
        <v>1099.69</v>
      </c>
      <c r="S36" s="159">
        <v>1133.78</v>
      </c>
      <c r="T36" s="159">
        <v>1166.6600000000001</v>
      </c>
      <c r="U36" s="159">
        <v>1214.8499999999999</v>
      </c>
      <c r="V36" s="159">
        <v>1239.48</v>
      </c>
      <c r="W36" s="159">
        <v>1116.1400000000001</v>
      </c>
      <c r="X36" s="159">
        <v>1193.1600000000001</v>
      </c>
      <c r="Y36" s="159">
        <v>944.77300000000002</v>
      </c>
      <c r="Z36" s="159">
        <v>1026.1300000000001</v>
      </c>
      <c r="AA36" s="159">
        <v>1122.69</v>
      </c>
      <c r="AB36" s="159">
        <v>812.92100000000005</v>
      </c>
      <c r="AC36" s="159">
        <v>788.33199999999999</v>
      </c>
      <c r="AD36" s="159">
        <v>763.63499999999999</v>
      </c>
      <c r="AE36" s="159">
        <v>735.07899999999995</v>
      </c>
      <c r="AF36" s="159">
        <v>590.84699999999998</v>
      </c>
      <c r="AG36" s="159">
        <v>559.76</v>
      </c>
      <c r="AH36" s="159">
        <v>463.04700000000003</v>
      </c>
      <c r="AI36" s="159">
        <v>529.71400000000006</v>
      </c>
      <c r="AJ36" s="159">
        <v>508.98200000000003</v>
      </c>
      <c r="AK36" s="159">
        <v>512.18700000000001</v>
      </c>
      <c r="AL36" s="159">
        <v>383.83600000000001</v>
      </c>
      <c r="AM36" s="159">
        <v>400</v>
      </c>
      <c r="AN36" s="165"/>
      <c r="AO36" s="165"/>
    </row>
    <row r="37" spans="1:41" s="166" customFormat="1" ht="15">
      <c r="A37" s="159"/>
      <c r="B37" s="159" t="s">
        <v>656</v>
      </c>
      <c r="C37" s="159"/>
      <c r="D37" s="159" t="s">
        <v>831</v>
      </c>
      <c r="E37" s="165"/>
      <c r="F37" s="165"/>
      <c r="G37" s="159">
        <v>4.359</v>
      </c>
      <c r="H37" s="159">
        <v>4.4729999999999999</v>
      </c>
      <c r="I37" s="159">
        <v>5.1719999999999997</v>
      </c>
      <c r="J37" s="159">
        <v>5.4770000000000003</v>
      </c>
      <c r="K37" s="159">
        <v>6.0309999999999997</v>
      </c>
      <c r="L37" s="159">
        <v>7.24</v>
      </c>
      <c r="M37" s="159">
        <v>7.4470000000000001</v>
      </c>
      <c r="N37" s="159">
        <v>8.8889999999999993</v>
      </c>
      <c r="O37" s="159">
        <v>9.3390000000000004</v>
      </c>
      <c r="P37" s="159">
        <v>9.782</v>
      </c>
      <c r="Q37" s="159">
        <v>10.426</v>
      </c>
      <c r="R37" s="159">
        <v>10.968</v>
      </c>
      <c r="S37" s="159">
        <v>11.209</v>
      </c>
      <c r="T37" s="159">
        <v>12.475</v>
      </c>
      <c r="U37" s="159">
        <v>12.996</v>
      </c>
      <c r="V37" s="159">
        <v>13.035</v>
      </c>
      <c r="W37" s="159">
        <v>11.888999999999999</v>
      </c>
      <c r="X37" s="159">
        <v>12.456</v>
      </c>
      <c r="Y37" s="159">
        <v>11.731</v>
      </c>
      <c r="Z37" s="159">
        <v>11.858000000000001</v>
      </c>
      <c r="AA37" s="159">
        <v>11.034000000000001</v>
      </c>
      <c r="AB37" s="159">
        <v>10.528</v>
      </c>
      <c r="AC37" s="159">
        <v>11.705</v>
      </c>
      <c r="AD37" s="159">
        <v>12.96</v>
      </c>
      <c r="AE37" s="159">
        <v>11.327999999999999</v>
      </c>
      <c r="AF37" s="159">
        <v>12.901</v>
      </c>
      <c r="AG37" s="159">
        <v>13.635999999999999</v>
      </c>
      <c r="AH37" s="159">
        <v>13.5</v>
      </c>
      <c r="AI37" s="159">
        <v>14.574999999999999</v>
      </c>
      <c r="AJ37" s="159">
        <v>13.137</v>
      </c>
      <c r="AK37" s="159">
        <v>16.835999999999999</v>
      </c>
      <c r="AL37" s="159">
        <v>17</v>
      </c>
      <c r="AM37" s="159">
        <v>16</v>
      </c>
      <c r="AN37" s="165"/>
      <c r="AO37" s="165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S21"/>
  <sheetViews>
    <sheetView zoomScaleNormal="100" workbookViewId="0">
      <pane xSplit="6" ySplit="5" topLeftCell="G6" activePane="bottomRight" state="frozen"/>
      <selection activeCell="C10" sqref="C10"/>
      <selection pane="topRight" activeCell="C10" sqref="C10"/>
      <selection pane="bottomLeft" activeCell="C10" sqref="C10"/>
      <selection pane="bottomRight"/>
    </sheetView>
  </sheetViews>
  <sheetFormatPr defaultRowHeight="12.75"/>
  <cols>
    <col min="4" max="4" width="21" customWidth="1"/>
    <col min="5" max="5" width="7.140625" customWidth="1"/>
    <col min="6" max="18" width="10.7109375" bestFit="1" customWidth="1"/>
    <col min="19" max="39" width="11.7109375" bestFit="1" customWidth="1"/>
  </cols>
  <sheetData>
    <row r="1" spans="1:19" s="27" customFormat="1">
      <c r="F1" s="48" t="s">
        <v>153</v>
      </c>
      <c r="G1" s="28" t="str">
        <f>Home!E30</f>
        <v>Moving aritmetic and geometric averages, adjustments</v>
      </c>
    </row>
    <row r="2" spans="1:19" s="27" customFormat="1">
      <c r="F2" s="49" t="s">
        <v>157</v>
      </c>
      <c r="G2" s="27" t="s">
        <v>834</v>
      </c>
    </row>
    <row r="3" spans="1:19" s="27" customFormat="1">
      <c r="F3" s="49" t="s">
        <v>156</v>
      </c>
      <c r="G3" s="28" t="s">
        <v>271</v>
      </c>
    </row>
    <row r="4" spans="1:19" s="27" customFormat="1">
      <c r="F4" s="28"/>
    </row>
    <row r="5" spans="1:19" s="27" customFormat="1" ht="4.5" customHeight="1">
      <c r="D5" s="29"/>
    </row>
    <row r="6" spans="1:19" ht="15">
      <c r="A6" s="174" t="s">
        <v>293</v>
      </c>
      <c r="B6" s="174" t="s">
        <v>162</v>
      </c>
      <c r="C6" s="174" t="s">
        <v>791</v>
      </c>
      <c r="D6" s="174" t="s">
        <v>163</v>
      </c>
      <c r="E6" s="174" t="s">
        <v>792</v>
      </c>
      <c r="F6" s="174" t="s">
        <v>1</v>
      </c>
      <c r="G6" s="174" t="s">
        <v>187</v>
      </c>
      <c r="H6" s="174" t="s">
        <v>188</v>
      </c>
      <c r="I6" s="174" t="s">
        <v>189</v>
      </c>
      <c r="J6" s="174" t="s">
        <v>190</v>
      </c>
      <c r="K6" s="174" t="s">
        <v>191</v>
      </c>
      <c r="L6" s="174" t="s">
        <v>192</v>
      </c>
      <c r="M6" s="174" t="s">
        <v>193</v>
      </c>
      <c r="N6" s="174" t="s">
        <v>194</v>
      </c>
      <c r="O6" s="174" t="s">
        <v>195</v>
      </c>
      <c r="P6" s="174" t="s">
        <v>196</v>
      </c>
      <c r="Q6" s="174" t="s">
        <v>197</v>
      </c>
      <c r="R6" s="175" t="s">
        <v>294</v>
      </c>
      <c r="S6" s="180" t="s">
        <v>836</v>
      </c>
    </row>
    <row r="7" spans="1:19" ht="15">
      <c r="A7" s="168" t="s">
        <v>456</v>
      </c>
      <c r="B7" s="168" t="s">
        <v>457</v>
      </c>
      <c r="C7" s="169">
        <v>2041</v>
      </c>
      <c r="D7" s="168" t="s">
        <v>834</v>
      </c>
      <c r="E7" s="169">
        <v>103</v>
      </c>
      <c r="F7" s="168" t="s">
        <v>835</v>
      </c>
      <c r="G7" s="170">
        <v>99.5</v>
      </c>
      <c r="H7" s="170">
        <v>99.1</v>
      </c>
      <c r="I7" s="170">
        <v>130.69999999999999</v>
      </c>
      <c r="J7" s="170">
        <v>133.30000000000001</v>
      </c>
      <c r="K7" s="170">
        <v>132.69999999999999</v>
      </c>
      <c r="L7" s="170">
        <v>137.5</v>
      </c>
      <c r="M7" s="170">
        <v>138.4</v>
      </c>
      <c r="N7" s="170">
        <v>138.19999999999999</v>
      </c>
      <c r="O7" s="170">
        <v>137.6</v>
      </c>
      <c r="P7" s="170">
        <v>137</v>
      </c>
      <c r="Q7" s="170">
        <v>137</v>
      </c>
      <c r="R7" s="212">
        <f>Q7*GEOMEAN(Q7/P7,P7/O7,O7/N7,N7/M7)*S7</f>
        <v>136.65221840984719</v>
      </c>
      <c r="S7" s="179">
        <v>1</v>
      </c>
    </row>
    <row r="8" spans="1:19" ht="15">
      <c r="A8" s="168" t="s">
        <v>456</v>
      </c>
      <c r="B8" s="168" t="s">
        <v>457</v>
      </c>
      <c r="C8" s="169">
        <v>2041</v>
      </c>
      <c r="D8" s="168" t="s">
        <v>834</v>
      </c>
      <c r="E8" s="169">
        <v>103</v>
      </c>
      <c r="F8" s="168" t="s">
        <v>835</v>
      </c>
      <c r="G8" s="170">
        <v>99.5</v>
      </c>
      <c r="H8" s="170">
        <v>99.1</v>
      </c>
      <c r="I8" s="170">
        <v>130.69999999999999</v>
      </c>
      <c r="J8" s="170">
        <v>133.30000000000001</v>
      </c>
      <c r="K8" s="170">
        <v>132.69999999999999</v>
      </c>
      <c r="L8" s="170">
        <v>137.5</v>
      </c>
      <c r="M8" s="170">
        <v>138.4</v>
      </c>
      <c r="N8" s="170">
        <v>138.19999999999999</v>
      </c>
      <c r="O8" s="170">
        <v>137.6</v>
      </c>
      <c r="P8" s="170">
        <v>137</v>
      </c>
      <c r="Q8" s="170">
        <v>137</v>
      </c>
      <c r="R8" s="212">
        <f>Q8*AVERAGE(Q8/P8,P8/O8,O8/N8,N8/M8)*S8</f>
        <v>136.65246231031688</v>
      </c>
      <c r="S8" s="179">
        <v>1</v>
      </c>
    </row>
    <row r="9" spans="1:19" ht="15">
      <c r="A9" s="168" t="s">
        <v>456</v>
      </c>
      <c r="B9" s="168" t="s">
        <v>457</v>
      </c>
      <c r="C9" s="169">
        <v>2041</v>
      </c>
      <c r="D9" s="168" t="s">
        <v>834</v>
      </c>
      <c r="E9" s="169">
        <v>103</v>
      </c>
      <c r="F9" s="168" t="s">
        <v>835</v>
      </c>
      <c r="G9" s="170">
        <v>99.5</v>
      </c>
      <c r="H9" s="170">
        <v>99.1</v>
      </c>
      <c r="I9" s="170">
        <v>130.69999999999999</v>
      </c>
      <c r="J9" s="170">
        <v>133.30000000000001</v>
      </c>
      <c r="K9" s="170">
        <v>132.69999999999999</v>
      </c>
      <c r="L9" s="170">
        <v>137.5</v>
      </c>
      <c r="M9" s="170">
        <v>138.4</v>
      </c>
      <c r="N9" s="170">
        <v>138.19999999999999</v>
      </c>
      <c r="O9" s="170">
        <v>137.6</v>
      </c>
      <c r="P9" s="170">
        <v>137</v>
      </c>
      <c r="Q9" s="170">
        <v>137</v>
      </c>
      <c r="R9" s="212">
        <f>Q9+AVERAGE(Q9-P9,P9-O9,O9-N9,N9-M9)*S9</f>
        <v>136.65</v>
      </c>
      <c r="S9" s="179">
        <v>1</v>
      </c>
    </row>
    <row r="10" spans="1:19" ht="15">
      <c r="A10" s="168" t="s">
        <v>454</v>
      </c>
      <c r="B10" s="168" t="s">
        <v>455</v>
      </c>
      <c r="C10" s="169">
        <v>2041</v>
      </c>
      <c r="D10" s="168" t="s">
        <v>834</v>
      </c>
      <c r="E10" s="169">
        <v>103</v>
      </c>
      <c r="F10" s="168" t="s">
        <v>835</v>
      </c>
      <c r="G10" s="170">
        <v>112.5</v>
      </c>
      <c r="H10" s="170">
        <v>115</v>
      </c>
      <c r="I10" s="170">
        <v>115</v>
      </c>
      <c r="J10" s="170">
        <v>115</v>
      </c>
      <c r="K10" s="170">
        <v>115</v>
      </c>
      <c r="L10" s="170">
        <v>115</v>
      </c>
      <c r="M10" s="170">
        <v>115</v>
      </c>
      <c r="N10" s="170">
        <v>115</v>
      </c>
      <c r="O10" s="170">
        <v>115</v>
      </c>
      <c r="P10" s="170">
        <v>115</v>
      </c>
      <c r="Q10" s="171">
        <v>115</v>
      </c>
      <c r="R10" s="212">
        <f>Q10*GEOMEAN(Q10/P10,P10/O10,O10/N10,N10/M10)*S10</f>
        <v>115</v>
      </c>
      <c r="S10" s="179">
        <v>1</v>
      </c>
    </row>
    <row r="11" spans="1:19" s="176" customFormat="1" ht="15">
      <c r="A11" s="177" t="s">
        <v>454</v>
      </c>
      <c r="B11" s="177" t="s">
        <v>455</v>
      </c>
      <c r="C11" s="178">
        <v>2041</v>
      </c>
      <c r="D11" s="177" t="s">
        <v>834</v>
      </c>
      <c r="E11" s="178">
        <v>103</v>
      </c>
      <c r="F11" s="177" t="s">
        <v>835</v>
      </c>
      <c r="G11" s="170">
        <v>112.5</v>
      </c>
      <c r="H11" s="170">
        <v>115</v>
      </c>
      <c r="I11" s="170">
        <v>115</v>
      </c>
      <c r="J11" s="170">
        <v>115</v>
      </c>
      <c r="K11" s="170">
        <v>115</v>
      </c>
      <c r="L11" s="170">
        <v>115</v>
      </c>
      <c r="M11" s="170">
        <v>115</v>
      </c>
      <c r="N11" s="170">
        <v>115</v>
      </c>
      <c r="O11" s="170">
        <v>115</v>
      </c>
      <c r="P11" s="170">
        <v>115</v>
      </c>
      <c r="Q11" s="171">
        <v>115</v>
      </c>
      <c r="R11" s="212">
        <f>Q11*AVERAGE(Q11/P11,P11/O11,O11/N11,N11/M11)*S11</f>
        <v>115</v>
      </c>
      <c r="S11" s="179">
        <v>1</v>
      </c>
    </row>
    <row r="12" spans="1:19" ht="15">
      <c r="A12" s="168" t="s">
        <v>454</v>
      </c>
      <c r="B12" s="168" t="s">
        <v>455</v>
      </c>
      <c r="C12" s="169">
        <v>2041</v>
      </c>
      <c r="D12" s="168" t="s">
        <v>834</v>
      </c>
      <c r="E12" s="169">
        <v>103</v>
      </c>
      <c r="F12" s="168" t="s">
        <v>835</v>
      </c>
      <c r="G12" s="170">
        <v>112.5</v>
      </c>
      <c r="H12" s="170">
        <v>115</v>
      </c>
      <c r="I12" s="170">
        <v>115</v>
      </c>
      <c r="J12" s="170">
        <v>115</v>
      </c>
      <c r="K12" s="170">
        <v>115</v>
      </c>
      <c r="L12" s="170">
        <v>115</v>
      </c>
      <c r="M12" s="170">
        <v>115</v>
      </c>
      <c r="N12" s="170">
        <v>115</v>
      </c>
      <c r="O12" s="170">
        <v>115</v>
      </c>
      <c r="P12" s="170">
        <v>115</v>
      </c>
      <c r="Q12" s="171">
        <v>115</v>
      </c>
      <c r="R12" s="212">
        <f>Q12+AVERAGE(Q12-P12,P12-O12,O12-N12,N12-M12)*S12</f>
        <v>115</v>
      </c>
      <c r="S12" s="179">
        <v>1</v>
      </c>
    </row>
    <row r="13" spans="1:19" ht="15">
      <c r="A13" s="168" t="s">
        <v>589</v>
      </c>
      <c r="B13" s="168" t="s">
        <v>590</v>
      </c>
      <c r="C13" s="169">
        <v>2041</v>
      </c>
      <c r="D13" s="168" t="s">
        <v>834</v>
      </c>
      <c r="E13" s="169">
        <v>103</v>
      </c>
      <c r="F13" s="168" t="s">
        <v>835</v>
      </c>
      <c r="G13" s="170">
        <v>262.8</v>
      </c>
      <c r="H13" s="170">
        <v>262.7</v>
      </c>
      <c r="I13" s="170">
        <v>262.8</v>
      </c>
      <c r="J13" s="170">
        <v>262.7</v>
      </c>
      <c r="K13" s="170">
        <v>264.3</v>
      </c>
      <c r="L13" s="170">
        <v>264.2</v>
      </c>
      <c r="M13" s="170">
        <v>264.3</v>
      </c>
      <c r="N13" s="170">
        <v>264.2</v>
      </c>
      <c r="O13" s="170">
        <v>264.10000000000002</v>
      </c>
      <c r="P13" s="170">
        <v>264.60000000000002</v>
      </c>
      <c r="Q13" s="170">
        <v>264.5</v>
      </c>
      <c r="R13" s="212">
        <f>Q13*GEOMEAN(Q13/P13,P13/O13,O13/N13,N13/M13)*S13</f>
        <v>264.55002364289828</v>
      </c>
      <c r="S13" s="179">
        <v>1</v>
      </c>
    </row>
    <row r="14" spans="1:19" ht="15">
      <c r="A14" s="168" t="s">
        <v>589</v>
      </c>
      <c r="B14" s="168" t="s">
        <v>590</v>
      </c>
      <c r="C14" s="169">
        <v>2041</v>
      </c>
      <c r="D14" s="168" t="s">
        <v>834</v>
      </c>
      <c r="E14" s="169">
        <v>103</v>
      </c>
      <c r="F14" s="168" t="s">
        <v>835</v>
      </c>
      <c r="G14" s="170">
        <v>262.8</v>
      </c>
      <c r="H14" s="170">
        <v>262.7</v>
      </c>
      <c r="I14" s="170">
        <v>262.8</v>
      </c>
      <c r="J14" s="170">
        <v>262.7</v>
      </c>
      <c r="K14" s="170">
        <v>264.3</v>
      </c>
      <c r="L14" s="170">
        <v>264.2</v>
      </c>
      <c r="M14" s="170">
        <v>264.3</v>
      </c>
      <c r="N14" s="170">
        <v>264.2</v>
      </c>
      <c r="O14" s="170">
        <v>264.10000000000002</v>
      </c>
      <c r="P14" s="170">
        <v>264.60000000000002</v>
      </c>
      <c r="Q14" s="170">
        <v>264.5</v>
      </c>
      <c r="R14" s="212">
        <f>Q14*AVERAGE(Q14/P14,P14/O14,O14/N14,N14/M14)*S14</f>
        <v>264.55015146496862</v>
      </c>
      <c r="S14" s="179">
        <v>1</v>
      </c>
    </row>
    <row r="15" spans="1:19" ht="15">
      <c r="A15" s="168" t="s">
        <v>589</v>
      </c>
      <c r="B15" s="168" t="s">
        <v>590</v>
      </c>
      <c r="C15" s="169">
        <v>2041</v>
      </c>
      <c r="D15" s="168" t="s">
        <v>834</v>
      </c>
      <c r="E15" s="169">
        <v>103</v>
      </c>
      <c r="F15" s="168" t="s">
        <v>835</v>
      </c>
      <c r="G15" s="170">
        <v>262.8</v>
      </c>
      <c r="H15" s="170">
        <v>262.7</v>
      </c>
      <c r="I15" s="170">
        <v>262.8</v>
      </c>
      <c r="J15" s="170">
        <v>262.7</v>
      </c>
      <c r="K15" s="170">
        <v>264.3</v>
      </c>
      <c r="L15" s="170">
        <v>264.2</v>
      </c>
      <c r="M15" s="170">
        <v>264.3</v>
      </c>
      <c r="N15" s="170">
        <v>264.2</v>
      </c>
      <c r="O15" s="170">
        <v>264.10000000000002</v>
      </c>
      <c r="P15" s="170">
        <v>264.60000000000002</v>
      </c>
      <c r="Q15" s="170">
        <v>264.5</v>
      </c>
      <c r="R15" s="212">
        <f>Q15+AVERAGE(Q15-P15,P15-O15,O15-N15,N15-M15)*S15</f>
        <v>264.55</v>
      </c>
      <c r="S15" s="179">
        <v>1</v>
      </c>
    </row>
    <row r="16" spans="1:19" s="176" customFormat="1" ht="15">
      <c r="A16" s="177" t="s">
        <v>647</v>
      </c>
      <c r="B16" s="177" t="s">
        <v>648</v>
      </c>
      <c r="C16" s="178">
        <v>2041</v>
      </c>
      <c r="D16" s="177" t="s">
        <v>834</v>
      </c>
      <c r="E16" s="178">
        <v>103</v>
      </c>
      <c r="F16" s="177" t="s">
        <v>835</v>
      </c>
      <c r="G16" s="173">
        <v>30.4</v>
      </c>
      <c r="H16" s="173">
        <v>30.4</v>
      </c>
      <c r="I16" s="173">
        <v>30.7</v>
      </c>
      <c r="J16" s="173">
        <v>29.4</v>
      </c>
      <c r="K16" s="173">
        <v>29.3</v>
      </c>
      <c r="L16" s="173">
        <v>29.9</v>
      </c>
      <c r="M16" s="173">
        <v>29.4</v>
      </c>
      <c r="N16" s="173">
        <v>30.5</v>
      </c>
      <c r="O16" s="173">
        <v>28.4</v>
      </c>
      <c r="P16" s="173">
        <v>30.9</v>
      </c>
      <c r="Q16" s="173">
        <v>30.9</v>
      </c>
      <c r="R16" s="212">
        <f>Q16*GEOMEAN(Q16/P16,P16/O16,O16/N16,N16/M16)*S16</f>
        <v>31.286808695794118</v>
      </c>
      <c r="S16" s="179">
        <v>1</v>
      </c>
    </row>
    <row r="17" spans="1:19" ht="15">
      <c r="A17" s="168" t="s">
        <v>647</v>
      </c>
      <c r="B17" s="168" t="s">
        <v>648</v>
      </c>
      <c r="C17" s="169">
        <v>2041</v>
      </c>
      <c r="D17" s="168" t="s">
        <v>834</v>
      </c>
      <c r="E17" s="169">
        <v>103</v>
      </c>
      <c r="F17" s="168" t="s">
        <v>835</v>
      </c>
      <c r="G17" s="173">
        <v>30.4</v>
      </c>
      <c r="H17" s="173">
        <v>30.4</v>
      </c>
      <c r="I17" s="173">
        <v>30.7</v>
      </c>
      <c r="J17" s="173">
        <v>29.4</v>
      </c>
      <c r="K17" s="173">
        <v>29.3</v>
      </c>
      <c r="L17" s="173">
        <v>29.9</v>
      </c>
      <c r="M17" s="173">
        <v>29.4</v>
      </c>
      <c r="N17" s="173">
        <v>30.5</v>
      </c>
      <c r="O17" s="173">
        <v>28.4</v>
      </c>
      <c r="P17" s="173">
        <v>30.9</v>
      </c>
      <c r="Q17" s="173">
        <v>30.9</v>
      </c>
      <c r="R17" s="212">
        <f>Q17*AVERAGE(Q17/P17,P17/O17,O17/N17,N17/M17)*S17</f>
        <v>31.337162971977058</v>
      </c>
      <c r="S17" s="179">
        <v>1</v>
      </c>
    </row>
    <row r="18" spans="1:19" ht="15">
      <c r="A18" s="168" t="s">
        <v>647</v>
      </c>
      <c r="B18" s="168" t="s">
        <v>648</v>
      </c>
      <c r="C18" s="169">
        <v>2041</v>
      </c>
      <c r="D18" s="168" t="s">
        <v>834</v>
      </c>
      <c r="E18" s="169">
        <v>103</v>
      </c>
      <c r="F18" s="168" t="s">
        <v>835</v>
      </c>
      <c r="G18" s="173">
        <v>30.4</v>
      </c>
      <c r="H18" s="173">
        <v>30.4</v>
      </c>
      <c r="I18" s="173">
        <v>30.7</v>
      </c>
      <c r="J18" s="173">
        <v>29.4</v>
      </c>
      <c r="K18" s="173">
        <v>29.3</v>
      </c>
      <c r="L18" s="173">
        <v>29.9</v>
      </c>
      <c r="M18" s="173">
        <v>29.4</v>
      </c>
      <c r="N18" s="173">
        <v>30.5</v>
      </c>
      <c r="O18" s="173">
        <v>28.4</v>
      </c>
      <c r="P18" s="173">
        <v>30.9</v>
      </c>
      <c r="Q18" s="173">
        <v>30.9</v>
      </c>
      <c r="R18" s="212">
        <f>Q18+AVERAGE(Q18-P18,P18-O18,O18-N18,N18-M18)*S18</f>
        <v>31.274999999999999</v>
      </c>
      <c r="S18" s="179">
        <v>1</v>
      </c>
    </row>
    <row r="19" spans="1:19" s="176" customFormat="1" ht="15">
      <c r="A19" s="177" t="s">
        <v>655</v>
      </c>
      <c r="B19" s="177" t="s">
        <v>656</v>
      </c>
      <c r="C19" s="178">
        <v>2041</v>
      </c>
      <c r="D19" s="177" t="s">
        <v>834</v>
      </c>
      <c r="E19" s="178">
        <v>103</v>
      </c>
      <c r="F19" s="177" t="s">
        <v>835</v>
      </c>
      <c r="G19" s="170">
        <v>76.8</v>
      </c>
      <c r="H19" s="170">
        <v>77.7</v>
      </c>
      <c r="I19" s="170">
        <v>77.3</v>
      </c>
      <c r="J19" s="170">
        <v>77.2</v>
      </c>
      <c r="K19" s="170">
        <v>79.7</v>
      </c>
      <c r="L19" s="170">
        <v>80</v>
      </c>
      <c r="M19" s="170">
        <v>87.3</v>
      </c>
      <c r="N19" s="170">
        <v>99.4</v>
      </c>
      <c r="O19" s="170">
        <v>172.3</v>
      </c>
      <c r="P19" s="170">
        <v>211.2</v>
      </c>
      <c r="Q19" s="170">
        <v>211.2</v>
      </c>
      <c r="R19" s="212">
        <f>Q19*GEOMEAN(Q19/P19,P19/O19,O19/N19,N19/M19)*S19</f>
        <v>218.62102380457091</v>
      </c>
      <c r="S19" s="179">
        <v>0.83</v>
      </c>
    </row>
    <row r="20" spans="1:19" ht="15">
      <c r="A20" s="168" t="s">
        <v>655</v>
      </c>
      <c r="B20" s="168" t="s">
        <v>656</v>
      </c>
      <c r="C20" s="169">
        <v>2041</v>
      </c>
      <c r="D20" s="168" t="s">
        <v>834</v>
      </c>
      <c r="E20" s="169">
        <v>103</v>
      </c>
      <c r="F20" s="168" t="s">
        <v>835</v>
      </c>
      <c r="G20" s="170">
        <v>76.8</v>
      </c>
      <c r="H20" s="170">
        <v>77.7</v>
      </c>
      <c r="I20" s="170">
        <v>77.3</v>
      </c>
      <c r="J20" s="170">
        <v>77.2</v>
      </c>
      <c r="K20" s="170">
        <v>79.7</v>
      </c>
      <c r="L20" s="170">
        <v>80</v>
      </c>
      <c r="M20" s="170">
        <v>87.3</v>
      </c>
      <c r="N20" s="170">
        <v>99.4</v>
      </c>
      <c r="O20" s="170">
        <v>172.3</v>
      </c>
      <c r="P20" s="170">
        <v>211.2</v>
      </c>
      <c r="Q20" s="170">
        <v>211.2</v>
      </c>
      <c r="R20" s="212">
        <f>Q20*AVERAGE(Q20/P20,P20/O20,O20/N20,N20/M20)*S20</f>
        <v>223.40475706055162</v>
      </c>
      <c r="S20" s="179">
        <v>0.83</v>
      </c>
    </row>
    <row r="21" spans="1:19" ht="15">
      <c r="A21" s="168" t="s">
        <v>655</v>
      </c>
      <c r="B21" s="168" t="s">
        <v>656</v>
      </c>
      <c r="C21" s="169">
        <v>2041</v>
      </c>
      <c r="D21" s="168" t="s">
        <v>834</v>
      </c>
      <c r="E21" s="169">
        <v>103</v>
      </c>
      <c r="F21" s="168" t="s">
        <v>835</v>
      </c>
      <c r="G21" s="170">
        <v>76.8</v>
      </c>
      <c r="H21" s="170">
        <v>77.7</v>
      </c>
      <c r="I21" s="170">
        <v>77.3</v>
      </c>
      <c r="J21" s="170">
        <v>77.2</v>
      </c>
      <c r="K21" s="170">
        <v>79.7</v>
      </c>
      <c r="L21" s="170">
        <v>80</v>
      </c>
      <c r="M21" s="170">
        <v>87.3</v>
      </c>
      <c r="N21" s="170">
        <v>99.4</v>
      </c>
      <c r="O21" s="170">
        <v>172.3</v>
      </c>
      <c r="P21" s="170">
        <v>211.2</v>
      </c>
      <c r="Q21" s="170">
        <v>211.2</v>
      </c>
      <c r="R21" s="212">
        <f>Q21+AVERAGE(Q21-P21,P21-O21,O21-N21,N21-M21)*S21</f>
        <v>236.90924999999999</v>
      </c>
      <c r="S21" s="179">
        <v>0.83</v>
      </c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R23"/>
  <sheetViews>
    <sheetView zoomScale="85" zoomScaleNormal="85" workbookViewId="0">
      <pane xSplit="6" ySplit="5" topLeftCell="G6" activePane="bottomRight" state="frozen"/>
      <selection activeCell="C10" sqref="C10"/>
      <selection pane="topRight" activeCell="C10" sqref="C10"/>
      <selection pane="bottomLeft" activeCell="C10" sqref="C10"/>
      <selection pane="bottomRight"/>
    </sheetView>
  </sheetViews>
  <sheetFormatPr defaultRowHeight="12.75"/>
  <cols>
    <col min="4" max="4" width="21" customWidth="1"/>
    <col min="5" max="5" width="7.140625" customWidth="1"/>
    <col min="6" max="16" width="10.7109375" bestFit="1" customWidth="1"/>
    <col min="17" max="17" width="12" bestFit="1" customWidth="1"/>
    <col min="18" max="18" width="10.7109375" bestFit="1" customWidth="1"/>
    <col min="19" max="39" width="11.7109375" bestFit="1" customWidth="1"/>
  </cols>
  <sheetData>
    <row r="1" spans="1:18" s="27" customFormat="1">
      <c r="F1" s="48" t="s">
        <v>153</v>
      </c>
      <c r="G1" s="28" t="str">
        <f>Home!E31</f>
        <v>Negative estimations, growth ratios, gaps, rounded estimations, sum of 100, types of indicators</v>
      </c>
    </row>
    <row r="2" spans="1:18" s="27" customFormat="1">
      <c r="F2" s="49" t="s">
        <v>157</v>
      </c>
      <c r="G2" s="28" t="s">
        <v>790</v>
      </c>
    </row>
    <row r="3" spans="1:18" s="27" customFormat="1">
      <c r="F3" s="49" t="s">
        <v>156</v>
      </c>
      <c r="G3" s="28" t="s">
        <v>271</v>
      </c>
    </row>
    <row r="4" spans="1:18" s="27" customFormat="1">
      <c r="F4" s="28"/>
    </row>
    <row r="5" spans="1:18" s="27" customFormat="1" ht="4.5" customHeight="1">
      <c r="D5" s="29"/>
    </row>
    <row r="6" spans="1:18" ht="15">
      <c r="A6" s="187" t="s">
        <v>293</v>
      </c>
      <c r="B6" s="187" t="s">
        <v>162</v>
      </c>
      <c r="C6" s="187" t="s">
        <v>791</v>
      </c>
      <c r="D6" s="187" t="s">
        <v>163</v>
      </c>
      <c r="E6" s="187" t="s">
        <v>792</v>
      </c>
      <c r="F6" s="187" t="s">
        <v>1</v>
      </c>
      <c r="G6" s="187">
        <v>2000</v>
      </c>
      <c r="H6" s="187">
        <v>2001</v>
      </c>
      <c r="I6" s="187">
        <v>2002</v>
      </c>
      <c r="J6" s="187">
        <v>2003</v>
      </c>
      <c r="K6" s="187">
        <v>2004</v>
      </c>
      <c r="L6" s="187">
        <v>2005</v>
      </c>
      <c r="M6" s="187">
        <v>2006</v>
      </c>
      <c r="N6" s="187">
        <v>2007</v>
      </c>
      <c r="O6" s="187">
        <v>2008</v>
      </c>
      <c r="P6" s="187">
        <v>2009</v>
      </c>
      <c r="Q6" s="187">
        <v>2010</v>
      </c>
      <c r="R6" s="187">
        <v>2011</v>
      </c>
    </row>
    <row r="7" spans="1:18" ht="15">
      <c r="A7" s="188" t="s">
        <v>356</v>
      </c>
      <c r="B7" s="188" t="s">
        <v>357</v>
      </c>
      <c r="C7" s="189">
        <v>2637</v>
      </c>
      <c r="D7" s="188" t="s">
        <v>837</v>
      </c>
      <c r="E7" s="189">
        <v>103</v>
      </c>
      <c r="F7" s="188" t="s">
        <v>298</v>
      </c>
      <c r="G7" s="190">
        <v>83.2</v>
      </c>
      <c r="H7" s="190">
        <v>75</v>
      </c>
      <c r="I7" s="190">
        <v>70</v>
      </c>
      <c r="J7" s="190">
        <v>65</v>
      </c>
      <c r="K7" s="190">
        <v>60</v>
      </c>
      <c r="L7" s="190">
        <v>55</v>
      </c>
      <c r="M7" s="190">
        <v>50</v>
      </c>
      <c r="N7" s="190">
        <v>45</v>
      </c>
      <c r="O7" s="190">
        <v>7</v>
      </c>
      <c r="P7" s="190">
        <v>2</v>
      </c>
      <c r="Q7" s="191">
        <f>FORECAST(Q$6,G7:P7,G$6:P$6)</f>
        <v>5.1599999999998545</v>
      </c>
      <c r="R7" s="191">
        <f>FORECAST(R$6,H7:Q7,H$6:Q$6)</f>
        <v>-4.7360000000007858</v>
      </c>
    </row>
    <row r="8" spans="1:18" ht="15">
      <c r="A8" s="188" t="s">
        <v>328</v>
      </c>
      <c r="B8" s="188" t="s">
        <v>329</v>
      </c>
      <c r="C8" s="189">
        <v>2637</v>
      </c>
      <c r="D8" s="188" t="s">
        <v>837</v>
      </c>
      <c r="E8" s="189">
        <v>103</v>
      </c>
      <c r="F8" s="188" t="s">
        <v>298</v>
      </c>
      <c r="G8" s="190">
        <v>8.5050000000000008</v>
      </c>
      <c r="H8" s="190"/>
      <c r="I8" s="190"/>
      <c r="J8" s="190">
        <v>9.0050000000000008</v>
      </c>
      <c r="K8" s="190">
        <v>7.7</v>
      </c>
      <c r="L8" s="190">
        <v>8.3000000000000007</v>
      </c>
      <c r="M8" s="190">
        <v>9.7200000000000006</v>
      </c>
      <c r="N8" s="190">
        <v>8.8000000000000007</v>
      </c>
      <c r="O8" s="190">
        <v>1.1000000000000001</v>
      </c>
      <c r="P8" s="190">
        <v>0.9</v>
      </c>
      <c r="Q8" s="191">
        <f>FORECAST(Q$6,G8:P8,G$6:P$6)</f>
        <v>2.9599369747900255</v>
      </c>
      <c r="R8" s="191">
        <f>FORECAST(R$6,H8:Q8,H$6:Q$6)</f>
        <v>0.76586134453782506</v>
      </c>
    </row>
    <row r="10" spans="1:18" ht="15">
      <c r="A10" s="172" t="s">
        <v>293</v>
      </c>
      <c r="B10" s="172" t="s">
        <v>162</v>
      </c>
      <c r="C10" s="172" t="s">
        <v>791</v>
      </c>
      <c r="D10" s="172" t="s">
        <v>163</v>
      </c>
      <c r="E10" s="172" t="s">
        <v>792</v>
      </c>
      <c r="F10" s="172" t="s">
        <v>1</v>
      </c>
      <c r="G10" s="195">
        <v>2000</v>
      </c>
      <c r="H10" s="195">
        <v>2001</v>
      </c>
      <c r="I10" s="195">
        <v>2002</v>
      </c>
      <c r="J10" s="195">
        <v>2003</v>
      </c>
      <c r="K10" s="195">
        <v>2004</v>
      </c>
      <c r="L10" s="195">
        <v>2005</v>
      </c>
      <c r="M10" s="195">
        <v>2006</v>
      </c>
      <c r="N10" s="195">
        <v>2007</v>
      </c>
      <c r="O10" s="195">
        <v>2008</v>
      </c>
      <c r="P10" s="195">
        <v>2009</v>
      </c>
      <c r="Q10" s="195">
        <v>2010</v>
      </c>
      <c r="R10" s="195">
        <v>2011</v>
      </c>
    </row>
    <row r="11" spans="1:18" ht="15">
      <c r="A11" s="185" t="s">
        <v>405</v>
      </c>
      <c r="B11" s="185" t="s">
        <v>406</v>
      </c>
      <c r="C11" s="183">
        <v>2528</v>
      </c>
      <c r="D11" s="185" t="s">
        <v>795</v>
      </c>
      <c r="E11" s="183">
        <v>103</v>
      </c>
      <c r="F11" s="185" t="s">
        <v>818</v>
      </c>
      <c r="G11" s="184">
        <v>4470</v>
      </c>
      <c r="H11" s="184">
        <v>4329</v>
      </c>
      <c r="I11" s="184">
        <v>4268</v>
      </c>
      <c r="J11" s="184">
        <v>4277</v>
      </c>
      <c r="K11" s="184">
        <v>4335</v>
      </c>
      <c r="L11" s="184">
        <v>4277</v>
      </c>
      <c r="M11" s="184">
        <v>4308</v>
      </c>
      <c r="N11" s="184">
        <v>4381</v>
      </c>
      <c r="O11" s="184">
        <v>4490</v>
      </c>
      <c r="P11" s="182">
        <v>4495</v>
      </c>
      <c r="Q11" s="182">
        <v>4499</v>
      </c>
      <c r="R11" s="181"/>
    </row>
    <row r="12" spans="1:18" ht="15">
      <c r="A12" s="185" t="s">
        <v>483</v>
      </c>
      <c r="B12" s="185" t="s">
        <v>484</v>
      </c>
      <c r="C12" s="183">
        <v>2528</v>
      </c>
      <c r="D12" s="185" t="s">
        <v>795</v>
      </c>
      <c r="E12" s="183">
        <v>103</v>
      </c>
      <c r="F12" s="185" t="s">
        <v>818</v>
      </c>
      <c r="G12" s="184">
        <v>6819</v>
      </c>
      <c r="H12" s="184">
        <v>6281</v>
      </c>
      <c r="I12" s="184">
        <v>6443</v>
      </c>
      <c r="J12" s="184">
        <v>6478</v>
      </c>
      <c r="K12" s="184">
        <v>6603</v>
      </c>
      <c r="L12" s="184">
        <v>6628</v>
      </c>
      <c r="M12" s="184">
        <v>6719</v>
      </c>
      <c r="N12" s="184">
        <v>6916</v>
      </c>
      <c r="O12" s="184">
        <v>7040</v>
      </c>
      <c r="P12" s="182">
        <v>6753</v>
      </c>
      <c r="Q12" s="182">
        <v>6726</v>
      </c>
      <c r="R12" s="181"/>
    </row>
    <row r="13" spans="1:18" ht="15">
      <c r="A13" s="185" t="s">
        <v>497</v>
      </c>
      <c r="B13" s="185" t="s">
        <v>498</v>
      </c>
      <c r="C13" s="183">
        <v>2528</v>
      </c>
      <c r="D13" s="185" t="s">
        <v>795</v>
      </c>
      <c r="E13" s="183">
        <v>103</v>
      </c>
      <c r="F13" s="185" t="s">
        <v>818</v>
      </c>
      <c r="G13" s="184">
        <v>12692</v>
      </c>
      <c r="H13" s="184">
        <v>12601</v>
      </c>
      <c r="I13" s="184">
        <v>12749</v>
      </c>
      <c r="J13" s="184">
        <v>12530</v>
      </c>
      <c r="K13" s="184">
        <v>12247</v>
      </c>
      <c r="L13" s="184">
        <v>12361</v>
      </c>
      <c r="M13" s="184">
        <v>12397</v>
      </c>
      <c r="N13" s="184">
        <v>12551</v>
      </c>
      <c r="O13" s="184">
        <v>12413</v>
      </c>
      <c r="P13" s="182">
        <v>12374</v>
      </c>
      <c r="Q13" s="182">
        <v>12311</v>
      </c>
      <c r="R13" s="181"/>
    </row>
    <row r="15" spans="1:18" ht="15">
      <c r="A15" s="172" t="s">
        <v>293</v>
      </c>
      <c r="B15" s="172" t="s">
        <v>162</v>
      </c>
      <c r="C15" s="172" t="s">
        <v>791</v>
      </c>
      <c r="D15" s="172" t="s">
        <v>163</v>
      </c>
      <c r="E15" s="172" t="s">
        <v>792</v>
      </c>
      <c r="F15" s="172" t="s">
        <v>1</v>
      </c>
      <c r="G15" s="195">
        <v>2000</v>
      </c>
      <c r="H15" s="195">
        <v>2001</v>
      </c>
      <c r="I15" s="195">
        <v>2002</v>
      </c>
      <c r="J15" s="195">
        <v>2003</v>
      </c>
      <c r="K15" s="195">
        <v>2004</v>
      </c>
      <c r="L15" s="195">
        <v>2005</v>
      </c>
      <c r="M15" s="195">
        <v>2006</v>
      </c>
      <c r="N15" s="195">
        <v>2007</v>
      </c>
      <c r="O15" s="195">
        <v>2008</v>
      </c>
      <c r="P15" s="195">
        <v>2009</v>
      </c>
      <c r="Q15" s="195">
        <v>2010</v>
      </c>
      <c r="R15" s="195">
        <v>2011</v>
      </c>
    </row>
    <row r="16" spans="1:18" ht="15">
      <c r="A16" s="186" t="s">
        <v>321</v>
      </c>
      <c r="B16" s="186" t="s">
        <v>322</v>
      </c>
      <c r="C16" s="192">
        <v>49007</v>
      </c>
      <c r="D16" s="186" t="s">
        <v>819</v>
      </c>
      <c r="E16" s="192">
        <v>101</v>
      </c>
      <c r="F16" s="186" t="s">
        <v>838</v>
      </c>
      <c r="G16" s="193">
        <v>66.8</v>
      </c>
      <c r="H16" s="193">
        <v>66.3</v>
      </c>
      <c r="I16" s="193">
        <v>66.900000000000006</v>
      </c>
      <c r="J16" s="193">
        <v>66.099999999999994</v>
      </c>
      <c r="K16" s="193">
        <v>66.7</v>
      </c>
      <c r="L16" s="193">
        <v>66.900000000000006</v>
      </c>
      <c r="M16" s="193">
        <v>66.599999999999994</v>
      </c>
      <c r="N16" s="193">
        <v>67.5</v>
      </c>
      <c r="O16" s="193">
        <v>68</v>
      </c>
      <c r="P16" s="194">
        <v>68.330396984542773</v>
      </c>
      <c r="Q16" s="194">
        <v>68.694177686065046</v>
      </c>
      <c r="R16" s="33"/>
    </row>
    <row r="17" spans="1:18" ht="15">
      <c r="A17" s="186" t="s">
        <v>321</v>
      </c>
      <c r="B17" s="186" t="s">
        <v>322</v>
      </c>
      <c r="C17" s="192">
        <v>49008</v>
      </c>
      <c r="D17" s="186" t="s">
        <v>839</v>
      </c>
      <c r="E17" s="192">
        <v>101</v>
      </c>
      <c r="F17" s="186" t="s">
        <v>838</v>
      </c>
      <c r="G17" s="193">
        <v>33.200000000000003</v>
      </c>
      <c r="H17" s="193">
        <v>33.700000000000003</v>
      </c>
      <c r="I17" s="193">
        <v>33.099999999999994</v>
      </c>
      <c r="J17" s="193">
        <v>33.900000000000006</v>
      </c>
      <c r="K17" s="193">
        <v>33.299999999999997</v>
      </c>
      <c r="L17" s="193">
        <v>33.099999999999994</v>
      </c>
      <c r="M17" s="193">
        <v>33.400000000000006</v>
      </c>
      <c r="N17" s="193">
        <v>32.5</v>
      </c>
      <c r="O17" s="193">
        <v>32</v>
      </c>
      <c r="P17" s="194">
        <v>31.669603015457227</v>
      </c>
      <c r="Q17" s="194">
        <v>31.305822313934954</v>
      </c>
      <c r="R17" s="33"/>
    </row>
    <row r="18" spans="1:18" ht="15">
      <c r="A18" s="186" t="s">
        <v>553</v>
      </c>
      <c r="B18" s="186" t="s">
        <v>554</v>
      </c>
      <c r="C18" s="192">
        <v>49007</v>
      </c>
      <c r="D18" s="186" t="s">
        <v>819</v>
      </c>
      <c r="E18" s="192">
        <v>101</v>
      </c>
      <c r="F18" s="186" t="s">
        <v>838</v>
      </c>
      <c r="G18" s="193">
        <v>78</v>
      </c>
      <c r="H18" s="193">
        <v>76.400000000000006</v>
      </c>
      <c r="I18" s="193">
        <v>77.900000000000006</v>
      </c>
      <c r="J18" s="193">
        <v>78.3</v>
      </c>
      <c r="K18" s="193">
        <v>77</v>
      </c>
      <c r="L18" s="193">
        <v>76.900000000000006</v>
      </c>
      <c r="M18" s="193">
        <v>77.5</v>
      </c>
      <c r="N18" s="193">
        <v>78.900000000000006</v>
      </c>
      <c r="O18" s="193">
        <v>78.7</v>
      </c>
      <c r="P18" s="194">
        <v>79.133505202815059</v>
      </c>
      <c r="Q18" s="194">
        <v>79.704064262435466</v>
      </c>
      <c r="R18" s="33"/>
    </row>
    <row r="19" spans="1:18" ht="15">
      <c r="A19" s="186" t="s">
        <v>553</v>
      </c>
      <c r="B19" s="186" t="s">
        <v>554</v>
      </c>
      <c r="C19" s="192">
        <v>49008</v>
      </c>
      <c r="D19" s="186" t="s">
        <v>839</v>
      </c>
      <c r="E19" s="192">
        <v>101</v>
      </c>
      <c r="F19" s="186" t="s">
        <v>838</v>
      </c>
      <c r="G19" s="193">
        <v>22</v>
      </c>
      <c r="H19" s="193">
        <v>23.599999999999994</v>
      </c>
      <c r="I19" s="193">
        <v>22.099999999999994</v>
      </c>
      <c r="J19" s="193">
        <v>21.700000000000003</v>
      </c>
      <c r="K19" s="193">
        <v>23</v>
      </c>
      <c r="L19" s="193">
        <v>23.099999999999994</v>
      </c>
      <c r="M19" s="193">
        <v>22.5</v>
      </c>
      <c r="N19" s="193">
        <v>21.099999999999994</v>
      </c>
      <c r="O19" s="193">
        <v>21.299999999999997</v>
      </c>
      <c r="P19" s="194">
        <v>20.866494797184941</v>
      </c>
      <c r="Q19" s="194">
        <v>20.295935737564534</v>
      </c>
      <c r="R19" s="33"/>
    </row>
    <row r="21" spans="1:18" ht="15">
      <c r="A21" s="172" t="s">
        <v>293</v>
      </c>
      <c r="B21" s="172" t="s">
        <v>162</v>
      </c>
      <c r="C21" s="172" t="s">
        <v>791</v>
      </c>
      <c r="D21" s="172" t="s">
        <v>163</v>
      </c>
      <c r="E21" s="172" t="s">
        <v>792</v>
      </c>
      <c r="F21" s="172" t="s">
        <v>1</v>
      </c>
      <c r="G21" s="195">
        <v>2000</v>
      </c>
      <c r="H21" s="195">
        <v>2001</v>
      </c>
      <c r="I21" s="195">
        <v>2002</v>
      </c>
      <c r="J21" s="195">
        <v>2003</v>
      </c>
      <c r="K21" s="195">
        <v>2004</v>
      </c>
      <c r="L21" s="195">
        <v>2005</v>
      </c>
      <c r="M21" s="195">
        <v>2006</v>
      </c>
      <c r="N21" s="195">
        <v>2007</v>
      </c>
      <c r="O21" s="195">
        <v>2008</v>
      </c>
      <c r="P21" s="195">
        <v>2009</v>
      </c>
      <c r="Q21" s="195">
        <v>2010</v>
      </c>
      <c r="R21" s="195">
        <v>2011</v>
      </c>
    </row>
    <row r="22" spans="1:18" ht="15">
      <c r="A22" s="186" t="s">
        <v>321</v>
      </c>
      <c r="B22" s="186" t="s">
        <v>322</v>
      </c>
      <c r="C22" s="192">
        <v>1634</v>
      </c>
      <c r="D22" s="186" t="s">
        <v>716</v>
      </c>
      <c r="E22" s="192">
        <v>101</v>
      </c>
      <c r="F22" s="186" t="s">
        <v>841</v>
      </c>
      <c r="G22" s="193">
        <v>688534</v>
      </c>
      <c r="H22" s="193">
        <v>732665</v>
      </c>
      <c r="I22" s="193">
        <v>783680</v>
      </c>
      <c r="J22" s="193">
        <v>832782</v>
      </c>
      <c r="K22" s="193">
        <v>894984</v>
      </c>
      <c r="L22" s="193">
        <v>965713</v>
      </c>
      <c r="M22" s="193">
        <v>1041110</v>
      </c>
      <c r="N22" s="193">
        <v>1137180</v>
      </c>
      <c r="O22" s="193">
        <v>1240700</v>
      </c>
      <c r="P22" s="193">
        <v>1248440</v>
      </c>
      <c r="Q22" s="193">
        <v>1343910</v>
      </c>
      <c r="R22" s="194">
        <v>1444009.4</v>
      </c>
    </row>
    <row r="23" spans="1:18" ht="15">
      <c r="A23" s="186" t="s">
        <v>553</v>
      </c>
      <c r="B23" s="186" t="s">
        <v>554</v>
      </c>
      <c r="C23" s="192">
        <v>1634</v>
      </c>
      <c r="D23" s="186" t="s">
        <v>716</v>
      </c>
      <c r="E23" s="192">
        <v>101</v>
      </c>
      <c r="F23" s="186" t="s">
        <v>842</v>
      </c>
      <c r="G23" s="193">
        <v>117508</v>
      </c>
      <c r="H23" s="193">
        <v>126324</v>
      </c>
      <c r="I23" s="193">
        <v>132820</v>
      </c>
      <c r="J23" s="193">
        <v>142024</v>
      </c>
      <c r="K23" s="193">
        <v>152038</v>
      </c>
      <c r="L23" s="193">
        <v>160573</v>
      </c>
      <c r="M23" s="193">
        <v>168663</v>
      </c>
      <c r="N23" s="193">
        <v>181802</v>
      </c>
      <c r="O23" s="193">
        <v>185105</v>
      </c>
      <c r="P23" s="193">
        <v>187185</v>
      </c>
      <c r="Q23" s="193">
        <v>194638</v>
      </c>
      <c r="R23" s="194">
        <v>204159</v>
      </c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E17"/>
  <sheetViews>
    <sheetView showGridLines="0" zoomScaleNormal="100" workbookViewId="0">
      <pane xSplit="4" ySplit="5" topLeftCell="E6" activePane="bottomRight" state="frozen"/>
      <selection activeCell="C10" sqref="C10"/>
      <selection pane="topRight" activeCell="C10" sqref="C10"/>
      <selection pane="bottomLeft" activeCell="C10" sqref="C10"/>
      <selection pane="bottomRight"/>
    </sheetView>
  </sheetViews>
  <sheetFormatPr defaultRowHeight="12.75"/>
  <cols>
    <col min="2" max="2" width="24.7109375" customWidth="1"/>
    <col min="3" max="3" width="12.42578125" bestFit="1" customWidth="1"/>
    <col min="4" max="14" width="10.7109375" bestFit="1" customWidth="1"/>
    <col min="15" max="15" width="12" bestFit="1" customWidth="1"/>
    <col min="16" max="16" width="10.7109375" bestFit="1" customWidth="1"/>
    <col min="17" max="37" width="11.7109375" bestFit="1" customWidth="1"/>
  </cols>
  <sheetData>
    <row r="1" spans="2:5" s="27" customFormat="1">
      <c r="D1" s="48" t="s">
        <v>153</v>
      </c>
      <c r="E1" s="28" t="str">
        <f>Home!E32</f>
        <v>Sources priority, comma vs. dot, units difference, peaks, jumps, zeros, notes, comments, definitions, logic</v>
      </c>
    </row>
    <row r="2" spans="2:5" s="27" customFormat="1">
      <c r="D2" s="49" t="s">
        <v>157</v>
      </c>
      <c r="E2" s="28" t="s">
        <v>790</v>
      </c>
    </row>
    <row r="3" spans="2:5" s="27" customFormat="1">
      <c r="D3" s="49" t="s">
        <v>156</v>
      </c>
      <c r="E3" s="28" t="s">
        <v>271</v>
      </c>
    </row>
    <row r="4" spans="2:5" s="27" customFormat="1">
      <c r="D4" s="28"/>
    </row>
    <row r="5" spans="2:5" s="27" customFormat="1" ht="4.5" customHeight="1">
      <c r="B5" s="29"/>
    </row>
    <row r="7" spans="2:5">
      <c r="B7" s="198" t="s">
        <v>844</v>
      </c>
      <c r="C7" s="199" t="s">
        <v>845</v>
      </c>
    </row>
    <row r="8" spans="2:5">
      <c r="B8" s="200" t="s">
        <v>843</v>
      </c>
      <c r="C8" s="201"/>
    </row>
    <row r="9" spans="2:5">
      <c r="B9" s="202" t="s">
        <v>846</v>
      </c>
      <c r="C9" s="203"/>
    </row>
    <row r="10" spans="2:5">
      <c r="B10" s="200" t="s">
        <v>847</v>
      </c>
      <c r="C10" s="201" t="s">
        <v>42</v>
      </c>
    </row>
    <row r="11" spans="2:5">
      <c r="B11" s="202" t="s">
        <v>848</v>
      </c>
      <c r="C11" s="203" t="s">
        <v>41</v>
      </c>
    </row>
    <row r="12" spans="2:5">
      <c r="B12" s="200" t="s">
        <v>849</v>
      </c>
      <c r="C12" s="201" t="s">
        <v>27</v>
      </c>
    </row>
    <row r="13" spans="2:5">
      <c r="B13" s="202" t="s">
        <v>850</v>
      </c>
      <c r="C13" s="203"/>
    </row>
    <row r="14" spans="2:5">
      <c r="B14" s="200" t="s">
        <v>851</v>
      </c>
      <c r="C14" s="201" t="s">
        <v>35</v>
      </c>
    </row>
    <row r="15" spans="2:5">
      <c r="B15" s="202" t="s">
        <v>852</v>
      </c>
      <c r="C15" s="203" t="s">
        <v>35</v>
      </c>
    </row>
    <row r="16" spans="2:5">
      <c r="B16" s="200" t="s">
        <v>853</v>
      </c>
      <c r="C16" s="201"/>
    </row>
    <row r="17" spans="2:3">
      <c r="B17" s="196" t="s">
        <v>854</v>
      </c>
      <c r="C17" s="197"/>
    </row>
  </sheetData>
  <hyperlinks>
    <hyperlink ref="C11" location="'Part 3.3'!O11" display="Part 3.3"/>
    <hyperlink ref="C12" location="'Part 2.5'!T8" display="Part 2.5"/>
    <hyperlink ref="C14" location="'Part 3.1'!AP7" display="Part 3.1"/>
    <hyperlink ref="C15" location="'Part 3.1'!AP7" display="Part 3.1"/>
    <hyperlink ref="C10" location="'Part 3.4'!F7" display="Part 3.4"/>
  </hyperlink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6"/>
  <sheetViews>
    <sheetView showGridLines="0" workbookViewId="0"/>
  </sheetViews>
  <sheetFormatPr defaultColWidth="0" defaultRowHeight="12.75" zeroHeight="1"/>
  <cols>
    <col min="1" max="1" width="3.28515625" customWidth="1"/>
    <col min="2" max="2" width="12.140625" bestFit="1" customWidth="1"/>
    <col min="3" max="3" width="12" style="22" customWidth="1"/>
    <col min="4" max="4" width="93" bestFit="1" customWidth="1"/>
    <col min="5" max="5" width="4.42578125" customWidth="1"/>
    <col min="6" max="10" width="0" hidden="1" customWidth="1"/>
    <col min="11" max="16384" width="9.140625" hidden="1"/>
  </cols>
  <sheetData>
    <row r="1" spans="2:4" ht="9" customHeight="1"/>
    <row r="2" spans="2:4" ht="31.5" customHeight="1">
      <c r="D2" s="213" t="s">
        <v>858</v>
      </c>
    </row>
    <row r="3" spans="2:4" ht="7.5" customHeight="1"/>
    <row r="4" spans="2:4">
      <c r="B4" s="1" t="s">
        <v>855</v>
      </c>
      <c r="C4" s="1" t="s">
        <v>856</v>
      </c>
      <c r="D4" s="1" t="s">
        <v>857</v>
      </c>
    </row>
    <row r="5" spans="2:4">
      <c r="B5" s="2" t="s">
        <v>46</v>
      </c>
      <c r="C5" s="2" t="s">
        <v>23</v>
      </c>
      <c r="D5" s="2" t="s">
        <v>83</v>
      </c>
    </row>
    <row r="6" spans="2:4">
      <c r="B6" s="2" t="s">
        <v>53</v>
      </c>
      <c r="C6" s="2" t="s">
        <v>23</v>
      </c>
      <c r="D6" s="2" t="s">
        <v>84</v>
      </c>
    </row>
    <row r="7" spans="2:4">
      <c r="B7" s="2" t="s">
        <v>54</v>
      </c>
      <c r="C7" s="2" t="s">
        <v>23</v>
      </c>
      <c r="D7" s="2" t="s">
        <v>82</v>
      </c>
    </row>
    <row r="8" spans="2:4">
      <c r="B8" s="2" t="s">
        <v>55</v>
      </c>
      <c r="C8" s="2" t="s">
        <v>23</v>
      </c>
      <c r="D8" s="2" t="s">
        <v>85</v>
      </c>
    </row>
    <row r="9" spans="2:4">
      <c r="B9" s="2" t="s">
        <v>56</v>
      </c>
      <c r="C9" s="2" t="s">
        <v>23</v>
      </c>
      <c r="D9" s="2" t="s">
        <v>86</v>
      </c>
    </row>
    <row r="10" spans="2:4">
      <c r="B10" s="2" t="s">
        <v>57</v>
      </c>
      <c r="C10" s="2" t="s">
        <v>23</v>
      </c>
      <c r="D10" s="2" t="s">
        <v>87</v>
      </c>
    </row>
    <row r="11" spans="2:4">
      <c r="B11" s="2" t="s">
        <v>58</v>
      </c>
      <c r="C11" s="2" t="s">
        <v>23</v>
      </c>
      <c r="D11" s="2" t="s">
        <v>88</v>
      </c>
    </row>
    <row r="12" spans="2:4">
      <c r="B12" s="2" t="s">
        <v>59</v>
      </c>
      <c r="C12" s="2" t="s">
        <v>23</v>
      </c>
      <c r="D12" s="2" t="s">
        <v>89</v>
      </c>
    </row>
    <row r="13" spans="2:4">
      <c r="B13" s="2" t="s">
        <v>47</v>
      </c>
      <c r="C13" s="2" t="s">
        <v>24</v>
      </c>
      <c r="D13" s="2" t="s">
        <v>90</v>
      </c>
    </row>
    <row r="14" spans="2:4">
      <c r="B14" s="2" t="s">
        <v>60</v>
      </c>
      <c r="C14" s="2" t="s">
        <v>24</v>
      </c>
      <c r="D14" s="2" t="s">
        <v>91</v>
      </c>
    </row>
    <row r="15" spans="2:4">
      <c r="B15" s="2" t="s">
        <v>61</v>
      </c>
      <c r="C15" s="2" t="s">
        <v>24</v>
      </c>
      <c r="D15" s="2" t="s">
        <v>92</v>
      </c>
    </row>
    <row r="16" spans="2:4">
      <c r="B16" s="2" t="s">
        <v>48</v>
      </c>
      <c r="C16" s="2" t="s">
        <v>25</v>
      </c>
      <c r="D16" s="2" t="s">
        <v>93</v>
      </c>
    </row>
    <row r="17" spans="2:4">
      <c r="B17" s="2" t="s">
        <v>62</v>
      </c>
      <c r="C17" s="2" t="s">
        <v>25</v>
      </c>
      <c r="D17" s="2" t="s">
        <v>120</v>
      </c>
    </row>
    <row r="18" spans="2:4">
      <c r="B18" s="2" t="s">
        <v>63</v>
      </c>
      <c r="C18" s="2" t="s">
        <v>25</v>
      </c>
      <c r="D18" s="2" t="s">
        <v>94</v>
      </c>
    </row>
    <row r="19" spans="2:4">
      <c r="B19" s="2" t="s">
        <v>64</v>
      </c>
      <c r="C19" s="2" t="s">
        <v>25</v>
      </c>
      <c r="D19" s="2" t="s">
        <v>121</v>
      </c>
    </row>
    <row r="20" spans="2:4">
      <c r="B20" s="2" t="s">
        <v>49</v>
      </c>
      <c r="C20" s="2" t="s">
        <v>26</v>
      </c>
      <c r="D20" s="2" t="s">
        <v>95</v>
      </c>
    </row>
    <row r="21" spans="2:4">
      <c r="B21" s="2" t="s">
        <v>65</v>
      </c>
      <c r="C21" s="2" t="s">
        <v>26</v>
      </c>
      <c r="D21" s="2" t="s">
        <v>96</v>
      </c>
    </row>
    <row r="22" spans="2:4">
      <c r="B22" s="2" t="s">
        <v>66</v>
      </c>
      <c r="C22" s="2" t="s">
        <v>26</v>
      </c>
      <c r="D22" s="2" t="s">
        <v>97</v>
      </c>
    </row>
    <row r="23" spans="2:4">
      <c r="B23" s="2" t="s">
        <v>50</v>
      </c>
      <c r="C23" s="2" t="s">
        <v>27</v>
      </c>
      <c r="D23" s="2" t="s">
        <v>98</v>
      </c>
    </row>
    <row r="24" spans="2:4">
      <c r="B24" s="2" t="s">
        <v>67</v>
      </c>
      <c r="C24" s="2" t="s">
        <v>27</v>
      </c>
      <c r="D24" s="2" t="s">
        <v>99</v>
      </c>
    </row>
    <row r="25" spans="2:4">
      <c r="B25" s="2" t="s">
        <v>68</v>
      </c>
      <c r="C25" s="2" t="s">
        <v>27</v>
      </c>
      <c r="D25" s="2" t="s">
        <v>100</v>
      </c>
    </row>
    <row r="26" spans="2:4">
      <c r="B26" s="2" t="s">
        <v>51</v>
      </c>
      <c r="C26" s="2" t="s">
        <v>28</v>
      </c>
      <c r="D26" s="2" t="s">
        <v>101</v>
      </c>
    </row>
    <row r="27" spans="2:4">
      <c r="B27" s="2" t="s">
        <v>69</v>
      </c>
      <c r="C27" s="2" t="s">
        <v>28</v>
      </c>
      <c r="D27" s="2" t="s">
        <v>102</v>
      </c>
    </row>
    <row r="28" spans="2:4">
      <c r="B28" s="2" t="s">
        <v>70</v>
      </c>
      <c r="C28" s="2" t="s">
        <v>28</v>
      </c>
      <c r="D28" s="2" t="s">
        <v>105</v>
      </c>
    </row>
    <row r="29" spans="2:4">
      <c r="B29" s="2" t="s">
        <v>103</v>
      </c>
      <c r="C29" s="2" t="s">
        <v>28</v>
      </c>
      <c r="D29" s="2" t="s">
        <v>106</v>
      </c>
    </row>
    <row r="30" spans="2:4">
      <c r="B30" s="2" t="s">
        <v>104</v>
      </c>
      <c r="C30" s="2" t="s">
        <v>29</v>
      </c>
      <c r="D30" s="2" t="s">
        <v>107</v>
      </c>
    </row>
    <row r="31" spans="2:4">
      <c r="B31" s="2" t="s">
        <v>71</v>
      </c>
      <c r="C31" s="2" t="s">
        <v>28</v>
      </c>
      <c r="D31" s="2" t="s">
        <v>108</v>
      </c>
    </row>
    <row r="32" spans="2:4">
      <c r="B32" s="2" t="s">
        <v>109</v>
      </c>
      <c r="C32" s="2" t="s">
        <v>28</v>
      </c>
      <c r="D32" s="2" t="s">
        <v>110</v>
      </c>
    </row>
    <row r="33" spans="2:4">
      <c r="B33" s="2" t="s">
        <v>52</v>
      </c>
      <c r="C33" s="2" t="s">
        <v>29</v>
      </c>
      <c r="D33" s="2" t="s">
        <v>111</v>
      </c>
    </row>
    <row r="34" spans="2:4">
      <c r="B34" s="2" t="s">
        <v>72</v>
      </c>
      <c r="C34" s="2" t="s">
        <v>29</v>
      </c>
      <c r="D34" s="2" t="s">
        <v>112</v>
      </c>
    </row>
    <row r="35" spans="2:4">
      <c r="B35" s="2" t="s">
        <v>73</v>
      </c>
      <c r="C35" s="2" t="s">
        <v>29</v>
      </c>
      <c r="D35" s="2" t="s">
        <v>113</v>
      </c>
    </row>
    <row r="36" spans="2:4">
      <c r="B36" s="2" t="s">
        <v>74</v>
      </c>
      <c r="C36" s="2" t="s">
        <v>29</v>
      </c>
      <c r="D36" s="2" t="s">
        <v>114</v>
      </c>
    </row>
    <row r="37" spans="2:4">
      <c r="B37" s="2" t="s">
        <v>75</v>
      </c>
      <c r="C37" s="2" t="s">
        <v>29</v>
      </c>
      <c r="D37" s="2" t="s">
        <v>115</v>
      </c>
    </row>
    <row r="38" spans="2:4">
      <c r="B38" s="2" t="s">
        <v>76</v>
      </c>
      <c r="C38" s="2" t="s">
        <v>29</v>
      </c>
      <c r="D38" s="2" t="s">
        <v>116</v>
      </c>
    </row>
    <row r="39" spans="2:4">
      <c r="B39" s="2" t="s">
        <v>77</v>
      </c>
      <c r="C39" s="2" t="s">
        <v>29</v>
      </c>
      <c r="D39" s="2" t="s">
        <v>116</v>
      </c>
    </row>
    <row r="40" spans="2:4">
      <c r="B40" s="2" t="s">
        <v>78</v>
      </c>
      <c r="C40" s="2" t="s">
        <v>29</v>
      </c>
      <c r="D40" s="2" t="s">
        <v>116</v>
      </c>
    </row>
    <row r="41" spans="2:4">
      <c r="B41" s="2" t="s">
        <v>79</v>
      </c>
      <c r="C41" s="2" t="s">
        <v>29</v>
      </c>
      <c r="D41" s="2" t="s">
        <v>117</v>
      </c>
    </row>
    <row r="42" spans="2:4">
      <c r="B42" s="2" t="s">
        <v>80</v>
      </c>
      <c r="C42" s="2" t="s">
        <v>29</v>
      </c>
      <c r="D42" s="2" t="s">
        <v>118</v>
      </c>
    </row>
    <row r="43" spans="2:4">
      <c r="B43" s="2" t="s">
        <v>81</v>
      </c>
      <c r="C43" s="2" t="s">
        <v>29</v>
      </c>
      <c r="D43" s="2" t="s">
        <v>119</v>
      </c>
    </row>
    <row r="44" spans="2:4"/>
    <row r="45" spans="2:4" hidden="1"/>
    <row r="46" spans="2:4" hidden="1"/>
  </sheetData>
  <hyperlinks>
    <hyperlink ref="D5" r:id="rId1"/>
    <hyperlink ref="D7" r:id="rId2"/>
    <hyperlink ref="D6" r:id="rId3"/>
    <hyperlink ref="D8" r:id="rId4"/>
    <hyperlink ref="D9" r:id="rId5"/>
    <hyperlink ref="D10" r:id="rId6"/>
    <hyperlink ref="D11" r:id="rId7"/>
    <hyperlink ref="D12" r:id="rId8"/>
    <hyperlink ref="D13" r:id="rId9"/>
    <hyperlink ref="D14" r:id="rId10"/>
    <hyperlink ref="D15" r:id="rId11"/>
    <hyperlink ref="D16" r:id="rId12"/>
    <hyperlink ref="D18" r:id="rId13"/>
    <hyperlink ref="D20" r:id="rId14"/>
    <hyperlink ref="D21" r:id="rId15"/>
    <hyperlink ref="D22" r:id="rId16"/>
    <hyperlink ref="D23" r:id="rId17"/>
    <hyperlink ref="D24" r:id="rId18"/>
    <hyperlink ref="D25" r:id="rId19"/>
    <hyperlink ref="D26" r:id="rId20"/>
    <hyperlink ref="D27" r:id="rId21"/>
    <hyperlink ref="D28" r:id="rId22"/>
    <hyperlink ref="D29" r:id="rId23"/>
    <hyperlink ref="D30" r:id="rId24"/>
    <hyperlink ref="D31" r:id="rId25"/>
    <hyperlink ref="D32" r:id="rId26"/>
    <hyperlink ref="D33" r:id="rId27"/>
    <hyperlink ref="D34" r:id="rId28"/>
    <hyperlink ref="D35" r:id="rId29"/>
    <hyperlink ref="D36" r:id="rId30"/>
    <hyperlink ref="D37" r:id="rId31"/>
    <hyperlink ref="D38" r:id="rId32"/>
    <hyperlink ref="D39:D40" r:id="rId33" display="http://office.microsoft.com/en-us/excel-help/is-functions-HP005209147.aspx"/>
    <hyperlink ref="D41" r:id="rId34"/>
    <hyperlink ref="D42" r:id="rId35"/>
    <hyperlink ref="D43" r:id="rId36"/>
    <hyperlink ref="D17" r:id="rId37"/>
    <hyperlink ref="D19" r:id="rId38"/>
  </hyperlinks>
  <pageMargins left="0.7" right="0.7" top="0.75" bottom="0.75" header="0.3" footer="0.3"/>
  <pageSetup paperSize="9" orientation="portrait" r:id="rId39"/>
  <drawing r:id="rId4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B34"/>
  <sheetViews>
    <sheetView zoomScaleNormal="100" workbookViewId="0"/>
  </sheetViews>
  <sheetFormatPr defaultRowHeight="12.75"/>
  <sheetData>
    <row r="1" spans="1:28" s="27" customFormat="1">
      <c r="E1" s="48" t="s">
        <v>153</v>
      </c>
      <c r="F1" s="28" t="str">
        <f>Home!E10</f>
        <v>Freeze Panes, Split, $, Replace, Paste Special, Conditional Formatting</v>
      </c>
    </row>
    <row r="2" spans="1:28" s="27" customFormat="1">
      <c r="E2" s="49" t="s">
        <v>157</v>
      </c>
      <c r="F2" s="28" t="s">
        <v>122</v>
      </c>
    </row>
    <row r="3" spans="1:28" s="27" customFormat="1">
      <c r="E3" s="49" t="s">
        <v>156</v>
      </c>
      <c r="F3" s="28" t="s">
        <v>155</v>
      </c>
    </row>
    <row r="4" spans="1:28" s="27" customFormat="1">
      <c r="E4" s="49" t="s">
        <v>154</v>
      </c>
      <c r="F4" s="28" t="s">
        <v>270</v>
      </c>
    </row>
    <row r="5" spans="1:28" s="27" customFormat="1" ht="4.5" customHeight="1">
      <c r="D5" s="29"/>
    </row>
    <row r="6" spans="1:28" s="24" customFormat="1">
      <c r="A6" s="25" t="s">
        <v>123</v>
      </c>
      <c r="B6" s="26">
        <v>1981</v>
      </c>
      <c r="C6" s="26">
        <v>1982</v>
      </c>
      <c r="D6" s="26">
        <v>1983</v>
      </c>
      <c r="E6" s="26">
        <v>1984</v>
      </c>
      <c r="F6" s="26">
        <v>1985</v>
      </c>
      <c r="G6" s="26">
        <v>1986</v>
      </c>
      <c r="H6" s="26">
        <v>1987</v>
      </c>
      <c r="I6" s="26">
        <v>1988</v>
      </c>
      <c r="J6" s="26">
        <v>1989</v>
      </c>
      <c r="K6" s="26">
        <v>1990</v>
      </c>
      <c r="L6" s="26">
        <v>1991</v>
      </c>
      <c r="M6" s="26">
        <v>1992</v>
      </c>
      <c r="N6" s="26">
        <v>1993</v>
      </c>
      <c r="O6" s="26">
        <v>1994</v>
      </c>
      <c r="P6" s="26">
        <v>1995</v>
      </c>
      <c r="Q6" s="26">
        <v>1996</v>
      </c>
      <c r="R6" s="26">
        <v>1997</v>
      </c>
      <c r="S6" s="26">
        <v>1998</v>
      </c>
      <c r="T6" s="26">
        <v>1999</v>
      </c>
      <c r="U6" s="26">
        <v>2000</v>
      </c>
      <c r="V6" s="26">
        <v>2001</v>
      </c>
      <c r="W6" s="26">
        <v>2002</v>
      </c>
      <c r="X6" s="26">
        <v>2003</v>
      </c>
      <c r="Y6" s="26">
        <v>2004</v>
      </c>
      <c r="Z6" s="26">
        <v>2005</v>
      </c>
      <c r="AA6" s="26">
        <v>2006</v>
      </c>
      <c r="AB6" s="26">
        <v>2007</v>
      </c>
    </row>
    <row r="7" spans="1:28" s="24" customFormat="1">
      <c r="A7" s="25" t="s">
        <v>125</v>
      </c>
      <c r="B7" s="26">
        <v>194</v>
      </c>
      <c r="C7" s="26">
        <v>224</v>
      </c>
      <c r="D7" s="26">
        <v>177</v>
      </c>
      <c r="E7" s="26">
        <v>191</v>
      </c>
      <c r="F7" s="26">
        <v>181</v>
      </c>
      <c r="G7" s="26">
        <v>203</v>
      </c>
      <c r="H7" s="26">
        <v>193</v>
      </c>
      <c r="I7" s="26">
        <v>206</v>
      </c>
      <c r="J7" s="26">
        <v>215</v>
      </c>
      <c r="K7" s="26">
        <v>207</v>
      </c>
      <c r="L7" s="26">
        <v>208</v>
      </c>
      <c r="M7" s="26">
        <v>212</v>
      </c>
      <c r="N7" s="26">
        <v>231</v>
      </c>
      <c r="O7" s="26">
        <v>223</v>
      </c>
      <c r="P7" s="26">
        <v>199</v>
      </c>
      <c r="Q7" s="26">
        <v>181</v>
      </c>
      <c r="R7" s="26">
        <v>201</v>
      </c>
      <c r="S7" s="26">
        <v>165</v>
      </c>
      <c r="T7" s="26">
        <v>204</v>
      </c>
      <c r="U7" s="26">
        <v>208</v>
      </c>
      <c r="V7" s="26">
        <v>223</v>
      </c>
      <c r="W7" s="26">
        <v>210</v>
      </c>
      <c r="X7" s="26">
        <v>231</v>
      </c>
      <c r="Y7" s="26">
        <v>242</v>
      </c>
      <c r="Z7" s="26">
        <v>236</v>
      </c>
      <c r="AA7" s="26">
        <v>238</v>
      </c>
      <c r="AB7" s="26">
        <v>251</v>
      </c>
    </row>
    <row r="8" spans="1:28" s="24" customFormat="1">
      <c r="A8" s="25" t="s">
        <v>126</v>
      </c>
      <c r="B8" s="26" t="s">
        <v>124</v>
      </c>
      <c r="C8" s="26" t="s">
        <v>124</v>
      </c>
      <c r="D8" s="26" t="s">
        <v>124</v>
      </c>
      <c r="E8" s="26" t="s">
        <v>124</v>
      </c>
      <c r="F8" s="26" t="s">
        <v>124</v>
      </c>
      <c r="G8" s="26" t="s">
        <v>124</v>
      </c>
      <c r="H8" s="26" t="s">
        <v>124</v>
      </c>
      <c r="I8" s="26" t="s">
        <v>124</v>
      </c>
      <c r="J8" s="26" t="s">
        <v>124</v>
      </c>
      <c r="K8" s="26" t="s">
        <v>124</v>
      </c>
      <c r="L8" s="26" t="s">
        <v>124</v>
      </c>
      <c r="M8" s="26" t="s">
        <v>124</v>
      </c>
      <c r="N8" s="26" t="s">
        <v>124</v>
      </c>
      <c r="O8" s="26" t="s">
        <v>124</v>
      </c>
      <c r="P8" s="26" t="s">
        <v>124</v>
      </c>
      <c r="Q8" s="26" t="s">
        <v>124</v>
      </c>
      <c r="R8" s="26" t="s">
        <v>124</v>
      </c>
      <c r="S8" s="26" t="s">
        <v>124</v>
      </c>
      <c r="T8" s="26" t="s">
        <v>124</v>
      </c>
      <c r="U8" s="26">
        <v>189</v>
      </c>
      <c r="V8" s="26">
        <v>183</v>
      </c>
      <c r="W8" s="26">
        <v>193</v>
      </c>
      <c r="X8" s="26">
        <v>201</v>
      </c>
      <c r="Y8" s="26">
        <v>209</v>
      </c>
      <c r="Z8" s="26">
        <v>190</v>
      </c>
      <c r="AA8" s="26">
        <v>207</v>
      </c>
      <c r="AB8" s="26">
        <v>201</v>
      </c>
    </row>
    <row r="9" spans="1:28" s="24" customFormat="1">
      <c r="A9" s="25" t="s">
        <v>127</v>
      </c>
      <c r="B9" s="26">
        <v>217</v>
      </c>
      <c r="C9" s="26">
        <v>223</v>
      </c>
      <c r="D9" s="26">
        <v>212</v>
      </c>
      <c r="E9" s="26">
        <v>225</v>
      </c>
      <c r="F9" s="26">
        <v>208</v>
      </c>
      <c r="G9" s="26">
        <v>213</v>
      </c>
      <c r="H9" s="26">
        <v>232</v>
      </c>
      <c r="I9" s="26">
        <v>216</v>
      </c>
      <c r="J9" s="26">
        <v>199</v>
      </c>
      <c r="K9" s="26">
        <v>208</v>
      </c>
      <c r="L9" s="26">
        <v>178</v>
      </c>
      <c r="M9" s="26">
        <v>188</v>
      </c>
      <c r="N9" s="26">
        <v>165</v>
      </c>
      <c r="O9" s="26">
        <v>170</v>
      </c>
      <c r="P9" s="26">
        <v>196</v>
      </c>
      <c r="Q9" s="26">
        <v>181</v>
      </c>
      <c r="R9" s="26">
        <v>179</v>
      </c>
      <c r="S9" s="26">
        <v>210</v>
      </c>
      <c r="T9" s="26">
        <v>200</v>
      </c>
      <c r="U9" s="26">
        <v>192</v>
      </c>
      <c r="V9" s="26">
        <v>164</v>
      </c>
      <c r="W9" s="26">
        <v>148</v>
      </c>
      <c r="X9" s="26">
        <v>179</v>
      </c>
      <c r="Y9" s="26">
        <v>150</v>
      </c>
      <c r="Z9" s="26">
        <v>97</v>
      </c>
      <c r="AA9" s="26">
        <v>122</v>
      </c>
      <c r="AB9" s="26">
        <v>132</v>
      </c>
    </row>
    <row r="10" spans="1:28" s="24" customFormat="1">
      <c r="A10" s="25" t="s">
        <v>128</v>
      </c>
      <c r="B10" s="26">
        <v>343</v>
      </c>
      <c r="C10" s="26">
        <v>320</v>
      </c>
      <c r="D10" s="26">
        <v>340</v>
      </c>
      <c r="E10" s="26">
        <v>354</v>
      </c>
      <c r="F10" s="26">
        <v>374</v>
      </c>
      <c r="G10" s="26">
        <v>217</v>
      </c>
      <c r="H10" s="26">
        <v>261</v>
      </c>
      <c r="I10" s="26">
        <v>225</v>
      </c>
      <c r="J10" s="26">
        <v>264</v>
      </c>
      <c r="K10" s="26">
        <v>289</v>
      </c>
      <c r="L10" s="26">
        <v>255</v>
      </c>
      <c r="M10" s="26">
        <v>284</v>
      </c>
      <c r="N10" s="26">
        <v>278</v>
      </c>
      <c r="O10" s="26">
        <v>222</v>
      </c>
      <c r="P10" s="26">
        <v>274</v>
      </c>
      <c r="Q10" s="26">
        <v>255</v>
      </c>
      <c r="R10" s="26">
        <v>274</v>
      </c>
      <c r="S10" s="26">
        <v>322</v>
      </c>
      <c r="T10" s="26">
        <v>328</v>
      </c>
      <c r="U10" s="26">
        <v>290</v>
      </c>
      <c r="V10" s="26">
        <v>280</v>
      </c>
      <c r="W10" s="26">
        <v>275</v>
      </c>
      <c r="X10" s="26">
        <v>254</v>
      </c>
      <c r="Y10" s="26">
        <v>266</v>
      </c>
      <c r="Z10" s="26">
        <v>277</v>
      </c>
      <c r="AA10" s="26">
        <v>269</v>
      </c>
      <c r="AB10" s="26">
        <v>269</v>
      </c>
    </row>
    <row r="11" spans="1:28" s="24" customFormat="1">
      <c r="A11" s="25" t="s">
        <v>129</v>
      </c>
      <c r="B11" s="26" t="s">
        <v>124</v>
      </c>
      <c r="C11" s="26" t="s">
        <v>124</v>
      </c>
      <c r="D11" s="26" t="s">
        <v>124</v>
      </c>
      <c r="E11" s="26" t="s">
        <v>124</v>
      </c>
      <c r="F11" s="26" t="s">
        <v>124</v>
      </c>
      <c r="G11" s="26" t="s">
        <v>124</v>
      </c>
      <c r="H11" s="26" t="s">
        <v>124</v>
      </c>
      <c r="I11" s="26" t="s">
        <v>124</v>
      </c>
      <c r="J11" s="26" t="s">
        <v>124</v>
      </c>
      <c r="K11" s="26" t="s">
        <v>124</v>
      </c>
      <c r="L11" s="26" t="s">
        <v>124</v>
      </c>
      <c r="M11" s="26" t="s">
        <v>124</v>
      </c>
      <c r="N11" s="26">
        <v>131</v>
      </c>
      <c r="O11" s="26">
        <v>139</v>
      </c>
      <c r="P11" s="26">
        <v>149</v>
      </c>
      <c r="Q11" s="26">
        <v>156</v>
      </c>
      <c r="R11" s="26">
        <v>148</v>
      </c>
      <c r="S11" s="26">
        <v>152</v>
      </c>
      <c r="T11" s="26">
        <v>154</v>
      </c>
      <c r="U11" s="26">
        <v>146</v>
      </c>
      <c r="V11" s="26">
        <v>138</v>
      </c>
      <c r="W11" s="26">
        <v>148</v>
      </c>
      <c r="X11" s="26">
        <v>151</v>
      </c>
      <c r="Y11" s="26">
        <v>163</v>
      </c>
      <c r="Z11" s="26">
        <v>159</v>
      </c>
      <c r="AA11" s="26">
        <v>149</v>
      </c>
      <c r="AB11" s="26">
        <v>144</v>
      </c>
    </row>
    <row r="12" spans="1:28" s="24" customFormat="1">
      <c r="A12" s="25" t="s">
        <v>130</v>
      </c>
      <c r="B12" s="26">
        <v>113</v>
      </c>
      <c r="C12" s="26">
        <v>115</v>
      </c>
      <c r="D12" s="26">
        <v>113</v>
      </c>
      <c r="E12" s="26">
        <v>122</v>
      </c>
      <c r="F12" s="26">
        <v>140</v>
      </c>
      <c r="G12" s="26">
        <v>154</v>
      </c>
      <c r="H12" s="26">
        <v>154</v>
      </c>
      <c r="I12" s="26">
        <v>157</v>
      </c>
      <c r="J12" s="26">
        <v>153</v>
      </c>
      <c r="K12" s="26">
        <v>145</v>
      </c>
      <c r="L12" s="26">
        <v>149</v>
      </c>
      <c r="M12" s="26">
        <v>152</v>
      </c>
      <c r="N12" s="26">
        <v>142</v>
      </c>
      <c r="O12" s="26">
        <v>138</v>
      </c>
      <c r="P12" s="26">
        <v>138</v>
      </c>
      <c r="Q12" s="26">
        <v>148</v>
      </c>
      <c r="R12" s="26">
        <v>178</v>
      </c>
      <c r="S12" s="26">
        <v>156</v>
      </c>
      <c r="T12" s="26">
        <v>186</v>
      </c>
      <c r="U12" s="26">
        <v>192</v>
      </c>
      <c r="V12" s="26">
        <v>183</v>
      </c>
      <c r="W12" s="26">
        <v>265</v>
      </c>
      <c r="X12" s="26">
        <v>243</v>
      </c>
      <c r="Y12" s="26">
        <v>244</v>
      </c>
      <c r="Z12" s="26">
        <v>240</v>
      </c>
      <c r="AA12" s="26">
        <v>231</v>
      </c>
      <c r="AB12" s="26">
        <v>209</v>
      </c>
    </row>
    <row r="13" spans="1:28" s="24" customFormat="1">
      <c r="A13" s="25" t="s">
        <v>131</v>
      </c>
      <c r="B13" s="26" t="s">
        <v>124</v>
      </c>
      <c r="C13" s="26" t="s">
        <v>124</v>
      </c>
      <c r="D13" s="26" t="s">
        <v>124</v>
      </c>
      <c r="E13" s="26" t="s">
        <v>124</v>
      </c>
      <c r="F13" s="26" t="s">
        <v>124</v>
      </c>
      <c r="G13" s="26" t="s">
        <v>124</v>
      </c>
      <c r="H13" s="26" t="s">
        <v>124</v>
      </c>
      <c r="I13" s="26" t="s">
        <v>124</v>
      </c>
      <c r="J13" s="26" t="s">
        <v>124</v>
      </c>
      <c r="K13" s="26" t="s">
        <v>124</v>
      </c>
      <c r="L13" s="26" t="s">
        <v>124</v>
      </c>
      <c r="M13" s="26">
        <v>88</v>
      </c>
      <c r="N13" s="26">
        <v>95</v>
      </c>
      <c r="O13" s="26">
        <v>90</v>
      </c>
      <c r="P13" s="26">
        <v>109</v>
      </c>
      <c r="Q13" s="26">
        <v>113</v>
      </c>
      <c r="R13" s="26">
        <v>132</v>
      </c>
      <c r="S13" s="26">
        <v>138</v>
      </c>
      <c r="T13" s="26">
        <v>144</v>
      </c>
      <c r="U13" s="26">
        <v>151</v>
      </c>
      <c r="V13" s="26">
        <v>157</v>
      </c>
      <c r="W13" s="26">
        <v>148</v>
      </c>
      <c r="X13" s="26">
        <v>169</v>
      </c>
      <c r="Y13" s="26">
        <v>157</v>
      </c>
      <c r="Z13" s="26">
        <v>150</v>
      </c>
      <c r="AA13" s="26">
        <v>144</v>
      </c>
      <c r="AB13" s="26">
        <v>174</v>
      </c>
    </row>
    <row r="14" spans="1:28" s="24" customFormat="1">
      <c r="A14" s="25" t="s">
        <v>132</v>
      </c>
      <c r="B14" s="26">
        <v>116</v>
      </c>
      <c r="C14" s="26">
        <v>117</v>
      </c>
      <c r="D14" s="26">
        <v>122</v>
      </c>
      <c r="E14" s="26">
        <v>117</v>
      </c>
      <c r="F14" s="26">
        <v>106</v>
      </c>
      <c r="G14" s="26">
        <v>113</v>
      </c>
      <c r="H14" s="26">
        <v>124</v>
      </c>
      <c r="I14" s="26">
        <v>131</v>
      </c>
      <c r="J14" s="26">
        <v>138</v>
      </c>
      <c r="K14" s="26">
        <v>135</v>
      </c>
      <c r="L14" s="26">
        <v>138</v>
      </c>
      <c r="M14" s="26">
        <v>138</v>
      </c>
      <c r="N14" s="26">
        <v>134</v>
      </c>
      <c r="O14" s="26">
        <v>147</v>
      </c>
      <c r="P14" s="26">
        <v>116</v>
      </c>
      <c r="Q14" s="26">
        <v>139</v>
      </c>
      <c r="R14" s="26">
        <v>144</v>
      </c>
      <c r="S14" s="26">
        <v>135</v>
      </c>
      <c r="T14" s="26">
        <v>157</v>
      </c>
      <c r="U14" s="26">
        <v>153</v>
      </c>
      <c r="V14" s="26">
        <v>160</v>
      </c>
      <c r="W14" s="26">
        <v>155</v>
      </c>
      <c r="X14" s="26">
        <v>163</v>
      </c>
      <c r="Y14" s="26">
        <v>170</v>
      </c>
      <c r="Z14" s="26">
        <v>172</v>
      </c>
      <c r="AA14" s="26">
        <v>163</v>
      </c>
      <c r="AB14" s="26">
        <v>172</v>
      </c>
    </row>
    <row r="15" spans="1:28" s="24" customFormat="1">
      <c r="A15" s="25" t="s">
        <v>133</v>
      </c>
      <c r="B15" s="26">
        <v>174</v>
      </c>
      <c r="C15" s="26">
        <v>184</v>
      </c>
      <c r="D15" s="26">
        <v>177</v>
      </c>
      <c r="E15" s="26">
        <v>185</v>
      </c>
      <c r="F15" s="26">
        <v>193</v>
      </c>
      <c r="G15" s="26">
        <v>192</v>
      </c>
      <c r="H15" s="26">
        <v>191</v>
      </c>
      <c r="I15" s="26">
        <v>206</v>
      </c>
      <c r="J15" s="26">
        <v>206</v>
      </c>
      <c r="K15" s="26">
        <v>206</v>
      </c>
      <c r="L15" s="26">
        <v>206</v>
      </c>
      <c r="M15" s="26">
        <v>209</v>
      </c>
      <c r="N15" s="26">
        <v>207</v>
      </c>
      <c r="O15" s="26">
        <v>190</v>
      </c>
      <c r="P15" s="26">
        <v>200</v>
      </c>
      <c r="Q15" s="26">
        <v>195</v>
      </c>
      <c r="R15" s="26">
        <v>187</v>
      </c>
      <c r="S15" s="26">
        <v>193</v>
      </c>
      <c r="T15" s="26">
        <v>197</v>
      </c>
      <c r="U15" s="26">
        <v>206</v>
      </c>
      <c r="V15" s="26">
        <v>203</v>
      </c>
      <c r="W15" s="26">
        <v>210</v>
      </c>
      <c r="X15" s="26">
        <v>204</v>
      </c>
      <c r="Y15" s="26">
        <v>219</v>
      </c>
      <c r="Z15" s="26">
        <v>218</v>
      </c>
      <c r="AA15" s="26">
        <v>208</v>
      </c>
      <c r="AB15" s="26">
        <v>214</v>
      </c>
    </row>
    <row r="16" spans="1:28" s="24" customFormat="1">
      <c r="A16" s="25" t="s">
        <v>134</v>
      </c>
      <c r="B16" s="26">
        <v>161</v>
      </c>
      <c r="C16" s="26">
        <v>183</v>
      </c>
      <c r="D16" s="26">
        <v>166</v>
      </c>
      <c r="E16" s="26">
        <v>182</v>
      </c>
      <c r="F16" s="26">
        <v>178</v>
      </c>
      <c r="G16" s="26">
        <v>189</v>
      </c>
      <c r="H16" s="26">
        <v>185</v>
      </c>
      <c r="I16" s="26">
        <v>197</v>
      </c>
      <c r="J16" s="26">
        <v>191</v>
      </c>
      <c r="K16" s="26">
        <v>191</v>
      </c>
      <c r="L16" s="26">
        <v>190</v>
      </c>
      <c r="M16" s="26">
        <v>212</v>
      </c>
      <c r="N16" s="26">
        <v>174</v>
      </c>
      <c r="O16" s="26">
        <v>181</v>
      </c>
      <c r="P16" s="26">
        <v>172</v>
      </c>
      <c r="Q16" s="26">
        <v>197</v>
      </c>
      <c r="R16" s="26">
        <v>185</v>
      </c>
      <c r="S16" s="26">
        <v>190</v>
      </c>
      <c r="T16" s="26">
        <v>194</v>
      </c>
      <c r="U16" s="26">
        <v>205</v>
      </c>
      <c r="V16" s="26">
        <v>196</v>
      </c>
      <c r="W16" s="26">
        <v>195</v>
      </c>
      <c r="X16" s="26">
        <v>188</v>
      </c>
      <c r="Y16" s="26">
        <v>183</v>
      </c>
      <c r="Z16" s="26">
        <v>186</v>
      </c>
      <c r="AA16" s="26">
        <v>174</v>
      </c>
      <c r="AB16" s="26">
        <v>182</v>
      </c>
    </row>
    <row r="17" spans="1:28" s="24" customFormat="1">
      <c r="A17" s="25" t="s">
        <v>135</v>
      </c>
      <c r="B17" s="26">
        <v>439</v>
      </c>
      <c r="C17" s="26">
        <v>387</v>
      </c>
      <c r="D17" s="26">
        <v>395</v>
      </c>
      <c r="E17" s="26">
        <v>445</v>
      </c>
      <c r="F17" s="26">
        <v>439</v>
      </c>
      <c r="G17" s="26">
        <v>365</v>
      </c>
      <c r="H17" s="26">
        <v>367</v>
      </c>
      <c r="I17" s="26">
        <v>440</v>
      </c>
      <c r="J17" s="26">
        <v>437</v>
      </c>
      <c r="K17" s="26">
        <v>424</v>
      </c>
      <c r="L17" s="26">
        <v>441</v>
      </c>
      <c r="M17" s="26">
        <v>423</v>
      </c>
      <c r="N17" s="26">
        <v>433</v>
      </c>
      <c r="O17" s="26">
        <v>449</v>
      </c>
      <c r="P17" s="26">
        <v>417</v>
      </c>
      <c r="Q17" s="26">
        <v>419</v>
      </c>
      <c r="R17" s="26">
        <v>405</v>
      </c>
      <c r="S17" s="26">
        <v>407</v>
      </c>
      <c r="T17" s="26">
        <v>456</v>
      </c>
      <c r="U17" s="26">
        <v>453</v>
      </c>
      <c r="V17" s="26">
        <v>452</v>
      </c>
      <c r="W17" s="26">
        <v>430</v>
      </c>
      <c r="X17" s="26">
        <v>441</v>
      </c>
      <c r="Y17" s="26">
        <v>490</v>
      </c>
      <c r="Z17" s="26">
        <v>434</v>
      </c>
      <c r="AA17" s="26">
        <v>399</v>
      </c>
      <c r="AB17" s="26">
        <v>404</v>
      </c>
    </row>
    <row r="18" spans="1:28" s="24" customFormat="1">
      <c r="A18" s="25" t="s">
        <v>136</v>
      </c>
      <c r="B18" s="26">
        <v>160</v>
      </c>
      <c r="C18" s="26">
        <v>162</v>
      </c>
      <c r="D18" s="26">
        <v>159</v>
      </c>
      <c r="E18" s="26">
        <v>154</v>
      </c>
      <c r="F18" s="26">
        <v>155</v>
      </c>
      <c r="G18" s="26">
        <v>158</v>
      </c>
      <c r="H18" s="26">
        <v>160</v>
      </c>
      <c r="I18" s="26">
        <v>165</v>
      </c>
      <c r="J18" s="26">
        <v>159</v>
      </c>
      <c r="K18" s="26">
        <v>160</v>
      </c>
      <c r="L18" s="26">
        <v>160</v>
      </c>
      <c r="M18" s="26">
        <v>160</v>
      </c>
      <c r="N18" s="26">
        <v>159</v>
      </c>
      <c r="O18" s="26">
        <v>157</v>
      </c>
      <c r="P18" s="26">
        <v>151</v>
      </c>
      <c r="Q18" s="26">
        <v>157</v>
      </c>
      <c r="R18" s="26">
        <v>162</v>
      </c>
      <c r="S18" s="26">
        <v>166</v>
      </c>
      <c r="T18" s="26">
        <v>164</v>
      </c>
      <c r="U18" s="26">
        <v>197</v>
      </c>
      <c r="V18" s="26">
        <v>188</v>
      </c>
      <c r="W18" s="26">
        <v>189</v>
      </c>
      <c r="X18" s="26">
        <v>189</v>
      </c>
      <c r="Y18" s="26">
        <v>215</v>
      </c>
      <c r="Z18" s="26">
        <v>196</v>
      </c>
      <c r="AA18" s="26">
        <v>233</v>
      </c>
      <c r="AB18" s="26">
        <v>195</v>
      </c>
    </row>
    <row r="19" spans="1:28" s="24" customFormat="1">
      <c r="A19" s="25" t="s">
        <v>137</v>
      </c>
      <c r="B19" s="26">
        <v>140</v>
      </c>
      <c r="C19" s="26">
        <v>147</v>
      </c>
      <c r="D19" s="26">
        <v>116</v>
      </c>
      <c r="E19" s="26">
        <v>125</v>
      </c>
      <c r="F19" s="26">
        <v>122</v>
      </c>
      <c r="G19" s="26">
        <v>130</v>
      </c>
      <c r="H19" s="26">
        <v>138</v>
      </c>
      <c r="I19" s="26">
        <v>139</v>
      </c>
      <c r="J19" s="26">
        <v>136</v>
      </c>
      <c r="K19" s="26">
        <v>148</v>
      </c>
      <c r="L19" s="26">
        <v>140</v>
      </c>
      <c r="M19" s="26">
        <v>145</v>
      </c>
      <c r="N19" s="26">
        <v>147</v>
      </c>
      <c r="O19" s="26">
        <v>148</v>
      </c>
      <c r="P19" s="26">
        <v>129</v>
      </c>
      <c r="Q19" s="26">
        <v>160</v>
      </c>
      <c r="R19" s="26">
        <v>138</v>
      </c>
      <c r="S19" s="26">
        <v>140</v>
      </c>
      <c r="T19" s="26">
        <v>129</v>
      </c>
      <c r="U19" s="26">
        <v>139</v>
      </c>
      <c r="V19" s="26">
        <v>161</v>
      </c>
      <c r="W19" s="26">
        <v>191</v>
      </c>
      <c r="X19" s="26">
        <v>214</v>
      </c>
      <c r="Y19" s="26">
        <v>194</v>
      </c>
      <c r="Z19" s="26">
        <v>182</v>
      </c>
      <c r="AA19" s="26">
        <v>189</v>
      </c>
      <c r="AB19" s="26">
        <v>219</v>
      </c>
    </row>
    <row r="20" spans="1:28" s="24" customFormat="1">
      <c r="A20" s="25" t="s">
        <v>138</v>
      </c>
      <c r="B20" s="26">
        <v>277</v>
      </c>
      <c r="C20" s="26">
        <v>291</v>
      </c>
      <c r="D20" s="26">
        <v>291</v>
      </c>
      <c r="E20" s="26">
        <v>291</v>
      </c>
      <c r="F20" s="26">
        <v>285</v>
      </c>
      <c r="G20" s="26">
        <v>290</v>
      </c>
      <c r="H20" s="26">
        <v>292</v>
      </c>
      <c r="I20" s="26">
        <v>297</v>
      </c>
      <c r="J20" s="26">
        <v>303</v>
      </c>
      <c r="K20" s="26">
        <v>299</v>
      </c>
      <c r="L20" s="26">
        <v>304</v>
      </c>
      <c r="M20" s="26">
        <v>333</v>
      </c>
      <c r="N20" s="26">
        <v>297</v>
      </c>
      <c r="O20" s="26">
        <v>301</v>
      </c>
      <c r="P20" s="26">
        <v>296</v>
      </c>
      <c r="Q20" s="26">
        <v>305</v>
      </c>
      <c r="R20" s="26">
        <v>295</v>
      </c>
      <c r="S20" s="26">
        <v>293</v>
      </c>
      <c r="T20" s="26">
        <v>321</v>
      </c>
      <c r="U20" s="26">
        <v>340</v>
      </c>
      <c r="V20" s="26">
        <v>296</v>
      </c>
      <c r="W20" s="26">
        <v>292</v>
      </c>
      <c r="X20" s="26">
        <v>309</v>
      </c>
      <c r="Y20" s="26">
        <v>350</v>
      </c>
      <c r="Z20" s="26">
        <v>334</v>
      </c>
      <c r="AA20" s="26">
        <v>308</v>
      </c>
      <c r="AB20" s="26">
        <v>295</v>
      </c>
    </row>
    <row r="21" spans="1:28" s="24" customFormat="1">
      <c r="A21" s="25" t="s">
        <v>139</v>
      </c>
      <c r="B21" s="26" t="s">
        <v>124</v>
      </c>
      <c r="C21" s="26" t="s">
        <v>124</v>
      </c>
      <c r="D21" s="26" t="s">
        <v>124</v>
      </c>
      <c r="E21" s="26" t="s">
        <v>124</v>
      </c>
      <c r="F21" s="26" t="s">
        <v>124</v>
      </c>
      <c r="G21" s="26" t="s">
        <v>124</v>
      </c>
      <c r="H21" s="26" t="s">
        <v>124</v>
      </c>
      <c r="I21" s="26" t="s">
        <v>124</v>
      </c>
      <c r="J21" s="26" t="s">
        <v>124</v>
      </c>
      <c r="K21" s="26" t="s">
        <v>124</v>
      </c>
      <c r="L21" s="26" t="s">
        <v>124</v>
      </c>
      <c r="M21" s="26">
        <v>107</v>
      </c>
      <c r="N21" s="26">
        <v>134</v>
      </c>
      <c r="O21" s="26">
        <v>117</v>
      </c>
      <c r="P21" s="26">
        <v>109</v>
      </c>
      <c r="Q21" s="26">
        <v>135</v>
      </c>
      <c r="R21" s="26">
        <v>127</v>
      </c>
      <c r="S21" s="26">
        <v>114</v>
      </c>
      <c r="T21" s="26">
        <v>134</v>
      </c>
      <c r="U21" s="26">
        <v>130</v>
      </c>
      <c r="V21" s="26">
        <v>150</v>
      </c>
      <c r="W21" s="26">
        <v>154</v>
      </c>
      <c r="X21" s="26">
        <v>163</v>
      </c>
      <c r="Y21" s="26">
        <v>158</v>
      </c>
      <c r="Z21" s="26">
        <v>166</v>
      </c>
      <c r="AA21" s="26">
        <v>165</v>
      </c>
      <c r="AB21" s="26">
        <v>168</v>
      </c>
    </row>
    <row r="22" spans="1:28" s="24" customFormat="1">
      <c r="A22" s="25" t="s">
        <v>140</v>
      </c>
      <c r="B22" s="26" t="s">
        <v>124</v>
      </c>
      <c r="C22" s="26" t="s">
        <v>124</v>
      </c>
      <c r="D22" s="26" t="s">
        <v>124</v>
      </c>
      <c r="E22" s="26" t="s">
        <v>124</v>
      </c>
      <c r="F22" s="26" t="s">
        <v>124</v>
      </c>
      <c r="G22" s="26" t="s">
        <v>124</v>
      </c>
      <c r="H22" s="26" t="s">
        <v>124</v>
      </c>
      <c r="I22" s="26" t="s">
        <v>124</v>
      </c>
      <c r="J22" s="26" t="s">
        <v>124</v>
      </c>
      <c r="K22" s="26" t="s">
        <v>124</v>
      </c>
      <c r="L22" s="26" t="s">
        <v>124</v>
      </c>
      <c r="M22" s="26">
        <v>95</v>
      </c>
      <c r="N22" s="26">
        <v>110</v>
      </c>
      <c r="O22" s="26">
        <v>104</v>
      </c>
      <c r="P22" s="26">
        <v>98</v>
      </c>
      <c r="Q22" s="26">
        <v>120</v>
      </c>
      <c r="R22" s="26">
        <v>143</v>
      </c>
      <c r="S22" s="26">
        <v>157</v>
      </c>
      <c r="T22" s="26">
        <v>158</v>
      </c>
      <c r="U22" s="26">
        <v>165</v>
      </c>
      <c r="V22" s="26">
        <v>161</v>
      </c>
      <c r="W22" s="26">
        <v>146</v>
      </c>
      <c r="X22" s="26">
        <v>159</v>
      </c>
      <c r="Y22" s="26">
        <v>164</v>
      </c>
      <c r="Z22" s="26">
        <v>181</v>
      </c>
      <c r="AA22" s="26">
        <v>167</v>
      </c>
      <c r="AB22" s="26">
        <v>187</v>
      </c>
    </row>
    <row r="23" spans="1:28" s="24" customFormat="1">
      <c r="A23" s="25" t="s">
        <v>141</v>
      </c>
      <c r="B23" s="26" t="s">
        <v>124</v>
      </c>
      <c r="C23" s="26" t="s">
        <v>124</v>
      </c>
      <c r="D23" s="26" t="s">
        <v>124</v>
      </c>
      <c r="E23" s="26" t="s">
        <v>124</v>
      </c>
      <c r="F23" s="26" t="s">
        <v>124</v>
      </c>
      <c r="G23" s="26" t="s">
        <v>124</v>
      </c>
      <c r="H23" s="26" t="s">
        <v>124</v>
      </c>
      <c r="I23" s="26" t="s">
        <v>124</v>
      </c>
      <c r="J23" s="26" t="s">
        <v>124</v>
      </c>
      <c r="K23" s="26" t="s">
        <v>124</v>
      </c>
      <c r="L23" s="26" t="s">
        <v>124</v>
      </c>
      <c r="M23" s="26" t="s">
        <v>124</v>
      </c>
      <c r="N23" s="26" t="s">
        <v>124</v>
      </c>
      <c r="O23" s="26" t="s">
        <v>124</v>
      </c>
      <c r="P23" s="26" t="s">
        <v>124</v>
      </c>
      <c r="Q23" s="26" t="s">
        <v>124</v>
      </c>
      <c r="R23" s="26" t="s">
        <v>124</v>
      </c>
      <c r="S23" s="26" t="s">
        <v>124</v>
      </c>
      <c r="T23" s="26" t="s">
        <v>124</v>
      </c>
      <c r="U23" s="26">
        <v>298</v>
      </c>
      <c r="V23" s="26">
        <v>300</v>
      </c>
      <c r="W23" s="26">
        <v>321</v>
      </c>
      <c r="X23" s="26">
        <v>326</v>
      </c>
      <c r="Y23" s="26">
        <v>284</v>
      </c>
      <c r="Z23" s="26">
        <v>271</v>
      </c>
      <c r="AA23" s="26">
        <v>288</v>
      </c>
      <c r="AB23" s="26">
        <v>276</v>
      </c>
    </row>
    <row r="24" spans="1:28" s="24" customFormat="1">
      <c r="A24" s="25" t="s">
        <v>142</v>
      </c>
      <c r="B24" s="26">
        <v>191</v>
      </c>
      <c r="C24" s="26">
        <v>190</v>
      </c>
      <c r="D24" s="26">
        <v>188</v>
      </c>
      <c r="E24" s="26">
        <v>187</v>
      </c>
      <c r="F24" s="26">
        <v>188</v>
      </c>
      <c r="G24" s="26">
        <v>186</v>
      </c>
      <c r="H24" s="26">
        <v>199</v>
      </c>
      <c r="I24" s="26">
        <v>211</v>
      </c>
      <c r="J24" s="26">
        <v>205</v>
      </c>
      <c r="K24" s="26">
        <v>219</v>
      </c>
      <c r="L24" s="26">
        <v>207</v>
      </c>
      <c r="M24" s="26">
        <v>209</v>
      </c>
      <c r="N24" s="26">
        <v>235</v>
      </c>
      <c r="O24" s="26">
        <v>214</v>
      </c>
      <c r="P24" s="26">
        <v>239</v>
      </c>
      <c r="Q24" s="26">
        <v>286</v>
      </c>
      <c r="R24" s="26">
        <v>259</v>
      </c>
      <c r="S24" s="26">
        <v>315</v>
      </c>
      <c r="T24" s="26">
        <v>304</v>
      </c>
      <c r="U24" s="26">
        <v>309</v>
      </c>
      <c r="V24" s="26">
        <v>295</v>
      </c>
      <c r="W24" s="26">
        <v>292</v>
      </c>
      <c r="X24" s="26">
        <v>298</v>
      </c>
      <c r="Y24" s="26">
        <v>329</v>
      </c>
      <c r="Z24" s="26">
        <v>321</v>
      </c>
      <c r="AA24" s="26">
        <v>314</v>
      </c>
      <c r="AB24" s="26">
        <v>318</v>
      </c>
    </row>
    <row r="25" spans="1:28" s="24" customFormat="1">
      <c r="A25" s="25" t="s">
        <v>143</v>
      </c>
      <c r="B25" s="26">
        <v>171</v>
      </c>
      <c r="C25" s="26">
        <v>189</v>
      </c>
      <c r="D25" s="26">
        <v>176</v>
      </c>
      <c r="E25" s="26">
        <v>178</v>
      </c>
      <c r="F25" s="26">
        <v>169</v>
      </c>
      <c r="G25" s="26">
        <v>192</v>
      </c>
      <c r="H25" s="26">
        <v>184</v>
      </c>
      <c r="I25" s="26">
        <v>201</v>
      </c>
      <c r="J25" s="26">
        <v>191</v>
      </c>
      <c r="K25" s="26">
        <v>214</v>
      </c>
      <c r="L25" s="26">
        <v>209</v>
      </c>
      <c r="M25" s="26">
        <v>259</v>
      </c>
      <c r="N25" s="26">
        <v>213</v>
      </c>
      <c r="O25" s="26">
        <v>214</v>
      </c>
      <c r="P25" s="26">
        <v>223</v>
      </c>
      <c r="Q25" s="26">
        <v>223</v>
      </c>
      <c r="R25" s="26">
        <v>184</v>
      </c>
      <c r="S25" s="26">
        <v>186</v>
      </c>
      <c r="T25" s="26">
        <v>226</v>
      </c>
      <c r="U25" s="26">
        <v>214</v>
      </c>
      <c r="V25" s="26">
        <v>221</v>
      </c>
      <c r="W25" s="26">
        <v>227</v>
      </c>
      <c r="X25" s="26">
        <v>206</v>
      </c>
      <c r="Y25" s="26">
        <v>227</v>
      </c>
      <c r="Z25" s="26">
        <v>219</v>
      </c>
      <c r="AA25" s="26">
        <v>238</v>
      </c>
      <c r="AB25" s="26">
        <v>239</v>
      </c>
    </row>
    <row r="26" spans="1:28" s="24" customFormat="1">
      <c r="A26" s="25" t="s">
        <v>144</v>
      </c>
      <c r="B26" s="26">
        <v>152</v>
      </c>
      <c r="C26" s="26">
        <v>150</v>
      </c>
      <c r="D26" s="26">
        <v>142</v>
      </c>
      <c r="E26" s="26">
        <v>154</v>
      </c>
      <c r="F26" s="26">
        <v>136</v>
      </c>
      <c r="G26" s="26">
        <v>151</v>
      </c>
      <c r="H26" s="26">
        <v>136</v>
      </c>
      <c r="I26" s="26">
        <v>151</v>
      </c>
      <c r="J26" s="26">
        <v>150</v>
      </c>
      <c r="K26" s="26">
        <v>151</v>
      </c>
      <c r="L26" s="26">
        <v>167</v>
      </c>
      <c r="M26" s="26">
        <v>153</v>
      </c>
      <c r="N26" s="26">
        <v>171</v>
      </c>
      <c r="O26" s="26">
        <v>154</v>
      </c>
      <c r="P26" s="26">
        <v>169</v>
      </c>
      <c r="Q26" s="26">
        <v>171</v>
      </c>
      <c r="R26" s="26">
        <v>166</v>
      </c>
      <c r="S26" s="26">
        <v>170</v>
      </c>
      <c r="T26" s="26">
        <v>170</v>
      </c>
      <c r="U26" s="26">
        <v>174</v>
      </c>
      <c r="V26" s="26">
        <v>171</v>
      </c>
      <c r="W26" s="26">
        <v>147</v>
      </c>
      <c r="X26" s="26">
        <v>154</v>
      </c>
      <c r="Y26" s="26">
        <v>168</v>
      </c>
      <c r="Z26" s="26">
        <v>165</v>
      </c>
      <c r="AA26" s="26">
        <v>164</v>
      </c>
      <c r="AB26" s="26">
        <v>180</v>
      </c>
    </row>
    <row r="27" spans="1:28" s="24" customFormat="1">
      <c r="A27" s="25" t="s">
        <v>145</v>
      </c>
      <c r="B27" s="26">
        <v>149</v>
      </c>
      <c r="C27" s="26">
        <v>176</v>
      </c>
      <c r="D27" s="26">
        <v>172</v>
      </c>
      <c r="E27" s="26">
        <v>189</v>
      </c>
      <c r="F27" s="26">
        <v>199</v>
      </c>
      <c r="G27" s="26">
        <v>212</v>
      </c>
      <c r="H27" s="26">
        <v>214</v>
      </c>
      <c r="I27" s="26">
        <v>209</v>
      </c>
      <c r="J27" s="26">
        <v>242</v>
      </c>
      <c r="K27" s="26">
        <v>278</v>
      </c>
      <c r="L27" s="26">
        <v>257</v>
      </c>
      <c r="M27" s="26">
        <v>235</v>
      </c>
      <c r="N27" s="26">
        <v>258</v>
      </c>
      <c r="O27" s="26">
        <v>265</v>
      </c>
      <c r="P27" s="26">
        <v>287</v>
      </c>
      <c r="Q27" s="26">
        <v>283</v>
      </c>
      <c r="R27" s="26">
        <v>272</v>
      </c>
      <c r="S27" s="26">
        <v>305</v>
      </c>
      <c r="T27" s="26">
        <v>310</v>
      </c>
      <c r="U27" s="26">
        <v>294</v>
      </c>
      <c r="V27" s="26">
        <v>300</v>
      </c>
      <c r="W27" s="26">
        <v>280</v>
      </c>
      <c r="X27" s="26">
        <v>265</v>
      </c>
      <c r="Y27" s="26">
        <v>308</v>
      </c>
      <c r="Z27" s="26">
        <v>285</v>
      </c>
      <c r="AA27" s="26">
        <v>266</v>
      </c>
      <c r="AB27" s="26">
        <v>287</v>
      </c>
    </row>
    <row r="28" spans="1:28" s="24" customFormat="1">
      <c r="A28" s="25" t="s">
        <v>146</v>
      </c>
      <c r="B28" s="26">
        <v>205</v>
      </c>
      <c r="C28" s="26">
        <v>252</v>
      </c>
      <c r="D28" s="26">
        <v>239</v>
      </c>
      <c r="E28" s="26">
        <v>263</v>
      </c>
      <c r="F28" s="26">
        <v>245</v>
      </c>
      <c r="G28" s="26">
        <v>205</v>
      </c>
      <c r="H28" s="26">
        <v>182</v>
      </c>
      <c r="I28" s="26">
        <v>202</v>
      </c>
      <c r="J28" s="26">
        <v>191</v>
      </c>
      <c r="K28" s="26">
        <v>182</v>
      </c>
      <c r="L28" s="26">
        <v>163</v>
      </c>
      <c r="M28" s="26">
        <v>149</v>
      </c>
      <c r="N28" s="26">
        <v>198</v>
      </c>
      <c r="O28" s="26">
        <v>184</v>
      </c>
      <c r="P28" s="26">
        <v>190</v>
      </c>
      <c r="Q28" s="26">
        <v>190</v>
      </c>
      <c r="R28" s="26">
        <v>180</v>
      </c>
      <c r="S28" s="26">
        <v>193</v>
      </c>
      <c r="T28" s="26">
        <v>217</v>
      </c>
      <c r="U28" s="26">
        <v>201</v>
      </c>
      <c r="V28" s="26">
        <v>217</v>
      </c>
      <c r="W28" s="26">
        <v>213</v>
      </c>
      <c r="X28" s="26">
        <v>264</v>
      </c>
      <c r="Y28" s="26">
        <v>270</v>
      </c>
      <c r="Z28" s="26">
        <v>260</v>
      </c>
      <c r="AA28" s="26">
        <v>263</v>
      </c>
      <c r="AB28" s="26">
        <v>209</v>
      </c>
    </row>
    <row r="29" spans="1:28" s="24" customFormat="1">
      <c r="A29" s="25" t="s">
        <v>147</v>
      </c>
      <c r="B29" s="26" t="s">
        <v>124</v>
      </c>
      <c r="C29" s="26" t="s">
        <v>124</v>
      </c>
      <c r="D29" s="26" t="s">
        <v>124</v>
      </c>
      <c r="E29" s="26" t="s">
        <v>124</v>
      </c>
      <c r="F29" s="26" t="s">
        <v>124</v>
      </c>
      <c r="G29" s="26" t="s">
        <v>124</v>
      </c>
      <c r="H29" s="26" t="s">
        <v>124</v>
      </c>
      <c r="I29" s="26" t="s">
        <v>124</v>
      </c>
      <c r="J29" s="26" t="s">
        <v>124</v>
      </c>
      <c r="K29" s="26" t="s">
        <v>124</v>
      </c>
      <c r="L29" s="26" t="s">
        <v>124</v>
      </c>
      <c r="M29" s="26" t="s">
        <v>124</v>
      </c>
      <c r="N29" s="26">
        <v>119</v>
      </c>
      <c r="O29" s="26">
        <v>114</v>
      </c>
      <c r="P29" s="26">
        <v>118</v>
      </c>
      <c r="Q29" s="26">
        <v>149</v>
      </c>
      <c r="R29" s="26">
        <v>151</v>
      </c>
      <c r="S29" s="26">
        <v>170</v>
      </c>
      <c r="T29" s="26">
        <v>168</v>
      </c>
      <c r="U29" s="26">
        <v>147</v>
      </c>
      <c r="V29" s="26">
        <v>133</v>
      </c>
      <c r="W29" s="26">
        <v>125</v>
      </c>
      <c r="X29" s="26">
        <v>133</v>
      </c>
      <c r="Y29" s="26">
        <v>132</v>
      </c>
      <c r="Z29" s="26">
        <v>140</v>
      </c>
      <c r="AA29" s="26">
        <v>145</v>
      </c>
      <c r="AB29" s="26">
        <v>154</v>
      </c>
    </row>
    <row r="30" spans="1:28" s="24" customFormat="1">
      <c r="A30" s="25" t="s">
        <v>148</v>
      </c>
      <c r="B30" s="26" t="s">
        <v>124</v>
      </c>
      <c r="C30" s="26" t="s">
        <v>124</v>
      </c>
      <c r="D30" s="26" t="s">
        <v>124</v>
      </c>
      <c r="E30" s="26" t="s">
        <v>124</v>
      </c>
      <c r="F30" s="26" t="s">
        <v>124</v>
      </c>
      <c r="G30" s="26" t="s">
        <v>124</v>
      </c>
      <c r="H30" s="26" t="s">
        <v>124</v>
      </c>
      <c r="I30" s="26" t="s">
        <v>124</v>
      </c>
      <c r="J30" s="26" t="s">
        <v>124</v>
      </c>
      <c r="K30" s="26" t="s">
        <v>124</v>
      </c>
      <c r="L30" s="26" t="s">
        <v>124</v>
      </c>
      <c r="M30" s="26">
        <v>104</v>
      </c>
      <c r="N30" s="26">
        <v>128</v>
      </c>
      <c r="O30" s="26">
        <v>144</v>
      </c>
      <c r="P30" s="26">
        <v>155</v>
      </c>
      <c r="Q30" s="26">
        <v>201</v>
      </c>
      <c r="R30" s="26">
        <v>176</v>
      </c>
      <c r="S30" s="26">
        <v>188</v>
      </c>
      <c r="T30" s="26">
        <v>218</v>
      </c>
      <c r="U30" s="26">
        <v>233</v>
      </c>
      <c r="V30" s="26">
        <v>185</v>
      </c>
      <c r="W30" s="26">
        <v>222</v>
      </c>
      <c r="X30" s="26">
        <v>217</v>
      </c>
      <c r="Y30" s="26">
        <v>246</v>
      </c>
      <c r="Z30" s="26">
        <v>242</v>
      </c>
      <c r="AA30" s="26">
        <v>222</v>
      </c>
      <c r="AB30" s="26">
        <v>197</v>
      </c>
    </row>
    <row r="31" spans="1:28" s="24" customFormat="1">
      <c r="A31" s="25" t="s">
        <v>149</v>
      </c>
      <c r="B31" s="26">
        <v>256</v>
      </c>
      <c r="C31" s="26">
        <v>265</v>
      </c>
      <c r="D31" s="26">
        <v>257</v>
      </c>
      <c r="E31" s="26">
        <v>257</v>
      </c>
      <c r="F31" s="26">
        <v>266</v>
      </c>
      <c r="G31" s="26">
        <v>261</v>
      </c>
      <c r="H31" s="26">
        <v>275</v>
      </c>
      <c r="I31" s="26">
        <v>294</v>
      </c>
      <c r="J31" s="26">
        <v>318</v>
      </c>
      <c r="K31" s="26">
        <v>327</v>
      </c>
      <c r="L31" s="26">
        <v>300</v>
      </c>
      <c r="M31" s="26">
        <v>307</v>
      </c>
      <c r="N31" s="26">
        <v>280</v>
      </c>
      <c r="O31" s="26">
        <v>270</v>
      </c>
      <c r="P31" s="26">
        <v>239</v>
      </c>
      <c r="Q31" s="26">
        <v>259</v>
      </c>
      <c r="R31" s="26">
        <v>274</v>
      </c>
      <c r="S31" s="26">
        <v>260</v>
      </c>
      <c r="T31" s="26">
        <v>282</v>
      </c>
      <c r="U31" s="26">
        <v>274</v>
      </c>
      <c r="V31" s="26">
        <v>266</v>
      </c>
      <c r="W31" s="26">
        <v>282</v>
      </c>
      <c r="X31" s="26">
        <v>266</v>
      </c>
      <c r="Y31" s="26">
        <v>257</v>
      </c>
      <c r="Z31" s="26">
        <v>264</v>
      </c>
      <c r="AA31" s="26">
        <v>261</v>
      </c>
      <c r="AB31" s="26">
        <v>243</v>
      </c>
    </row>
    <row r="32" spans="1:28" s="24" customFormat="1">
      <c r="A32" s="25" t="s">
        <v>150</v>
      </c>
      <c r="B32" s="26">
        <v>132</v>
      </c>
      <c r="C32" s="26">
        <v>128</v>
      </c>
      <c r="D32" s="26">
        <v>126</v>
      </c>
      <c r="E32" s="26">
        <v>129</v>
      </c>
      <c r="F32" s="26">
        <v>132</v>
      </c>
      <c r="G32" s="26">
        <v>135</v>
      </c>
      <c r="H32" s="26">
        <v>137</v>
      </c>
      <c r="I32" s="26">
        <v>153</v>
      </c>
      <c r="J32" s="26">
        <v>157</v>
      </c>
      <c r="K32" s="26">
        <v>161</v>
      </c>
      <c r="L32" s="26">
        <v>149</v>
      </c>
      <c r="M32" s="26">
        <v>154</v>
      </c>
      <c r="N32" s="26">
        <v>152</v>
      </c>
      <c r="O32" s="26">
        <v>160</v>
      </c>
      <c r="P32" s="26">
        <v>145</v>
      </c>
      <c r="Q32" s="26">
        <v>151</v>
      </c>
      <c r="R32" s="26">
        <v>162</v>
      </c>
      <c r="S32" s="26">
        <v>164</v>
      </c>
      <c r="T32" s="26">
        <v>173</v>
      </c>
      <c r="U32" s="26">
        <v>172</v>
      </c>
      <c r="V32" s="26">
        <v>178</v>
      </c>
      <c r="W32" s="26">
        <v>185</v>
      </c>
      <c r="X32" s="26">
        <v>193</v>
      </c>
      <c r="Y32" s="26">
        <v>198</v>
      </c>
      <c r="Z32" s="26">
        <v>194</v>
      </c>
      <c r="AA32" s="26">
        <v>200</v>
      </c>
      <c r="AB32" s="26">
        <v>205</v>
      </c>
    </row>
    <row r="33" spans="1:28" s="24" customFormat="1">
      <c r="A33" s="25" t="s">
        <v>151</v>
      </c>
      <c r="B33" s="26">
        <v>136</v>
      </c>
      <c r="C33" s="26">
        <v>145</v>
      </c>
      <c r="D33" s="26">
        <v>144</v>
      </c>
      <c r="E33" s="26">
        <v>149</v>
      </c>
      <c r="F33" s="26">
        <v>145</v>
      </c>
      <c r="G33" s="26">
        <v>150</v>
      </c>
      <c r="H33" s="26">
        <v>151</v>
      </c>
      <c r="I33" s="26">
        <v>160</v>
      </c>
      <c r="J33" s="26">
        <v>164</v>
      </c>
      <c r="K33" s="26">
        <v>164</v>
      </c>
      <c r="L33" s="26">
        <v>162</v>
      </c>
      <c r="M33" s="26">
        <v>167</v>
      </c>
      <c r="N33" s="26">
        <v>168</v>
      </c>
      <c r="O33" s="26">
        <v>162</v>
      </c>
      <c r="P33" s="26">
        <v>155</v>
      </c>
      <c r="Q33" s="26">
        <v>162</v>
      </c>
      <c r="R33" s="26">
        <v>164</v>
      </c>
      <c r="S33" s="26">
        <v>178</v>
      </c>
      <c r="T33" s="26">
        <v>179</v>
      </c>
      <c r="U33" s="26">
        <v>171</v>
      </c>
      <c r="V33" s="26">
        <v>187</v>
      </c>
      <c r="W33" s="26">
        <v>187</v>
      </c>
      <c r="X33" s="26">
        <v>207</v>
      </c>
      <c r="Y33" s="26">
        <v>206</v>
      </c>
      <c r="Z33" s="26">
        <v>223</v>
      </c>
      <c r="AA33" s="26">
        <v>231</v>
      </c>
      <c r="AB33" s="26">
        <v>218</v>
      </c>
    </row>
    <row r="34" spans="1:28" s="24" customFormat="1">
      <c r="A34" s="25" t="s">
        <v>152</v>
      </c>
      <c r="B34" s="26">
        <v>191.48</v>
      </c>
      <c r="C34" s="26">
        <v>203.6</v>
      </c>
      <c r="D34" s="26">
        <v>195.7</v>
      </c>
      <c r="E34" s="26">
        <v>204.85</v>
      </c>
      <c r="F34" s="26">
        <v>201.58</v>
      </c>
      <c r="G34" s="26">
        <v>203.59</v>
      </c>
      <c r="H34" s="26">
        <v>202.24</v>
      </c>
      <c r="I34" s="26">
        <v>214.81</v>
      </c>
      <c r="J34" s="26">
        <v>216.63</v>
      </c>
      <c r="K34" s="26">
        <v>217.97</v>
      </c>
      <c r="L34" s="26">
        <v>214.92</v>
      </c>
      <c r="M34" s="26">
        <v>223.68</v>
      </c>
      <c r="N34" s="26">
        <v>212.47</v>
      </c>
      <c r="O34" s="26">
        <v>208.82</v>
      </c>
      <c r="P34" s="26">
        <v>205.03</v>
      </c>
      <c r="Q34" s="26">
        <v>213.28</v>
      </c>
      <c r="R34" s="26">
        <v>208.32</v>
      </c>
      <c r="S34" s="26">
        <v>212.1</v>
      </c>
      <c r="T34" s="26">
        <v>224.21</v>
      </c>
      <c r="U34" s="26">
        <v>227.56</v>
      </c>
      <c r="V34" s="26">
        <v>222.06</v>
      </c>
      <c r="W34" s="26">
        <v>221.66</v>
      </c>
      <c r="X34" s="26">
        <v>226.37</v>
      </c>
      <c r="Y34" s="26">
        <v>236.67</v>
      </c>
      <c r="Z34" s="26">
        <v>233.52</v>
      </c>
      <c r="AA34" s="26">
        <v>228.21</v>
      </c>
      <c r="AB34" s="26">
        <v>224.67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47"/>
  <sheetViews>
    <sheetView showGridLines="0" zoomScale="85" zoomScaleNormal="85" workbookViewId="0"/>
  </sheetViews>
  <sheetFormatPr defaultColWidth="0" defaultRowHeight="12.75" customHeight="1" zeroHeight="1"/>
  <cols>
    <col min="1" max="1" width="4" style="6" customWidth="1"/>
    <col min="2" max="2" width="47" style="6" customWidth="1"/>
    <col min="3" max="3" width="33.42578125" style="6" customWidth="1"/>
    <col min="4" max="4" width="4" style="6" customWidth="1"/>
    <col min="5" max="7" width="22.7109375" style="6" hidden="1" customWidth="1"/>
    <col min="8" max="16384" width="9.140625" style="6" hidden="1"/>
  </cols>
  <sheetData>
    <row r="1" spans="2:5" ht="32.25" customHeight="1"/>
    <row r="2" spans="2:5" ht="45.75" customHeight="1">
      <c r="B2" s="216" t="s">
        <v>859</v>
      </c>
      <c r="C2" s="7"/>
      <c r="D2" s="7"/>
      <c r="E2" s="7"/>
    </row>
    <row r="3" spans="2:5" ht="15" customHeight="1">
      <c r="B3" s="7"/>
      <c r="C3" s="9"/>
      <c r="D3" s="9"/>
      <c r="E3" s="9"/>
    </row>
    <row r="4" spans="2:5" ht="23.25" customHeight="1">
      <c r="B4" s="204" t="s">
        <v>860</v>
      </c>
      <c r="C4" s="205" t="s">
        <v>863</v>
      </c>
    </row>
    <row r="5" spans="2:5" ht="23.25" customHeight="1">
      <c r="B5" s="204" t="s">
        <v>861</v>
      </c>
      <c r="C5" s="205" t="s">
        <v>862</v>
      </c>
    </row>
    <row r="6" spans="2:5" ht="23.25" customHeight="1">
      <c r="B6" s="204" t="s">
        <v>868</v>
      </c>
      <c r="C6" s="205" t="s">
        <v>869</v>
      </c>
    </row>
    <row r="7" spans="2:5" ht="15" customHeight="1">
      <c r="B7" s="9"/>
      <c r="C7" s="9"/>
    </row>
    <row r="8" spans="2:5" ht="12.75" hidden="1" customHeight="1"/>
    <row r="9" spans="2:5" ht="12.75" hidden="1" customHeight="1"/>
    <row r="10" spans="2:5" ht="12.75" hidden="1" customHeight="1"/>
    <row r="11" spans="2:5" ht="12.75" hidden="1" customHeight="1"/>
    <row r="12" spans="2:5" ht="12.75" hidden="1" customHeight="1"/>
    <row r="13" spans="2:5" ht="12.75" hidden="1" customHeight="1"/>
    <row r="14" spans="2:5" ht="12.75" hidden="1" customHeight="1"/>
    <row r="15" spans="2:5" ht="12.75" hidden="1" customHeight="1"/>
    <row r="16" spans="2:5" ht="12.75" hidden="1" customHeight="1"/>
    <row r="17" ht="12.75" hidden="1" customHeight="1"/>
    <row r="18" ht="12.75" hidden="1" customHeight="1"/>
    <row r="19" ht="12.75" hidden="1" customHeight="1"/>
    <row r="20" ht="12.75" hidden="1" customHeight="1"/>
    <row r="21" ht="12.75" hidden="1" customHeight="1"/>
    <row r="22" ht="12.75" hidden="1" customHeight="1"/>
    <row r="23" ht="12.75" hidden="1" customHeight="1"/>
    <row r="24" ht="12.75" hidden="1" customHeight="1"/>
    <row r="25" ht="12.75" hidden="1" customHeight="1"/>
    <row r="26" ht="12.75" hidden="1" customHeight="1"/>
    <row r="27" ht="12.75" hidden="1" customHeight="1"/>
    <row r="28" ht="12.75" hidden="1" customHeight="1"/>
    <row r="29" ht="12.75" hidden="1" customHeight="1"/>
    <row r="30" ht="12.75" hidden="1" customHeight="1"/>
    <row r="31" ht="12.75" hidden="1" customHeight="1"/>
    <row r="32" ht="12.75" hidden="1" customHeight="1"/>
    <row r="33" ht="12.75" hidden="1" customHeight="1"/>
    <row r="34" ht="12.75" hidden="1" customHeight="1"/>
    <row r="35" ht="12.75" hidden="1" customHeight="1"/>
    <row r="36" ht="12.75" hidden="1" customHeight="1"/>
    <row r="37" ht="12.75" hidden="1" customHeight="1"/>
    <row r="38" ht="12.75" hidden="1" customHeight="1"/>
    <row r="39" ht="12.75" hidden="1" customHeight="1"/>
    <row r="40" ht="12.75" hidden="1" customHeight="1"/>
    <row r="41" ht="12.75" hidden="1" customHeight="1"/>
    <row r="42" ht="12.75" hidden="1" customHeight="1"/>
    <row r="43" ht="12.75" hidden="1" customHeight="1"/>
    <row r="44" ht="12.75" hidden="1" customHeight="1"/>
    <row r="45" ht="12.75" hidden="1" customHeight="1"/>
    <row r="46" ht="12.75" hidden="1" customHeight="1"/>
    <row r="47" ht="12.75" hidden="1" customHeight="1"/>
  </sheetData>
  <hyperlinks>
    <hyperlink ref="C4" r:id="rId1"/>
    <hyperlink ref="C5" r:id="rId2"/>
    <hyperlink ref="C6" r:id="rId3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K14"/>
  <sheetViews>
    <sheetView zoomScaleNormal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RowHeight="12.75"/>
  <cols>
    <col min="1" max="1" width="9.140625" customWidth="1"/>
  </cols>
  <sheetData>
    <row r="1" spans="1:37" s="27" customFormat="1">
      <c r="E1" s="48" t="s">
        <v>153</v>
      </c>
      <c r="F1" s="28" t="str">
        <f>Home!E11</f>
        <v>Filter, Custom Sort, Remove Dublicates</v>
      </c>
    </row>
    <row r="2" spans="1:37" s="27" customFormat="1">
      <c r="E2" s="49" t="s">
        <v>157</v>
      </c>
      <c r="F2" s="28" t="s">
        <v>160</v>
      </c>
    </row>
    <row r="3" spans="1:37" s="27" customFormat="1">
      <c r="E3" s="49" t="s">
        <v>156</v>
      </c>
      <c r="F3" s="28" t="s">
        <v>271</v>
      </c>
    </row>
    <row r="4" spans="1:37" s="27" customFormat="1">
      <c r="E4" s="49" t="s">
        <v>154</v>
      </c>
      <c r="F4" s="28" t="s">
        <v>205</v>
      </c>
    </row>
    <row r="5" spans="1:37" s="27" customFormat="1" ht="4.5" customHeight="1">
      <c r="D5" s="29"/>
    </row>
    <row r="6" spans="1:37" s="33" customFormat="1">
      <c r="A6" s="47" t="s">
        <v>162</v>
      </c>
      <c r="B6" s="47" t="s">
        <v>163</v>
      </c>
      <c r="C6" s="47" t="s">
        <v>1</v>
      </c>
      <c r="D6" s="47" t="s">
        <v>164</v>
      </c>
      <c r="E6" s="47" t="s">
        <v>165</v>
      </c>
      <c r="F6" s="47" t="s">
        <v>166</v>
      </c>
      <c r="G6" s="47" t="s">
        <v>167</v>
      </c>
      <c r="H6" s="47" t="s">
        <v>168</v>
      </c>
      <c r="I6" s="47" t="s">
        <v>169</v>
      </c>
      <c r="J6" s="47" t="s">
        <v>170</v>
      </c>
      <c r="K6" s="47" t="s">
        <v>171</v>
      </c>
      <c r="L6" s="47" t="s">
        <v>172</v>
      </c>
      <c r="M6" s="47" t="s">
        <v>173</v>
      </c>
      <c r="N6" s="47" t="s">
        <v>174</v>
      </c>
      <c r="O6" s="47" t="s">
        <v>175</v>
      </c>
      <c r="P6" s="47" t="s">
        <v>176</v>
      </c>
      <c r="Q6" s="47" t="s">
        <v>177</v>
      </c>
      <c r="R6" s="47" t="s">
        <v>178</v>
      </c>
      <c r="S6" s="47" t="s">
        <v>179</v>
      </c>
      <c r="T6" s="47" t="s">
        <v>180</v>
      </c>
      <c r="U6" s="47" t="s">
        <v>181</v>
      </c>
      <c r="V6" s="47" t="s">
        <v>182</v>
      </c>
      <c r="W6" s="47" t="s">
        <v>183</v>
      </c>
      <c r="X6" s="47" t="s">
        <v>184</v>
      </c>
      <c r="Y6" s="47" t="s">
        <v>185</v>
      </c>
      <c r="Z6" s="47" t="s">
        <v>186</v>
      </c>
      <c r="AA6" s="47" t="s">
        <v>187</v>
      </c>
      <c r="AB6" s="47" t="s">
        <v>188</v>
      </c>
      <c r="AC6" s="47" t="s">
        <v>189</v>
      </c>
      <c r="AD6" s="47" t="s">
        <v>190</v>
      </c>
      <c r="AE6" s="47" t="s">
        <v>191</v>
      </c>
      <c r="AF6" s="47" t="s">
        <v>192</v>
      </c>
      <c r="AG6" s="47" t="s">
        <v>193</v>
      </c>
      <c r="AH6" s="47" t="s">
        <v>194</v>
      </c>
      <c r="AI6" s="47" t="s">
        <v>195</v>
      </c>
      <c r="AJ6" s="47" t="s">
        <v>196</v>
      </c>
      <c r="AK6" s="47" t="s">
        <v>197</v>
      </c>
    </row>
    <row r="7" spans="1:37" s="33" customFormat="1">
      <c r="A7" s="33" t="s">
        <v>203</v>
      </c>
      <c r="B7" s="33" t="s">
        <v>160</v>
      </c>
      <c r="C7" s="33" t="s">
        <v>199</v>
      </c>
      <c r="D7" s="33">
        <v>3471.1634596858112</v>
      </c>
      <c r="E7" s="33">
        <v>3478.6221922545628</v>
      </c>
      <c r="F7" s="33">
        <v>3486.1929718125812</v>
      </c>
      <c r="G7" s="33">
        <v>3493.6391852163306</v>
      </c>
      <c r="H7" s="33">
        <v>3501.0814921592737</v>
      </c>
      <c r="I7" s="33">
        <v>3508.5978758994006</v>
      </c>
      <c r="J7" s="33">
        <v>3516.3361453723683</v>
      </c>
      <c r="K7" s="33">
        <v>3524.3459472485574</v>
      </c>
      <c r="L7" s="33">
        <v>3536.7373700921271</v>
      </c>
      <c r="M7" s="33">
        <v>3548.6369825060847</v>
      </c>
      <c r="N7" s="33">
        <v>3549.5897645351088</v>
      </c>
      <c r="O7" s="33">
        <v>3554.0603735015975</v>
      </c>
      <c r="P7" s="33">
        <v>3557.967820714659</v>
      </c>
      <c r="Q7" s="33">
        <v>3566.1657508266253</v>
      </c>
      <c r="R7" s="33">
        <v>3579.1616729536581</v>
      </c>
      <c r="S7" s="33">
        <v>3590.0945171042276</v>
      </c>
      <c r="T7" s="33">
        <v>3596.6596647843544</v>
      </c>
      <c r="U7" s="33">
        <v>3604.3491874570682</v>
      </c>
      <c r="V7" s="33">
        <v>3614.1145787153091</v>
      </c>
      <c r="W7" s="33">
        <v>3623.4806389760361</v>
      </c>
      <c r="X7" s="33">
        <v>3632.5100304619264</v>
      </c>
      <c r="Y7" s="33">
        <v>3640.2637524674301</v>
      </c>
      <c r="Z7" s="33">
        <v>3647.0471853806557</v>
      </c>
      <c r="AA7" s="33">
        <v>3613.04</v>
      </c>
      <c r="AB7" s="33">
        <v>3606.73</v>
      </c>
      <c r="AC7" s="33">
        <v>3699.17</v>
      </c>
      <c r="AD7" s="33">
        <v>3694.94</v>
      </c>
      <c r="AE7" s="33">
        <v>3720.7</v>
      </c>
      <c r="AF7" s="33">
        <v>3705.24</v>
      </c>
      <c r="AG7" s="33">
        <v>3670.28</v>
      </c>
      <c r="AH7" s="33">
        <v>3681.07</v>
      </c>
      <c r="AI7" s="33">
        <v>3718.7853571428586</v>
      </c>
      <c r="AJ7" s="33">
        <v>3719.4955357142844</v>
      </c>
      <c r="AK7" s="33">
        <v>3706.9773724489792</v>
      </c>
    </row>
    <row r="8" spans="1:37" s="33" customFormat="1">
      <c r="A8" s="33" t="s">
        <v>198</v>
      </c>
      <c r="B8" s="33" t="s">
        <v>160</v>
      </c>
      <c r="C8" s="33" t="s">
        <v>199</v>
      </c>
      <c r="D8" s="33">
        <v>3706.8720150038853</v>
      </c>
      <c r="E8" s="33">
        <v>3707.5019455199708</v>
      </c>
      <c r="F8" s="33">
        <v>3708.1158305200765</v>
      </c>
      <c r="G8" s="33">
        <v>3708.7196668049555</v>
      </c>
      <c r="H8" s="33">
        <v>3709.2949957883452</v>
      </c>
      <c r="I8" s="33">
        <v>3709.9723002704586</v>
      </c>
      <c r="J8" s="33">
        <v>3710.5972844978828</v>
      </c>
      <c r="K8" s="33">
        <v>3711.1262950031892</v>
      </c>
      <c r="L8" s="33">
        <v>3711.7529880518769</v>
      </c>
      <c r="M8" s="33">
        <v>3712.3954977089475</v>
      </c>
      <c r="N8" s="33">
        <v>3713.1908405212544</v>
      </c>
      <c r="O8" s="33">
        <v>3713.46097588782</v>
      </c>
      <c r="P8" s="33">
        <v>3714.0863198268589</v>
      </c>
      <c r="Q8" s="33">
        <v>3715.0927019517635</v>
      </c>
      <c r="R8" s="33">
        <v>3715.5497511558619</v>
      </c>
      <c r="S8" s="33">
        <v>3716.1097542727593</v>
      </c>
      <c r="T8" s="33">
        <v>3715.8111607355809</v>
      </c>
      <c r="U8" s="33">
        <v>3718.2589107742128</v>
      </c>
      <c r="V8" s="33">
        <v>3718.4448625083664</v>
      </c>
      <c r="W8" s="33">
        <v>3717.2985009796566</v>
      </c>
      <c r="X8" s="33">
        <v>3719.0833120816951</v>
      </c>
      <c r="Y8" s="33">
        <v>3719.4382460797151</v>
      </c>
      <c r="Z8" s="33">
        <v>3724.7954191973122</v>
      </c>
      <c r="AA8" s="33">
        <v>3715.57</v>
      </c>
      <c r="AB8" s="33">
        <v>3720.26</v>
      </c>
      <c r="AC8" s="33">
        <v>3728.34</v>
      </c>
      <c r="AD8" s="33">
        <v>3721.51</v>
      </c>
      <c r="AE8" s="33">
        <v>3726.34</v>
      </c>
      <c r="AF8" s="33">
        <v>3701.6</v>
      </c>
      <c r="AG8" s="33">
        <v>3674.95</v>
      </c>
      <c r="AH8" s="33">
        <v>3693.57</v>
      </c>
      <c r="AI8" s="33">
        <v>3723.1192370144149</v>
      </c>
      <c r="AJ8" s="33">
        <v>3716.2976323415828</v>
      </c>
      <c r="AK8" s="33">
        <v>3724.0941144573294</v>
      </c>
    </row>
    <row r="9" spans="1:37" s="33" customFormat="1">
      <c r="A9" s="33" t="s">
        <v>202</v>
      </c>
      <c r="B9" s="33" t="s">
        <v>160</v>
      </c>
      <c r="C9" s="33" t="s">
        <v>199</v>
      </c>
      <c r="D9" s="33">
        <v>3321.52</v>
      </c>
      <c r="E9" s="33">
        <v>3499.37</v>
      </c>
      <c r="F9" s="33">
        <v>3604.63</v>
      </c>
      <c r="G9" s="33">
        <v>3597.93</v>
      </c>
      <c r="H9" s="33">
        <v>3505.94</v>
      </c>
      <c r="I9" s="33">
        <v>3387.19</v>
      </c>
      <c r="J9" s="33">
        <v>3353.66</v>
      </c>
      <c r="K9" s="33">
        <v>3400.97</v>
      </c>
      <c r="L9" s="33">
        <v>3406.99</v>
      </c>
      <c r="M9" s="33">
        <v>3487.51</v>
      </c>
      <c r="N9" s="33">
        <v>3506.16</v>
      </c>
      <c r="O9" s="33">
        <v>3523.85</v>
      </c>
      <c r="P9" s="33">
        <v>3538.96</v>
      </c>
      <c r="Q9" s="33">
        <v>3573.58</v>
      </c>
      <c r="R9" s="33">
        <v>3628.71</v>
      </c>
      <c r="S9" s="33">
        <v>3528.26</v>
      </c>
      <c r="T9" s="33">
        <v>3458.48</v>
      </c>
      <c r="U9" s="33">
        <v>3470</v>
      </c>
      <c r="V9" s="33">
        <v>3486.04</v>
      </c>
      <c r="W9" s="33">
        <v>3543.88</v>
      </c>
      <c r="X9" s="33">
        <v>3564.36</v>
      </c>
      <c r="Y9" s="33">
        <v>3662.95</v>
      </c>
      <c r="Z9" s="33">
        <v>3689.31</v>
      </c>
      <c r="AA9" s="33">
        <v>3709.34</v>
      </c>
      <c r="AB9" s="33">
        <v>3690.81</v>
      </c>
      <c r="AC9" s="33">
        <v>3692.68</v>
      </c>
      <c r="AD9" s="33">
        <v>3675.11</v>
      </c>
      <c r="AE9" s="33">
        <v>3705.92</v>
      </c>
      <c r="AF9" s="33">
        <v>3674.63</v>
      </c>
      <c r="AG9" s="33">
        <v>3649.35</v>
      </c>
      <c r="AH9" s="33">
        <v>3645.65</v>
      </c>
      <c r="AI9" s="33">
        <v>3700.7417959697345</v>
      </c>
      <c r="AJ9" s="33">
        <v>3702.5857914084809</v>
      </c>
      <c r="AK9" s="33">
        <v>3715.815200842188</v>
      </c>
    </row>
    <row r="10" spans="1:37" s="33" customFormat="1">
      <c r="A10" s="33" t="s">
        <v>201</v>
      </c>
      <c r="B10" s="34" t="s">
        <v>160</v>
      </c>
      <c r="C10" s="33" t="s">
        <v>199</v>
      </c>
      <c r="D10" s="33">
        <v>3167.13</v>
      </c>
      <c r="E10" s="33">
        <v>3279.43</v>
      </c>
      <c r="F10" s="33">
        <v>3307.85</v>
      </c>
      <c r="G10" s="33">
        <v>3338.15</v>
      </c>
      <c r="H10" s="33">
        <v>3334.4</v>
      </c>
      <c r="I10" s="33">
        <v>3362.76</v>
      </c>
      <c r="J10" s="33">
        <v>3378.22</v>
      </c>
      <c r="K10" s="33">
        <v>3411.66</v>
      </c>
      <c r="L10" s="33">
        <v>3462.96</v>
      </c>
      <c r="M10" s="33">
        <v>3462.9</v>
      </c>
      <c r="N10" s="33">
        <v>3473.05</v>
      </c>
      <c r="O10" s="33">
        <v>3513.89</v>
      </c>
      <c r="P10" s="33">
        <v>3452.15</v>
      </c>
      <c r="Q10" s="33">
        <v>3306.51</v>
      </c>
      <c r="R10" s="33">
        <v>3403.52</v>
      </c>
      <c r="S10" s="33">
        <v>3446.37</v>
      </c>
      <c r="T10" s="33">
        <v>3292.33</v>
      </c>
      <c r="U10" s="33">
        <v>3305.25</v>
      </c>
      <c r="V10" s="33">
        <v>3353.76</v>
      </c>
      <c r="W10" s="33">
        <v>3403.06</v>
      </c>
      <c r="X10" s="33">
        <v>3283.05</v>
      </c>
      <c r="Y10" s="33">
        <v>3389.82</v>
      </c>
      <c r="Z10" s="33">
        <v>3384.63</v>
      </c>
      <c r="AA10" s="33">
        <v>3432.82</v>
      </c>
      <c r="AB10" s="33">
        <v>3477.81</v>
      </c>
      <c r="AC10" s="33">
        <v>3520.67</v>
      </c>
      <c r="AD10" s="33">
        <v>3495.02</v>
      </c>
      <c r="AE10" s="33">
        <v>3496.27</v>
      </c>
      <c r="AF10" s="33">
        <v>3524.31</v>
      </c>
      <c r="AG10" s="33">
        <v>3519.28</v>
      </c>
      <c r="AH10" s="33">
        <v>3546.96</v>
      </c>
      <c r="AI10" s="33">
        <v>3538.3834348387118</v>
      </c>
      <c r="AJ10" s="33">
        <v>3503.8667657856404</v>
      </c>
      <c r="AK10" s="33">
        <v>3505.5043263074103</v>
      </c>
    </row>
    <row r="11" spans="1:37" s="33" customFormat="1">
      <c r="A11" s="33" t="s">
        <v>200</v>
      </c>
      <c r="B11" s="33" t="s">
        <v>160</v>
      </c>
      <c r="C11" s="33" t="s">
        <v>199</v>
      </c>
      <c r="D11" s="33">
        <v>3339.74</v>
      </c>
      <c r="E11" s="33">
        <v>3383.99</v>
      </c>
      <c r="F11" s="33">
        <v>3379.15</v>
      </c>
      <c r="G11" s="33">
        <v>3373.96</v>
      </c>
      <c r="H11" s="33">
        <v>3416.53</v>
      </c>
      <c r="I11" s="33">
        <v>3418.45</v>
      </c>
      <c r="J11" s="33">
        <v>3456.62</v>
      </c>
      <c r="K11" s="33">
        <v>3445.22</v>
      </c>
      <c r="L11" s="33">
        <v>3487.24</v>
      </c>
      <c r="M11" s="33">
        <v>3463.4</v>
      </c>
      <c r="N11" s="33">
        <v>3532.11</v>
      </c>
      <c r="O11" s="33">
        <v>3560.74</v>
      </c>
      <c r="P11" s="33">
        <v>3557.4</v>
      </c>
      <c r="Q11" s="33">
        <v>3506.92</v>
      </c>
      <c r="R11" s="33">
        <v>3540.26</v>
      </c>
      <c r="S11" s="33">
        <v>3548.48</v>
      </c>
      <c r="T11" s="33">
        <v>3542.37</v>
      </c>
      <c r="U11" s="33">
        <v>3510.9</v>
      </c>
      <c r="V11" s="33">
        <v>3517.22</v>
      </c>
      <c r="W11" s="33">
        <v>3519.72</v>
      </c>
      <c r="X11" s="33">
        <v>3549.91</v>
      </c>
      <c r="Y11" s="33">
        <v>3597.23</v>
      </c>
      <c r="Z11" s="33">
        <v>3597.8</v>
      </c>
      <c r="AA11" s="33">
        <v>3602.8</v>
      </c>
      <c r="AB11" s="33">
        <v>3643.8</v>
      </c>
      <c r="AC11" s="33">
        <v>3664.97</v>
      </c>
      <c r="AD11" s="33">
        <v>3598.98</v>
      </c>
      <c r="AE11" s="33">
        <v>3568.61</v>
      </c>
      <c r="AF11" s="33">
        <v>3586.44</v>
      </c>
      <c r="AG11" s="33">
        <v>3540.73</v>
      </c>
      <c r="AH11" s="33">
        <v>3532.24</v>
      </c>
      <c r="AI11" s="33">
        <v>3568.2962030123099</v>
      </c>
      <c r="AJ11" s="33">
        <v>3597.613597493159</v>
      </c>
      <c r="AK11" s="33">
        <v>3633.2012068782042</v>
      </c>
    </row>
    <row r="12" spans="1:37" s="33" customFormat="1">
      <c r="A12" s="33" t="s">
        <v>200</v>
      </c>
      <c r="B12" s="33" t="s">
        <v>160</v>
      </c>
      <c r="C12" s="33" t="s">
        <v>199</v>
      </c>
      <c r="D12" s="33">
        <v>3339.74</v>
      </c>
      <c r="E12" s="33">
        <v>3383.99</v>
      </c>
      <c r="F12" s="33">
        <v>3379.15</v>
      </c>
      <c r="G12" s="33">
        <v>3373.96</v>
      </c>
      <c r="H12" s="33">
        <v>3416.53</v>
      </c>
      <c r="I12" s="33">
        <v>3418.45</v>
      </c>
      <c r="J12" s="33">
        <v>3456.62</v>
      </c>
      <c r="K12" s="33">
        <v>3445.22</v>
      </c>
      <c r="L12" s="33">
        <v>3487.24</v>
      </c>
      <c r="M12" s="33">
        <v>3463.4</v>
      </c>
      <c r="N12" s="33">
        <v>3532.11</v>
      </c>
      <c r="O12" s="33">
        <v>3560.74</v>
      </c>
      <c r="P12" s="33">
        <v>3557.4</v>
      </c>
      <c r="Q12" s="33">
        <v>3506.92</v>
      </c>
      <c r="R12" s="33">
        <v>3540.26</v>
      </c>
      <c r="S12" s="33">
        <v>3548.48</v>
      </c>
      <c r="T12" s="33">
        <v>3542.37</v>
      </c>
      <c r="U12" s="33">
        <v>3510.9</v>
      </c>
      <c r="V12" s="33">
        <v>3517.22</v>
      </c>
      <c r="W12" s="33">
        <v>3519.72</v>
      </c>
      <c r="X12" s="33">
        <v>3549.91</v>
      </c>
      <c r="Y12" s="33">
        <v>3597.23</v>
      </c>
      <c r="Z12" s="33">
        <v>3597.8</v>
      </c>
      <c r="AA12" s="33">
        <v>3602.8</v>
      </c>
      <c r="AB12" s="33">
        <v>3643.8</v>
      </c>
      <c r="AC12" s="33">
        <v>3664.97</v>
      </c>
      <c r="AD12" s="33">
        <v>3598.98</v>
      </c>
      <c r="AE12" s="33">
        <v>3568.61</v>
      </c>
      <c r="AF12" s="33">
        <v>3586.44</v>
      </c>
      <c r="AG12" s="33">
        <v>3540.73</v>
      </c>
      <c r="AH12" s="33">
        <v>3532.24</v>
      </c>
      <c r="AI12" s="33">
        <v>3568.2962030123099</v>
      </c>
      <c r="AJ12" s="33">
        <v>3597.613597493159</v>
      </c>
      <c r="AK12" s="33">
        <v>3633.2012068782042</v>
      </c>
    </row>
    <row r="13" spans="1:37" s="33" customFormat="1">
      <c r="A13" s="33" t="s">
        <v>204</v>
      </c>
      <c r="B13" s="33" t="s">
        <v>160</v>
      </c>
      <c r="C13" s="33" t="s">
        <v>199</v>
      </c>
      <c r="D13" s="33">
        <v>3151.34</v>
      </c>
      <c r="E13" s="33">
        <v>3133.17</v>
      </c>
      <c r="F13" s="33">
        <v>3165.1</v>
      </c>
      <c r="G13" s="33">
        <v>3161.49</v>
      </c>
      <c r="H13" s="33">
        <v>3093.79</v>
      </c>
      <c r="I13" s="33">
        <v>3161.65</v>
      </c>
      <c r="J13" s="33">
        <v>3149.59</v>
      </c>
      <c r="K13" s="33">
        <v>3186.52</v>
      </c>
      <c r="L13" s="33">
        <v>3199.17</v>
      </c>
      <c r="M13" s="33">
        <v>3125.06</v>
      </c>
      <c r="N13" s="33">
        <v>3144.4</v>
      </c>
      <c r="O13" s="33">
        <v>3203.65</v>
      </c>
      <c r="P13" s="33">
        <v>3138.83</v>
      </c>
      <c r="Q13" s="33">
        <v>3254.37</v>
      </c>
      <c r="R13" s="33">
        <v>3312.36</v>
      </c>
      <c r="S13" s="33">
        <v>3287.54</v>
      </c>
      <c r="T13" s="33">
        <v>3250.5</v>
      </c>
      <c r="U13" s="33">
        <v>3185.91</v>
      </c>
      <c r="V13" s="33">
        <v>3302.77</v>
      </c>
      <c r="W13" s="33">
        <v>3319.65</v>
      </c>
      <c r="X13" s="33">
        <v>3225.09</v>
      </c>
      <c r="Y13" s="33">
        <v>3273.88</v>
      </c>
      <c r="Z13" s="33">
        <v>3222.32</v>
      </c>
      <c r="AA13" s="33">
        <v>3214.92</v>
      </c>
      <c r="AB13" s="33">
        <v>3234.94</v>
      </c>
      <c r="AC13" s="33">
        <v>3233.11</v>
      </c>
      <c r="AD13" s="33">
        <v>3180.64</v>
      </c>
      <c r="AE13" s="33">
        <v>3220.01</v>
      </c>
      <c r="AF13" s="33">
        <v>3232.42</v>
      </c>
      <c r="AG13" s="33">
        <v>3217.65</v>
      </c>
      <c r="AH13" s="33">
        <v>3277.52</v>
      </c>
      <c r="AI13" s="33">
        <v>3270.2158517511721</v>
      </c>
      <c r="AJ13" s="33">
        <v>3274.2190138427668</v>
      </c>
      <c r="AK13" s="33">
        <v>3276.61652983461</v>
      </c>
    </row>
    <row r="14" spans="1:37" s="33" customFormat="1">
      <c r="A14" s="33" t="s">
        <v>201</v>
      </c>
      <c r="B14" s="34" t="s">
        <v>160</v>
      </c>
      <c r="C14" s="33" t="s">
        <v>199</v>
      </c>
      <c r="D14" s="33">
        <v>3167.13</v>
      </c>
      <c r="E14" s="33">
        <v>3279.43</v>
      </c>
      <c r="F14" s="33">
        <v>3307.85</v>
      </c>
      <c r="G14" s="33">
        <v>3338.15</v>
      </c>
      <c r="H14" s="33">
        <v>3334.4</v>
      </c>
      <c r="I14" s="33">
        <v>3362.76</v>
      </c>
      <c r="J14" s="33">
        <v>3378.22</v>
      </c>
      <c r="K14" s="33">
        <v>3411.66</v>
      </c>
      <c r="L14" s="33">
        <v>3462.96</v>
      </c>
      <c r="M14" s="33">
        <v>3462.9</v>
      </c>
      <c r="N14" s="33">
        <v>3473.05</v>
      </c>
      <c r="O14" s="33">
        <v>3513.89</v>
      </c>
      <c r="P14" s="33">
        <v>3452.15</v>
      </c>
      <c r="Q14" s="33">
        <v>3306.51</v>
      </c>
      <c r="R14" s="33">
        <v>3403.52</v>
      </c>
      <c r="S14" s="33">
        <v>3446.37</v>
      </c>
      <c r="T14" s="33">
        <v>3292.33</v>
      </c>
      <c r="U14" s="33">
        <v>3305.25</v>
      </c>
      <c r="V14" s="33">
        <v>3353.76</v>
      </c>
      <c r="W14" s="33">
        <v>3403.06</v>
      </c>
      <c r="X14" s="33">
        <v>3283.05</v>
      </c>
      <c r="Y14" s="33">
        <v>3389.82</v>
      </c>
      <c r="Z14" s="33">
        <v>3384.63</v>
      </c>
      <c r="AA14" s="33">
        <v>3432.82</v>
      </c>
      <c r="AB14" s="33">
        <v>3477.81</v>
      </c>
      <c r="AC14" s="33">
        <v>3520.67</v>
      </c>
      <c r="AD14" s="33">
        <v>3495.02</v>
      </c>
      <c r="AE14" s="33">
        <v>3496.27</v>
      </c>
      <c r="AF14" s="33">
        <v>3524.31</v>
      </c>
      <c r="AG14" s="33">
        <v>3519.28</v>
      </c>
      <c r="AH14" s="33">
        <v>3546.96</v>
      </c>
      <c r="AI14" s="33">
        <v>3538.3834348387118</v>
      </c>
      <c r="AJ14" s="33">
        <v>3503.8667657856404</v>
      </c>
      <c r="AK14" s="33">
        <v>3505.5043263074103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H44"/>
  <sheetViews>
    <sheetView zoomScaleNormal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RowHeight="12.75"/>
  <cols>
    <col min="1" max="1" width="12.42578125" customWidth="1"/>
    <col min="2" max="2" width="20.28515625" customWidth="1"/>
    <col min="3" max="8" width="15.140625" customWidth="1"/>
    <col min="9" max="9" width="18.140625" customWidth="1"/>
  </cols>
  <sheetData>
    <row r="1" spans="1:8" s="27" customFormat="1">
      <c r="C1" s="48" t="s">
        <v>153</v>
      </c>
      <c r="D1" s="28" t="str">
        <f>Home!E12</f>
        <v>Secondary Axis, Trendline, Sparklines</v>
      </c>
    </row>
    <row r="2" spans="1:8" s="27" customFormat="1">
      <c r="C2" s="49" t="s">
        <v>157</v>
      </c>
      <c r="D2" s="28" t="s">
        <v>256</v>
      </c>
    </row>
    <row r="3" spans="1:8" s="27" customFormat="1">
      <c r="C3" s="49" t="s">
        <v>156</v>
      </c>
      <c r="D3" s="28" t="s">
        <v>161</v>
      </c>
    </row>
    <row r="4" spans="1:8" s="27" customFormat="1">
      <c r="C4" s="49" t="s">
        <v>154</v>
      </c>
      <c r="D4" s="27" t="s">
        <v>257</v>
      </c>
      <c r="F4" s="28"/>
    </row>
    <row r="5" spans="1:8" s="27" customFormat="1" ht="4.5" customHeight="1">
      <c r="D5" s="29"/>
    </row>
    <row r="6" spans="1:8">
      <c r="A6" s="30" t="s">
        <v>208</v>
      </c>
      <c r="B6" s="30" t="s">
        <v>209</v>
      </c>
      <c r="C6" s="30" t="s">
        <v>210</v>
      </c>
      <c r="D6" s="30" t="s">
        <v>211</v>
      </c>
      <c r="E6" s="30" t="s">
        <v>212</v>
      </c>
      <c r="F6" s="30" t="s">
        <v>213</v>
      </c>
      <c r="G6" s="30" t="s">
        <v>214</v>
      </c>
      <c r="H6" s="30" t="s">
        <v>215</v>
      </c>
    </row>
    <row r="7" spans="1:8">
      <c r="A7" s="31" t="s">
        <v>216</v>
      </c>
      <c r="B7" s="31" t="s">
        <v>217</v>
      </c>
      <c r="C7" s="32">
        <v>18713100</v>
      </c>
      <c r="D7" s="32">
        <v>22224000</v>
      </c>
      <c r="E7" s="32">
        <v>26583390</v>
      </c>
      <c r="F7" s="32">
        <v>31490130</v>
      </c>
      <c r="G7" s="32">
        <v>34631660</v>
      </c>
      <c r="H7" s="32">
        <v>39430760</v>
      </c>
    </row>
    <row r="8" spans="1:8">
      <c r="A8" s="31" t="s">
        <v>218</v>
      </c>
      <c r="B8" s="31" t="s">
        <v>219</v>
      </c>
      <c r="C8" s="32">
        <v>4.2</v>
      </c>
      <c r="D8" s="32">
        <v>4.0999999999999996</v>
      </c>
      <c r="E8" s="32">
        <v>4</v>
      </c>
      <c r="F8" s="32">
        <v>4.2</v>
      </c>
      <c r="G8" s="32">
        <v>4.3</v>
      </c>
      <c r="H8" s="32">
        <v>4.0999999999999996</v>
      </c>
    </row>
    <row r="9" spans="1:8">
      <c r="A9" s="31" t="s">
        <v>220</v>
      </c>
      <c r="B9" s="31" t="s">
        <v>217</v>
      </c>
      <c r="C9" s="32">
        <v>36924900</v>
      </c>
      <c r="D9" s="32">
        <v>42936700</v>
      </c>
      <c r="E9" s="32">
        <v>49864300</v>
      </c>
      <c r="F9" s="32">
        <v>55826200</v>
      </c>
      <c r="G9" s="32">
        <v>65502700</v>
      </c>
      <c r="H9" s="32">
        <v>78756300</v>
      </c>
    </row>
    <row r="10" spans="1:8">
      <c r="A10" s="31" t="s">
        <v>221</v>
      </c>
      <c r="B10" s="31" t="s">
        <v>219</v>
      </c>
      <c r="C10" s="32">
        <v>9.1999999999999993</v>
      </c>
      <c r="D10" s="32">
        <v>9.5</v>
      </c>
      <c r="E10" s="32">
        <v>9</v>
      </c>
      <c r="F10" s="32">
        <v>8.6</v>
      </c>
      <c r="G10" s="32">
        <v>9.1</v>
      </c>
      <c r="H10" s="32">
        <v>9.3000000000000007</v>
      </c>
    </row>
    <row r="11" spans="1:8">
      <c r="A11" s="31" t="s">
        <v>222</v>
      </c>
      <c r="B11" s="31" t="s">
        <v>217</v>
      </c>
      <c r="C11" s="32">
        <v>2774280000</v>
      </c>
      <c r="D11" s="32">
        <v>3339220000</v>
      </c>
      <c r="E11" s="32">
        <v>3950890000</v>
      </c>
      <c r="F11" s="32">
        <v>4948690000</v>
      </c>
      <c r="G11" s="32">
        <v>5603870000</v>
      </c>
      <c r="H11" s="32">
        <v>6422920000</v>
      </c>
    </row>
    <row r="12" spans="1:8">
      <c r="A12" s="31" t="s">
        <v>223</v>
      </c>
      <c r="B12" s="31" t="s">
        <v>219</v>
      </c>
      <c r="C12" s="32">
        <v>10.8</v>
      </c>
      <c r="D12" s="32">
        <v>10.4</v>
      </c>
      <c r="E12" s="32">
        <v>9.4</v>
      </c>
      <c r="F12" s="32">
        <v>8.4</v>
      </c>
      <c r="G12" s="32">
        <v>8</v>
      </c>
      <c r="H12" s="32">
        <v>7.3</v>
      </c>
    </row>
    <row r="13" spans="1:8">
      <c r="A13" s="31" t="s">
        <v>224</v>
      </c>
      <c r="B13" s="31" t="s">
        <v>217</v>
      </c>
      <c r="C13" s="32">
        <v>501734500</v>
      </c>
      <c r="D13" s="32">
        <v>507364700</v>
      </c>
      <c r="E13" s="32">
        <v>515520400</v>
      </c>
      <c r="F13" s="32">
        <v>504377600</v>
      </c>
      <c r="G13" s="32">
        <v>470936600</v>
      </c>
      <c r="H13" s="32">
        <v>479215300</v>
      </c>
    </row>
    <row r="14" spans="1:8">
      <c r="A14" s="31" t="s">
        <v>225</v>
      </c>
      <c r="B14" s="31" t="s">
        <v>219</v>
      </c>
      <c r="C14" s="32">
        <v>4.4000000000000004</v>
      </c>
      <c r="D14" s="32">
        <v>4.0999999999999996</v>
      </c>
      <c r="E14" s="32">
        <v>3.8</v>
      </c>
      <c r="F14" s="32">
        <v>4</v>
      </c>
      <c r="G14" s="32">
        <v>5.0999999999999996</v>
      </c>
      <c r="H14" s="32">
        <v>5.0999999999999996</v>
      </c>
    </row>
    <row r="15" spans="1:8">
      <c r="A15" s="31" t="s">
        <v>226</v>
      </c>
      <c r="B15" s="31" t="s">
        <v>217</v>
      </c>
      <c r="C15" s="32">
        <v>865241100</v>
      </c>
      <c r="D15" s="32">
        <v>908743800</v>
      </c>
      <c r="E15" s="32">
        <v>975013000</v>
      </c>
      <c r="F15" s="32">
        <v>1026451800</v>
      </c>
      <c r="G15" s="32">
        <v>1065036800</v>
      </c>
      <c r="H15" s="32">
        <v>1172803300</v>
      </c>
    </row>
    <row r="16" spans="1:8">
      <c r="A16" s="31" t="s">
        <v>227</v>
      </c>
      <c r="B16" s="31" t="s">
        <v>219</v>
      </c>
      <c r="C16" s="32">
        <v>3.7</v>
      </c>
      <c r="D16" s="32">
        <v>3.5</v>
      </c>
      <c r="E16" s="32">
        <v>3.3</v>
      </c>
      <c r="F16" s="32">
        <v>3.2</v>
      </c>
      <c r="G16" s="32">
        <v>3.7</v>
      </c>
      <c r="H16" s="32">
        <v>3.7</v>
      </c>
    </row>
    <row r="17" spans="1:8">
      <c r="A17" s="31" t="s">
        <v>228</v>
      </c>
      <c r="B17" s="31" t="s">
        <v>217</v>
      </c>
      <c r="C17" s="32">
        <v>965713</v>
      </c>
      <c r="D17" s="32">
        <v>1041110</v>
      </c>
      <c r="E17" s="32">
        <v>1137180</v>
      </c>
      <c r="F17" s="32">
        <v>1240700</v>
      </c>
      <c r="G17" s="32">
        <v>1248440</v>
      </c>
      <c r="H17" s="32">
        <v>1343910</v>
      </c>
    </row>
    <row r="18" spans="1:8">
      <c r="A18" s="31" t="s">
        <v>229</v>
      </c>
      <c r="B18" s="31" t="s">
        <v>219</v>
      </c>
      <c r="C18" s="32">
        <v>5</v>
      </c>
      <c r="D18" s="32">
        <v>4.8</v>
      </c>
      <c r="E18" s="32">
        <v>4.4000000000000004</v>
      </c>
      <c r="F18" s="32">
        <v>4.3</v>
      </c>
      <c r="G18" s="32">
        <v>5.6</v>
      </c>
      <c r="H18" s="32">
        <v>5.2</v>
      </c>
    </row>
    <row r="19" spans="1:8">
      <c r="A19" s="31" t="s">
        <v>230</v>
      </c>
      <c r="B19" s="31" t="s">
        <v>217</v>
      </c>
      <c r="C19" s="32">
        <v>21609765.5</v>
      </c>
      <c r="D19" s="32">
        <v>26917201.300000001</v>
      </c>
      <c r="E19" s="32">
        <v>33247513.199999999</v>
      </c>
      <c r="F19" s="32">
        <v>41276849.200000003</v>
      </c>
      <c r="G19" s="32">
        <v>38786372.100000001</v>
      </c>
      <c r="H19" s="32">
        <v>44939152.899999999</v>
      </c>
    </row>
    <row r="20" spans="1:8">
      <c r="A20" s="31" t="s">
        <v>231</v>
      </c>
      <c r="B20" s="31" t="s">
        <v>219</v>
      </c>
      <c r="C20" s="32">
        <v>7.2</v>
      </c>
      <c r="D20" s="32">
        <v>7.2</v>
      </c>
      <c r="E20" s="32">
        <v>6.1</v>
      </c>
      <c r="F20" s="32">
        <v>6.3</v>
      </c>
      <c r="G20" s="32">
        <v>6.9</v>
      </c>
      <c r="H20" s="32">
        <v>7.5</v>
      </c>
    </row>
    <row r="21" spans="1:8">
      <c r="A21" s="31" t="s">
        <v>232</v>
      </c>
      <c r="B21" s="31" t="s">
        <v>217</v>
      </c>
      <c r="C21" s="32">
        <v>531938.69999999995</v>
      </c>
      <c r="D21" s="32">
        <v>654439</v>
      </c>
      <c r="E21" s="32">
        <v>812455.8</v>
      </c>
      <c r="F21" s="32">
        <v>1032758.3</v>
      </c>
      <c r="G21" s="32">
        <v>1145458.3</v>
      </c>
      <c r="H21" s="32">
        <v>1442655.4</v>
      </c>
    </row>
    <row r="22" spans="1:8">
      <c r="A22" s="31" t="s">
        <v>233</v>
      </c>
      <c r="B22" s="31" t="s">
        <v>219</v>
      </c>
      <c r="C22" s="32">
        <v>11.6</v>
      </c>
      <c r="D22" s="32">
        <v>10.199999999999999</v>
      </c>
      <c r="E22" s="32">
        <v>8.5</v>
      </c>
      <c r="F22" s="32">
        <v>7.9</v>
      </c>
      <c r="G22" s="32">
        <v>8.6999999999999993</v>
      </c>
      <c r="H22" s="32">
        <v>7.8</v>
      </c>
    </row>
    <row r="23" spans="1:8">
      <c r="A23" s="31" t="s">
        <v>234</v>
      </c>
      <c r="B23" s="31" t="s">
        <v>217</v>
      </c>
      <c r="C23" s="32">
        <v>2147239</v>
      </c>
      <c r="D23" s="32">
        <v>2369483</v>
      </c>
      <c r="E23" s="32">
        <v>2661343</v>
      </c>
      <c r="F23" s="32">
        <v>3031864</v>
      </c>
      <c r="G23" s="32">
        <v>3185126</v>
      </c>
      <c r="H23" s="32">
        <v>3674964</v>
      </c>
    </row>
    <row r="24" spans="1:8">
      <c r="A24" s="31" t="s">
        <v>235</v>
      </c>
      <c r="B24" s="31" t="s">
        <v>219</v>
      </c>
      <c r="C24" s="32">
        <v>9.8000000000000007</v>
      </c>
      <c r="D24" s="32">
        <v>10</v>
      </c>
      <c r="E24" s="32">
        <v>9.3000000000000007</v>
      </c>
      <c r="F24" s="32">
        <v>7.9</v>
      </c>
      <c r="G24" s="32">
        <v>8.1</v>
      </c>
      <c r="H24" s="32">
        <v>6.7</v>
      </c>
    </row>
    <row r="25" spans="1:8">
      <c r="A25" s="31" t="s">
        <v>236</v>
      </c>
      <c r="B25" s="31" t="s">
        <v>217</v>
      </c>
      <c r="C25" s="32">
        <v>9251737.5</v>
      </c>
      <c r="D25" s="32">
        <v>10379091</v>
      </c>
      <c r="E25" s="32">
        <v>11320836.4</v>
      </c>
      <c r="F25" s="32">
        <v>12181256.1</v>
      </c>
      <c r="G25" s="32">
        <v>11887849.300000001</v>
      </c>
      <c r="H25" s="32">
        <v>13075798.199999999</v>
      </c>
    </row>
    <row r="26" spans="1:8">
      <c r="A26" s="31" t="s">
        <v>237</v>
      </c>
      <c r="B26" s="31" t="s">
        <v>219</v>
      </c>
      <c r="C26" s="32">
        <v>3.6</v>
      </c>
      <c r="D26" s="32">
        <v>3.6</v>
      </c>
      <c r="E26" s="32">
        <v>4</v>
      </c>
      <c r="F26" s="32">
        <v>4.5</v>
      </c>
      <c r="G26" s="32">
        <v>5.5</v>
      </c>
      <c r="H26" s="32">
        <v>5.4</v>
      </c>
    </row>
    <row r="27" spans="1:8">
      <c r="A27" s="31" t="s">
        <v>238</v>
      </c>
      <c r="B27" s="31" t="s">
        <v>217</v>
      </c>
      <c r="C27" s="32">
        <v>1182510</v>
      </c>
      <c r="D27" s="32">
        <v>1335580</v>
      </c>
      <c r="E27" s="32">
        <v>1442570</v>
      </c>
      <c r="F27" s="32">
        <v>1786140</v>
      </c>
      <c r="G27" s="32">
        <v>1397490</v>
      </c>
      <c r="H27" s="32">
        <v>1630000</v>
      </c>
    </row>
    <row r="28" spans="1:8">
      <c r="A28" s="31" t="s">
        <v>239</v>
      </c>
      <c r="B28" s="31" t="s">
        <v>219</v>
      </c>
      <c r="C28" s="32">
        <v>6.1</v>
      </c>
      <c r="D28" s="32">
        <v>6.3</v>
      </c>
      <c r="E28" s="32">
        <v>5.6</v>
      </c>
      <c r="F28" s="32">
        <v>5</v>
      </c>
      <c r="G28" s="32">
        <v>5.4</v>
      </c>
      <c r="H28" s="32">
        <v>5.4</v>
      </c>
    </row>
    <row r="29" spans="1:8">
      <c r="A29" s="31" t="s">
        <v>240</v>
      </c>
      <c r="B29" s="31" t="s">
        <v>217</v>
      </c>
      <c r="C29" s="32">
        <v>1571082</v>
      </c>
      <c r="D29" s="32">
        <v>1767422</v>
      </c>
      <c r="E29" s="32">
        <v>2016166</v>
      </c>
      <c r="F29" s="32">
        <v>2274139</v>
      </c>
      <c r="G29" s="32">
        <v>2395969</v>
      </c>
      <c r="H29" s="32">
        <v>2664269</v>
      </c>
    </row>
    <row r="30" spans="1:8">
      <c r="A30" s="31" t="s">
        <v>241</v>
      </c>
      <c r="B30" s="31" t="s">
        <v>219</v>
      </c>
      <c r="C30" s="32">
        <v>26.7</v>
      </c>
      <c r="D30" s="32">
        <v>25.5</v>
      </c>
      <c r="E30" s="32">
        <v>23</v>
      </c>
      <c r="F30" s="32">
        <v>22.9</v>
      </c>
      <c r="G30" s="32">
        <v>23.9</v>
      </c>
      <c r="H30" s="32">
        <v>24.9</v>
      </c>
    </row>
    <row r="31" spans="1:8">
      <c r="A31" s="31" t="s">
        <v>242</v>
      </c>
      <c r="B31" s="31" t="s">
        <v>217</v>
      </c>
      <c r="C31" s="32">
        <v>1368730</v>
      </c>
      <c r="D31" s="32">
        <v>1439290</v>
      </c>
      <c r="E31" s="32">
        <v>1531430</v>
      </c>
      <c r="F31" s="32">
        <v>1602470</v>
      </c>
      <c r="G31" s="32">
        <v>1527670</v>
      </c>
      <c r="H31" s="32">
        <v>1621530</v>
      </c>
    </row>
    <row r="32" spans="1:8">
      <c r="A32" s="31" t="s">
        <v>243</v>
      </c>
      <c r="B32" s="31" t="s">
        <v>219</v>
      </c>
      <c r="C32" s="32">
        <v>6.8</v>
      </c>
      <c r="D32" s="32">
        <v>6.3</v>
      </c>
      <c r="E32" s="32">
        <v>6</v>
      </c>
      <c r="F32" s="32">
        <v>6.1</v>
      </c>
      <c r="G32" s="32">
        <v>8.3000000000000007</v>
      </c>
      <c r="H32" s="32">
        <v>8</v>
      </c>
    </row>
    <row r="33" spans="1:8">
      <c r="A33" s="31" t="s">
        <v>244</v>
      </c>
      <c r="B33" s="31" t="s">
        <v>217</v>
      </c>
      <c r="C33" s="32">
        <v>12638400</v>
      </c>
      <c r="D33" s="32">
        <v>13398900</v>
      </c>
      <c r="E33" s="32">
        <v>14061800</v>
      </c>
      <c r="F33" s="32">
        <v>14369100</v>
      </c>
      <c r="G33" s="32">
        <v>14119100</v>
      </c>
      <c r="H33" s="32">
        <v>14660400</v>
      </c>
    </row>
    <row r="34" spans="1:8">
      <c r="A34" s="31" t="s">
        <v>245</v>
      </c>
      <c r="B34" s="31" t="s">
        <v>219</v>
      </c>
      <c r="C34" s="32">
        <v>5.0999999999999996</v>
      </c>
      <c r="D34" s="32">
        <v>4.5999999999999996</v>
      </c>
      <c r="E34" s="32">
        <v>4.5999999999999996</v>
      </c>
      <c r="F34" s="32">
        <v>5.8</v>
      </c>
      <c r="G34" s="32">
        <v>9.3000000000000007</v>
      </c>
      <c r="H34" s="32">
        <v>9.6</v>
      </c>
    </row>
    <row r="35" spans="1:8">
      <c r="A35" s="31" t="s">
        <v>246</v>
      </c>
      <c r="B35" s="31" t="s">
        <v>217</v>
      </c>
      <c r="C35" s="32">
        <v>1718046.8</v>
      </c>
      <c r="D35" s="32">
        <v>1798115.3</v>
      </c>
      <c r="E35" s="32">
        <v>1886793.1</v>
      </c>
      <c r="F35" s="32">
        <v>1933195</v>
      </c>
      <c r="G35" s="32">
        <v>1889231</v>
      </c>
      <c r="H35" s="32">
        <v>1932801.7</v>
      </c>
    </row>
    <row r="36" spans="1:8">
      <c r="A36" s="31" t="s">
        <v>247</v>
      </c>
      <c r="B36" s="31" t="s">
        <v>219</v>
      </c>
      <c r="C36" s="32">
        <v>9.1999999999999993</v>
      </c>
      <c r="D36" s="32">
        <v>9.1999999999999993</v>
      </c>
      <c r="E36" s="32">
        <v>8.4</v>
      </c>
      <c r="F36" s="32">
        <v>7.8</v>
      </c>
      <c r="G36" s="32">
        <v>9.5</v>
      </c>
      <c r="H36" s="32">
        <v>9.8000000000000007</v>
      </c>
    </row>
    <row r="37" spans="1:8">
      <c r="A37" s="31" t="s">
        <v>248</v>
      </c>
      <c r="B37" s="31" t="s">
        <v>217</v>
      </c>
      <c r="C37" s="32">
        <v>2242200</v>
      </c>
      <c r="D37" s="32">
        <v>2326500</v>
      </c>
      <c r="E37" s="32">
        <v>2432400</v>
      </c>
      <c r="F37" s="32">
        <v>2481200</v>
      </c>
      <c r="G37" s="32">
        <v>2397100</v>
      </c>
      <c r="H37" s="32">
        <v>2498800</v>
      </c>
    </row>
    <row r="38" spans="1:8">
      <c r="A38" s="31" t="s">
        <v>249</v>
      </c>
      <c r="B38" s="31" t="s">
        <v>219</v>
      </c>
      <c r="C38" s="32">
        <v>10.5</v>
      </c>
      <c r="D38" s="32">
        <v>9.8000000000000007</v>
      </c>
      <c r="E38" s="32">
        <v>8.4</v>
      </c>
      <c r="F38" s="32">
        <v>7.3</v>
      </c>
      <c r="G38" s="32">
        <v>7.4</v>
      </c>
      <c r="H38" s="32">
        <v>6.8</v>
      </c>
    </row>
    <row r="39" spans="1:8">
      <c r="A39" s="31" t="s">
        <v>250</v>
      </c>
      <c r="B39" s="31" t="s">
        <v>217</v>
      </c>
      <c r="C39" s="32">
        <v>1429479.2</v>
      </c>
      <c r="D39" s="32">
        <v>1485377.3</v>
      </c>
      <c r="E39" s="32">
        <v>1546178</v>
      </c>
      <c r="F39" s="32">
        <v>1567761.3</v>
      </c>
      <c r="G39" s="32">
        <v>1519702.2</v>
      </c>
      <c r="H39" s="32">
        <v>1548815.9</v>
      </c>
    </row>
    <row r="40" spans="1:8">
      <c r="A40" s="31" t="s">
        <v>251</v>
      </c>
      <c r="B40" s="31" t="s">
        <v>219</v>
      </c>
      <c r="C40" s="32">
        <v>7.7</v>
      </c>
      <c r="D40" s="32">
        <v>6.8</v>
      </c>
      <c r="E40" s="32">
        <v>6.1</v>
      </c>
      <c r="F40" s="32">
        <v>6.7</v>
      </c>
      <c r="G40" s="32">
        <v>7.8</v>
      </c>
      <c r="H40" s="32">
        <v>8.4</v>
      </c>
    </row>
    <row r="41" spans="1:8">
      <c r="A41" s="31" t="s">
        <v>252</v>
      </c>
      <c r="B41" s="31" t="s">
        <v>217</v>
      </c>
      <c r="C41" s="32">
        <v>648931.69999999995</v>
      </c>
      <c r="D41" s="32">
        <v>758390.8</v>
      </c>
      <c r="E41" s="32">
        <v>843178.4</v>
      </c>
      <c r="F41" s="32">
        <v>950534.3</v>
      </c>
      <c r="G41" s="32">
        <v>952558.6</v>
      </c>
      <c r="H41" s="32">
        <v>1105101.1000000001</v>
      </c>
    </row>
    <row r="42" spans="1:8">
      <c r="A42" s="31" t="s">
        <v>253</v>
      </c>
      <c r="B42" s="31" t="s">
        <v>219</v>
      </c>
      <c r="C42" s="32">
        <v>10.3</v>
      </c>
      <c r="D42" s="32">
        <v>9.9</v>
      </c>
      <c r="E42" s="32">
        <v>10.3</v>
      </c>
      <c r="F42" s="32">
        <v>10.9</v>
      </c>
      <c r="G42" s="32">
        <v>14</v>
      </c>
      <c r="H42" s="32">
        <v>11.9</v>
      </c>
    </row>
    <row r="43" spans="1:8">
      <c r="A43" s="31" t="s">
        <v>254</v>
      </c>
      <c r="B43" s="31" t="s">
        <v>217</v>
      </c>
      <c r="C43" s="32">
        <v>1254058</v>
      </c>
      <c r="D43" s="32">
        <v>1328363</v>
      </c>
      <c r="E43" s="32">
        <v>1404845</v>
      </c>
      <c r="F43" s="32">
        <v>1445580</v>
      </c>
      <c r="G43" s="32">
        <v>1394989</v>
      </c>
      <c r="H43" s="32">
        <v>1455397</v>
      </c>
    </row>
    <row r="44" spans="1:8">
      <c r="A44" s="31" t="s">
        <v>255</v>
      </c>
      <c r="B44" s="31" t="s">
        <v>219</v>
      </c>
      <c r="C44" s="32">
        <v>4.8</v>
      </c>
      <c r="D44" s="32">
        <v>5.4</v>
      </c>
      <c r="E44" s="32">
        <v>5.3</v>
      </c>
      <c r="F44" s="32">
        <v>5.6</v>
      </c>
      <c r="G44" s="32">
        <v>7.6</v>
      </c>
      <c r="H44" s="32">
        <v>7.8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1:F5"/>
  <sheetViews>
    <sheetView zoomScaleNormal="100" workbookViewId="0">
      <pane ySplit="5" topLeftCell="A6" activePane="bottomLeft" state="frozen"/>
      <selection pane="bottomLeft"/>
    </sheetView>
  </sheetViews>
  <sheetFormatPr defaultRowHeight="12.75"/>
  <cols>
    <col min="1" max="1" width="9.140625" customWidth="1"/>
  </cols>
  <sheetData>
    <row r="1" spans="4:6" s="27" customFormat="1">
      <c r="E1" s="48" t="s">
        <v>153</v>
      </c>
      <c r="F1" s="28" t="str">
        <f>Home!E13</f>
        <v>Import from web</v>
      </c>
    </row>
    <row r="2" spans="4:6" s="27" customFormat="1">
      <c r="E2" s="49" t="s">
        <v>157</v>
      </c>
      <c r="F2" s="28" t="s">
        <v>259</v>
      </c>
    </row>
    <row r="3" spans="4:6" s="27" customFormat="1">
      <c r="E3" s="49" t="s">
        <v>156</v>
      </c>
      <c r="F3" s="28" t="s">
        <v>258</v>
      </c>
    </row>
    <row r="4" spans="4:6" s="27" customFormat="1">
      <c r="E4" s="49" t="s">
        <v>154</v>
      </c>
      <c r="F4" s="28" t="s">
        <v>260</v>
      </c>
    </row>
    <row r="5" spans="4:6" s="27" customFormat="1" ht="4.5" customHeight="1">
      <c r="D5" s="29"/>
    </row>
  </sheetData>
  <sheetProtection formatCell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1:F5"/>
  <sheetViews>
    <sheetView zoomScaleNormal="100" workbookViewId="0">
      <pane ySplit="5" topLeftCell="A6" activePane="bottomLeft" state="frozen"/>
      <selection pane="bottomLeft"/>
    </sheetView>
  </sheetViews>
  <sheetFormatPr defaultRowHeight="12.75"/>
  <cols>
    <col min="1" max="1" width="9.140625" customWidth="1"/>
  </cols>
  <sheetData>
    <row r="1" spans="4:6" s="27" customFormat="1">
      <c r="E1" s="48" t="s">
        <v>153</v>
      </c>
      <c r="F1" s="28" t="str">
        <f>Home!E14</f>
        <v>Import from text, Text to columns</v>
      </c>
    </row>
    <row r="2" spans="4:6" s="27" customFormat="1">
      <c r="E2" s="49" t="s">
        <v>157</v>
      </c>
      <c r="F2" s="28" t="s">
        <v>267</v>
      </c>
    </row>
    <row r="3" spans="4:6" s="27" customFormat="1">
      <c r="E3" s="49" t="s">
        <v>156</v>
      </c>
      <c r="F3" s="28" t="s">
        <v>266</v>
      </c>
    </row>
    <row r="4" spans="4:6" s="27" customFormat="1">
      <c r="E4" s="49" t="s">
        <v>154</v>
      </c>
      <c r="F4" s="28" t="s">
        <v>268</v>
      </c>
    </row>
    <row r="5" spans="4:6" s="27" customFormat="1" ht="4.5" customHeight="1">
      <c r="D5" s="29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D25"/>
  <sheetViews>
    <sheetView zoomScaleNormal="100" workbookViewId="0">
      <pane ySplit="5" topLeftCell="A6" activePane="bottomLeft" state="frozen"/>
      <selection pane="bottomLeft"/>
    </sheetView>
  </sheetViews>
  <sheetFormatPr defaultRowHeight="12.75"/>
  <cols>
    <col min="1" max="1" width="62.5703125" bestFit="1" customWidth="1"/>
    <col min="3" max="4" width="9.140625" customWidth="1"/>
    <col min="5" max="5" width="18.140625" customWidth="1"/>
    <col min="6" max="6" width="8" customWidth="1"/>
  </cols>
  <sheetData>
    <row r="1" spans="1:4" s="27" customFormat="1">
      <c r="A1" s="48" t="s">
        <v>153</v>
      </c>
      <c r="B1" s="28" t="str">
        <f>Home!E18</f>
        <v>Sum, Average, Count, Counta, Sumproduct, Max, Min, Median</v>
      </c>
    </row>
    <row r="2" spans="1:4" s="27" customFormat="1">
      <c r="A2" s="49" t="s">
        <v>157</v>
      </c>
      <c r="B2" s="28" t="s">
        <v>272</v>
      </c>
    </row>
    <row r="3" spans="1:4" s="27" customFormat="1">
      <c r="A3" s="49" t="s">
        <v>156</v>
      </c>
      <c r="B3" s="28" t="s">
        <v>266</v>
      </c>
    </row>
    <row r="4" spans="1:4" s="27" customFormat="1">
      <c r="A4" s="49" t="s">
        <v>154</v>
      </c>
      <c r="B4" s="28" t="s">
        <v>292</v>
      </c>
    </row>
    <row r="5" spans="1:4" s="27" customFormat="1" ht="4.5" customHeight="1" thickBot="1">
      <c r="D5" s="29"/>
    </row>
    <row r="6" spans="1:4">
      <c r="A6" s="63"/>
      <c r="B6" s="64" t="s">
        <v>286</v>
      </c>
      <c r="C6" s="65" t="s">
        <v>287</v>
      </c>
    </row>
    <row r="7" spans="1:4">
      <c r="A7" s="60" t="s">
        <v>274</v>
      </c>
      <c r="B7" s="50">
        <v>0.15581999999999999</v>
      </c>
      <c r="C7" s="61">
        <v>115.11</v>
      </c>
    </row>
    <row r="8" spans="1:4">
      <c r="A8" s="60" t="s">
        <v>275</v>
      </c>
      <c r="B8" s="50">
        <v>4.3700000000000003E-2</v>
      </c>
      <c r="C8" s="61">
        <v>125.27</v>
      </c>
    </row>
    <row r="9" spans="1:4">
      <c r="A9" s="60" t="s">
        <v>276</v>
      </c>
      <c r="B9" s="50">
        <v>6.3549999999999995E-2</v>
      </c>
      <c r="C9" s="61">
        <v>98.21</v>
      </c>
    </row>
    <row r="10" spans="1:4">
      <c r="A10" s="60" t="s">
        <v>277</v>
      </c>
      <c r="B10" s="50">
        <v>0.15289</v>
      </c>
      <c r="C10" s="61">
        <v>120.1</v>
      </c>
    </row>
    <row r="11" spans="1:4">
      <c r="A11" s="60" t="s">
        <v>278</v>
      </c>
      <c r="B11" s="50">
        <v>6.7599999999999993E-2</v>
      </c>
      <c r="C11" s="61">
        <v>107.44</v>
      </c>
    </row>
    <row r="12" spans="1:4">
      <c r="A12" s="60" t="s">
        <v>279</v>
      </c>
      <c r="B12" s="50">
        <v>3.9320000000000001E-2</v>
      </c>
      <c r="C12" s="61">
        <v>109.91</v>
      </c>
    </row>
    <row r="13" spans="1:4">
      <c r="A13" s="60" t="s">
        <v>280</v>
      </c>
      <c r="B13" s="50">
        <v>0.14976</v>
      </c>
      <c r="C13" s="61">
        <v>114.25</v>
      </c>
    </row>
    <row r="14" spans="1:4">
      <c r="A14" s="60" t="s">
        <v>281</v>
      </c>
      <c r="B14" s="50">
        <v>3.2600000000000004E-2</v>
      </c>
      <c r="C14" s="61">
        <v>93.35</v>
      </c>
    </row>
    <row r="15" spans="1:4">
      <c r="A15" s="60" t="s">
        <v>282</v>
      </c>
      <c r="B15" s="50">
        <v>0.10305</v>
      </c>
      <c r="C15" s="61">
        <v>100.92</v>
      </c>
    </row>
    <row r="16" spans="1:4">
      <c r="A16" s="60" t="s">
        <v>283</v>
      </c>
      <c r="B16" s="50">
        <v>1.21E-2</v>
      </c>
      <c r="C16" s="61">
        <v>127.52</v>
      </c>
    </row>
    <row r="17" spans="1:3">
      <c r="A17" s="60" t="s">
        <v>284</v>
      </c>
      <c r="B17" s="50">
        <v>9.2590000000000006E-2</v>
      </c>
      <c r="C17" s="61">
        <v>114.7</v>
      </c>
    </row>
    <row r="18" spans="1:3" ht="13.5" thickBot="1">
      <c r="A18" s="66" t="s">
        <v>285</v>
      </c>
      <c r="B18" s="51">
        <v>8.702E-2</v>
      </c>
      <c r="C18" s="67">
        <v>112.86</v>
      </c>
    </row>
    <row r="19" spans="1:3">
      <c r="A19" s="52" t="s">
        <v>288</v>
      </c>
      <c r="B19" s="53"/>
      <c r="C19" s="54"/>
    </row>
    <row r="20" spans="1:3">
      <c r="A20" s="55" t="s">
        <v>289</v>
      </c>
      <c r="B20" s="33"/>
      <c r="C20" s="56"/>
    </row>
    <row r="21" spans="1:3">
      <c r="A21" s="55" t="s">
        <v>290</v>
      </c>
      <c r="B21" s="33"/>
      <c r="C21" s="56"/>
    </row>
    <row r="22" spans="1:3">
      <c r="A22" s="55" t="s">
        <v>291</v>
      </c>
      <c r="B22" s="33"/>
      <c r="C22" s="56"/>
    </row>
    <row r="23" spans="1:3">
      <c r="A23" s="55" t="s">
        <v>57</v>
      </c>
      <c r="B23" s="33"/>
      <c r="C23" s="56"/>
    </row>
    <row r="24" spans="1:3">
      <c r="A24" s="55" t="s">
        <v>58</v>
      </c>
      <c r="B24" s="33"/>
      <c r="C24" s="56"/>
    </row>
    <row r="25" spans="1:3" ht="13.5" thickBot="1">
      <c r="A25" s="57" t="s">
        <v>59</v>
      </c>
      <c r="B25" s="58"/>
      <c r="C25" s="59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R201"/>
  <sheetViews>
    <sheetView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/>
    </sheetView>
  </sheetViews>
  <sheetFormatPr defaultRowHeight="12.75"/>
  <cols>
    <col min="1" max="1" width="6.7109375" customWidth="1"/>
    <col min="4" max="4" width="10.42578125" bestFit="1" customWidth="1"/>
    <col min="8" max="8" width="14.140625" bestFit="1" customWidth="1"/>
  </cols>
  <sheetData>
    <row r="1" spans="1:18" s="27" customFormat="1">
      <c r="F1" s="48" t="s">
        <v>153</v>
      </c>
      <c r="G1" s="28" t="str">
        <f>Home!E19</f>
        <v>If, Or, And</v>
      </c>
    </row>
    <row r="2" spans="1:18" s="27" customFormat="1">
      <c r="F2" s="49" t="s">
        <v>157</v>
      </c>
      <c r="G2" t="s">
        <v>297</v>
      </c>
    </row>
    <row r="3" spans="1:18" s="27" customFormat="1">
      <c r="F3" s="49" t="s">
        <v>156</v>
      </c>
      <c r="G3" s="28" t="s">
        <v>271</v>
      </c>
    </row>
    <row r="4" spans="1:18" s="27" customFormat="1" ht="25.5" customHeight="1">
      <c r="F4" s="81" t="s">
        <v>154</v>
      </c>
      <c r="G4" s="215" t="s">
        <v>867</v>
      </c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4"/>
    </row>
    <row r="5" spans="1:18" s="27" customFormat="1" ht="4.5" customHeight="1">
      <c r="D5" s="29"/>
    </row>
    <row r="6" spans="1:18">
      <c r="A6" t="s">
        <v>293</v>
      </c>
      <c r="B6" t="s">
        <v>162</v>
      </c>
      <c r="C6" t="s">
        <v>163</v>
      </c>
      <c r="D6" t="s">
        <v>1</v>
      </c>
      <c r="E6" t="s">
        <v>196</v>
      </c>
      <c r="F6" t="s">
        <v>197</v>
      </c>
      <c r="G6" t="s">
        <v>294</v>
      </c>
      <c r="H6" s="23" t="s">
        <v>681</v>
      </c>
      <c r="I6" s="23" t="s">
        <v>682</v>
      </c>
      <c r="J6" s="23" t="s">
        <v>683</v>
      </c>
    </row>
    <row r="7" spans="1:18">
      <c r="A7" t="s">
        <v>295</v>
      </c>
      <c r="B7" t="s">
        <v>296</v>
      </c>
      <c r="C7" t="s">
        <v>297</v>
      </c>
      <c r="D7" t="s">
        <v>298</v>
      </c>
      <c r="E7">
        <v>1.1930000000000001</v>
      </c>
      <c r="F7">
        <v>1.1625000000000085</v>
      </c>
      <c r="G7">
        <v>1.1260999999999939</v>
      </c>
    </row>
    <row r="8" spans="1:18">
      <c r="A8" t="s">
        <v>299</v>
      </c>
      <c r="B8" t="s">
        <v>300</v>
      </c>
      <c r="C8" t="s">
        <v>297</v>
      </c>
      <c r="D8" t="s">
        <v>298</v>
      </c>
      <c r="E8">
        <v>90.236999999999995</v>
      </c>
      <c r="F8">
        <v>98.117250000000254</v>
      </c>
      <c r="G8">
        <v>104.1807800000002</v>
      </c>
    </row>
    <row r="9" spans="1:18">
      <c r="A9" t="s">
        <v>301</v>
      </c>
      <c r="B9" t="s">
        <v>302</v>
      </c>
      <c r="C9" t="s">
        <v>297</v>
      </c>
      <c r="D9" t="s">
        <v>298</v>
      </c>
      <c r="E9">
        <v>145.33799999999999</v>
      </c>
      <c r="F9">
        <v>149.83500000000004</v>
      </c>
      <c r="G9">
        <v>153.90830000000005</v>
      </c>
    </row>
    <row r="10" spans="1:18">
      <c r="A10" t="s">
        <v>303</v>
      </c>
      <c r="B10" t="s">
        <v>304</v>
      </c>
      <c r="C10" t="s">
        <v>297</v>
      </c>
      <c r="D10" t="s">
        <v>298</v>
      </c>
      <c r="E10">
        <v>304.95999999999998</v>
      </c>
      <c r="F10">
        <v>315.79000000000087</v>
      </c>
      <c r="G10">
        <v>328.2400000000016</v>
      </c>
    </row>
    <row r="11" spans="1:18">
      <c r="A11" t="s">
        <v>305</v>
      </c>
      <c r="B11" t="s">
        <v>306</v>
      </c>
      <c r="C11" t="s">
        <v>297</v>
      </c>
      <c r="D11" t="s">
        <v>298</v>
      </c>
      <c r="E11">
        <v>161.18</v>
      </c>
      <c r="F11">
        <v>168.53700000000026</v>
      </c>
      <c r="G11">
        <v>175.07910000000084</v>
      </c>
    </row>
    <row r="12" spans="1:18">
      <c r="A12" t="s">
        <v>307</v>
      </c>
      <c r="B12" t="s">
        <v>308</v>
      </c>
      <c r="C12" t="s">
        <v>297</v>
      </c>
      <c r="D12" t="s">
        <v>298</v>
      </c>
      <c r="E12">
        <v>176.00800000000001</v>
      </c>
      <c r="F12">
        <v>186.09699999999975</v>
      </c>
      <c r="G12">
        <v>192.7507999999998</v>
      </c>
    </row>
    <row r="13" spans="1:18">
      <c r="A13" t="s">
        <v>309</v>
      </c>
      <c r="B13" t="s">
        <v>310</v>
      </c>
      <c r="C13" t="s">
        <v>297</v>
      </c>
      <c r="D13" t="s">
        <v>298</v>
      </c>
      <c r="E13">
        <v>598.65099999999995</v>
      </c>
      <c r="F13">
        <v>598.7349999999999</v>
      </c>
      <c r="G13">
        <v>599.50759999999968</v>
      </c>
    </row>
    <row r="14" spans="1:18">
      <c r="A14" t="s">
        <v>311</v>
      </c>
      <c r="B14" t="s">
        <v>312</v>
      </c>
      <c r="C14" t="s">
        <v>297</v>
      </c>
      <c r="D14" t="s">
        <v>298</v>
      </c>
      <c r="E14">
        <v>70.7</v>
      </c>
      <c r="F14">
        <v>70.631067961165044</v>
      </c>
      <c r="G14">
        <v>70.23772268828364</v>
      </c>
    </row>
    <row r="15" spans="1:18">
      <c r="A15" t="s">
        <v>313</v>
      </c>
      <c r="B15" t="s">
        <v>314</v>
      </c>
      <c r="C15" t="s">
        <v>297</v>
      </c>
      <c r="D15" t="s">
        <v>298</v>
      </c>
      <c r="E15">
        <v>134.29599999999999</v>
      </c>
      <c r="F15">
        <v>142.30399999999645</v>
      </c>
      <c r="G15">
        <v>152.11099999999351</v>
      </c>
    </row>
    <row r="16" spans="1:18">
      <c r="A16" t="s">
        <v>315</v>
      </c>
      <c r="B16" t="s">
        <v>316</v>
      </c>
      <c r="C16" t="s">
        <v>297</v>
      </c>
      <c r="D16" t="s">
        <v>298</v>
      </c>
      <c r="E16">
        <v>5316.3389999999999</v>
      </c>
      <c r="F16">
        <v>5478.9100000000326</v>
      </c>
      <c r="G16">
        <v>5686.5146999999997</v>
      </c>
    </row>
    <row r="17" spans="1:7">
      <c r="A17" t="s">
        <v>317</v>
      </c>
      <c r="B17" t="s">
        <v>318</v>
      </c>
      <c r="C17" t="s">
        <v>297</v>
      </c>
      <c r="D17" t="s">
        <v>298</v>
      </c>
      <c r="E17">
        <v>0.34200000000000003</v>
      </c>
      <c r="F17">
        <v>0.34200000000000003</v>
      </c>
      <c r="G17">
        <v>0.34200000000000003</v>
      </c>
    </row>
    <row r="18" spans="1:7">
      <c r="A18" t="s">
        <v>319</v>
      </c>
      <c r="B18" t="s">
        <v>320</v>
      </c>
      <c r="C18" t="s">
        <v>297</v>
      </c>
      <c r="D18" t="s">
        <v>298</v>
      </c>
      <c r="E18">
        <v>899.43299999999999</v>
      </c>
      <c r="F18">
        <v>882.48249999999825</v>
      </c>
      <c r="G18">
        <v>865.880799999999</v>
      </c>
    </row>
    <row r="19" spans="1:7">
      <c r="A19" t="s">
        <v>321</v>
      </c>
      <c r="B19" t="s">
        <v>322</v>
      </c>
      <c r="C19" t="s">
        <v>297</v>
      </c>
      <c r="D19" t="s">
        <v>298</v>
      </c>
      <c r="E19">
        <v>4070.32</v>
      </c>
      <c r="F19">
        <v>4045.5266990291207</v>
      </c>
      <c r="G19">
        <v>3983.296174003201</v>
      </c>
    </row>
    <row r="20" spans="1:7">
      <c r="A20" t="s">
        <v>323</v>
      </c>
      <c r="B20" t="s">
        <v>324</v>
      </c>
      <c r="C20" t="s">
        <v>297</v>
      </c>
      <c r="D20" t="s">
        <v>298</v>
      </c>
      <c r="E20">
        <v>17.297000000000001</v>
      </c>
      <c r="F20">
        <v>17.38300000000001</v>
      </c>
      <c r="G20">
        <v>17.500199999999978</v>
      </c>
    </row>
    <row r="21" spans="1:7">
      <c r="A21" t="s">
        <v>325</v>
      </c>
      <c r="B21" t="s">
        <v>326</v>
      </c>
      <c r="C21" t="s">
        <v>297</v>
      </c>
      <c r="D21" t="s">
        <v>298</v>
      </c>
      <c r="E21">
        <v>0.217</v>
      </c>
      <c r="F21">
        <v>0.2275000000000027</v>
      </c>
      <c r="G21">
        <v>0.23570000000000135</v>
      </c>
    </row>
    <row r="22" spans="1:7">
      <c r="A22" t="s">
        <v>327</v>
      </c>
      <c r="B22" t="s">
        <v>198</v>
      </c>
      <c r="C22" t="s">
        <v>297</v>
      </c>
      <c r="D22" t="s">
        <v>298</v>
      </c>
      <c r="E22">
        <v>1807.787</v>
      </c>
      <c r="F22">
        <v>1807.8650000000016</v>
      </c>
      <c r="G22">
        <v>1812.5795000000007</v>
      </c>
    </row>
    <row r="23" spans="1:7">
      <c r="A23" t="s">
        <v>328</v>
      </c>
      <c r="B23" t="s">
        <v>329</v>
      </c>
      <c r="C23" t="s">
        <v>297</v>
      </c>
      <c r="D23" t="s">
        <v>298</v>
      </c>
      <c r="E23">
        <v>239.934</v>
      </c>
      <c r="F23">
        <v>240.40499999999997</v>
      </c>
      <c r="G23">
        <v>241.28250000000003</v>
      </c>
    </row>
    <row r="24" spans="1:7">
      <c r="A24" t="s">
        <v>330</v>
      </c>
      <c r="B24" t="s">
        <v>331</v>
      </c>
      <c r="C24" t="s">
        <v>297</v>
      </c>
      <c r="D24" t="s">
        <v>298</v>
      </c>
      <c r="E24">
        <v>617.65099999999995</v>
      </c>
      <c r="F24">
        <v>639.90350000000763</v>
      </c>
      <c r="G24">
        <v>662.1362000000081</v>
      </c>
    </row>
    <row r="25" spans="1:7">
      <c r="A25" t="s">
        <v>332</v>
      </c>
      <c r="B25" t="s">
        <v>333</v>
      </c>
      <c r="C25" t="s">
        <v>297</v>
      </c>
      <c r="D25" t="s">
        <v>298</v>
      </c>
      <c r="E25">
        <v>20.472000000000001</v>
      </c>
      <c r="F25">
        <v>21.721304347826411</v>
      </c>
      <c r="G25">
        <v>23.137857707509859</v>
      </c>
    </row>
    <row r="26" spans="1:7">
      <c r="A26" t="s">
        <v>334</v>
      </c>
      <c r="B26" t="s">
        <v>335</v>
      </c>
      <c r="C26" t="s">
        <v>297</v>
      </c>
      <c r="D26" t="s">
        <v>298</v>
      </c>
      <c r="E26">
        <v>61.46</v>
      </c>
      <c r="F26">
        <v>62.878410000000031</v>
      </c>
      <c r="G26">
        <v>62.965728000000126</v>
      </c>
    </row>
    <row r="27" spans="1:7">
      <c r="A27" t="s">
        <v>336</v>
      </c>
      <c r="B27" t="s">
        <v>337</v>
      </c>
      <c r="C27" t="s">
        <v>297</v>
      </c>
      <c r="D27" t="s">
        <v>298</v>
      </c>
      <c r="E27">
        <v>922</v>
      </c>
      <c r="F27">
        <v>958.9380000000092</v>
      </c>
      <c r="G27">
        <v>1007.520800000013</v>
      </c>
    </row>
    <row r="28" spans="1:7">
      <c r="A28" t="s">
        <v>338</v>
      </c>
      <c r="B28" t="s">
        <v>339</v>
      </c>
      <c r="C28" t="s">
        <v>297</v>
      </c>
      <c r="D28" t="s">
        <v>298</v>
      </c>
      <c r="E28">
        <v>7.0170000000000003</v>
      </c>
      <c r="F28">
        <v>7.1260549999999947</v>
      </c>
      <c r="G28">
        <v>7.2475373199999975</v>
      </c>
    </row>
    <row r="29" spans="1:7">
      <c r="A29" t="s">
        <v>340</v>
      </c>
      <c r="B29" t="s">
        <v>341</v>
      </c>
      <c r="C29" t="s">
        <v>297</v>
      </c>
      <c r="D29" t="s">
        <v>298</v>
      </c>
      <c r="E29">
        <v>6.5869999999999997</v>
      </c>
      <c r="F29">
        <v>6.6125000000000043</v>
      </c>
      <c r="G29">
        <v>6.6349000000000018</v>
      </c>
    </row>
    <row r="30" spans="1:7">
      <c r="A30" t="s">
        <v>342</v>
      </c>
      <c r="B30" t="s">
        <v>343</v>
      </c>
      <c r="C30" t="s">
        <v>297</v>
      </c>
      <c r="D30" t="s">
        <v>298</v>
      </c>
      <c r="E30">
        <v>22827.235000000001</v>
      </c>
      <c r="F30">
        <v>24021.503999999957</v>
      </c>
      <c r="G30">
        <v>24837.79879999999</v>
      </c>
    </row>
    <row r="31" spans="1:7">
      <c r="A31" t="s">
        <v>344</v>
      </c>
      <c r="B31" t="s">
        <v>345</v>
      </c>
      <c r="C31" t="s">
        <v>297</v>
      </c>
      <c r="D31" t="s">
        <v>298</v>
      </c>
      <c r="E31">
        <v>67.89</v>
      </c>
      <c r="F31">
        <v>74.123300970873544</v>
      </c>
      <c r="G31">
        <v>81.520940776699717</v>
      </c>
    </row>
    <row r="32" spans="1:7">
      <c r="A32" t="s">
        <v>346</v>
      </c>
      <c r="B32" t="s">
        <v>347</v>
      </c>
      <c r="C32" t="s">
        <v>297</v>
      </c>
      <c r="D32" t="s">
        <v>298</v>
      </c>
      <c r="E32">
        <v>250.90799999999999</v>
      </c>
      <c r="F32">
        <v>252.8030000000002</v>
      </c>
      <c r="G32">
        <v>252.91290000000026</v>
      </c>
    </row>
    <row r="33" spans="1:7">
      <c r="A33" t="s">
        <v>348</v>
      </c>
      <c r="B33" t="s">
        <v>349</v>
      </c>
      <c r="C33" t="s">
        <v>297</v>
      </c>
      <c r="D33" t="s">
        <v>298</v>
      </c>
      <c r="E33">
        <v>574.04399999999998</v>
      </c>
      <c r="F33">
        <v>614.44349999999395</v>
      </c>
      <c r="G33">
        <v>643.74749999999767</v>
      </c>
    </row>
    <row r="34" spans="1:7">
      <c r="A34" t="s">
        <v>350</v>
      </c>
      <c r="B34" t="s">
        <v>351</v>
      </c>
      <c r="C34" t="s">
        <v>297</v>
      </c>
      <c r="D34" t="s">
        <v>298</v>
      </c>
      <c r="E34">
        <v>16.033999999999999</v>
      </c>
      <c r="F34">
        <v>16.441660000000027</v>
      </c>
      <c r="G34">
        <v>16.970523680000017</v>
      </c>
    </row>
    <row r="35" spans="1:7">
      <c r="A35" t="s">
        <v>352</v>
      </c>
      <c r="B35" t="s">
        <v>353</v>
      </c>
      <c r="C35" t="s">
        <v>297</v>
      </c>
      <c r="D35" t="s">
        <v>298</v>
      </c>
      <c r="E35">
        <v>4449.3310000000001</v>
      </c>
      <c r="F35">
        <v>4437.7618811881239</v>
      </c>
      <c r="G35">
        <v>4414.2677276737631</v>
      </c>
    </row>
    <row r="36" spans="1:7">
      <c r="A36" t="s">
        <v>354</v>
      </c>
      <c r="B36" t="s">
        <v>355</v>
      </c>
      <c r="C36" t="s">
        <v>297</v>
      </c>
      <c r="D36" t="s">
        <v>298</v>
      </c>
      <c r="E36">
        <v>206.73</v>
      </c>
      <c r="F36">
        <v>194.62000000000262</v>
      </c>
      <c r="G36">
        <v>185.5940000000046</v>
      </c>
    </row>
    <row r="37" spans="1:7">
      <c r="A37" t="s">
        <v>356</v>
      </c>
      <c r="B37" t="s">
        <v>357</v>
      </c>
      <c r="C37" t="s">
        <v>297</v>
      </c>
      <c r="D37" t="s">
        <v>298</v>
      </c>
      <c r="E37">
        <v>141.65700000000001</v>
      </c>
      <c r="F37">
        <v>145.15999999999985</v>
      </c>
      <c r="G37">
        <v>148.69340000000011</v>
      </c>
    </row>
    <row r="38" spans="1:7">
      <c r="A38" t="s">
        <v>358</v>
      </c>
      <c r="B38" t="s">
        <v>359</v>
      </c>
      <c r="C38" t="s">
        <v>297</v>
      </c>
      <c r="D38" t="s">
        <v>298</v>
      </c>
      <c r="E38">
        <v>44.046999999999997</v>
      </c>
      <c r="F38">
        <v>46.206500000000233</v>
      </c>
      <c r="G38">
        <v>48.320600000000013</v>
      </c>
    </row>
    <row r="39" spans="1:7">
      <c r="A39" t="s">
        <v>360</v>
      </c>
      <c r="B39" t="s">
        <v>361</v>
      </c>
      <c r="C39" t="s">
        <v>297</v>
      </c>
      <c r="D39" t="s">
        <v>298</v>
      </c>
      <c r="E39">
        <v>454.75200000000001</v>
      </c>
      <c r="F39">
        <v>454.43699999999899</v>
      </c>
      <c r="G39">
        <v>458.11619999999948</v>
      </c>
    </row>
    <row r="40" spans="1:7">
      <c r="A40" t="s">
        <v>362</v>
      </c>
      <c r="B40" t="s">
        <v>363</v>
      </c>
      <c r="C40" t="s">
        <v>297</v>
      </c>
      <c r="D40" t="s">
        <v>298</v>
      </c>
      <c r="E40">
        <v>239.18100000000001</v>
      </c>
      <c r="F40">
        <v>244.1304999999993</v>
      </c>
      <c r="G40">
        <v>249.757599999999</v>
      </c>
    </row>
    <row r="41" spans="1:7">
      <c r="A41" t="s">
        <v>364</v>
      </c>
      <c r="B41" t="s">
        <v>365</v>
      </c>
      <c r="C41" t="s">
        <v>297</v>
      </c>
      <c r="D41" t="s">
        <v>298</v>
      </c>
      <c r="E41">
        <v>1360.6990000000001</v>
      </c>
      <c r="F41">
        <v>1334.7158653846166</v>
      </c>
      <c r="G41">
        <v>1303.3402810650898</v>
      </c>
    </row>
    <row r="42" spans="1:7">
      <c r="A42" t="s">
        <v>366</v>
      </c>
      <c r="B42" t="s">
        <v>367</v>
      </c>
      <c r="C42" t="s">
        <v>297</v>
      </c>
      <c r="D42" t="s">
        <v>298</v>
      </c>
      <c r="E42">
        <v>78171.936000000002</v>
      </c>
      <c r="F42">
        <v>79057.41999999946</v>
      </c>
      <c r="G42">
        <v>81106.328099999577</v>
      </c>
    </row>
    <row r="43" spans="1:7">
      <c r="A43" t="s">
        <v>368</v>
      </c>
      <c r="B43" t="s">
        <v>369</v>
      </c>
      <c r="C43" t="s">
        <v>297</v>
      </c>
      <c r="D43" t="s">
        <v>298</v>
      </c>
      <c r="E43">
        <v>2162.0160000000001</v>
      </c>
      <c r="F43">
        <v>2299.12950000001</v>
      </c>
      <c r="G43">
        <v>2407.1314999999886</v>
      </c>
    </row>
    <row r="44" spans="1:7">
      <c r="A44" t="s">
        <v>370</v>
      </c>
      <c r="B44" t="s">
        <v>371</v>
      </c>
      <c r="C44" t="s">
        <v>297</v>
      </c>
      <c r="D44" t="s">
        <v>298</v>
      </c>
      <c r="E44">
        <v>1.081</v>
      </c>
      <c r="F44">
        <v>1.1290000000000049</v>
      </c>
      <c r="G44">
        <v>1.1663999999999959</v>
      </c>
    </row>
    <row r="45" spans="1:7">
      <c r="A45" t="s">
        <v>372</v>
      </c>
      <c r="B45" t="s">
        <v>373</v>
      </c>
      <c r="C45" t="s">
        <v>297</v>
      </c>
      <c r="D45" t="s">
        <v>298</v>
      </c>
      <c r="E45">
        <v>212.61</v>
      </c>
      <c r="F45">
        <v>217.71500000000015</v>
      </c>
      <c r="G45">
        <v>222.78550000000178</v>
      </c>
    </row>
    <row r="46" spans="1:7">
      <c r="A46" t="s">
        <v>374</v>
      </c>
      <c r="B46" t="s">
        <v>375</v>
      </c>
      <c r="C46" t="s">
        <v>297</v>
      </c>
      <c r="D46" t="s">
        <v>298</v>
      </c>
      <c r="E46">
        <v>620.50400000000002</v>
      </c>
      <c r="F46">
        <v>599.35000000000582</v>
      </c>
      <c r="G46">
        <v>569.2303000000029</v>
      </c>
    </row>
    <row r="47" spans="1:7">
      <c r="A47" t="s">
        <v>376</v>
      </c>
      <c r="B47" t="s">
        <v>377</v>
      </c>
      <c r="C47" t="s">
        <v>297</v>
      </c>
      <c r="D47" t="s">
        <v>298</v>
      </c>
      <c r="E47">
        <v>290.70400000000001</v>
      </c>
      <c r="F47">
        <v>287.76723486439226</v>
      </c>
      <c r="G47">
        <v>286.16516377597901</v>
      </c>
    </row>
    <row r="48" spans="1:7">
      <c r="A48" t="s">
        <v>378</v>
      </c>
      <c r="B48" t="s">
        <v>379</v>
      </c>
      <c r="C48" t="s">
        <v>297</v>
      </c>
      <c r="D48" t="s">
        <v>298</v>
      </c>
      <c r="E48">
        <v>10.593</v>
      </c>
      <c r="F48">
        <v>11.07000000000005</v>
      </c>
      <c r="G48">
        <v>11.5073000000001</v>
      </c>
    </row>
    <row r="49" spans="1:7">
      <c r="A49" t="s">
        <v>380</v>
      </c>
      <c r="B49" t="s">
        <v>381</v>
      </c>
      <c r="C49" t="s">
        <v>297</v>
      </c>
      <c r="D49" t="s">
        <v>298</v>
      </c>
      <c r="E49">
        <v>97.113</v>
      </c>
      <c r="F49">
        <v>93.785648148147828</v>
      </c>
      <c r="G49">
        <v>91.399262753319121</v>
      </c>
    </row>
    <row r="50" spans="1:7">
      <c r="A50" t="s">
        <v>382</v>
      </c>
      <c r="B50" t="s">
        <v>201</v>
      </c>
      <c r="C50" t="s">
        <v>297</v>
      </c>
      <c r="D50" t="s">
        <v>298</v>
      </c>
      <c r="E50">
        <v>7837.7870000000003</v>
      </c>
      <c r="F50">
        <v>8172.1339999999618</v>
      </c>
      <c r="G50">
        <v>8442.9501999999629</v>
      </c>
    </row>
    <row r="51" spans="1:7">
      <c r="A51" t="s">
        <v>383</v>
      </c>
      <c r="B51" t="s">
        <v>384</v>
      </c>
      <c r="C51" t="s">
        <v>297</v>
      </c>
      <c r="D51" t="s">
        <v>298</v>
      </c>
      <c r="E51">
        <v>11.244</v>
      </c>
      <c r="F51">
        <v>11.878181818181639</v>
      </c>
      <c r="G51">
        <v>12.932691622103333</v>
      </c>
    </row>
    <row r="52" spans="1:7">
      <c r="A52" t="s">
        <v>385</v>
      </c>
      <c r="B52" t="s">
        <v>386</v>
      </c>
      <c r="C52" t="s">
        <v>297</v>
      </c>
      <c r="D52" t="s">
        <v>298</v>
      </c>
      <c r="E52">
        <v>1890.4449999999999</v>
      </c>
      <c r="F52">
        <v>1874.0675000000047</v>
      </c>
      <c r="G52">
        <v>1815.8184999999939</v>
      </c>
    </row>
    <row r="53" spans="1:7">
      <c r="A53" t="s">
        <v>387</v>
      </c>
      <c r="B53" t="s">
        <v>388</v>
      </c>
      <c r="C53" t="s">
        <v>297</v>
      </c>
      <c r="D53" t="s">
        <v>298</v>
      </c>
      <c r="E53">
        <v>1.365</v>
      </c>
      <c r="F53">
        <v>1.365</v>
      </c>
      <c r="G53">
        <v>1.365</v>
      </c>
    </row>
    <row r="54" spans="1:7">
      <c r="A54" t="s">
        <v>389</v>
      </c>
      <c r="B54" t="s">
        <v>390</v>
      </c>
      <c r="C54" t="s">
        <v>297</v>
      </c>
      <c r="D54" t="s">
        <v>298</v>
      </c>
      <c r="E54">
        <v>540.09199999999998</v>
      </c>
      <c r="F54">
        <v>550.45099999999729</v>
      </c>
      <c r="G54">
        <v>561.96149999999761</v>
      </c>
    </row>
    <row r="55" spans="1:7">
      <c r="A55" t="s">
        <v>391</v>
      </c>
      <c r="B55" t="s">
        <v>392</v>
      </c>
      <c r="C55" t="s">
        <v>297</v>
      </c>
      <c r="D55" t="s">
        <v>298</v>
      </c>
      <c r="E55">
        <v>775.38199999999995</v>
      </c>
      <c r="F55">
        <v>725.28086956522088</v>
      </c>
      <c r="G55">
        <v>679.61718916857649</v>
      </c>
    </row>
    <row r="56" spans="1:7">
      <c r="A56" t="s">
        <v>393</v>
      </c>
      <c r="B56" t="s">
        <v>394</v>
      </c>
      <c r="C56" t="s">
        <v>297</v>
      </c>
      <c r="D56" t="s">
        <v>298</v>
      </c>
      <c r="E56">
        <v>36.923999999999999</v>
      </c>
      <c r="F56">
        <v>37.118819999999843</v>
      </c>
      <c r="G56">
        <v>37.86055599999986</v>
      </c>
    </row>
    <row r="57" spans="1:7">
      <c r="A57" t="s">
        <v>395</v>
      </c>
      <c r="B57" t="s">
        <v>396</v>
      </c>
      <c r="C57" t="s">
        <v>297</v>
      </c>
      <c r="D57" t="s">
        <v>298</v>
      </c>
      <c r="E57">
        <v>1575.297</v>
      </c>
      <c r="F57">
        <v>1589.9380000000001</v>
      </c>
      <c r="G57">
        <v>1594.9115000000002</v>
      </c>
    </row>
    <row r="58" spans="1:7">
      <c r="A58" t="s">
        <v>397</v>
      </c>
      <c r="B58" t="s">
        <v>398</v>
      </c>
      <c r="C58" t="s">
        <v>297</v>
      </c>
      <c r="D58" t="s">
        <v>298</v>
      </c>
      <c r="E58">
        <v>20.059000000000001</v>
      </c>
      <c r="F58">
        <v>21.062000000000126</v>
      </c>
      <c r="G58">
        <v>21.67229999999995</v>
      </c>
    </row>
    <row r="59" spans="1:7">
      <c r="A59" t="s">
        <v>399</v>
      </c>
      <c r="B59" t="s">
        <v>400</v>
      </c>
      <c r="C59" t="s">
        <v>297</v>
      </c>
      <c r="D59" t="s">
        <v>298</v>
      </c>
      <c r="E59">
        <v>694.96500000000003</v>
      </c>
      <c r="F59">
        <v>708.51250000000073</v>
      </c>
      <c r="G59">
        <v>723.57370000000083</v>
      </c>
    </row>
    <row r="60" spans="1:7">
      <c r="A60" t="s">
        <v>401</v>
      </c>
      <c r="B60" t="s">
        <v>402</v>
      </c>
      <c r="C60" t="s">
        <v>297</v>
      </c>
      <c r="D60" t="s">
        <v>298</v>
      </c>
      <c r="E60">
        <v>0.56499999999999995</v>
      </c>
      <c r="F60">
        <v>0.5665</v>
      </c>
      <c r="G60">
        <v>0.5673999999999999</v>
      </c>
    </row>
    <row r="61" spans="1:7">
      <c r="A61" t="s">
        <v>403</v>
      </c>
      <c r="B61" t="s">
        <v>404</v>
      </c>
      <c r="C61" t="s">
        <v>297</v>
      </c>
      <c r="D61" t="s">
        <v>298</v>
      </c>
      <c r="E61">
        <v>5312.5919999999996</v>
      </c>
      <c r="F61">
        <v>5411.1219999999994</v>
      </c>
      <c r="G61">
        <v>5412.2462999999989</v>
      </c>
    </row>
    <row r="62" spans="1:7">
      <c r="A62" t="s">
        <v>405</v>
      </c>
      <c r="B62" t="s">
        <v>406</v>
      </c>
      <c r="C62" t="s">
        <v>297</v>
      </c>
      <c r="D62" t="s">
        <v>298</v>
      </c>
      <c r="E62">
        <v>75.646000000000001</v>
      </c>
      <c r="F62">
        <v>78.057999999999993</v>
      </c>
      <c r="G62">
        <v>80.321999999999207</v>
      </c>
    </row>
    <row r="63" spans="1:7">
      <c r="A63" t="s">
        <v>407</v>
      </c>
      <c r="B63" t="s">
        <v>408</v>
      </c>
      <c r="C63" t="s">
        <v>297</v>
      </c>
      <c r="D63" t="s">
        <v>298</v>
      </c>
      <c r="E63">
        <v>1.276</v>
      </c>
      <c r="F63">
        <v>1.2186363636363688</v>
      </c>
      <c r="G63">
        <v>1.1630082644628135</v>
      </c>
    </row>
    <row r="64" spans="1:7">
      <c r="A64" t="s">
        <v>409</v>
      </c>
      <c r="B64" t="s">
        <v>410</v>
      </c>
      <c r="C64" t="s">
        <v>297</v>
      </c>
      <c r="D64" t="s">
        <v>298</v>
      </c>
      <c r="E64">
        <v>389.69</v>
      </c>
      <c r="F64">
        <v>384.77815533980583</v>
      </c>
      <c r="G64">
        <v>374.95963521538317</v>
      </c>
    </row>
    <row r="65" spans="1:7">
      <c r="A65" t="s">
        <v>411</v>
      </c>
      <c r="B65" t="s">
        <v>412</v>
      </c>
      <c r="C65" t="s">
        <v>297</v>
      </c>
      <c r="D65" t="s">
        <v>298</v>
      </c>
      <c r="E65">
        <v>25.488</v>
      </c>
      <c r="F65">
        <v>25.202912621359172</v>
      </c>
      <c r="G65">
        <v>24.850430097087383</v>
      </c>
    </row>
    <row r="66" spans="1:7">
      <c r="A66" t="s">
        <v>413</v>
      </c>
      <c r="B66" t="s">
        <v>414</v>
      </c>
      <c r="C66" t="s">
        <v>297</v>
      </c>
      <c r="D66" t="s">
        <v>298</v>
      </c>
      <c r="E66">
        <v>2.1240000000000001</v>
      </c>
      <c r="F66">
        <v>2.2235000000000014</v>
      </c>
      <c r="G66">
        <v>2.3143000000000029</v>
      </c>
    </row>
    <row r="67" spans="1:7">
      <c r="A67" t="s">
        <v>415</v>
      </c>
      <c r="B67" t="s">
        <v>200</v>
      </c>
      <c r="C67" t="s">
        <v>297</v>
      </c>
      <c r="D67" t="s">
        <v>298</v>
      </c>
      <c r="E67">
        <v>5474.5140000000001</v>
      </c>
      <c r="F67">
        <v>5418.0534313725475</v>
      </c>
      <c r="G67">
        <v>5351.921024605921</v>
      </c>
    </row>
    <row r="68" spans="1:7">
      <c r="A68" t="s">
        <v>416</v>
      </c>
      <c r="B68" t="s">
        <v>417</v>
      </c>
      <c r="C68" t="s">
        <v>297</v>
      </c>
      <c r="D68" t="s">
        <v>298</v>
      </c>
      <c r="E68">
        <v>3533.4450000000002</v>
      </c>
      <c r="F68">
        <v>3517.1290000000008</v>
      </c>
      <c r="G68">
        <v>3552.700199999992</v>
      </c>
    </row>
    <row r="69" spans="1:7">
      <c r="A69" t="s">
        <v>418</v>
      </c>
      <c r="B69" t="s">
        <v>419</v>
      </c>
      <c r="C69" t="s">
        <v>297</v>
      </c>
      <c r="D69" t="s">
        <v>298</v>
      </c>
      <c r="E69">
        <v>295.81200000000001</v>
      </c>
      <c r="F69">
        <v>306.89350000000195</v>
      </c>
      <c r="G69">
        <v>316.15469999999914</v>
      </c>
    </row>
    <row r="70" spans="1:7">
      <c r="A70" t="s">
        <v>420</v>
      </c>
      <c r="B70" t="s">
        <v>421</v>
      </c>
      <c r="C70" t="s">
        <v>297</v>
      </c>
      <c r="D70" t="s">
        <v>298</v>
      </c>
      <c r="E70">
        <v>1.4179999999999999</v>
      </c>
      <c r="F70">
        <v>1.3245614035087765</v>
      </c>
      <c r="G70">
        <v>1.264061716791977</v>
      </c>
    </row>
    <row r="71" spans="1:7">
      <c r="A71" t="s">
        <v>422</v>
      </c>
      <c r="B71" t="s">
        <v>423</v>
      </c>
      <c r="C71" t="s">
        <v>297</v>
      </c>
      <c r="D71" t="s">
        <v>298</v>
      </c>
      <c r="E71">
        <v>54.3</v>
      </c>
      <c r="F71">
        <v>53.495000000001895</v>
      </c>
      <c r="G71">
        <v>48.703199999999192</v>
      </c>
    </row>
    <row r="72" spans="1:7">
      <c r="A72" t="s">
        <v>424</v>
      </c>
      <c r="B72" t="s">
        <v>425</v>
      </c>
      <c r="C72" t="s">
        <v>297</v>
      </c>
      <c r="D72" t="s">
        <v>298</v>
      </c>
      <c r="E72">
        <v>227.30099999999999</v>
      </c>
      <c r="F72">
        <v>241.20899999999892</v>
      </c>
      <c r="G72">
        <v>254.8395999999957</v>
      </c>
    </row>
    <row r="73" spans="1:7">
      <c r="A73" t="s">
        <v>426</v>
      </c>
      <c r="B73" t="s">
        <v>427</v>
      </c>
      <c r="C73" t="s">
        <v>297</v>
      </c>
      <c r="D73" t="s">
        <v>298</v>
      </c>
      <c r="E73">
        <v>0.28899999999999998</v>
      </c>
      <c r="F73">
        <v>0.29300000000000281</v>
      </c>
      <c r="G73">
        <v>0.30300000000000082</v>
      </c>
    </row>
    <row r="74" spans="1:7">
      <c r="A74" t="s">
        <v>428</v>
      </c>
      <c r="B74" t="s">
        <v>429</v>
      </c>
      <c r="C74" t="s">
        <v>297</v>
      </c>
      <c r="D74" t="s">
        <v>298</v>
      </c>
      <c r="E74">
        <v>32.948</v>
      </c>
      <c r="F74">
        <v>33.0150000000001</v>
      </c>
      <c r="G74">
        <v>33.472300000000132</v>
      </c>
    </row>
    <row r="75" spans="1:7">
      <c r="A75" t="s">
        <v>430</v>
      </c>
      <c r="B75" t="s">
        <v>431</v>
      </c>
      <c r="C75" t="s">
        <v>297</v>
      </c>
      <c r="D75" t="s">
        <v>298</v>
      </c>
      <c r="E75">
        <v>6.3689999999999998</v>
      </c>
      <c r="F75">
        <v>5.944782608695653</v>
      </c>
      <c r="G75">
        <v>5.5534139886578302</v>
      </c>
    </row>
    <row r="76" spans="1:7">
      <c r="A76" t="s">
        <v>432</v>
      </c>
      <c r="B76" t="s">
        <v>433</v>
      </c>
      <c r="C76" t="s">
        <v>297</v>
      </c>
      <c r="D76" t="s">
        <v>298</v>
      </c>
      <c r="E76">
        <v>439.84300000000002</v>
      </c>
      <c r="F76">
        <v>429.31949999999779</v>
      </c>
      <c r="G76">
        <v>420.62169999999969</v>
      </c>
    </row>
    <row r="77" spans="1:7">
      <c r="A77" t="s">
        <v>434</v>
      </c>
      <c r="B77" t="s">
        <v>435</v>
      </c>
      <c r="C77" t="s">
        <v>297</v>
      </c>
      <c r="D77" t="s">
        <v>298</v>
      </c>
      <c r="E77">
        <v>300.06400000000002</v>
      </c>
      <c r="F77">
        <v>297.72990196078462</v>
      </c>
      <c r="G77">
        <v>293.68040928992946</v>
      </c>
    </row>
    <row r="78" spans="1:7">
      <c r="A78" t="s">
        <v>436</v>
      </c>
      <c r="B78" t="s">
        <v>437</v>
      </c>
      <c r="C78" t="s">
        <v>297</v>
      </c>
      <c r="D78" t="s">
        <v>298</v>
      </c>
      <c r="E78">
        <v>78.153999999999996</v>
      </c>
      <c r="F78">
        <v>82.126999999999498</v>
      </c>
      <c r="G78">
        <v>85.451699999999619</v>
      </c>
    </row>
    <row r="79" spans="1:7">
      <c r="A79" t="s">
        <v>438</v>
      </c>
      <c r="B79" t="s">
        <v>439</v>
      </c>
      <c r="C79" t="s">
        <v>297</v>
      </c>
      <c r="D79" t="s">
        <v>298</v>
      </c>
      <c r="E79">
        <v>26.933</v>
      </c>
      <c r="F79">
        <v>28.236499999999978</v>
      </c>
      <c r="G79">
        <v>28.822700000000168</v>
      </c>
    </row>
    <row r="80" spans="1:7">
      <c r="A80" t="s">
        <v>440</v>
      </c>
      <c r="B80" t="s">
        <v>441</v>
      </c>
      <c r="C80" t="s">
        <v>297</v>
      </c>
      <c r="D80" t="s">
        <v>298</v>
      </c>
      <c r="E80">
        <v>219.87700000000001</v>
      </c>
      <c r="F80">
        <v>209.9999999999992</v>
      </c>
      <c r="G80">
        <v>199.35876475930922</v>
      </c>
    </row>
    <row r="81" spans="1:7">
      <c r="A81" t="s">
        <v>442</v>
      </c>
      <c r="B81" t="s">
        <v>443</v>
      </c>
      <c r="C81" t="s">
        <v>297</v>
      </c>
      <c r="D81" t="s">
        <v>298</v>
      </c>
      <c r="E81">
        <v>110.517</v>
      </c>
      <c r="F81">
        <v>102.99110169491573</v>
      </c>
      <c r="G81">
        <v>96.862264347309306</v>
      </c>
    </row>
    <row r="82" spans="1:7">
      <c r="A82" t="s">
        <v>444</v>
      </c>
      <c r="B82" t="s">
        <v>445</v>
      </c>
      <c r="C82" t="s">
        <v>297</v>
      </c>
      <c r="D82" t="s">
        <v>298</v>
      </c>
      <c r="E82">
        <v>882.73</v>
      </c>
      <c r="F82">
        <v>865.18600000000151</v>
      </c>
      <c r="G82">
        <v>848.28109999999288</v>
      </c>
    </row>
    <row r="83" spans="1:7">
      <c r="A83" t="s">
        <v>446</v>
      </c>
      <c r="B83" t="s">
        <v>447</v>
      </c>
      <c r="C83" t="s">
        <v>297</v>
      </c>
      <c r="D83" t="s">
        <v>298</v>
      </c>
      <c r="E83">
        <v>29.574000000000002</v>
      </c>
      <c r="F83">
        <v>29.457142857142699</v>
      </c>
      <c r="G83">
        <v>28.25112433862418</v>
      </c>
    </row>
    <row r="84" spans="1:7">
      <c r="A84" t="s">
        <v>448</v>
      </c>
      <c r="B84" t="s">
        <v>449</v>
      </c>
      <c r="C84" t="s">
        <v>297</v>
      </c>
      <c r="D84" t="s">
        <v>298</v>
      </c>
      <c r="E84">
        <v>2644.136</v>
      </c>
      <c r="F84">
        <v>2698.3179999999993</v>
      </c>
      <c r="G84">
        <v>2767.2841999999946</v>
      </c>
    </row>
    <row r="85" spans="1:7">
      <c r="A85" t="s">
        <v>450</v>
      </c>
      <c r="B85" t="s">
        <v>451</v>
      </c>
      <c r="C85" t="s">
        <v>297</v>
      </c>
      <c r="D85" t="s">
        <v>298</v>
      </c>
      <c r="E85">
        <v>885.21299999999997</v>
      </c>
      <c r="F85">
        <v>855.39699999999721</v>
      </c>
      <c r="G85">
        <v>822.51039999998466</v>
      </c>
    </row>
    <row r="86" spans="1:7">
      <c r="A86" t="s">
        <v>452</v>
      </c>
      <c r="B86" t="s">
        <v>453</v>
      </c>
      <c r="C86" t="s">
        <v>297</v>
      </c>
      <c r="D86" t="s">
        <v>298</v>
      </c>
      <c r="E86">
        <v>4408.5889999999999</v>
      </c>
      <c r="F86">
        <v>4459.9119999999966</v>
      </c>
      <c r="G86">
        <v>4511.4798999999912</v>
      </c>
    </row>
    <row r="87" spans="1:7">
      <c r="A87" t="s">
        <v>454</v>
      </c>
      <c r="B87" t="s">
        <v>455</v>
      </c>
      <c r="C87" t="s">
        <v>297</v>
      </c>
      <c r="D87" t="s">
        <v>298</v>
      </c>
      <c r="E87">
        <v>161.04</v>
      </c>
      <c r="F87">
        <v>171.36673599999477</v>
      </c>
      <c r="G87">
        <v>180.6408737375923</v>
      </c>
    </row>
    <row r="88" spans="1:7">
      <c r="A88" t="s">
        <v>456</v>
      </c>
      <c r="B88" t="s">
        <v>457</v>
      </c>
      <c r="C88" t="s">
        <v>297</v>
      </c>
      <c r="D88" t="s">
        <v>298</v>
      </c>
      <c r="E88">
        <v>2570.9580000000001</v>
      </c>
      <c r="F88">
        <v>2694.5920000000042</v>
      </c>
      <c r="G88">
        <v>2810.7697000000044</v>
      </c>
    </row>
    <row r="89" spans="1:7">
      <c r="A89" t="s">
        <v>458</v>
      </c>
      <c r="B89" t="s">
        <v>459</v>
      </c>
      <c r="C89" t="s">
        <v>297</v>
      </c>
      <c r="D89" t="s">
        <v>298</v>
      </c>
      <c r="E89">
        <v>667.11800000000005</v>
      </c>
      <c r="F89">
        <v>653.63285714285576</v>
      </c>
      <c r="G89">
        <v>642.25142857142737</v>
      </c>
    </row>
    <row r="90" spans="1:7">
      <c r="A90" t="s">
        <v>460</v>
      </c>
      <c r="B90" t="s">
        <v>202</v>
      </c>
      <c r="C90" t="s">
        <v>297</v>
      </c>
      <c r="D90" t="s">
        <v>298</v>
      </c>
      <c r="E90">
        <v>4130.0590000000002</v>
      </c>
      <c r="F90">
        <v>4021.0076190476093</v>
      </c>
      <c r="G90">
        <v>3919.5702811791298</v>
      </c>
    </row>
    <row r="91" spans="1:7">
      <c r="A91" t="s">
        <v>461</v>
      </c>
      <c r="B91" t="s">
        <v>462</v>
      </c>
      <c r="C91" t="s">
        <v>297</v>
      </c>
      <c r="D91" t="s">
        <v>298</v>
      </c>
      <c r="E91">
        <v>122.959</v>
      </c>
      <c r="F91">
        <v>124.75700000000006</v>
      </c>
      <c r="G91">
        <v>126.13099999999986</v>
      </c>
    </row>
    <row r="92" spans="1:7">
      <c r="A92" t="s">
        <v>463</v>
      </c>
      <c r="B92" t="s">
        <v>464</v>
      </c>
      <c r="C92" t="s">
        <v>297</v>
      </c>
      <c r="D92" t="s">
        <v>298</v>
      </c>
      <c r="E92">
        <v>174.54599999999999</v>
      </c>
      <c r="F92">
        <v>161.802118644069</v>
      </c>
      <c r="G92">
        <v>149.86050416547047</v>
      </c>
    </row>
    <row r="93" spans="1:7">
      <c r="A93" t="s">
        <v>465</v>
      </c>
      <c r="B93" t="s">
        <v>466</v>
      </c>
      <c r="C93" t="s">
        <v>297</v>
      </c>
      <c r="D93" t="s">
        <v>298</v>
      </c>
      <c r="E93">
        <v>3231.9769999999999</v>
      </c>
      <c r="F93">
        <v>3245.1990000000078</v>
      </c>
      <c r="G93">
        <v>3279.977200000023</v>
      </c>
    </row>
    <row r="94" spans="1:7">
      <c r="A94" t="s">
        <v>467</v>
      </c>
      <c r="B94" t="s">
        <v>468</v>
      </c>
      <c r="C94" t="s">
        <v>297</v>
      </c>
      <c r="D94" t="s">
        <v>298</v>
      </c>
      <c r="E94">
        <v>129.536</v>
      </c>
      <c r="F94">
        <v>138.89249999999993</v>
      </c>
      <c r="G94">
        <v>143.97490000000107</v>
      </c>
    </row>
    <row r="95" spans="1:7">
      <c r="A95" t="s">
        <v>469</v>
      </c>
      <c r="B95" t="s">
        <v>470</v>
      </c>
      <c r="C95" t="s">
        <v>297</v>
      </c>
      <c r="D95" t="s">
        <v>298</v>
      </c>
      <c r="E95">
        <v>1.427</v>
      </c>
      <c r="F95">
        <v>1.3224999999999909</v>
      </c>
      <c r="G95">
        <v>1.2172999999999945</v>
      </c>
    </row>
    <row r="96" spans="1:7">
      <c r="A96" t="s">
        <v>471</v>
      </c>
      <c r="B96" t="s">
        <v>472</v>
      </c>
      <c r="C96" t="s">
        <v>297</v>
      </c>
      <c r="D96" t="s">
        <v>298</v>
      </c>
      <c r="E96">
        <v>893.5</v>
      </c>
      <c r="F96">
        <v>925.74750000000495</v>
      </c>
      <c r="G96">
        <v>955.27130000000761</v>
      </c>
    </row>
    <row r="97" spans="1:7">
      <c r="A97" t="s">
        <v>473</v>
      </c>
      <c r="B97" t="s">
        <v>474</v>
      </c>
      <c r="C97" t="s">
        <v>297</v>
      </c>
      <c r="D97" t="s">
        <v>298</v>
      </c>
      <c r="E97">
        <v>1843.598</v>
      </c>
      <c r="F97">
        <v>1883.2320000000036</v>
      </c>
      <c r="G97">
        <v>1905.7870000000039</v>
      </c>
    </row>
    <row r="98" spans="1:7">
      <c r="A98" t="s">
        <v>475</v>
      </c>
      <c r="B98" t="s">
        <v>476</v>
      </c>
      <c r="C98" t="s">
        <v>297</v>
      </c>
      <c r="D98" t="s">
        <v>298</v>
      </c>
      <c r="E98">
        <v>0.37</v>
      </c>
      <c r="F98">
        <v>0.39757281553398183</v>
      </c>
      <c r="G98">
        <v>0.42225825242719139</v>
      </c>
    </row>
    <row r="99" spans="1:7">
      <c r="A99" t="s">
        <v>477</v>
      </c>
      <c r="B99" t="s">
        <v>478</v>
      </c>
      <c r="C99" t="s">
        <v>297</v>
      </c>
      <c r="D99" t="s">
        <v>298</v>
      </c>
      <c r="E99">
        <v>77.052000000000007</v>
      </c>
      <c r="F99">
        <v>77.138499999999993</v>
      </c>
      <c r="G99">
        <v>77.093499999999992</v>
      </c>
    </row>
    <row r="100" spans="1:7">
      <c r="A100" t="s">
        <v>479</v>
      </c>
      <c r="B100" t="s">
        <v>480</v>
      </c>
      <c r="C100" t="s">
        <v>297</v>
      </c>
      <c r="D100" t="s">
        <v>298</v>
      </c>
      <c r="E100">
        <v>568.19299999999998</v>
      </c>
      <c r="F100">
        <v>592.56260399999769</v>
      </c>
      <c r="G100">
        <v>609.45154185599824</v>
      </c>
    </row>
    <row r="101" spans="1:7">
      <c r="A101" t="s">
        <v>481</v>
      </c>
      <c r="B101" t="s">
        <v>482</v>
      </c>
      <c r="C101" t="s">
        <v>297</v>
      </c>
      <c r="D101" t="s">
        <v>298</v>
      </c>
      <c r="E101">
        <v>185.541</v>
      </c>
      <c r="F101">
        <v>186.6574999999998</v>
      </c>
      <c r="G101">
        <v>187.83550000000014</v>
      </c>
    </row>
    <row r="102" spans="1:7">
      <c r="A102" t="s">
        <v>483</v>
      </c>
      <c r="B102" t="s">
        <v>484</v>
      </c>
      <c r="C102" t="s">
        <v>297</v>
      </c>
      <c r="D102" t="s">
        <v>298</v>
      </c>
      <c r="E102">
        <v>83.495000000000005</v>
      </c>
      <c r="F102">
        <v>80.237962962963095</v>
      </c>
      <c r="G102">
        <v>77.307262028383633</v>
      </c>
    </row>
    <row r="103" spans="1:7">
      <c r="A103" t="s">
        <v>485</v>
      </c>
      <c r="B103" t="s">
        <v>486</v>
      </c>
      <c r="C103" t="s">
        <v>297</v>
      </c>
      <c r="D103" t="s">
        <v>298</v>
      </c>
      <c r="E103">
        <v>196.97900000000001</v>
      </c>
      <c r="F103">
        <v>197.45749999999998</v>
      </c>
      <c r="G103">
        <v>198.18069999999989</v>
      </c>
    </row>
    <row r="104" spans="1:7">
      <c r="A104" t="s">
        <v>487</v>
      </c>
      <c r="B104" t="s">
        <v>488</v>
      </c>
      <c r="C104" t="s">
        <v>297</v>
      </c>
      <c r="D104" t="s">
        <v>298</v>
      </c>
      <c r="E104">
        <v>3.383</v>
      </c>
      <c r="F104">
        <v>3.1697243717937558</v>
      </c>
      <c r="G104">
        <v>2.952525874942987</v>
      </c>
    </row>
    <row r="105" spans="1:7">
      <c r="A105" t="s">
        <v>489</v>
      </c>
      <c r="B105" t="s">
        <v>490</v>
      </c>
      <c r="C105" t="s">
        <v>297</v>
      </c>
      <c r="D105" t="s">
        <v>298</v>
      </c>
      <c r="E105">
        <v>28.434000000000001</v>
      </c>
      <c r="F105">
        <v>30.626999999999498</v>
      </c>
      <c r="G105">
        <v>32.712500000000546</v>
      </c>
    </row>
    <row r="106" spans="1:7">
      <c r="A106" t="s">
        <v>491</v>
      </c>
      <c r="B106" t="s">
        <v>492</v>
      </c>
      <c r="C106" t="s">
        <v>297</v>
      </c>
      <c r="D106" t="s">
        <v>298</v>
      </c>
      <c r="E106">
        <v>36.606000000000002</v>
      </c>
      <c r="F106">
        <v>37.386500000000069</v>
      </c>
      <c r="G106">
        <v>38.169399999999996</v>
      </c>
    </row>
    <row r="107" spans="1:7">
      <c r="A107" t="s">
        <v>493</v>
      </c>
      <c r="B107" t="s">
        <v>494</v>
      </c>
      <c r="C107" t="s">
        <v>297</v>
      </c>
      <c r="D107" t="s">
        <v>298</v>
      </c>
      <c r="E107">
        <v>28.178000000000001</v>
      </c>
      <c r="F107">
        <v>26.844999999999985</v>
      </c>
      <c r="G107">
        <v>26.111226415094304</v>
      </c>
    </row>
    <row r="108" spans="1:7">
      <c r="A108" t="s">
        <v>495</v>
      </c>
      <c r="B108" t="s">
        <v>496</v>
      </c>
      <c r="C108" t="s">
        <v>297</v>
      </c>
      <c r="D108" t="s">
        <v>298</v>
      </c>
      <c r="E108">
        <v>137.25399999999999</v>
      </c>
      <c r="F108">
        <v>132.74950000000081</v>
      </c>
      <c r="G108">
        <v>129.02570000000014</v>
      </c>
    </row>
    <row r="109" spans="1:7">
      <c r="A109" t="s">
        <v>497</v>
      </c>
      <c r="B109" t="s">
        <v>498</v>
      </c>
      <c r="C109" t="s">
        <v>297</v>
      </c>
      <c r="D109" t="s">
        <v>298</v>
      </c>
      <c r="E109">
        <v>177.95400000000001</v>
      </c>
      <c r="F109">
        <v>165.43400000000111</v>
      </c>
      <c r="G109">
        <v>149.82300000000032</v>
      </c>
    </row>
    <row r="110" spans="1:7">
      <c r="A110" t="s">
        <v>499</v>
      </c>
      <c r="B110" t="s">
        <v>203</v>
      </c>
      <c r="C110" t="s">
        <v>297</v>
      </c>
      <c r="D110" t="s">
        <v>298</v>
      </c>
      <c r="E110">
        <v>26.030999999999999</v>
      </c>
      <c r="F110">
        <v>26.005418719211825</v>
      </c>
      <c r="G110">
        <v>26.013034975369465</v>
      </c>
    </row>
    <row r="111" spans="1:7">
      <c r="A111" t="s">
        <v>500</v>
      </c>
      <c r="B111" t="s">
        <v>501</v>
      </c>
      <c r="C111" t="s">
        <v>297</v>
      </c>
      <c r="D111" t="s">
        <v>298</v>
      </c>
      <c r="E111">
        <v>177.636</v>
      </c>
      <c r="F111">
        <v>192.83899999999994</v>
      </c>
      <c r="G111">
        <v>202.98129999999946</v>
      </c>
    </row>
    <row r="112" spans="1:7">
      <c r="A112" t="s">
        <v>502</v>
      </c>
      <c r="B112" t="s">
        <v>503</v>
      </c>
      <c r="C112" t="s">
        <v>297</v>
      </c>
      <c r="D112" t="s">
        <v>298</v>
      </c>
      <c r="E112">
        <v>0.81200000000000006</v>
      </c>
      <c r="F112">
        <v>0.83399999999999608</v>
      </c>
      <c r="G112">
        <v>0.85589999999999833</v>
      </c>
    </row>
    <row r="113" spans="1:7">
      <c r="A113" t="s">
        <v>504</v>
      </c>
      <c r="B113" t="s">
        <v>505</v>
      </c>
      <c r="C113" t="s">
        <v>297</v>
      </c>
      <c r="D113" t="s">
        <v>298</v>
      </c>
      <c r="E113">
        <v>8.7799999999999994</v>
      </c>
      <c r="F113">
        <v>9.1369999999999436</v>
      </c>
      <c r="G113">
        <v>9.4248999999998659</v>
      </c>
    </row>
    <row r="114" spans="1:7">
      <c r="A114" t="s">
        <v>506</v>
      </c>
      <c r="B114" t="s">
        <v>507</v>
      </c>
      <c r="C114" t="s">
        <v>297</v>
      </c>
      <c r="D114" t="s">
        <v>298</v>
      </c>
      <c r="E114">
        <v>24.141999999999999</v>
      </c>
      <c r="F114">
        <v>22.771499999999833</v>
      </c>
      <c r="G114">
        <v>21.804799999999886</v>
      </c>
    </row>
    <row r="115" spans="1:7">
      <c r="A115" t="s">
        <v>508</v>
      </c>
      <c r="B115" t="s">
        <v>509</v>
      </c>
      <c r="C115" t="s">
        <v>297</v>
      </c>
      <c r="D115" t="s">
        <v>298</v>
      </c>
      <c r="E115">
        <v>12.263</v>
      </c>
      <c r="F115">
        <v>13.440000000000055</v>
      </c>
      <c r="G115">
        <v>14.43080000000009</v>
      </c>
    </row>
    <row r="116" spans="1:7">
      <c r="A116" t="s">
        <v>510</v>
      </c>
      <c r="B116" t="s">
        <v>511</v>
      </c>
      <c r="C116" t="s">
        <v>297</v>
      </c>
      <c r="D116" t="s">
        <v>298</v>
      </c>
      <c r="E116">
        <v>314.78100000000001</v>
      </c>
      <c r="F116">
        <v>338.44150000000081</v>
      </c>
      <c r="G116">
        <v>360.29049999999552</v>
      </c>
    </row>
    <row r="117" spans="1:7">
      <c r="A117" t="s">
        <v>512</v>
      </c>
      <c r="B117" t="s">
        <v>513</v>
      </c>
      <c r="C117" t="s">
        <v>297</v>
      </c>
      <c r="D117" t="s">
        <v>298</v>
      </c>
      <c r="E117">
        <v>271.17599999999999</v>
      </c>
      <c r="F117">
        <v>295.71399999999267</v>
      </c>
      <c r="G117">
        <v>319.05864077670788</v>
      </c>
    </row>
    <row r="118" spans="1:7">
      <c r="A118" t="s">
        <v>514</v>
      </c>
      <c r="B118" t="s">
        <v>515</v>
      </c>
      <c r="C118" t="s">
        <v>297</v>
      </c>
      <c r="D118" t="s">
        <v>298</v>
      </c>
      <c r="E118">
        <v>92.525999999999996</v>
      </c>
      <c r="F118">
        <v>91.45049999999992</v>
      </c>
      <c r="G118">
        <v>90.307999999999538</v>
      </c>
    </row>
    <row r="119" spans="1:7">
      <c r="A119" t="s">
        <v>516</v>
      </c>
      <c r="B119" t="s">
        <v>517</v>
      </c>
      <c r="C119" t="s">
        <v>297</v>
      </c>
      <c r="D119" t="s">
        <v>298</v>
      </c>
      <c r="E119">
        <v>864.97199999999998</v>
      </c>
      <c r="F119">
        <v>915.38150000000314</v>
      </c>
      <c r="G119">
        <v>955.77440000000934</v>
      </c>
    </row>
    <row r="120" spans="1:7">
      <c r="A120" t="s">
        <v>518</v>
      </c>
      <c r="B120" t="s">
        <v>519</v>
      </c>
      <c r="C120" t="s">
        <v>297</v>
      </c>
      <c r="D120" t="s">
        <v>298</v>
      </c>
      <c r="E120">
        <v>3.407</v>
      </c>
      <c r="F120">
        <v>3.0740000000000123</v>
      </c>
      <c r="G120">
        <v>2.8651000000000408</v>
      </c>
    </row>
    <row r="121" spans="1:7">
      <c r="A121" t="s">
        <v>520</v>
      </c>
      <c r="B121" t="s">
        <v>521</v>
      </c>
      <c r="C121" t="s">
        <v>297</v>
      </c>
      <c r="D121" t="s">
        <v>298</v>
      </c>
      <c r="E121">
        <v>1545.934</v>
      </c>
      <c r="F121">
        <v>1687.5345000000088</v>
      </c>
      <c r="G121">
        <v>1787.5170999999973</v>
      </c>
    </row>
    <row r="122" spans="1:7">
      <c r="A122" t="s">
        <v>522</v>
      </c>
      <c r="B122" t="s">
        <v>523</v>
      </c>
      <c r="C122" t="s">
        <v>297</v>
      </c>
      <c r="D122" t="s">
        <v>298</v>
      </c>
      <c r="E122">
        <v>2.2469999999999999</v>
      </c>
      <c r="F122">
        <v>2.2775499999999975</v>
      </c>
      <c r="G122">
        <v>2.3076234999999987</v>
      </c>
    </row>
    <row r="123" spans="1:7">
      <c r="A123" t="s">
        <v>524</v>
      </c>
      <c r="B123" t="s">
        <v>525</v>
      </c>
      <c r="C123" t="s">
        <v>297</v>
      </c>
      <c r="D123" t="s">
        <v>298</v>
      </c>
      <c r="E123">
        <v>15.742000000000001</v>
      </c>
      <c r="F123">
        <v>15.088636363636384</v>
      </c>
      <c r="G123">
        <v>14.447878787878814</v>
      </c>
    </row>
    <row r="124" spans="1:7">
      <c r="A124" t="s">
        <v>526</v>
      </c>
      <c r="B124" t="s">
        <v>527</v>
      </c>
      <c r="C124" t="s">
        <v>297</v>
      </c>
      <c r="D124" t="s">
        <v>298</v>
      </c>
      <c r="E124">
        <v>92.2</v>
      </c>
      <c r="F124">
        <v>95.191351050000833</v>
      </c>
      <c r="G124">
        <v>101.27668296600118</v>
      </c>
    </row>
    <row r="125" spans="1:7">
      <c r="A125" t="s">
        <v>528</v>
      </c>
      <c r="B125" t="s">
        <v>529</v>
      </c>
      <c r="C125" t="s">
        <v>297</v>
      </c>
      <c r="D125" t="s">
        <v>298</v>
      </c>
      <c r="E125">
        <v>116.124</v>
      </c>
      <c r="F125">
        <v>127.63750000000073</v>
      </c>
      <c r="G125">
        <v>138.24892156862558</v>
      </c>
    </row>
    <row r="126" spans="1:7">
      <c r="A126" t="s">
        <v>530</v>
      </c>
      <c r="B126" t="s">
        <v>531</v>
      </c>
      <c r="C126" t="s">
        <v>297</v>
      </c>
      <c r="D126" t="s">
        <v>298</v>
      </c>
      <c r="E126">
        <v>5721.2610000000004</v>
      </c>
      <c r="F126">
        <v>5835.8580000000075</v>
      </c>
      <c r="G126">
        <v>5939.965200000006</v>
      </c>
    </row>
    <row r="127" spans="1:7">
      <c r="A127" t="s">
        <v>532</v>
      </c>
      <c r="B127" t="s">
        <v>533</v>
      </c>
      <c r="C127" t="s">
        <v>297</v>
      </c>
      <c r="D127" t="s">
        <v>298</v>
      </c>
      <c r="E127">
        <v>1288.23</v>
      </c>
      <c r="F127">
        <v>1297.6525449999983</v>
      </c>
      <c r="G127">
        <v>1299.7629359999992</v>
      </c>
    </row>
    <row r="128" spans="1:7">
      <c r="A128" t="s">
        <v>534</v>
      </c>
      <c r="B128" t="s">
        <v>535</v>
      </c>
      <c r="C128" t="s">
        <v>297</v>
      </c>
      <c r="D128" t="s">
        <v>298</v>
      </c>
      <c r="E128">
        <v>74.540999999999997</v>
      </c>
      <c r="F128">
        <v>75.908000000000129</v>
      </c>
      <c r="G128">
        <v>76.872000000000071</v>
      </c>
    </row>
    <row r="129" spans="1:7">
      <c r="A129" t="s">
        <v>536</v>
      </c>
      <c r="B129" t="s">
        <v>537</v>
      </c>
      <c r="C129" t="s">
        <v>297</v>
      </c>
      <c r="D129" t="s">
        <v>298</v>
      </c>
      <c r="E129">
        <v>207.37</v>
      </c>
      <c r="F129">
        <v>217.05199999999604</v>
      </c>
      <c r="G129">
        <v>226.50589999999647</v>
      </c>
    </row>
    <row r="130" spans="1:7">
      <c r="A130" t="s">
        <v>538</v>
      </c>
      <c r="B130" t="s">
        <v>539</v>
      </c>
      <c r="C130" t="s">
        <v>297</v>
      </c>
      <c r="D130" t="s">
        <v>298</v>
      </c>
      <c r="E130">
        <v>1359.0940000000001</v>
      </c>
      <c r="F130">
        <v>1403.6965000000055</v>
      </c>
      <c r="G130">
        <v>1447.9027999999962</v>
      </c>
    </row>
    <row r="131" spans="1:7">
      <c r="A131" t="s">
        <v>540</v>
      </c>
      <c r="B131" t="s">
        <v>541</v>
      </c>
      <c r="C131" t="s">
        <v>297</v>
      </c>
      <c r="D131" t="s">
        <v>298</v>
      </c>
      <c r="E131">
        <v>323.91000000000003</v>
      </c>
      <c r="F131">
        <v>332.42076999999944</v>
      </c>
      <c r="G131">
        <v>337.80200063999956</v>
      </c>
    </row>
    <row r="132" spans="1:7">
      <c r="A132" t="s">
        <v>542</v>
      </c>
      <c r="B132" t="s">
        <v>204</v>
      </c>
      <c r="C132" t="s">
        <v>297</v>
      </c>
      <c r="D132" t="s">
        <v>298</v>
      </c>
      <c r="E132">
        <v>2535.752</v>
      </c>
      <c r="F132">
        <v>2592.856500000009</v>
      </c>
      <c r="G132">
        <v>2647.6687000000093</v>
      </c>
    </row>
    <row r="133" spans="1:7">
      <c r="A133" t="s">
        <v>543</v>
      </c>
      <c r="B133" t="s">
        <v>544</v>
      </c>
      <c r="C133" t="s">
        <v>297</v>
      </c>
      <c r="D133" t="s">
        <v>298</v>
      </c>
      <c r="E133">
        <v>373.22199999999998</v>
      </c>
      <c r="F133">
        <v>388.58750000000146</v>
      </c>
      <c r="G133">
        <v>406.29630000000179</v>
      </c>
    </row>
    <row r="134" spans="1:7">
      <c r="A134" t="s">
        <v>545</v>
      </c>
      <c r="B134" t="s">
        <v>546</v>
      </c>
      <c r="C134" t="s">
        <v>297</v>
      </c>
      <c r="D134" t="s">
        <v>298</v>
      </c>
      <c r="E134">
        <v>334.541</v>
      </c>
      <c r="F134">
        <v>347.27449999999953</v>
      </c>
      <c r="G134">
        <v>360.38479999999981</v>
      </c>
    </row>
    <row r="135" spans="1:7">
      <c r="A135" t="s">
        <v>547</v>
      </c>
      <c r="B135" t="s">
        <v>548</v>
      </c>
      <c r="C135" t="s">
        <v>297</v>
      </c>
      <c r="D135" t="s">
        <v>298</v>
      </c>
      <c r="E135">
        <v>266.33999999999997</v>
      </c>
      <c r="F135">
        <v>258.47499999999991</v>
      </c>
      <c r="G135">
        <v>254.12708737864077</v>
      </c>
    </row>
    <row r="136" spans="1:7">
      <c r="A136" t="s">
        <v>549</v>
      </c>
      <c r="B136" t="s">
        <v>550</v>
      </c>
      <c r="C136" t="s">
        <v>297</v>
      </c>
      <c r="D136" t="s">
        <v>298</v>
      </c>
      <c r="E136">
        <v>7.5999999999999998E-2</v>
      </c>
      <c r="F136">
        <v>7.7000000000000068E-2</v>
      </c>
      <c r="G136">
        <v>7.7300000000000035E-2</v>
      </c>
    </row>
    <row r="137" spans="1:7">
      <c r="A137" t="s">
        <v>551</v>
      </c>
      <c r="B137" t="s">
        <v>552</v>
      </c>
      <c r="C137" t="s">
        <v>297</v>
      </c>
      <c r="D137" t="s">
        <v>298</v>
      </c>
      <c r="E137">
        <v>6.3760000000000003</v>
      </c>
      <c r="F137">
        <v>6.1666666666666892</v>
      </c>
      <c r="G137">
        <v>5.9073700305810597</v>
      </c>
    </row>
    <row r="138" spans="1:7">
      <c r="A138" t="s">
        <v>553</v>
      </c>
      <c r="B138" t="s">
        <v>554</v>
      </c>
      <c r="C138" t="s">
        <v>297</v>
      </c>
      <c r="D138" t="s">
        <v>298</v>
      </c>
      <c r="E138">
        <v>1332.8489999999999</v>
      </c>
      <c r="F138">
        <v>1312.4587378640745</v>
      </c>
      <c r="G138">
        <v>1292.9837902912695</v>
      </c>
    </row>
    <row r="139" spans="1:7">
      <c r="A139" t="s">
        <v>555</v>
      </c>
      <c r="B139" t="s">
        <v>556</v>
      </c>
      <c r="C139" t="s">
        <v>297</v>
      </c>
      <c r="D139" t="s">
        <v>298</v>
      </c>
      <c r="E139">
        <v>50.46</v>
      </c>
      <c r="F139">
        <v>54.505999999999403</v>
      </c>
      <c r="G139">
        <v>57.726599999999962</v>
      </c>
    </row>
    <row r="140" spans="1:7">
      <c r="A140" t="s">
        <v>557</v>
      </c>
      <c r="B140" t="s">
        <v>558</v>
      </c>
      <c r="C140" t="s">
        <v>297</v>
      </c>
      <c r="D140" t="s">
        <v>298</v>
      </c>
      <c r="E140">
        <v>248.28899999999999</v>
      </c>
      <c r="F140">
        <v>249.10900000000038</v>
      </c>
      <c r="G140">
        <v>253.72379999999976</v>
      </c>
    </row>
    <row r="141" spans="1:7">
      <c r="A141" t="s">
        <v>559</v>
      </c>
      <c r="B141" t="s">
        <v>560</v>
      </c>
      <c r="C141" t="s">
        <v>297</v>
      </c>
      <c r="D141" t="s">
        <v>298</v>
      </c>
      <c r="E141">
        <v>548.58799999999997</v>
      </c>
      <c r="F141">
        <v>557.61367499999767</v>
      </c>
      <c r="G141">
        <v>570.42923999999766</v>
      </c>
    </row>
    <row r="142" spans="1:7">
      <c r="A142" t="s">
        <v>561</v>
      </c>
      <c r="B142" t="s">
        <v>562</v>
      </c>
      <c r="C142" t="s">
        <v>297</v>
      </c>
      <c r="D142" t="s">
        <v>298</v>
      </c>
      <c r="E142">
        <v>2830.8719999999998</v>
      </c>
      <c r="F142">
        <v>2912.413499999966</v>
      </c>
      <c r="G142">
        <v>3003.4919999999693</v>
      </c>
    </row>
    <row r="143" spans="1:7">
      <c r="A143" t="s">
        <v>563</v>
      </c>
      <c r="B143" t="s">
        <v>564</v>
      </c>
      <c r="C143" t="s">
        <v>297</v>
      </c>
      <c r="D143" t="s">
        <v>298</v>
      </c>
      <c r="E143">
        <v>2536.9389999999999</v>
      </c>
      <c r="F143">
        <v>2633.3264999999956</v>
      </c>
      <c r="G143">
        <v>2733.5422999999719</v>
      </c>
    </row>
    <row r="144" spans="1:7">
      <c r="A144" t="s">
        <v>565</v>
      </c>
      <c r="B144" t="s">
        <v>566</v>
      </c>
      <c r="C144" t="s">
        <v>297</v>
      </c>
      <c r="D144" t="s">
        <v>298</v>
      </c>
      <c r="E144">
        <v>3310.9369999999999</v>
      </c>
      <c r="F144">
        <v>3433.4668799999672</v>
      </c>
      <c r="G144">
        <v>3310.9341039999781</v>
      </c>
    </row>
    <row r="145" spans="1:7">
      <c r="A145" t="s">
        <v>567</v>
      </c>
      <c r="B145" t="s">
        <v>568</v>
      </c>
      <c r="C145" t="s">
        <v>297</v>
      </c>
      <c r="D145" t="s">
        <v>298</v>
      </c>
      <c r="E145">
        <v>226.22800000000001</v>
      </c>
      <c r="F145">
        <v>241.03999999999724</v>
      </c>
      <c r="G145">
        <v>253.3810999999987</v>
      </c>
    </row>
    <row r="146" spans="1:7">
      <c r="A146" t="s">
        <v>569</v>
      </c>
      <c r="B146" t="s">
        <v>570</v>
      </c>
      <c r="C146" t="s">
        <v>297</v>
      </c>
      <c r="D146" t="s">
        <v>298</v>
      </c>
      <c r="E146">
        <v>378.983</v>
      </c>
      <c r="F146">
        <v>380.7219999999943</v>
      </c>
      <c r="G146">
        <v>364.12269999999262</v>
      </c>
    </row>
    <row r="147" spans="1:7">
      <c r="A147" t="s">
        <v>571</v>
      </c>
      <c r="B147" t="s">
        <v>572</v>
      </c>
      <c r="C147" t="s">
        <v>297</v>
      </c>
      <c r="D147" t="s">
        <v>298</v>
      </c>
      <c r="E147">
        <v>74.616</v>
      </c>
      <c r="F147">
        <v>76.062999999999647</v>
      </c>
      <c r="G147">
        <v>77.167899999999918</v>
      </c>
    </row>
    <row r="148" spans="1:7">
      <c r="A148" t="s">
        <v>573</v>
      </c>
      <c r="B148" t="s">
        <v>574</v>
      </c>
      <c r="C148" t="s">
        <v>297</v>
      </c>
      <c r="D148" t="s">
        <v>298</v>
      </c>
      <c r="E148">
        <v>783.17899999999997</v>
      </c>
      <c r="F148">
        <v>751.84499999999719</v>
      </c>
      <c r="G148">
        <v>722.59109090908828</v>
      </c>
    </row>
    <row r="149" spans="1:7">
      <c r="A149" t="s">
        <v>575</v>
      </c>
      <c r="B149" t="s">
        <v>576</v>
      </c>
      <c r="C149" t="s">
        <v>297</v>
      </c>
      <c r="D149" t="s">
        <v>298</v>
      </c>
      <c r="E149">
        <v>1321.672</v>
      </c>
      <c r="F149">
        <v>1409.2399999999907</v>
      </c>
      <c r="G149">
        <v>1499.0382999999856</v>
      </c>
    </row>
    <row r="150" spans="1:7">
      <c r="A150" t="s">
        <v>577</v>
      </c>
      <c r="B150" t="s">
        <v>578</v>
      </c>
      <c r="C150" t="s">
        <v>297</v>
      </c>
      <c r="D150" t="s">
        <v>298</v>
      </c>
      <c r="E150">
        <v>18.411000000000001</v>
      </c>
      <c r="F150">
        <v>19.675499999999829</v>
      </c>
      <c r="G150">
        <v>20.717399999999543</v>
      </c>
    </row>
    <row r="151" spans="1:7">
      <c r="A151" t="s">
        <v>579</v>
      </c>
      <c r="B151" t="s">
        <v>580</v>
      </c>
      <c r="C151" t="s">
        <v>297</v>
      </c>
      <c r="D151" t="s">
        <v>298</v>
      </c>
      <c r="E151">
        <v>243.685</v>
      </c>
      <c r="F151">
        <v>257.89450000000215</v>
      </c>
      <c r="G151">
        <v>267.36540000000241</v>
      </c>
    </row>
    <row r="152" spans="1:7">
      <c r="A152" t="s">
        <v>581</v>
      </c>
      <c r="B152" t="s">
        <v>582</v>
      </c>
      <c r="C152" t="s">
        <v>297</v>
      </c>
      <c r="D152" t="s">
        <v>298</v>
      </c>
      <c r="E152">
        <v>1086.4570000000001</v>
      </c>
      <c r="F152">
        <v>1098.8869999999879</v>
      </c>
      <c r="G152">
        <v>1136.8758999999991</v>
      </c>
    </row>
    <row r="153" spans="1:7">
      <c r="A153" t="s">
        <v>583</v>
      </c>
      <c r="B153" t="s">
        <v>584</v>
      </c>
      <c r="C153" t="s">
        <v>297</v>
      </c>
      <c r="D153" t="s">
        <v>298</v>
      </c>
      <c r="E153">
        <v>732.97500000000002</v>
      </c>
      <c r="F153">
        <v>730.97524752475238</v>
      </c>
      <c r="G153">
        <v>721.59029801980432</v>
      </c>
    </row>
    <row r="154" spans="1:7">
      <c r="A154" t="s">
        <v>585</v>
      </c>
      <c r="B154" t="s">
        <v>586</v>
      </c>
      <c r="C154" t="s">
        <v>297</v>
      </c>
      <c r="D154" t="s">
        <v>298</v>
      </c>
      <c r="E154">
        <v>6570.4110000000001</v>
      </c>
      <c r="F154">
        <v>7020.1944999999832</v>
      </c>
      <c r="G154">
        <v>7458.4183000000194</v>
      </c>
    </row>
    <row r="155" spans="1:7">
      <c r="A155" t="s">
        <v>587</v>
      </c>
      <c r="B155" t="s">
        <v>588</v>
      </c>
      <c r="C155" t="s">
        <v>297</v>
      </c>
      <c r="D155" t="s">
        <v>298</v>
      </c>
      <c r="E155">
        <v>66.266999999999996</v>
      </c>
      <c r="F155">
        <v>70.236000000000786</v>
      </c>
      <c r="G155">
        <v>73.349200000001474</v>
      </c>
    </row>
    <row r="156" spans="1:7">
      <c r="A156" t="s">
        <v>589</v>
      </c>
      <c r="B156" t="s">
        <v>590</v>
      </c>
      <c r="C156" t="s">
        <v>297</v>
      </c>
      <c r="D156" t="s">
        <v>298</v>
      </c>
      <c r="E156">
        <v>746.40200000000004</v>
      </c>
      <c r="F156">
        <v>755.08999999999651</v>
      </c>
      <c r="G156">
        <v>766.12419999999838</v>
      </c>
    </row>
    <row r="157" spans="1:7">
      <c r="A157" t="s">
        <v>591</v>
      </c>
      <c r="B157" t="s">
        <v>592</v>
      </c>
      <c r="C157" t="s">
        <v>297</v>
      </c>
      <c r="D157" t="s">
        <v>298</v>
      </c>
      <c r="E157">
        <v>812.76300000000003</v>
      </c>
      <c r="F157">
        <v>803.4265000000014</v>
      </c>
      <c r="G157">
        <v>789.46559999999954</v>
      </c>
    </row>
    <row r="158" spans="1:7">
      <c r="A158" t="s">
        <v>593</v>
      </c>
      <c r="B158" t="s">
        <v>594</v>
      </c>
      <c r="C158" t="s">
        <v>297</v>
      </c>
      <c r="D158" t="s">
        <v>298</v>
      </c>
      <c r="E158">
        <v>541.84</v>
      </c>
      <c r="F158">
        <v>546.74850000000151</v>
      </c>
      <c r="G158">
        <v>553.1744000000017</v>
      </c>
    </row>
    <row r="159" spans="1:7">
      <c r="A159" t="s">
        <v>595</v>
      </c>
      <c r="B159" t="s">
        <v>596</v>
      </c>
      <c r="C159" t="s">
        <v>297</v>
      </c>
      <c r="D159" t="s">
        <v>298</v>
      </c>
      <c r="E159">
        <v>108.96</v>
      </c>
      <c r="F159">
        <v>114.47199999999975</v>
      </c>
      <c r="G159">
        <v>118.10049999999956</v>
      </c>
    </row>
    <row r="160" spans="1:7">
      <c r="A160" t="s">
        <v>597</v>
      </c>
      <c r="B160" t="s">
        <v>598</v>
      </c>
      <c r="C160" t="s">
        <v>297</v>
      </c>
      <c r="D160" t="s">
        <v>298</v>
      </c>
      <c r="E160">
        <v>3.34</v>
      </c>
      <c r="F160">
        <v>3.3495000000000008</v>
      </c>
      <c r="G160">
        <v>3.3552</v>
      </c>
    </row>
    <row r="161" spans="1:7">
      <c r="A161" t="s">
        <v>599</v>
      </c>
      <c r="B161" t="s">
        <v>600</v>
      </c>
      <c r="C161" t="s">
        <v>297</v>
      </c>
      <c r="D161" t="s">
        <v>298</v>
      </c>
      <c r="E161">
        <v>187.18</v>
      </c>
      <c r="F161">
        <v>170.93800000000192</v>
      </c>
      <c r="G161">
        <v>156.63915599999703</v>
      </c>
    </row>
    <row r="162" spans="1:7">
      <c r="A162" t="s">
        <v>601</v>
      </c>
      <c r="B162" t="s">
        <v>602</v>
      </c>
      <c r="C162" t="s">
        <v>297</v>
      </c>
      <c r="D162" t="s">
        <v>298</v>
      </c>
      <c r="E162">
        <v>167.90600000000001</v>
      </c>
      <c r="F162">
        <v>174.79350000000159</v>
      </c>
      <c r="G162">
        <v>180.97509999999966</v>
      </c>
    </row>
    <row r="163" spans="1:7">
      <c r="A163" t="s">
        <v>603</v>
      </c>
      <c r="B163" t="s">
        <v>604</v>
      </c>
      <c r="C163" t="s">
        <v>297</v>
      </c>
      <c r="D163" t="s">
        <v>298</v>
      </c>
      <c r="E163">
        <v>204.27500000000001</v>
      </c>
      <c r="F163">
        <v>204.27499999999998</v>
      </c>
      <c r="G163">
        <v>204.39819999999997</v>
      </c>
    </row>
    <row r="164" spans="1:7">
      <c r="A164" t="s">
        <v>605</v>
      </c>
      <c r="B164" t="s">
        <v>606</v>
      </c>
      <c r="C164" t="s">
        <v>297</v>
      </c>
      <c r="D164" t="s">
        <v>298</v>
      </c>
      <c r="E164">
        <v>22.829000000000001</v>
      </c>
      <c r="F164">
        <v>23.624499999999898</v>
      </c>
      <c r="G164">
        <v>24.401100000000042</v>
      </c>
    </row>
    <row r="165" spans="1:7">
      <c r="A165" t="s">
        <v>607</v>
      </c>
      <c r="B165" t="s">
        <v>608</v>
      </c>
      <c r="C165" t="s">
        <v>297</v>
      </c>
      <c r="D165" t="s">
        <v>298</v>
      </c>
      <c r="E165">
        <v>12.092000000000001</v>
      </c>
      <c r="F165">
        <v>13.272000000000162</v>
      </c>
      <c r="G165">
        <v>13.839200000000119</v>
      </c>
    </row>
    <row r="166" spans="1:7">
      <c r="A166" t="s">
        <v>609</v>
      </c>
      <c r="B166" t="s">
        <v>610</v>
      </c>
      <c r="C166" t="s">
        <v>297</v>
      </c>
      <c r="D166" t="s">
        <v>298</v>
      </c>
      <c r="E166">
        <v>143.233</v>
      </c>
      <c r="F166">
        <v>141.94653465346533</v>
      </c>
      <c r="G166">
        <v>139.97232772277221</v>
      </c>
    </row>
    <row r="167" spans="1:7">
      <c r="A167" t="s">
        <v>611</v>
      </c>
      <c r="B167" t="s">
        <v>612</v>
      </c>
      <c r="C167" t="s">
        <v>297</v>
      </c>
      <c r="D167" t="s">
        <v>298</v>
      </c>
      <c r="E167">
        <v>73.850999999999999</v>
      </c>
      <c r="F167">
        <v>79.818499999999403</v>
      </c>
      <c r="G167">
        <v>84.405399999999645</v>
      </c>
    </row>
    <row r="168" spans="1:7">
      <c r="A168" t="s">
        <v>613</v>
      </c>
      <c r="B168" t="s">
        <v>614</v>
      </c>
      <c r="C168" t="s">
        <v>297</v>
      </c>
      <c r="D168" t="s">
        <v>298</v>
      </c>
      <c r="E168">
        <v>451.79199999999997</v>
      </c>
      <c r="F168">
        <v>455.21799999999985</v>
      </c>
      <c r="G168">
        <v>457.85819999999967</v>
      </c>
    </row>
    <row r="169" spans="1:7">
      <c r="A169" t="s">
        <v>615</v>
      </c>
      <c r="B169" t="s">
        <v>616</v>
      </c>
      <c r="C169" t="s">
        <v>297</v>
      </c>
      <c r="D169" t="s">
        <v>298</v>
      </c>
      <c r="E169">
        <v>26.222000000000001</v>
      </c>
      <c r="F169">
        <v>26.620999999999981</v>
      </c>
      <c r="G169">
        <v>26.878100000000018</v>
      </c>
    </row>
    <row r="170" spans="1:7">
      <c r="A170" t="s">
        <v>617</v>
      </c>
      <c r="B170" t="s">
        <v>618</v>
      </c>
      <c r="C170" t="s">
        <v>297</v>
      </c>
      <c r="D170" t="s">
        <v>298</v>
      </c>
      <c r="E170">
        <v>2.2829999999999999</v>
      </c>
      <c r="F170">
        <v>2.3114999999999952</v>
      </c>
      <c r="G170">
        <v>2.3345999999999947</v>
      </c>
    </row>
    <row r="171" spans="1:7">
      <c r="A171" t="s">
        <v>619</v>
      </c>
      <c r="B171" t="s">
        <v>620</v>
      </c>
      <c r="C171" t="s">
        <v>297</v>
      </c>
      <c r="D171" t="s">
        <v>298</v>
      </c>
      <c r="E171">
        <v>2184.5650000000001</v>
      </c>
      <c r="F171">
        <v>2219.8520000000008</v>
      </c>
      <c r="G171">
        <v>2215.7651000000023</v>
      </c>
    </row>
    <row r="172" spans="1:7">
      <c r="A172" t="s">
        <v>621</v>
      </c>
      <c r="B172" t="s">
        <v>622</v>
      </c>
      <c r="C172" t="s">
        <v>297</v>
      </c>
      <c r="D172" t="s">
        <v>298</v>
      </c>
      <c r="E172">
        <v>67.2</v>
      </c>
      <c r="F172">
        <v>71.649999999999636</v>
      </c>
      <c r="G172">
        <v>75.550000000000182</v>
      </c>
    </row>
    <row r="173" spans="1:7">
      <c r="A173" t="s">
        <v>623</v>
      </c>
      <c r="B173" t="s">
        <v>624</v>
      </c>
      <c r="C173" t="s">
        <v>297</v>
      </c>
      <c r="D173" t="s">
        <v>298</v>
      </c>
      <c r="E173">
        <v>299.2</v>
      </c>
      <c r="F173">
        <v>324.37669902912637</v>
      </c>
      <c r="G173">
        <v>349.76775922330125</v>
      </c>
    </row>
    <row r="174" spans="1:7">
      <c r="A174" t="s">
        <v>625</v>
      </c>
      <c r="B174" t="s">
        <v>626</v>
      </c>
      <c r="C174" t="s">
        <v>297</v>
      </c>
      <c r="D174" t="s">
        <v>298</v>
      </c>
      <c r="E174">
        <v>55.106999999999999</v>
      </c>
      <c r="F174">
        <v>58.082500000000437</v>
      </c>
      <c r="G174">
        <v>60.769100000000435</v>
      </c>
    </row>
    <row r="175" spans="1:7">
      <c r="A175" t="s">
        <v>627</v>
      </c>
      <c r="B175" t="s">
        <v>628</v>
      </c>
      <c r="C175" t="s">
        <v>297</v>
      </c>
      <c r="D175" t="s">
        <v>298</v>
      </c>
      <c r="E175">
        <v>1936.1659999999999</v>
      </c>
      <c r="F175">
        <v>2028.7099999999919</v>
      </c>
      <c r="G175">
        <v>2119.9308000000019</v>
      </c>
    </row>
    <row r="176" spans="1:7">
      <c r="A176" t="s">
        <v>629</v>
      </c>
      <c r="B176" t="s">
        <v>630</v>
      </c>
      <c r="C176" t="s">
        <v>297</v>
      </c>
      <c r="D176" t="s">
        <v>298</v>
      </c>
      <c r="E176">
        <v>48.046999999999997</v>
      </c>
      <c r="F176">
        <v>50.376499999999396</v>
      </c>
      <c r="G176">
        <v>52.670799999999872</v>
      </c>
    </row>
    <row r="177" spans="1:7">
      <c r="A177" t="s">
        <v>631</v>
      </c>
      <c r="B177" t="s">
        <v>632</v>
      </c>
      <c r="C177" t="s">
        <v>297</v>
      </c>
      <c r="D177" t="s">
        <v>298</v>
      </c>
      <c r="E177">
        <v>64.212999999999994</v>
      </c>
      <c r="F177">
        <v>59.869999999999891</v>
      </c>
      <c r="G177">
        <v>57.324999999999818</v>
      </c>
    </row>
    <row r="178" spans="1:7">
      <c r="A178" t="s">
        <v>633</v>
      </c>
      <c r="B178" t="s">
        <v>634</v>
      </c>
      <c r="C178" t="s">
        <v>297</v>
      </c>
      <c r="D178" t="s">
        <v>298</v>
      </c>
      <c r="E178">
        <v>259.03300000000002</v>
      </c>
      <c r="F178">
        <v>246.54099099099093</v>
      </c>
      <c r="G178">
        <v>234.73253890253875</v>
      </c>
    </row>
    <row r="179" spans="1:7">
      <c r="A179" t="s">
        <v>635</v>
      </c>
      <c r="B179" t="s">
        <v>636</v>
      </c>
      <c r="C179" t="s">
        <v>297</v>
      </c>
      <c r="D179" t="s">
        <v>298</v>
      </c>
      <c r="E179">
        <v>0.14399999999999999</v>
      </c>
      <c r="F179">
        <v>0.13405172413793026</v>
      </c>
      <c r="G179">
        <v>0.12262187871581397</v>
      </c>
    </row>
    <row r="180" spans="1:7">
      <c r="A180" t="s">
        <v>637</v>
      </c>
      <c r="B180" t="s">
        <v>638</v>
      </c>
      <c r="C180" t="s">
        <v>297</v>
      </c>
      <c r="D180" t="s">
        <v>298</v>
      </c>
      <c r="E180">
        <v>375.96199999999999</v>
      </c>
      <c r="F180">
        <v>350.44499999999971</v>
      </c>
      <c r="G180">
        <v>337.13139999999839</v>
      </c>
    </row>
    <row r="181" spans="1:7">
      <c r="A181" t="s">
        <v>639</v>
      </c>
      <c r="B181" t="s">
        <v>640</v>
      </c>
      <c r="C181" t="s">
        <v>297</v>
      </c>
      <c r="D181" t="s">
        <v>298</v>
      </c>
      <c r="E181">
        <v>105.083</v>
      </c>
      <c r="F181">
        <v>109.65250000000015</v>
      </c>
      <c r="G181">
        <v>114.14279999999962</v>
      </c>
    </row>
    <row r="182" spans="1:7">
      <c r="A182" t="s">
        <v>641</v>
      </c>
      <c r="B182" t="s">
        <v>642</v>
      </c>
      <c r="C182" t="s">
        <v>297</v>
      </c>
      <c r="D182" t="s">
        <v>298</v>
      </c>
      <c r="E182">
        <v>333.79300000000001</v>
      </c>
      <c r="F182">
        <v>321.10787037037068</v>
      </c>
      <c r="G182">
        <v>311.68895877009112</v>
      </c>
    </row>
    <row r="183" spans="1:7">
      <c r="A183" t="s">
        <v>643</v>
      </c>
      <c r="B183" t="s">
        <v>644</v>
      </c>
      <c r="C183" t="s">
        <v>297</v>
      </c>
      <c r="D183" t="s">
        <v>298</v>
      </c>
      <c r="E183">
        <v>1917.45</v>
      </c>
      <c r="F183">
        <v>2008.8999999999942</v>
      </c>
      <c r="G183">
        <v>2066.6549999999988</v>
      </c>
    </row>
    <row r="184" spans="1:7">
      <c r="A184" t="s">
        <v>645</v>
      </c>
      <c r="B184" t="s">
        <v>646</v>
      </c>
      <c r="C184" t="s">
        <v>297</v>
      </c>
      <c r="D184" t="s">
        <v>298</v>
      </c>
      <c r="E184">
        <v>38.448</v>
      </c>
      <c r="F184">
        <v>39.008000000000038</v>
      </c>
      <c r="G184">
        <v>39.732700000000023</v>
      </c>
    </row>
    <row r="185" spans="1:7">
      <c r="A185" t="s">
        <v>647</v>
      </c>
      <c r="B185" t="s">
        <v>648</v>
      </c>
      <c r="C185" t="s">
        <v>297</v>
      </c>
      <c r="D185" t="s">
        <v>298</v>
      </c>
      <c r="E185">
        <v>41642.777999999998</v>
      </c>
      <c r="F185">
        <v>40628.591904761823</v>
      </c>
      <c r="G185">
        <v>39841.457715201395</v>
      </c>
    </row>
    <row r="186" spans="1:7">
      <c r="A186" t="s">
        <v>649</v>
      </c>
      <c r="B186" t="s">
        <v>650</v>
      </c>
      <c r="C186" t="s">
        <v>297</v>
      </c>
      <c r="D186" t="s">
        <v>298</v>
      </c>
      <c r="E186">
        <v>42.396000000000001</v>
      </c>
      <c r="F186">
        <v>43.007999999999811</v>
      </c>
      <c r="G186">
        <v>44.627700000000004</v>
      </c>
    </row>
    <row r="187" spans="1:7">
      <c r="A187" t="s">
        <v>651</v>
      </c>
      <c r="B187" t="s">
        <v>652</v>
      </c>
      <c r="C187" t="s">
        <v>297</v>
      </c>
      <c r="D187" t="s">
        <v>298</v>
      </c>
      <c r="E187">
        <v>626.73299999999995</v>
      </c>
      <c r="F187">
        <v>598.43649999999616</v>
      </c>
      <c r="G187">
        <v>573.61520000000019</v>
      </c>
    </row>
    <row r="188" spans="1:7">
      <c r="A188" t="s">
        <v>653</v>
      </c>
      <c r="B188" t="s">
        <v>654</v>
      </c>
      <c r="C188" t="s">
        <v>297</v>
      </c>
      <c r="D188" t="s">
        <v>298</v>
      </c>
      <c r="E188">
        <v>765.9</v>
      </c>
      <c r="F188">
        <v>786.00099999999657</v>
      </c>
      <c r="G188">
        <v>815.65159999999742</v>
      </c>
    </row>
    <row r="189" spans="1:7">
      <c r="A189" t="s">
        <v>655</v>
      </c>
      <c r="B189" t="s">
        <v>656</v>
      </c>
      <c r="C189" t="s">
        <v>297</v>
      </c>
      <c r="D189" t="s">
        <v>298</v>
      </c>
      <c r="E189">
        <v>1693.5</v>
      </c>
      <c r="F189">
        <v>1668.1520000000019</v>
      </c>
      <c r="G189">
        <v>1623.488400000002</v>
      </c>
    </row>
    <row r="190" spans="1:7">
      <c r="A190" t="s">
        <v>657</v>
      </c>
      <c r="B190" t="s">
        <v>658</v>
      </c>
      <c r="C190" t="s">
        <v>297</v>
      </c>
      <c r="D190" t="s">
        <v>298</v>
      </c>
      <c r="E190">
        <v>1.2709999999999999</v>
      </c>
      <c r="F190">
        <v>1.3644999999999925</v>
      </c>
      <c r="G190">
        <v>1.4179999999999922</v>
      </c>
    </row>
    <row r="191" spans="1:7">
      <c r="A191" t="s">
        <v>659</v>
      </c>
      <c r="B191" t="s">
        <v>660</v>
      </c>
      <c r="C191" t="s">
        <v>297</v>
      </c>
      <c r="D191" t="s">
        <v>298</v>
      </c>
      <c r="E191">
        <v>0.26600000000000001</v>
      </c>
      <c r="F191">
        <v>0.26600000000000001</v>
      </c>
      <c r="G191">
        <v>0.26330000000000009</v>
      </c>
    </row>
    <row r="192" spans="1:7">
      <c r="A192" t="s">
        <v>661</v>
      </c>
      <c r="B192" t="s">
        <v>662</v>
      </c>
      <c r="C192" t="s">
        <v>297</v>
      </c>
      <c r="D192" t="s">
        <v>298</v>
      </c>
      <c r="E192">
        <v>3906.038</v>
      </c>
      <c r="F192">
        <v>4138.4375</v>
      </c>
      <c r="G192">
        <v>4368.1912000000011</v>
      </c>
    </row>
    <row r="193" spans="1:7">
      <c r="A193" t="s">
        <v>663</v>
      </c>
      <c r="B193" t="s">
        <v>664</v>
      </c>
      <c r="C193" t="s">
        <v>297</v>
      </c>
      <c r="D193" t="s">
        <v>298</v>
      </c>
      <c r="E193">
        <v>6.56</v>
      </c>
      <c r="F193">
        <v>6.258181818181817</v>
      </c>
      <c r="G193">
        <v>6.1344667832168156</v>
      </c>
    </row>
    <row r="194" spans="1:7">
      <c r="A194" t="s">
        <v>665</v>
      </c>
      <c r="B194" t="s">
        <v>666</v>
      </c>
      <c r="C194" t="s">
        <v>297</v>
      </c>
      <c r="D194" t="s">
        <v>298</v>
      </c>
      <c r="E194">
        <v>6.194</v>
      </c>
      <c r="F194">
        <v>6.2959999999999923</v>
      </c>
      <c r="G194">
        <v>6.5487999999999715</v>
      </c>
    </row>
    <row r="195" spans="1:7">
      <c r="A195" t="s">
        <v>667</v>
      </c>
      <c r="B195" t="s">
        <v>668</v>
      </c>
      <c r="C195" t="s">
        <v>297</v>
      </c>
      <c r="D195" t="s">
        <v>298</v>
      </c>
      <c r="E195">
        <v>1.0029999999999999</v>
      </c>
      <c r="F195">
        <v>0.9339999999999975</v>
      </c>
      <c r="G195">
        <v>0.84964699999998494</v>
      </c>
    </row>
    <row r="196" spans="1:7">
      <c r="A196" t="s">
        <v>669</v>
      </c>
      <c r="B196" t="s">
        <v>670</v>
      </c>
      <c r="C196" t="s">
        <v>297</v>
      </c>
      <c r="D196" t="s">
        <v>298</v>
      </c>
      <c r="E196">
        <v>301.20499999999998</v>
      </c>
      <c r="F196">
        <v>324.25199999999313</v>
      </c>
      <c r="G196">
        <v>344.42799999999261</v>
      </c>
    </row>
    <row r="197" spans="1:7">
      <c r="A197" t="s">
        <v>671</v>
      </c>
      <c r="B197" t="s">
        <v>672</v>
      </c>
      <c r="C197" t="s">
        <v>297</v>
      </c>
      <c r="D197" t="s">
        <v>298</v>
      </c>
      <c r="E197">
        <v>2235.3150000000001</v>
      </c>
      <c r="F197">
        <v>2294.1074999999983</v>
      </c>
      <c r="G197">
        <v>2337.2311000000045</v>
      </c>
    </row>
    <row r="198" spans="1:7">
      <c r="A198" t="s">
        <v>673</v>
      </c>
      <c r="B198" t="s">
        <v>674</v>
      </c>
      <c r="C198" t="s">
        <v>297</v>
      </c>
      <c r="D198" t="s">
        <v>298</v>
      </c>
      <c r="E198">
        <v>148.114</v>
      </c>
      <c r="F198">
        <v>147.05899999999997</v>
      </c>
      <c r="G198">
        <v>147.10319999999996</v>
      </c>
    </row>
    <row r="199" spans="1:7">
      <c r="A199" t="s">
        <v>675</v>
      </c>
      <c r="B199" t="s">
        <v>676</v>
      </c>
      <c r="C199" t="s">
        <v>297</v>
      </c>
      <c r="D199" t="s">
        <v>298</v>
      </c>
      <c r="E199">
        <v>222.17699999999999</v>
      </c>
      <c r="F199">
        <v>222.91100000000097</v>
      </c>
      <c r="G199">
        <v>225.10860000000048</v>
      </c>
    </row>
    <row r="200" spans="1:7">
      <c r="A200" t="s">
        <v>677</v>
      </c>
      <c r="B200" t="s">
        <v>678</v>
      </c>
      <c r="C200" t="s">
        <v>297</v>
      </c>
      <c r="D200" t="s">
        <v>298</v>
      </c>
      <c r="E200">
        <v>155.94200000000001</v>
      </c>
      <c r="F200">
        <v>160.97749999999996</v>
      </c>
      <c r="G200">
        <v>163.02729999999929</v>
      </c>
    </row>
    <row r="201" spans="1:7">
      <c r="A201" t="s">
        <v>679</v>
      </c>
      <c r="B201" t="s">
        <v>680</v>
      </c>
      <c r="C201" t="s">
        <v>297</v>
      </c>
      <c r="D201" t="s">
        <v>298</v>
      </c>
      <c r="E201">
        <v>248.88900000000001</v>
      </c>
      <c r="F201">
        <v>253.86850000000049</v>
      </c>
      <c r="G201">
        <v>258.42380000000048</v>
      </c>
    </row>
  </sheetData>
  <mergeCells count="1">
    <mergeCell ref="G4:Q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L270"/>
  <sheetViews>
    <sheetView zoomScaleNormal="100" workbookViewId="0">
      <pane ySplit="5" topLeftCell="A6" activePane="bottomLeft" state="frozen"/>
      <selection pane="bottomLeft"/>
    </sheetView>
  </sheetViews>
  <sheetFormatPr defaultRowHeight="12.75"/>
  <cols>
    <col min="3" max="3" width="13.5703125" customWidth="1"/>
    <col min="4" max="4" width="11.140625" customWidth="1"/>
    <col min="6" max="6" width="7.5703125" customWidth="1"/>
    <col min="7" max="7" width="7.28515625" customWidth="1"/>
    <col min="8" max="8" width="16.5703125" bestFit="1" customWidth="1"/>
    <col min="9" max="9" width="18.7109375" customWidth="1"/>
    <col min="10" max="11" width="14" customWidth="1"/>
  </cols>
  <sheetData>
    <row r="1" spans="1:12" s="27" customFormat="1">
      <c r="D1" s="48" t="s">
        <v>153</v>
      </c>
      <c r="E1" s="28" t="str">
        <f>Home!E20</f>
        <v>Sumif, Averageif, Countif, Iferror, Stdev</v>
      </c>
    </row>
    <row r="2" spans="1:12" s="27" customFormat="1">
      <c r="D2" s="49" t="s">
        <v>157</v>
      </c>
      <c r="E2" s="28" t="s">
        <v>699</v>
      </c>
    </row>
    <row r="3" spans="1:12" s="27" customFormat="1">
      <c r="D3" s="49" t="s">
        <v>156</v>
      </c>
      <c r="E3" s="28" t="s">
        <v>271</v>
      </c>
    </row>
    <row r="4" spans="1:12" s="27" customFormat="1" ht="25.5" customHeight="1">
      <c r="D4" s="86" t="s">
        <v>154</v>
      </c>
      <c r="E4" s="215" t="s">
        <v>703</v>
      </c>
      <c r="F4" s="215"/>
      <c r="G4" s="215"/>
      <c r="H4" s="215"/>
      <c r="I4" s="215"/>
      <c r="J4" s="215"/>
      <c r="K4" s="215"/>
      <c r="L4" s="215"/>
    </row>
    <row r="5" spans="1:12" s="27" customFormat="1" ht="4.5" customHeight="1" thickBot="1">
      <c r="D5" s="29"/>
    </row>
    <row r="6" spans="1:12">
      <c r="A6" s="80" t="s">
        <v>704</v>
      </c>
      <c r="B6" s="95" t="s">
        <v>684</v>
      </c>
      <c r="C6" s="94" t="s">
        <v>685</v>
      </c>
      <c r="D6" s="94" t="s">
        <v>686</v>
      </c>
      <c r="E6" s="94" t="s">
        <v>700</v>
      </c>
      <c r="F6" s="94" t="s">
        <v>701</v>
      </c>
      <c r="H6" s="63"/>
      <c r="I6" s="71" t="s">
        <v>685</v>
      </c>
      <c r="J6" s="71" t="s">
        <v>686</v>
      </c>
      <c r="K6" s="70" t="s">
        <v>54</v>
      </c>
    </row>
    <row r="7" spans="1:12">
      <c r="A7" s="95" t="s">
        <v>705</v>
      </c>
      <c r="B7" s="95" t="s">
        <v>706</v>
      </c>
      <c r="C7" s="82"/>
      <c r="D7" s="82"/>
      <c r="E7" s="82"/>
      <c r="F7" s="82"/>
      <c r="H7" s="72">
        <v>2000</v>
      </c>
      <c r="I7" s="76"/>
      <c r="J7" s="74"/>
      <c r="K7" s="75"/>
    </row>
    <row r="8" spans="1:12">
      <c r="A8" s="85">
        <v>2000</v>
      </c>
      <c r="B8" s="85" t="s">
        <v>687</v>
      </c>
      <c r="C8" s="84"/>
      <c r="D8" s="83">
        <v>9533.5700000000033</v>
      </c>
      <c r="E8" s="83"/>
      <c r="F8" s="62"/>
      <c r="H8" s="72">
        <v>2001</v>
      </c>
      <c r="I8" s="76"/>
      <c r="J8" s="74"/>
      <c r="K8" s="75"/>
    </row>
    <row r="9" spans="1:12">
      <c r="A9" s="93">
        <v>2000</v>
      </c>
      <c r="B9" s="93" t="s">
        <v>688</v>
      </c>
      <c r="C9" s="92"/>
      <c r="D9" s="91">
        <v>8958.4699999999939</v>
      </c>
      <c r="E9" s="91"/>
      <c r="F9" s="33"/>
      <c r="H9" s="72">
        <v>2002</v>
      </c>
      <c r="I9" s="76"/>
      <c r="J9" s="74"/>
      <c r="K9" s="75"/>
    </row>
    <row r="10" spans="1:12">
      <c r="A10" s="93">
        <v>2000</v>
      </c>
      <c r="B10" s="93" t="s">
        <v>689</v>
      </c>
      <c r="C10" s="90">
        <v>4.8333333333333339</v>
      </c>
      <c r="D10" s="91">
        <v>8047.2599999999984</v>
      </c>
      <c r="E10" s="91">
        <v>88854.79</v>
      </c>
      <c r="F10" s="33"/>
      <c r="H10" s="72">
        <v>2003</v>
      </c>
      <c r="I10" s="76"/>
      <c r="J10" s="74"/>
      <c r="K10" s="75"/>
    </row>
    <row r="11" spans="1:12">
      <c r="A11" s="93">
        <v>2000</v>
      </c>
      <c r="B11" s="93" t="s">
        <v>690</v>
      </c>
      <c r="C11" s="92"/>
      <c r="D11" s="91">
        <v>9036.7899999999936</v>
      </c>
      <c r="E11" s="91"/>
      <c r="F11" s="33"/>
      <c r="H11" s="72">
        <v>2004</v>
      </c>
      <c r="I11" s="76"/>
      <c r="J11" s="74"/>
      <c r="K11" s="75"/>
    </row>
    <row r="12" spans="1:12">
      <c r="A12" s="93">
        <v>2000</v>
      </c>
      <c r="B12" s="93" t="s">
        <v>691</v>
      </c>
      <c r="C12" s="92"/>
      <c r="D12" s="91">
        <v>8966.6499999999942</v>
      </c>
      <c r="E12" s="91"/>
      <c r="F12" s="33"/>
      <c r="H12" s="72">
        <v>2005</v>
      </c>
      <c r="I12" s="76"/>
      <c r="J12" s="74"/>
      <c r="K12" s="75"/>
    </row>
    <row r="13" spans="1:12">
      <c r="A13" s="93">
        <v>2000</v>
      </c>
      <c r="B13" s="93" t="s">
        <v>692</v>
      </c>
      <c r="C13" s="90">
        <v>4.6999999999999993</v>
      </c>
      <c r="D13" s="91">
        <v>9403.5400000000009</v>
      </c>
      <c r="E13" s="91">
        <v>92603.41</v>
      </c>
      <c r="F13" s="33"/>
      <c r="H13" s="72">
        <v>2006</v>
      </c>
      <c r="I13" s="76"/>
      <c r="J13" s="74"/>
      <c r="K13" s="75"/>
    </row>
    <row r="14" spans="1:12">
      <c r="A14" s="93">
        <v>2000</v>
      </c>
      <c r="B14" s="93" t="s">
        <v>693</v>
      </c>
      <c r="C14" s="92"/>
      <c r="D14" s="91">
        <v>8575.5999999999985</v>
      </c>
      <c r="E14" s="91"/>
      <c r="F14" s="33"/>
      <c r="H14" s="72">
        <v>2007</v>
      </c>
      <c r="I14" s="76"/>
      <c r="J14" s="74"/>
      <c r="K14" s="75"/>
    </row>
    <row r="15" spans="1:12">
      <c r="A15" s="93">
        <v>2000</v>
      </c>
      <c r="B15" s="93" t="s">
        <v>694</v>
      </c>
      <c r="C15" s="92"/>
      <c r="D15" s="91">
        <v>7936.320000000007</v>
      </c>
      <c r="E15" s="91"/>
      <c r="F15" s="33"/>
      <c r="H15" s="72">
        <v>2008</v>
      </c>
      <c r="I15" s="76"/>
      <c r="J15" s="74"/>
      <c r="K15" s="75"/>
    </row>
    <row r="16" spans="1:12">
      <c r="A16" s="93">
        <v>2000</v>
      </c>
      <c r="B16" s="93" t="s">
        <v>695</v>
      </c>
      <c r="C16" s="90">
        <v>4.666666666666667</v>
      </c>
      <c r="D16" s="91">
        <v>7752.0900000000038</v>
      </c>
      <c r="E16" s="91">
        <v>97305.94</v>
      </c>
      <c r="F16" s="33"/>
      <c r="H16" s="72">
        <v>2009</v>
      </c>
      <c r="I16" s="76"/>
      <c r="J16" s="74"/>
      <c r="K16" s="75"/>
    </row>
    <row r="17" spans="1:11" ht="13.5" thickBot="1">
      <c r="A17" s="93">
        <v>2000</v>
      </c>
      <c r="B17" s="93" t="s">
        <v>696</v>
      </c>
      <c r="C17" s="92"/>
      <c r="D17" s="91">
        <v>7332.6500000000015</v>
      </c>
      <c r="E17" s="91"/>
      <c r="F17" s="33"/>
      <c r="H17" s="73">
        <v>2010</v>
      </c>
      <c r="I17" s="79"/>
      <c r="J17" s="77"/>
      <c r="K17" s="78"/>
    </row>
    <row r="18" spans="1:11" ht="13.5" thickBot="1">
      <c r="A18" s="93">
        <v>2000</v>
      </c>
      <c r="B18" s="93" t="s">
        <v>697</v>
      </c>
      <c r="C18" s="92"/>
      <c r="D18" s="91">
        <v>7259.2100000000064</v>
      </c>
      <c r="E18" s="91"/>
      <c r="F18" s="33"/>
      <c r="H18" s="89" t="s">
        <v>702</v>
      </c>
      <c r="I18" s="88"/>
      <c r="J18" s="88"/>
      <c r="K18" s="87"/>
    </row>
    <row r="19" spans="1:11">
      <c r="A19" s="93">
        <v>2000</v>
      </c>
      <c r="B19" s="93" t="s">
        <v>698</v>
      </c>
      <c r="C19" s="90">
        <v>4.7333333333333334</v>
      </c>
      <c r="D19" s="91">
        <v>5649.7899999999936</v>
      </c>
      <c r="E19" s="91">
        <v>101214.37</v>
      </c>
      <c r="F19" s="33"/>
      <c r="H19" s="69"/>
      <c r="I19" s="69"/>
      <c r="J19" s="69"/>
      <c r="K19" s="69"/>
    </row>
    <row r="20" spans="1:11">
      <c r="A20" s="93">
        <v>2001</v>
      </c>
      <c r="B20" s="93" t="s">
        <v>687</v>
      </c>
      <c r="C20" s="92"/>
      <c r="D20" s="91">
        <v>4561.2999999999993</v>
      </c>
      <c r="E20" s="91"/>
      <c r="F20" s="33"/>
    </row>
    <row r="21" spans="1:11">
      <c r="A21" s="93">
        <v>2001</v>
      </c>
      <c r="B21" s="93" t="s">
        <v>688</v>
      </c>
      <c r="C21" s="92"/>
      <c r="D21" s="91">
        <v>5486.6299999999974</v>
      </c>
      <c r="E21" s="91"/>
      <c r="F21" s="33"/>
    </row>
    <row r="22" spans="1:11">
      <c r="A22" s="93">
        <v>2001</v>
      </c>
      <c r="B22" s="93" t="s">
        <v>689</v>
      </c>
      <c r="C22" s="90">
        <v>4.7666666666666666</v>
      </c>
      <c r="D22" s="91">
        <v>4255.5700000000033</v>
      </c>
      <c r="E22" s="91">
        <v>94219.73000000001</v>
      </c>
      <c r="F22" s="33"/>
    </row>
    <row r="23" spans="1:11">
      <c r="A23" s="93">
        <v>2001</v>
      </c>
      <c r="B23" s="93" t="s">
        <v>690</v>
      </c>
      <c r="C23" s="92"/>
      <c r="D23" s="91">
        <v>5222.3500000000022</v>
      </c>
      <c r="E23" s="91"/>
      <c r="F23" s="33"/>
    </row>
    <row r="24" spans="1:11">
      <c r="A24" s="93">
        <v>2001</v>
      </c>
      <c r="B24" s="93" t="s">
        <v>691</v>
      </c>
      <c r="C24" s="92"/>
      <c r="D24" s="91">
        <v>2978.91</v>
      </c>
      <c r="E24" s="91"/>
      <c r="F24" s="33"/>
    </row>
    <row r="25" spans="1:11">
      <c r="A25" s="93">
        <v>2001</v>
      </c>
      <c r="B25" s="93" t="s">
        <v>692</v>
      </c>
      <c r="C25" s="90">
        <v>4.8999999999999995</v>
      </c>
      <c r="D25" s="91">
        <v>4155.7900000000009</v>
      </c>
      <c r="E25" s="91">
        <v>88485.95</v>
      </c>
      <c r="F25" s="33"/>
    </row>
    <row r="26" spans="1:11">
      <c r="A26" s="93">
        <v>2001</v>
      </c>
      <c r="B26" s="93" t="s">
        <v>693</v>
      </c>
      <c r="C26" s="92"/>
      <c r="D26" s="91">
        <v>4110.43</v>
      </c>
      <c r="E26" s="91"/>
      <c r="F26" s="33"/>
    </row>
    <row r="27" spans="1:11">
      <c r="A27" s="93">
        <v>2001</v>
      </c>
      <c r="B27" s="93" t="s">
        <v>694</v>
      </c>
      <c r="C27" s="92"/>
      <c r="D27" s="91">
        <v>4658.1899999999987</v>
      </c>
      <c r="E27" s="91"/>
      <c r="F27" s="33"/>
    </row>
    <row r="28" spans="1:11">
      <c r="A28" s="93">
        <v>2001</v>
      </c>
      <c r="B28" s="93" t="s">
        <v>695</v>
      </c>
      <c r="C28" s="90">
        <v>5.1333333333333329</v>
      </c>
      <c r="D28" s="91">
        <v>6075.380000000001</v>
      </c>
      <c r="E28" s="91">
        <v>84958.83</v>
      </c>
      <c r="F28" s="33"/>
    </row>
    <row r="29" spans="1:11">
      <c r="A29" s="93">
        <v>2001</v>
      </c>
      <c r="B29" s="93" t="s">
        <v>696</v>
      </c>
      <c r="C29" s="92"/>
      <c r="D29" s="91">
        <v>4247.2900000000009</v>
      </c>
      <c r="E29" s="91"/>
      <c r="F29" s="33"/>
    </row>
    <row r="30" spans="1:11">
      <c r="A30" s="93">
        <v>2001</v>
      </c>
      <c r="B30" s="93" t="s">
        <v>697</v>
      </c>
      <c r="C30" s="92"/>
      <c r="D30" s="91">
        <v>4544.2700000000004</v>
      </c>
      <c r="E30" s="91"/>
      <c r="F30" s="33"/>
    </row>
    <row r="31" spans="1:11">
      <c r="A31" s="93">
        <v>2001</v>
      </c>
      <c r="B31" s="93" t="s">
        <v>698</v>
      </c>
      <c r="C31" s="90">
        <v>5.3666666666666671</v>
      </c>
      <c r="D31" s="91">
        <v>4513.6799999999967</v>
      </c>
      <c r="E31" s="91">
        <v>81399.14</v>
      </c>
      <c r="F31" s="33"/>
    </row>
    <row r="32" spans="1:11">
      <c r="A32" s="93">
        <v>2002</v>
      </c>
      <c r="B32" s="93" t="s">
        <v>687</v>
      </c>
      <c r="C32" s="92"/>
      <c r="D32" s="91">
        <v>5566.0400000000009</v>
      </c>
      <c r="E32" s="91"/>
      <c r="F32" s="33"/>
    </row>
    <row r="33" spans="1:6">
      <c r="A33" s="93">
        <v>2002</v>
      </c>
      <c r="B33" s="93" t="s">
        <v>688</v>
      </c>
      <c r="C33" s="92"/>
      <c r="D33" s="91">
        <v>3989.260000000002</v>
      </c>
      <c r="E33" s="91"/>
      <c r="F33" s="33"/>
    </row>
    <row r="34" spans="1:6">
      <c r="A34" s="93">
        <v>2002</v>
      </c>
      <c r="B34" s="93" t="s">
        <v>689</v>
      </c>
      <c r="C34" s="90">
        <v>5.2666666666666666</v>
      </c>
      <c r="D34" s="91">
        <v>6507.8600000000042</v>
      </c>
      <c r="E34" s="91">
        <v>78342.59</v>
      </c>
      <c r="F34" s="33"/>
    </row>
    <row r="35" spans="1:6">
      <c r="A35" s="93">
        <v>2002</v>
      </c>
      <c r="B35" s="93" t="s">
        <v>690</v>
      </c>
      <c r="C35" s="92"/>
      <c r="D35" s="91">
        <v>6552.66</v>
      </c>
      <c r="E35" s="91"/>
      <c r="F35" s="33"/>
    </row>
    <row r="36" spans="1:6">
      <c r="A36" s="93">
        <v>2002</v>
      </c>
      <c r="B36" s="93" t="s">
        <v>691</v>
      </c>
      <c r="C36" s="92"/>
      <c r="D36" s="91">
        <v>6767.4699999999975</v>
      </c>
      <c r="E36" s="91"/>
      <c r="F36" s="33"/>
    </row>
    <row r="37" spans="1:6">
      <c r="A37" s="93">
        <v>2002</v>
      </c>
      <c r="B37" s="93" t="s">
        <v>692</v>
      </c>
      <c r="C37" s="90">
        <v>5.3999999999999995</v>
      </c>
      <c r="D37" s="91">
        <v>8034.3399999999965</v>
      </c>
      <c r="E37" s="91">
        <v>81869.06</v>
      </c>
      <c r="F37" s="33"/>
    </row>
    <row r="38" spans="1:6">
      <c r="A38" s="93">
        <v>2002</v>
      </c>
      <c r="B38" s="93" t="s">
        <v>693</v>
      </c>
      <c r="C38" s="92"/>
      <c r="D38" s="91">
        <v>7109.82</v>
      </c>
      <c r="E38" s="91"/>
      <c r="F38" s="33"/>
    </row>
    <row r="39" spans="1:6">
      <c r="A39" s="93">
        <v>2002</v>
      </c>
      <c r="B39" s="93" t="s">
        <v>694</v>
      </c>
      <c r="C39" s="92"/>
      <c r="D39" s="91">
        <v>6884.4199999999983</v>
      </c>
      <c r="E39" s="91"/>
      <c r="F39" s="33"/>
    </row>
    <row r="40" spans="1:6">
      <c r="A40" s="93">
        <v>2002</v>
      </c>
      <c r="B40" s="93" t="s">
        <v>695</v>
      </c>
      <c r="C40" s="90">
        <v>5.4333333333333336</v>
      </c>
      <c r="D40" s="91">
        <v>7261.1700000000055</v>
      </c>
      <c r="E40" s="91">
        <v>87436.67</v>
      </c>
      <c r="F40" s="33"/>
    </row>
    <row r="41" spans="1:6">
      <c r="A41" s="93">
        <v>2002</v>
      </c>
      <c r="B41" s="93" t="s">
        <v>696</v>
      </c>
      <c r="C41" s="92"/>
      <c r="D41" s="91">
        <v>7057.9100000000035</v>
      </c>
      <c r="E41" s="91"/>
      <c r="F41" s="33"/>
    </row>
    <row r="42" spans="1:6">
      <c r="A42" s="93">
        <v>2002</v>
      </c>
      <c r="B42" s="93" t="s">
        <v>697</v>
      </c>
      <c r="C42" s="92"/>
      <c r="D42" s="91">
        <v>6727.1399999999994</v>
      </c>
      <c r="E42" s="91"/>
      <c r="F42" s="33"/>
    </row>
    <row r="43" spans="1:6">
      <c r="A43" s="93">
        <v>2002</v>
      </c>
      <c r="B43" s="93" t="s">
        <v>698</v>
      </c>
      <c r="C43" s="90">
        <v>5.333333333333333</v>
      </c>
      <c r="D43" s="91">
        <v>6745.7400000000016</v>
      </c>
      <c r="E43" s="91">
        <v>90068.13</v>
      </c>
      <c r="F43" s="33"/>
    </row>
    <row r="44" spans="1:6">
      <c r="A44" s="93">
        <v>2003</v>
      </c>
      <c r="B44" s="93" t="s">
        <v>687</v>
      </c>
      <c r="C44" s="92"/>
      <c r="D44" s="91">
        <v>5601.0800000000054</v>
      </c>
      <c r="E44" s="91"/>
      <c r="F44" s="33"/>
    </row>
    <row r="45" spans="1:6">
      <c r="A45" s="93">
        <v>2003</v>
      </c>
      <c r="B45" s="93" t="s">
        <v>688</v>
      </c>
      <c r="C45" s="92"/>
      <c r="D45" s="91">
        <v>5619.2300000000032</v>
      </c>
      <c r="E45" s="91"/>
      <c r="F45" s="33"/>
    </row>
    <row r="46" spans="1:6">
      <c r="A46" s="93">
        <v>2003</v>
      </c>
      <c r="B46" s="93" t="s">
        <v>689</v>
      </c>
      <c r="C46" s="90">
        <v>5.333333333333333</v>
      </c>
      <c r="D46" s="91">
        <v>5678.5699999999924</v>
      </c>
      <c r="E46" s="91">
        <v>94355.9</v>
      </c>
      <c r="F46" s="33"/>
    </row>
    <row r="47" spans="1:6">
      <c r="A47" s="93">
        <v>2003</v>
      </c>
      <c r="B47" s="93" t="s">
        <v>690</v>
      </c>
      <c r="C47" s="92"/>
      <c r="D47" s="91">
        <v>6608.9699999999975</v>
      </c>
      <c r="E47" s="91"/>
      <c r="F47" s="33"/>
    </row>
    <row r="48" spans="1:6">
      <c r="A48" s="93">
        <v>2003</v>
      </c>
      <c r="B48" s="93" t="s">
        <v>691</v>
      </c>
      <c r="C48" s="92"/>
      <c r="D48" s="91">
        <v>7019.7099999999955</v>
      </c>
      <c r="E48" s="91"/>
      <c r="F48" s="33"/>
    </row>
    <row r="49" spans="1:6">
      <c r="A49" s="93">
        <v>2003</v>
      </c>
      <c r="B49" s="93" t="s">
        <v>692</v>
      </c>
      <c r="C49" s="90">
        <v>5.4333333333333336</v>
      </c>
      <c r="D49" s="91">
        <v>6498.4999999999964</v>
      </c>
      <c r="E49" s="91">
        <v>93290.87</v>
      </c>
      <c r="F49" s="33"/>
    </row>
    <row r="50" spans="1:6">
      <c r="A50" s="93">
        <v>2003</v>
      </c>
      <c r="B50" s="93" t="s">
        <v>693</v>
      </c>
      <c r="C50" s="92"/>
      <c r="D50" s="91">
        <v>7065.8700000000026</v>
      </c>
      <c r="E50" s="91"/>
      <c r="F50" s="33"/>
    </row>
    <row r="51" spans="1:6">
      <c r="A51" s="93">
        <v>2003</v>
      </c>
      <c r="B51" s="93" t="s">
        <v>694</v>
      </c>
      <c r="C51" s="92"/>
      <c r="D51" s="91">
        <v>7996.380000000001</v>
      </c>
      <c r="E51" s="91"/>
      <c r="F51" s="33"/>
    </row>
    <row r="52" spans="1:6">
      <c r="A52" s="93">
        <v>2003</v>
      </c>
      <c r="B52" s="93" t="s">
        <v>695</v>
      </c>
      <c r="C52" s="90">
        <v>5.166666666666667</v>
      </c>
      <c r="D52" s="91">
        <v>8287.489999999998</v>
      </c>
      <c r="E52" s="91">
        <v>94578.51999999999</v>
      </c>
      <c r="F52" s="33"/>
    </row>
    <row r="53" spans="1:6">
      <c r="A53" s="93">
        <v>2003</v>
      </c>
      <c r="B53" s="93" t="s">
        <v>696</v>
      </c>
      <c r="C53" s="92"/>
      <c r="D53" s="91">
        <v>8936.1600000000035</v>
      </c>
      <c r="E53" s="91"/>
      <c r="F53" s="33"/>
    </row>
    <row r="54" spans="1:6">
      <c r="A54" s="93">
        <v>2003</v>
      </c>
      <c r="B54" s="93" t="s">
        <v>697</v>
      </c>
      <c r="C54" s="92"/>
      <c r="D54" s="91">
        <v>8483.0400000000009</v>
      </c>
      <c r="E54" s="91"/>
      <c r="F54" s="33"/>
    </row>
    <row r="55" spans="1:6">
      <c r="A55" s="93">
        <v>2003</v>
      </c>
      <c r="B55" s="93" t="s">
        <v>698</v>
      </c>
      <c r="C55" s="90">
        <v>5.0333333333333332</v>
      </c>
      <c r="D55" s="91">
        <v>10289.140000000007</v>
      </c>
      <c r="E55" s="91">
        <v>100819.04999999999</v>
      </c>
      <c r="F55" s="33"/>
    </row>
    <row r="56" spans="1:6">
      <c r="A56" s="93">
        <v>2004</v>
      </c>
      <c r="B56" s="93" t="s">
        <v>687</v>
      </c>
      <c r="C56" s="92"/>
      <c r="D56" s="91">
        <v>9601.2499999999927</v>
      </c>
      <c r="E56" s="91"/>
      <c r="F56" s="33"/>
    </row>
    <row r="57" spans="1:6">
      <c r="A57" s="93">
        <v>2004</v>
      </c>
      <c r="B57" s="93" t="s">
        <v>688</v>
      </c>
      <c r="C57" s="92"/>
      <c r="D57" s="91">
        <v>10611.520000000004</v>
      </c>
      <c r="E57" s="91"/>
      <c r="F57" s="33"/>
    </row>
    <row r="58" spans="1:6">
      <c r="A58" s="93">
        <v>2004</v>
      </c>
      <c r="B58" s="93" t="s">
        <v>689</v>
      </c>
      <c r="C58" s="90">
        <v>4.8999999999999995</v>
      </c>
      <c r="D58" s="91">
        <v>8670.64</v>
      </c>
      <c r="E58" s="91">
        <v>107982.20999999999</v>
      </c>
      <c r="F58" s="33"/>
    </row>
    <row r="59" spans="1:6">
      <c r="A59" s="93">
        <v>2004</v>
      </c>
      <c r="B59" s="93" t="s">
        <v>690</v>
      </c>
      <c r="C59" s="92"/>
      <c r="D59" s="91">
        <v>9597.14</v>
      </c>
      <c r="E59" s="91"/>
      <c r="F59" s="33"/>
    </row>
    <row r="60" spans="1:6">
      <c r="A60" s="93">
        <v>2004</v>
      </c>
      <c r="B60" s="93" t="s">
        <v>691</v>
      </c>
      <c r="C60" s="92"/>
      <c r="D60" s="91">
        <v>10318.629999999997</v>
      </c>
      <c r="E60" s="91"/>
      <c r="F60" s="33"/>
    </row>
    <row r="61" spans="1:6">
      <c r="A61" s="93">
        <v>2004</v>
      </c>
      <c r="B61" s="93" t="s">
        <v>692</v>
      </c>
      <c r="C61" s="90">
        <v>4.7333333333333334</v>
      </c>
      <c r="D61" s="91">
        <v>9274.7099999999991</v>
      </c>
      <c r="E61" s="91">
        <v>110045.14</v>
      </c>
      <c r="F61" s="33"/>
    </row>
    <row r="62" spans="1:6">
      <c r="A62" s="93">
        <v>2004</v>
      </c>
      <c r="B62" s="93" t="s">
        <v>693</v>
      </c>
      <c r="C62" s="92"/>
      <c r="D62" s="91">
        <v>9241.3699999999953</v>
      </c>
      <c r="E62" s="91"/>
      <c r="F62" s="33"/>
    </row>
    <row r="63" spans="1:6">
      <c r="A63" s="93">
        <v>2004</v>
      </c>
      <c r="B63" s="93" t="s">
        <v>694</v>
      </c>
      <c r="C63" s="92"/>
      <c r="D63" s="91">
        <v>9234.4800000000032</v>
      </c>
      <c r="E63" s="91"/>
      <c r="F63" s="33"/>
    </row>
    <row r="64" spans="1:6">
      <c r="A64" s="93">
        <v>2004</v>
      </c>
      <c r="B64" s="93" t="s">
        <v>695</v>
      </c>
      <c r="C64" s="90">
        <v>4.7666666666666666</v>
      </c>
      <c r="D64" s="91">
        <v>8697.7799999999988</v>
      </c>
      <c r="E64" s="91">
        <v>113684.69</v>
      </c>
      <c r="F64" s="33"/>
    </row>
    <row r="65" spans="1:6">
      <c r="A65" s="93">
        <v>2004</v>
      </c>
      <c r="B65" s="93" t="s">
        <v>696</v>
      </c>
      <c r="C65" s="92"/>
      <c r="D65" s="91">
        <v>8314.9399999999951</v>
      </c>
      <c r="E65" s="91"/>
      <c r="F65" s="33"/>
    </row>
    <row r="66" spans="1:6">
      <c r="A66" s="93">
        <v>2004</v>
      </c>
      <c r="B66" s="93" t="s">
        <v>697</v>
      </c>
      <c r="C66" s="92"/>
      <c r="D66" s="91">
        <v>7153.6999999999971</v>
      </c>
      <c r="E66" s="91"/>
      <c r="F66" s="33"/>
    </row>
    <row r="67" spans="1:6">
      <c r="A67" s="93">
        <v>2004</v>
      </c>
      <c r="B67" s="93" t="s">
        <v>698</v>
      </c>
      <c r="C67" s="90">
        <v>4.5333333333333332</v>
      </c>
      <c r="D67" s="91">
        <v>9556.5299999999988</v>
      </c>
      <c r="E67" s="91">
        <v>121043.79000000001</v>
      </c>
      <c r="F67" s="33"/>
    </row>
    <row r="68" spans="1:6">
      <c r="A68" s="93">
        <v>2005</v>
      </c>
      <c r="B68" s="93" t="s">
        <v>687</v>
      </c>
      <c r="C68" s="92"/>
      <c r="D68" s="91">
        <v>7964.8599999999933</v>
      </c>
      <c r="E68" s="91"/>
      <c r="F68" s="33"/>
    </row>
    <row r="69" spans="1:6">
      <c r="A69" s="93">
        <v>2005</v>
      </c>
      <c r="B69" s="93" t="s">
        <v>688</v>
      </c>
      <c r="C69" s="92"/>
      <c r="D69" s="91">
        <v>7803.5499999999956</v>
      </c>
      <c r="E69" s="91"/>
      <c r="F69" s="33"/>
    </row>
    <row r="70" spans="1:6">
      <c r="A70" s="93">
        <v>2005</v>
      </c>
      <c r="B70" s="93" t="s">
        <v>689</v>
      </c>
      <c r="C70" s="90">
        <v>4.5333333333333332</v>
      </c>
      <c r="D70" s="91">
        <v>8094.1300000000047</v>
      </c>
      <c r="E70" s="91">
        <v>124693.65</v>
      </c>
      <c r="F70" s="33"/>
    </row>
    <row r="71" spans="1:6">
      <c r="A71" s="93">
        <v>2005</v>
      </c>
      <c r="B71" s="93" t="s">
        <v>690</v>
      </c>
      <c r="C71" s="92"/>
      <c r="D71" s="91">
        <v>7174.07</v>
      </c>
      <c r="E71" s="91"/>
      <c r="F71" s="33"/>
    </row>
    <row r="72" spans="1:6">
      <c r="A72" s="93">
        <v>2005</v>
      </c>
      <c r="B72" s="93" t="s">
        <v>691</v>
      </c>
      <c r="C72" s="92"/>
      <c r="D72" s="91">
        <v>6024.1600000000035</v>
      </c>
      <c r="E72" s="91"/>
      <c r="F72" s="33"/>
    </row>
    <row r="73" spans="1:6">
      <c r="A73" s="93">
        <v>2005</v>
      </c>
      <c r="B73" s="93" t="s">
        <v>692</v>
      </c>
      <c r="C73" s="90">
        <v>4.4333333333333336</v>
      </c>
      <c r="D73" s="91">
        <v>6745.6100000000079</v>
      </c>
      <c r="E73" s="91">
        <v>128780.84000000001</v>
      </c>
      <c r="F73" s="33"/>
    </row>
    <row r="74" spans="1:6">
      <c r="A74" s="93">
        <v>2005</v>
      </c>
      <c r="B74" s="93" t="s">
        <v>693</v>
      </c>
      <c r="C74" s="92"/>
      <c r="D74" s="91">
        <v>6186.7900000000009</v>
      </c>
      <c r="E74" s="91"/>
      <c r="F74" s="33"/>
    </row>
    <row r="75" spans="1:6">
      <c r="A75" s="93">
        <v>2005</v>
      </c>
      <c r="B75" s="93" t="s">
        <v>694</v>
      </c>
      <c r="C75" s="92"/>
      <c r="D75" s="91">
        <v>5209.8299999999945</v>
      </c>
      <c r="E75" s="91"/>
      <c r="F75" s="33"/>
    </row>
    <row r="76" spans="1:6">
      <c r="A76" s="93">
        <v>2005</v>
      </c>
      <c r="B76" s="93" t="s">
        <v>695</v>
      </c>
      <c r="C76" s="90">
        <v>4.3</v>
      </c>
      <c r="D76" s="91">
        <v>6262.239999999998</v>
      </c>
      <c r="E76" s="91">
        <v>130292.18000000001</v>
      </c>
      <c r="F76" s="33"/>
    </row>
    <row r="77" spans="1:6">
      <c r="A77" s="93">
        <v>2005</v>
      </c>
      <c r="B77" s="93" t="s">
        <v>696</v>
      </c>
      <c r="C77" s="92"/>
      <c r="D77" s="91">
        <v>5870.8300000000017</v>
      </c>
      <c r="E77" s="91"/>
      <c r="F77" s="33"/>
    </row>
    <row r="78" spans="1:6">
      <c r="A78" s="93">
        <v>2005</v>
      </c>
      <c r="B78" s="93" t="s">
        <v>697</v>
      </c>
      <c r="C78" s="92"/>
      <c r="D78" s="91">
        <v>5382.7900000000009</v>
      </c>
      <c r="E78" s="91"/>
      <c r="F78" s="33"/>
    </row>
    <row r="79" spans="1:6">
      <c r="A79" s="93">
        <v>2005</v>
      </c>
      <c r="B79" s="93" t="s">
        <v>698</v>
      </c>
      <c r="C79" s="90">
        <v>4.4333333333333336</v>
      </c>
      <c r="D79" s="91">
        <v>5287.6299999999974</v>
      </c>
      <c r="E79" s="91">
        <v>132627.08000000002</v>
      </c>
      <c r="F79" s="33"/>
    </row>
    <row r="80" spans="1:6">
      <c r="A80" s="93">
        <v>2006</v>
      </c>
      <c r="B80" s="93" t="s">
        <v>687</v>
      </c>
      <c r="C80" s="92"/>
      <c r="D80" s="91">
        <v>4374.1400000000067</v>
      </c>
      <c r="E80" s="91"/>
      <c r="F80" s="33"/>
    </row>
    <row r="81" spans="1:6">
      <c r="A81" s="93">
        <v>2006</v>
      </c>
      <c r="B81" s="93" t="s">
        <v>688</v>
      </c>
      <c r="C81" s="92"/>
      <c r="D81" s="91">
        <v>4794.18</v>
      </c>
      <c r="E81" s="91"/>
      <c r="F81" s="33"/>
    </row>
    <row r="82" spans="1:6">
      <c r="A82" s="93">
        <v>2006</v>
      </c>
      <c r="B82" s="93" t="s">
        <v>689</v>
      </c>
      <c r="C82" s="90">
        <v>4.2</v>
      </c>
      <c r="D82" s="91">
        <v>4716.0900000000038</v>
      </c>
      <c r="E82" s="91">
        <v>143081.69</v>
      </c>
      <c r="F82" s="33"/>
    </row>
    <row r="83" spans="1:6">
      <c r="A83" s="93">
        <v>2006</v>
      </c>
      <c r="B83" s="93" t="s">
        <v>690</v>
      </c>
      <c r="C83" s="92"/>
      <c r="D83" s="91">
        <v>3783.4499999999898</v>
      </c>
      <c r="E83" s="91"/>
      <c r="F83" s="33"/>
    </row>
    <row r="84" spans="1:6">
      <c r="A84" s="93">
        <v>2006</v>
      </c>
      <c r="B84" s="93" t="s">
        <v>691</v>
      </c>
      <c r="C84" s="92"/>
      <c r="D84" s="91">
        <v>6818.8700000000099</v>
      </c>
      <c r="E84" s="91"/>
      <c r="F84" s="33"/>
    </row>
    <row r="85" spans="1:6">
      <c r="A85" s="93">
        <v>2006</v>
      </c>
      <c r="B85" s="93" t="s">
        <v>692</v>
      </c>
      <c r="C85" s="90">
        <v>4.1333333333333329</v>
      </c>
      <c r="D85" s="91">
        <v>5762.3500000000058</v>
      </c>
      <c r="E85" s="91">
        <v>144891.10999999999</v>
      </c>
      <c r="F85" s="33"/>
    </row>
    <row r="86" spans="1:6">
      <c r="A86" s="93">
        <v>2006</v>
      </c>
      <c r="B86" s="93" t="s">
        <v>693</v>
      </c>
      <c r="C86" s="92"/>
      <c r="D86" s="91">
        <v>6554.0900000000038</v>
      </c>
      <c r="E86" s="91"/>
      <c r="F86" s="33"/>
    </row>
    <row r="87" spans="1:6">
      <c r="A87" s="93">
        <v>2006</v>
      </c>
      <c r="B87" s="93" t="s">
        <v>694</v>
      </c>
      <c r="C87" s="92"/>
      <c r="D87" s="91">
        <v>5263.7699999999895</v>
      </c>
      <c r="E87" s="91"/>
      <c r="F87" s="33"/>
    </row>
    <row r="88" spans="1:6">
      <c r="A88" s="93">
        <v>2006</v>
      </c>
      <c r="B88" s="93" t="s">
        <v>695</v>
      </c>
      <c r="C88" s="90">
        <v>4.0999999999999996</v>
      </c>
      <c r="D88" s="91">
        <v>4547.7200000000012</v>
      </c>
      <c r="E88" s="91">
        <v>145072.22</v>
      </c>
      <c r="F88" s="33"/>
    </row>
    <row r="89" spans="1:6">
      <c r="A89" s="93">
        <v>2006</v>
      </c>
      <c r="B89" s="93" t="s">
        <v>696</v>
      </c>
      <c r="C89" s="92"/>
      <c r="D89" s="91">
        <v>5488.57</v>
      </c>
      <c r="E89" s="91"/>
      <c r="F89" s="33"/>
    </row>
    <row r="90" spans="1:6">
      <c r="A90" s="93">
        <v>2006</v>
      </c>
      <c r="B90" s="93" t="s">
        <v>697</v>
      </c>
      <c r="C90" s="92"/>
      <c r="D90" s="91">
        <v>7907.7800000000061</v>
      </c>
      <c r="E90" s="91"/>
      <c r="F90" s="33"/>
    </row>
    <row r="91" spans="1:6">
      <c r="A91" s="93">
        <v>2006</v>
      </c>
      <c r="B91" s="93" t="s">
        <v>698</v>
      </c>
      <c r="C91" s="90">
        <v>4.0333333333333332</v>
      </c>
      <c r="D91" s="91">
        <v>6812.7200000000012</v>
      </c>
      <c r="E91" s="91">
        <v>146414.19</v>
      </c>
      <c r="F91" s="33"/>
    </row>
    <row r="92" spans="1:6">
      <c r="A92" s="93">
        <v>2007</v>
      </c>
      <c r="B92" s="93" t="s">
        <v>687</v>
      </c>
      <c r="C92" s="92"/>
      <c r="D92" s="91">
        <v>8962.0900000000038</v>
      </c>
      <c r="E92" s="91"/>
      <c r="F92" s="33"/>
    </row>
    <row r="93" spans="1:6">
      <c r="A93" s="93">
        <v>2007</v>
      </c>
      <c r="B93" s="93" t="s">
        <v>688</v>
      </c>
      <c r="C93" s="92"/>
      <c r="D93" s="91">
        <v>5622.9099999999962</v>
      </c>
      <c r="E93" s="91"/>
      <c r="F93" s="33"/>
    </row>
    <row r="94" spans="1:6">
      <c r="A94" s="93">
        <v>2007</v>
      </c>
      <c r="B94" s="93" t="s">
        <v>689</v>
      </c>
      <c r="C94" s="90">
        <v>4</v>
      </c>
      <c r="D94" s="91">
        <v>8703.3100000000049</v>
      </c>
      <c r="E94" s="91">
        <v>151057.03999999998</v>
      </c>
      <c r="F94" s="33"/>
    </row>
    <row r="95" spans="1:6">
      <c r="A95" s="93">
        <v>2007</v>
      </c>
      <c r="B95" s="93" t="s">
        <v>690</v>
      </c>
      <c r="C95" s="92"/>
      <c r="D95" s="91">
        <v>8652.36</v>
      </c>
      <c r="E95" s="91"/>
      <c r="F95" s="33"/>
    </row>
    <row r="96" spans="1:6">
      <c r="A96" s="93">
        <v>2007</v>
      </c>
      <c r="B96" s="93" t="s">
        <v>691</v>
      </c>
      <c r="C96" s="92"/>
      <c r="D96" s="91">
        <v>6041.0499999999956</v>
      </c>
      <c r="E96" s="91"/>
      <c r="F96" s="33"/>
    </row>
    <row r="97" spans="1:6">
      <c r="A97" s="93">
        <v>2007</v>
      </c>
      <c r="B97" s="93" t="s">
        <v>692</v>
      </c>
      <c r="C97" s="90">
        <v>3.7333333333333329</v>
      </c>
      <c r="D97" s="91">
        <v>6870.43</v>
      </c>
      <c r="E97" s="91">
        <v>151282.12</v>
      </c>
      <c r="F97" s="33"/>
    </row>
    <row r="98" spans="1:6">
      <c r="A98" s="93">
        <v>2007</v>
      </c>
      <c r="B98" s="93" t="s">
        <v>693</v>
      </c>
      <c r="C98" s="92"/>
      <c r="D98" s="91">
        <v>6327.3399999999965</v>
      </c>
      <c r="E98" s="91"/>
      <c r="F98" s="33"/>
    </row>
    <row r="99" spans="1:6">
      <c r="A99" s="93">
        <v>2007</v>
      </c>
      <c r="B99" s="93" t="s">
        <v>694</v>
      </c>
      <c r="C99" s="92"/>
      <c r="D99" s="91">
        <v>8939.3499999999985</v>
      </c>
      <c r="E99" s="91"/>
      <c r="F99" s="33"/>
    </row>
    <row r="100" spans="1:6">
      <c r="A100" s="93">
        <v>2007</v>
      </c>
      <c r="B100" s="93" t="s">
        <v>695</v>
      </c>
      <c r="C100" s="90">
        <v>3.7333333333333338</v>
      </c>
      <c r="D100" s="91">
        <v>9666.8799999999974</v>
      </c>
      <c r="E100" s="91">
        <v>150640.66</v>
      </c>
      <c r="F100" s="33"/>
    </row>
    <row r="101" spans="1:6">
      <c r="A101" s="93">
        <v>2007</v>
      </c>
      <c r="B101" s="93" t="s">
        <v>696</v>
      </c>
      <c r="C101" s="92"/>
      <c r="D101" s="91">
        <v>8545.3000000000102</v>
      </c>
      <c r="E101" s="91"/>
      <c r="F101" s="33"/>
    </row>
    <row r="102" spans="1:6">
      <c r="A102" s="93">
        <v>2007</v>
      </c>
      <c r="B102" s="93" t="s">
        <v>697</v>
      </c>
      <c r="C102" s="92"/>
      <c r="D102" s="91">
        <v>7636.4200000000128</v>
      </c>
      <c r="E102" s="91"/>
      <c r="F102" s="33"/>
    </row>
    <row r="103" spans="1:6">
      <c r="A103" s="93">
        <v>2007</v>
      </c>
      <c r="B103" s="93" t="s">
        <v>698</v>
      </c>
      <c r="C103" s="90">
        <v>3.8666666666666667</v>
      </c>
      <c r="D103" s="91">
        <v>6654.8799999999974</v>
      </c>
      <c r="E103" s="91">
        <v>167941.28</v>
      </c>
      <c r="F103" s="33"/>
    </row>
    <row r="104" spans="1:6">
      <c r="A104" s="93">
        <v>2008</v>
      </c>
      <c r="B104" s="93" t="s">
        <v>687</v>
      </c>
      <c r="C104" s="92"/>
      <c r="D104" s="91">
        <v>9135.0900000000038</v>
      </c>
      <c r="E104" s="91"/>
      <c r="F104" s="33"/>
    </row>
    <row r="105" spans="1:6">
      <c r="A105" s="93">
        <v>2008</v>
      </c>
      <c r="B105" s="93" t="s">
        <v>688</v>
      </c>
      <c r="C105" s="92"/>
      <c r="D105" s="91">
        <v>6539.8699999999953</v>
      </c>
      <c r="E105" s="91"/>
      <c r="F105" s="33"/>
    </row>
    <row r="106" spans="1:6">
      <c r="A106" s="93">
        <v>2008</v>
      </c>
      <c r="B106" s="93" t="s">
        <v>689</v>
      </c>
      <c r="C106" s="90">
        <v>3.9</v>
      </c>
      <c r="D106" s="91">
        <v>5990.7299999999959</v>
      </c>
      <c r="E106" s="91">
        <v>190209.45</v>
      </c>
      <c r="F106" s="33"/>
    </row>
    <row r="107" spans="1:6">
      <c r="A107" s="93">
        <v>2008</v>
      </c>
      <c r="B107" s="93" t="s">
        <v>690</v>
      </c>
      <c r="C107" s="92"/>
      <c r="D107" s="91">
        <v>4594.7299999999886</v>
      </c>
      <c r="E107" s="91"/>
      <c r="F107" s="33"/>
    </row>
    <row r="108" spans="1:6">
      <c r="A108" s="93">
        <v>2008</v>
      </c>
      <c r="B108" s="93" t="s">
        <v>691</v>
      </c>
      <c r="C108" s="92"/>
      <c r="D108" s="91">
        <v>3622.4000000000015</v>
      </c>
      <c r="E108" s="91"/>
      <c r="F108" s="33"/>
    </row>
    <row r="109" spans="1:6">
      <c r="A109" s="93">
        <v>2008</v>
      </c>
      <c r="B109" s="93" t="s">
        <v>692</v>
      </c>
      <c r="C109" s="90">
        <v>3.9333333333333336</v>
      </c>
      <c r="D109" s="91">
        <v>-343.57000000000698</v>
      </c>
      <c r="E109" s="91">
        <v>194469.26</v>
      </c>
      <c r="F109" s="33"/>
    </row>
    <row r="110" spans="1:6">
      <c r="A110" s="93">
        <v>2008</v>
      </c>
      <c r="B110" s="93" t="s">
        <v>693</v>
      </c>
      <c r="C110" s="92"/>
      <c r="D110" s="91">
        <v>803.13999999999942</v>
      </c>
      <c r="E110" s="91"/>
      <c r="F110" s="33"/>
    </row>
    <row r="111" spans="1:6">
      <c r="A111" s="93">
        <v>2008</v>
      </c>
      <c r="B111" s="93" t="s">
        <v>694</v>
      </c>
      <c r="C111" s="92"/>
      <c r="D111" s="91">
        <v>-1944.1900000000096</v>
      </c>
      <c r="E111" s="91"/>
      <c r="F111" s="33"/>
    </row>
    <row r="112" spans="1:6">
      <c r="A112" s="93">
        <v>2008</v>
      </c>
      <c r="B112" s="93" t="s">
        <v>695</v>
      </c>
      <c r="C112" s="90">
        <v>3.9666666666666668</v>
      </c>
      <c r="D112" s="91">
        <v>-76.539999999993597</v>
      </c>
      <c r="E112" s="91">
        <v>196085.72999999998</v>
      </c>
      <c r="F112" s="33"/>
    </row>
    <row r="113" spans="1:6">
      <c r="A113" s="93">
        <v>2008</v>
      </c>
      <c r="B113" s="93" t="s">
        <v>696</v>
      </c>
      <c r="C113" s="92"/>
      <c r="D113" s="91">
        <v>-1947.4700000000012</v>
      </c>
      <c r="E113" s="91"/>
      <c r="F113" s="33"/>
    </row>
    <row r="114" spans="1:6">
      <c r="A114" s="93">
        <v>2008</v>
      </c>
      <c r="B114" s="93" t="s">
        <v>697</v>
      </c>
      <c r="C114" s="92"/>
      <c r="D114" s="91">
        <v>-3360.4800000000032</v>
      </c>
      <c r="E114" s="91"/>
      <c r="F114" s="33"/>
    </row>
    <row r="115" spans="1:6">
      <c r="A115" s="93">
        <v>2008</v>
      </c>
      <c r="B115" s="93" t="s">
        <v>698</v>
      </c>
      <c r="C115" s="90">
        <v>4.0666666666666664</v>
      </c>
      <c r="D115" s="91">
        <v>-1664.6199999999953</v>
      </c>
      <c r="E115" s="91">
        <v>178639.81</v>
      </c>
      <c r="F115" s="33"/>
    </row>
    <row r="116" spans="1:6">
      <c r="A116" s="93">
        <v>2009</v>
      </c>
      <c r="B116" s="93" t="s">
        <v>687</v>
      </c>
      <c r="C116" s="92"/>
      <c r="D116" s="91">
        <v>-5822.1100000000079</v>
      </c>
      <c r="E116" s="91"/>
      <c r="F116" s="33"/>
    </row>
    <row r="117" spans="1:6">
      <c r="A117" s="93">
        <v>2009</v>
      </c>
      <c r="B117" s="93" t="s">
        <v>688</v>
      </c>
      <c r="C117" s="92"/>
      <c r="D117" s="91">
        <v>-454.84000000000378</v>
      </c>
      <c r="E117" s="91"/>
      <c r="F117" s="33"/>
    </row>
    <row r="118" spans="1:6">
      <c r="A118" s="93">
        <v>2009</v>
      </c>
      <c r="B118" s="93" t="s">
        <v>689</v>
      </c>
      <c r="C118" s="90">
        <v>4.4666666666666677</v>
      </c>
      <c r="D118" s="91">
        <v>-1538.5</v>
      </c>
      <c r="E118" s="91">
        <v>137056.98000000001</v>
      </c>
      <c r="F118" s="33"/>
    </row>
    <row r="119" spans="1:6">
      <c r="A119" s="93">
        <v>2009</v>
      </c>
      <c r="B119" s="93" t="s">
        <v>690</v>
      </c>
      <c r="C119" s="92"/>
      <c r="D119" s="91">
        <v>-259.52999999999884</v>
      </c>
      <c r="E119" s="91"/>
      <c r="F119" s="33"/>
    </row>
    <row r="120" spans="1:6">
      <c r="A120" s="93">
        <v>2009</v>
      </c>
      <c r="B120" s="93" t="s">
        <v>691</v>
      </c>
      <c r="C120" s="92"/>
      <c r="D120" s="91">
        <v>2309.2099999999991</v>
      </c>
      <c r="E120" s="91"/>
      <c r="F120" s="33"/>
    </row>
    <row r="121" spans="1:6">
      <c r="A121" s="93">
        <v>2009</v>
      </c>
      <c r="B121" s="93" t="s">
        <v>692</v>
      </c>
      <c r="C121" s="90">
        <v>5.0666666666666664</v>
      </c>
      <c r="D121" s="91">
        <v>4406.1399999999994</v>
      </c>
      <c r="E121" s="91">
        <v>125894.34999999999</v>
      </c>
      <c r="F121" s="33"/>
    </row>
    <row r="122" spans="1:6">
      <c r="A122" s="93">
        <v>2009</v>
      </c>
      <c r="B122" s="93" t="s">
        <v>693</v>
      </c>
      <c r="C122" s="92"/>
      <c r="D122" s="91">
        <v>3124.8000000000029</v>
      </c>
      <c r="E122" s="91"/>
      <c r="F122" s="33"/>
    </row>
    <row r="123" spans="1:6">
      <c r="A123" s="93">
        <v>2009</v>
      </c>
      <c r="B123" s="93" t="s">
        <v>694</v>
      </c>
      <c r="C123" s="92"/>
      <c r="D123" s="91">
        <v>3890.3199999999997</v>
      </c>
      <c r="E123" s="91"/>
      <c r="F123" s="33"/>
    </row>
    <row r="124" spans="1:6">
      <c r="A124" s="93">
        <v>2009</v>
      </c>
      <c r="B124" s="93" t="s">
        <v>695</v>
      </c>
      <c r="C124" s="90">
        <v>5.3666666666666671</v>
      </c>
      <c r="D124" s="91">
        <v>3884.8600000000006</v>
      </c>
      <c r="E124" s="91">
        <v>135999.04999999999</v>
      </c>
      <c r="F124" s="33"/>
    </row>
    <row r="125" spans="1:6">
      <c r="A125" s="93">
        <v>2009</v>
      </c>
      <c r="B125" s="93" t="s">
        <v>696</v>
      </c>
      <c r="C125" s="92"/>
      <c r="D125" s="91">
        <v>6404.7399999999907</v>
      </c>
      <c r="E125" s="91"/>
      <c r="F125" s="33"/>
    </row>
    <row r="126" spans="1:6">
      <c r="A126" s="93">
        <v>2009</v>
      </c>
      <c r="B126" s="93" t="s">
        <v>697</v>
      </c>
      <c r="C126" s="92"/>
      <c r="D126" s="91">
        <v>6029.7200000000084</v>
      </c>
      <c r="E126" s="91"/>
      <c r="F126" s="33"/>
    </row>
    <row r="127" spans="1:6">
      <c r="A127" s="93">
        <v>2009</v>
      </c>
      <c r="B127" s="93" t="s">
        <v>698</v>
      </c>
      <c r="C127" s="90">
        <v>5.2</v>
      </c>
      <c r="D127" s="91">
        <v>7045.8399999999965</v>
      </c>
      <c r="E127" s="91">
        <v>151786.59</v>
      </c>
      <c r="F127" s="33"/>
    </row>
    <row r="128" spans="1:6">
      <c r="A128" s="93">
        <v>2010</v>
      </c>
      <c r="B128" s="93" t="s">
        <v>687</v>
      </c>
      <c r="C128" s="92"/>
      <c r="D128" s="91">
        <v>6529.8100000000049</v>
      </c>
      <c r="E128" s="91"/>
      <c r="F128" s="33"/>
    </row>
    <row r="129" spans="1:6">
      <c r="A129" s="93">
        <v>2010</v>
      </c>
      <c r="B129" s="93" t="s">
        <v>688</v>
      </c>
      <c r="C129" s="92"/>
      <c r="D129" s="91">
        <v>5005.0200000000041</v>
      </c>
      <c r="E129" s="91"/>
      <c r="F129" s="33"/>
    </row>
    <row r="130" spans="1:6">
      <c r="A130" s="93">
        <v>2010</v>
      </c>
      <c r="B130" s="93" t="s">
        <v>689</v>
      </c>
      <c r="C130" s="90">
        <v>5</v>
      </c>
      <c r="D130" s="91">
        <v>6868.9000000000015</v>
      </c>
      <c r="E130" s="91">
        <v>170317.46</v>
      </c>
      <c r="F130" s="33"/>
    </row>
    <row r="131" spans="1:6">
      <c r="A131" s="93">
        <v>2010</v>
      </c>
      <c r="B131" s="93" t="s">
        <v>690</v>
      </c>
      <c r="C131" s="92"/>
      <c r="D131" s="91">
        <v>5257.929999999993</v>
      </c>
      <c r="E131" s="91"/>
      <c r="F131" s="33"/>
    </row>
    <row r="132" spans="1:6">
      <c r="A132" s="93">
        <v>2010</v>
      </c>
      <c r="B132" s="93" t="s">
        <v>691</v>
      </c>
      <c r="C132" s="92"/>
      <c r="D132" s="91">
        <v>3187.6199999999953</v>
      </c>
      <c r="E132" s="91"/>
      <c r="F132" s="33"/>
    </row>
    <row r="133" spans="1:6">
      <c r="A133" s="93">
        <v>2010</v>
      </c>
      <c r="B133" s="93" t="s">
        <v>692</v>
      </c>
      <c r="C133" s="90">
        <v>5.1333333333333329</v>
      </c>
      <c r="D133" s="91">
        <v>5434.2999999999956</v>
      </c>
      <c r="E133" s="91">
        <v>170921.96000000002</v>
      </c>
      <c r="F133" s="33"/>
    </row>
    <row r="134" spans="1:6">
      <c r="A134" s="93">
        <v>2010</v>
      </c>
      <c r="B134" s="93" t="s">
        <v>693</v>
      </c>
      <c r="C134" s="92"/>
      <c r="D134" s="91">
        <v>6688.5200000000041</v>
      </c>
      <c r="E134" s="91"/>
      <c r="F134" s="33"/>
    </row>
    <row r="135" spans="1:6">
      <c r="A135" s="93">
        <v>2010</v>
      </c>
      <c r="B135" s="93" t="s">
        <v>694</v>
      </c>
      <c r="C135" s="92"/>
      <c r="D135" s="91">
        <v>6251.1600000000108</v>
      </c>
      <c r="E135" s="91"/>
      <c r="F135" s="33"/>
    </row>
    <row r="136" spans="1:6">
      <c r="A136" s="93">
        <v>2010</v>
      </c>
      <c r="B136" s="93" t="s">
        <v>695</v>
      </c>
      <c r="C136" s="90">
        <v>5.0333333333333332</v>
      </c>
      <c r="D136" s="91">
        <v>4680.2000000000044</v>
      </c>
      <c r="E136" s="91">
        <v>178284.28</v>
      </c>
      <c r="F136" s="33"/>
    </row>
    <row r="137" spans="1:6">
      <c r="A137" s="93">
        <v>2010</v>
      </c>
      <c r="B137" s="93" t="s">
        <v>696</v>
      </c>
      <c r="C137" s="90"/>
      <c r="D137" s="91">
        <v>6256.8599999999933</v>
      </c>
      <c r="E137" s="91"/>
      <c r="F137" s="33"/>
    </row>
    <row r="138" spans="1:6">
      <c r="A138" s="93">
        <v>2010</v>
      </c>
      <c r="B138" s="93" t="s">
        <v>697</v>
      </c>
      <c r="C138" s="90"/>
      <c r="D138" s="91">
        <v>4485.1000000000058</v>
      </c>
      <c r="E138" s="91"/>
      <c r="F138" s="33"/>
    </row>
    <row r="139" spans="1:6">
      <c r="A139" s="93">
        <v>2010</v>
      </c>
      <c r="B139" s="93" t="s">
        <v>698</v>
      </c>
      <c r="C139" s="90">
        <v>5.0333333333333332</v>
      </c>
      <c r="D139" s="91">
        <v>4381.5299999999988</v>
      </c>
      <c r="E139" s="91">
        <v>186534.63</v>
      </c>
      <c r="F139" s="33"/>
    </row>
    <row r="140" spans="1:6">
      <c r="E140" s="68"/>
    </row>
    <row r="141" spans="1:6">
      <c r="E141" s="68"/>
    </row>
    <row r="142" spans="1:6">
      <c r="E142" s="68"/>
    </row>
    <row r="143" spans="1:6">
      <c r="E143" s="68"/>
    </row>
    <row r="144" spans="1:6">
      <c r="E144" s="68"/>
    </row>
    <row r="145" spans="5:5">
      <c r="E145" s="68"/>
    </row>
    <row r="146" spans="5:5">
      <c r="E146" s="68"/>
    </row>
    <row r="147" spans="5:5">
      <c r="E147" s="68"/>
    </row>
    <row r="148" spans="5:5">
      <c r="E148" s="68"/>
    </row>
    <row r="149" spans="5:5">
      <c r="E149" s="68"/>
    </row>
    <row r="150" spans="5:5">
      <c r="E150" s="68"/>
    </row>
    <row r="151" spans="5:5">
      <c r="E151" s="68"/>
    </row>
    <row r="152" spans="5:5">
      <c r="E152" s="68"/>
    </row>
    <row r="153" spans="5:5">
      <c r="E153" s="68"/>
    </row>
    <row r="154" spans="5:5">
      <c r="E154" s="68"/>
    </row>
    <row r="155" spans="5:5">
      <c r="E155" s="68"/>
    </row>
    <row r="156" spans="5:5">
      <c r="E156" s="68"/>
    </row>
    <row r="157" spans="5:5">
      <c r="E157" s="68"/>
    </row>
    <row r="158" spans="5:5">
      <c r="E158" s="68"/>
    </row>
    <row r="159" spans="5:5">
      <c r="E159" s="68"/>
    </row>
    <row r="160" spans="5:5">
      <c r="E160" s="68"/>
    </row>
    <row r="161" spans="5:5">
      <c r="E161" s="68"/>
    </row>
    <row r="162" spans="5:5">
      <c r="E162" s="68"/>
    </row>
    <row r="163" spans="5:5">
      <c r="E163" s="68"/>
    </row>
    <row r="164" spans="5:5">
      <c r="E164" s="68"/>
    </row>
    <row r="165" spans="5:5">
      <c r="E165" s="68"/>
    </row>
    <row r="166" spans="5:5">
      <c r="E166" s="68"/>
    </row>
    <row r="167" spans="5:5">
      <c r="E167" s="68"/>
    </row>
    <row r="168" spans="5:5">
      <c r="E168" s="68"/>
    </row>
    <row r="169" spans="5:5">
      <c r="E169" s="68"/>
    </row>
    <row r="170" spans="5:5">
      <c r="E170" s="68"/>
    </row>
    <row r="171" spans="5:5">
      <c r="E171" s="68"/>
    </row>
    <row r="172" spans="5:5">
      <c r="E172" s="68"/>
    </row>
    <row r="173" spans="5:5">
      <c r="E173" s="68"/>
    </row>
    <row r="174" spans="5:5">
      <c r="E174" s="68"/>
    </row>
    <row r="175" spans="5:5">
      <c r="E175" s="68"/>
    </row>
    <row r="176" spans="5:5">
      <c r="E176" s="68"/>
    </row>
    <row r="177" spans="5:5">
      <c r="E177" s="68"/>
    </row>
    <row r="178" spans="5:5">
      <c r="E178" s="68"/>
    </row>
    <row r="179" spans="5:5">
      <c r="E179" s="68"/>
    </row>
    <row r="180" spans="5:5">
      <c r="E180" s="68"/>
    </row>
    <row r="181" spans="5:5">
      <c r="E181" s="68"/>
    </row>
    <row r="182" spans="5:5">
      <c r="E182" s="68"/>
    </row>
    <row r="183" spans="5:5">
      <c r="E183" s="68"/>
    </row>
    <row r="184" spans="5:5">
      <c r="E184" s="68"/>
    </row>
    <row r="185" spans="5:5">
      <c r="E185" s="68"/>
    </row>
    <row r="186" spans="5:5">
      <c r="E186" s="68"/>
    </row>
    <row r="187" spans="5:5">
      <c r="E187" s="68"/>
    </row>
    <row r="188" spans="5:5">
      <c r="E188" s="68"/>
    </row>
    <row r="189" spans="5:5">
      <c r="E189" s="68"/>
    </row>
    <row r="190" spans="5:5">
      <c r="E190" s="68"/>
    </row>
    <row r="191" spans="5:5">
      <c r="E191" s="68"/>
    </row>
    <row r="192" spans="5:5">
      <c r="E192" s="68"/>
    </row>
    <row r="193" spans="5:5">
      <c r="E193" s="68"/>
    </row>
    <row r="194" spans="5:5">
      <c r="E194" s="68"/>
    </row>
    <row r="195" spans="5:5">
      <c r="E195" s="68"/>
    </row>
    <row r="196" spans="5:5">
      <c r="E196" s="68"/>
    </row>
    <row r="197" spans="5:5">
      <c r="E197" s="68"/>
    </row>
    <row r="198" spans="5:5">
      <c r="E198" s="68"/>
    </row>
    <row r="199" spans="5:5">
      <c r="E199" s="68"/>
    </row>
    <row r="200" spans="5:5">
      <c r="E200" s="68"/>
    </row>
    <row r="201" spans="5:5">
      <c r="E201" s="68"/>
    </row>
    <row r="202" spans="5:5">
      <c r="E202" s="68"/>
    </row>
    <row r="203" spans="5:5">
      <c r="E203" s="68"/>
    </row>
    <row r="204" spans="5:5">
      <c r="E204" s="68"/>
    </row>
    <row r="205" spans="5:5">
      <c r="E205" s="68"/>
    </row>
    <row r="206" spans="5:5">
      <c r="E206" s="68"/>
    </row>
    <row r="207" spans="5:5">
      <c r="E207" s="68"/>
    </row>
    <row r="208" spans="5:5">
      <c r="E208" s="68"/>
    </row>
    <row r="209" spans="5:5">
      <c r="E209" s="68"/>
    </row>
    <row r="210" spans="5:5">
      <c r="E210" s="68"/>
    </row>
    <row r="211" spans="5:5">
      <c r="E211" s="68"/>
    </row>
    <row r="212" spans="5:5">
      <c r="E212" s="68"/>
    </row>
    <row r="213" spans="5:5">
      <c r="E213" s="68"/>
    </row>
    <row r="214" spans="5:5">
      <c r="E214" s="68"/>
    </row>
    <row r="215" spans="5:5">
      <c r="E215" s="68"/>
    </row>
    <row r="216" spans="5:5">
      <c r="E216" s="68"/>
    </row>
    <row r="217" spans="5:5">
      <c r="E217" s="68"/>
    </row>
    <row r="218" spans="5:5">
      <c r="E218" s="68"/>
    </row>
    <row r="219" spans="5:5">
      <c r="E219" s="68"/>
    </row>
    <row r="220" spans="5:5">
      <c r="E220" s="68"/>
    </row>
    <row r="221" spans="5:5">
      <c r="E221" s="68"/>
    </row>
    <row r="222" spans="5:5">
      <c r="E222" s="68"/>
    </row>
    <row r="223" spans="5:5">
      <c r="E223" s="68"/>
    </row>
    <row r="224" spans="5:5">
      <c r="E224" s="68"/>
    </row>
    <row r="225" spans="5:5">
      <c r="E225" s="68"/>
    </row>
    <row r="226" spans="5:5">
      <c r="E226" s="68"/>
    </row>
    <row r="227" spans="5:5">
      <c r="E227" s="68"/>
    </row>
    <row r="228" spans="5:5">
      <c r="E228" s="68"/>
    </row>
    <row r="229" spans="5:5">
      <c r="E229" s="68"/>
    </row>
    <row r="230" spans="5:5">
      <c r="E230" s="68"/>
    </row>
    <row r="231" spans="5:5">
      <c r="E231" s="68"/>
    </row>
    <row r="232" spans="5:5">
      <c r="E232" s="68"/>
    </row>
    <row r="233" spans="5:5">
      <c r="E233" s="68"/>
    </row>
    <row r="234" spans="5:5">
      <c r="E234" s="68"/>
    </row>
    <row r="235" spans="5:5">
      <c r="E235" s="68"/>
    </row>
    <row r="236" spans="5:5">
      <c r="E236" s="68"/>
    </row>
    <row r="237" spans="5:5">
      <c r="E237" s="68"/>
    </row>
    <row r="238" spans="5:5">
      <c r="E238" s="68"/>
    </row>
    <row r="239" spans="5:5">
      <c r="E239" s="68"/>
    </row>
    <row r="240" spans="5:5">
      <c r="E240" s="68"/>
    </row>
    <row r="241" spans="5:5">
      <c r="E241" s="68"/>
    </row>
    <row r="242" spans="5:5">
      <c r="E242" s="68"/>
    </row>
    <row r="243" spans="5:5">
      <c r="E243" s="68"/>
    </row>
    <row r="244" spans="5:5">
      <c r="E244" s="68"/>
    </row>
    <row r="245" spans="5:5">
      <c r="E245" s="68"/>
    </row>
    <row r="246" spans="5:5">
      <c r="E246" s="68"/>
    </row>
    <row r="247" spans="5:5">
      <c r="E247" s="68"/>
    </row>
    <row r="248" spans="5:5">
      <c r="E248" s="68"/>
    </row>
    <row r="249" spans="5:5">
      <c r="E249" s="68"/>
    </row>
    <row r="250" spans="5:5">
      <c r="E250" s="68"/>
    </row>
    <row r="251" spans="5:5">
      <c r="E251" s="68"/>
    </row>
    <row r="252" spans="5:5">
      <c r="E252" s="68"/>
    </row>
    <row r="253" spans="5:5">
      <c r="E253" s="68"/>
    </row>
    <row r="254" spans="5:5">
      <c r="E254" s="68"/>
    </row>
    <row r="255" spans="5:5">
      <c r="E255" s="68"/>
    </row>
    <row r="256" spans="5:5">
      <c r="E256" s="68"/>
    </row>
    <row r="257" spans="5:5">
      <c r="E257" s="68"/>
    </row>
    <row r="258" spans="5:5">
      <c r="E258" s="68"/>
    </row>
    <row r="259" spans="5:5">
      <c r="E259" s="68"/>
    </row>
    <row r="260" spans="5:5">
      <c r="E260" s="68"/>
    </row>
    <row r="261" spans="5:5">
      <c r="E261" s="68"/>
    </row>
    <row r="262" spans="5:5">
      <c r="E262" s="68"/>
    </row>
    <row r="263" spans="5:5">
      <c r="E263" s="68"/>
    </row>
    <row r="264" spans="5:5">
      <c r="E264" s="68"/>
    </row>
    <row r="265" spans="5:5">
      <c r="E265" s="68"/>
    </row>
    <row r="266" spans="5:5">
      <c r="E266" s="68"/>
    </row>
    <row r="267" spans="5:5">
      <c r="E267" s="68"/>
    </row>
    <row r="268" spans="5:5">
      <c r="E268" s="68"/>
    </row>
    <row r="269" spans="5:5">
      <c r="E269" s="68"/>
    </row>
    <row r="270" spans="5:5">
      <c r="E270" s="68"/>
    </row>
  </sheetData>
  <mergeCells count="1">
    <mergeCell ref="E4:L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Home</vt:lpstr>
      <vt:lpstr>Part 1.1</vt:lpstr>
      <vt:lpstr>Part 1.2</vt:lpstr>
      <vt:lpstr>Part 1.3</vt:lpstr>
      <vt:lpstr>Part 1.4.1</vt:lpstr>
      <vt:lpstr>Part 1.4.2</vt:lpstr>
      <vt:lpstr>Part 2.1</vt:lpstr>
      <vt:lpstr>Part 2.2</vt:lpstr>
      <vt:lpstr>Part 2.3</vt:lpstr>
      <vt:lpstr>Part 2.4</vt:lpstr>
      <vt:lpstr>Part 2.5</vt:lpstr>
      <vt:lpstr>Part 2.6</vt:lpstr>
      <vt:lpstr>Part 2.7</vt:lpstr>
      <vt:lpstr>Part 3.1</vt:lpstr>
      <vt:lpstr>Part 3.2</vt:lpstr>
      <vt:lpstr>Part 3.3</vt:lpstr>
      <vt:lpstr>Part 3.4</vt:lpstr>
      <vt:lpstr>Part 3.5</vt:lpstr>
      <vt:lpstr>Functions</vt:lpstr>
      <vt:lpstr>Contacts</vt:lpstr>
    </vt:vector>
  </TitlesOfParts>
  <Manager>Mike Jozwik</Manager>
  <Company>Euromonitor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Euromonitor International</dc:creator>
  <dc:description> © Euromonitor International 2011. All rights reserved.</dc:description>
  <cp:lastModifiedBy>Domas.Andrijauskas</cp:lastModifiedBy>
  <cp:lastPrinted>2011-08-04T12:40:58Z</cp:lastPrinted>
  <dcterms:created xsi:type="dcterms:W3CDTF">2006-12-22T20:01:00Z</dcterms:created>
  <dcterms:modified xsi:type="dcterms:W3CDTF">2011-09-08T06:24:19Z</dcterms:modified>
</cp:coreProperties>
</file>