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leto #1" sheetId="1" state="visible" r:id="rId2"/>
    <sheet name="Totale+Svalutazione" sheetId="2" state="visible" r:id="rId3"/>
    <sheet name="Parzial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<sst xmlns="http://schemas.openxmlformats.org/spreadsheetml/2006/main" count="256" uniqueCount="45">
  <si>
    <t xml:space="preserve">Descrizione</t>
  </si>
  <si>
    <t xml:space="preserve">Valore</t>
  </si>
  <si>
    <t xml:space="preserve">Residuo</t>
  </si>
  <si>
    <t xml:space="preserve">Note</t>
  </si>
  <si>
    <t xml:space="preserve">Valore iniziale</t>
  </si>
  <si>
    <t xml:space="preserve">% amm</t>
  </si>
  <si>
    <t xml:space="preserve"># giorni 2020</t>
  </si>
  <si>
    <t xml:space="preserve">50% dei giorni</t>
  </si>
  <si>
    <t xml:space="preserve">Q.A.</t>
  </si>
  <si>
    <t xml:space="preserve">QA 2020</t>
  </si>
  <si>
    <t xml:space="preserve">Quota per 50% anno</t>
  </si>
  <si>
    <t xml:space="preserve">%dism</t>
  </si>
  <si>
    <t xml:space="preserve">QA 2021</t>
  </si>
  <si>
    <t xml:space="preserve">Quota intero anno</t>
  </si>
  <si>
    <t xml:space="preserve"># giorni 2022</t>
  </si>
  <si>
    <t xml:space="preserve">Compreso giorno di vendita</t>
  </si>
  <si>
    <t xml:space="preserve">QA 2022</t>
  </si>
  <si>
    <t xml:space="preserve">Quota alla data di vendita</t>
  </si>
  <si>
    <t xml:space="preserve">Dismissione totale</t>
  </si>
  <si>
    <t xml:space="preserve">Prezzo vendita</t>
  </si>
  <si>
    <t xml:space="preserve">Da fattura di vendita</t>
  </si>
  <si>
    <t xml:space="preserve">Plusvalenza</t>
  </si>
  <si>
    <t xml:space="preserve">Plusvalenza perché venduto &gt; dismissione</t>
  </si>
  <si>
    <t xml:space="preserve">Registrazioni contabili</t>
  </si>
  <si>
    <t xml:space="preserve">Dare</t>
  </si>
  <si>
    <t xml:space="preserve">Avere</t>
  </si>
  <si>
    <t xml:space="preserve">Saldo</t>
  </si>
  <si>
    <t xml:space="preserve">Fornitore</t>
  </si>
  <si>
    <t xml:space="preserve">Ammortamento 2020</t>
  </si>
  <si>
    <t xml:space="preserve">Bene</t>
  </si>
  <si>
    <t xml:space="preserve">Fondo</t>
  </si>
  <si>
    <t xml:space="preserve">QA </t>
  </si>
  <si>
    <t xml:space="preserve">QA</t>
  </si>
  <si>
    <t xml:space="preserve">controllo</t>
  </si>
  <si>
    <t xml:space="preserve">Valore residuo del bene</t>
  </si>
  <si>
    <t xml:space="preserve">Ammortamento 2021</t>
  </si>
  <si>
    <t xml:space="preserve">Ammortamento 2022</t>
  </si>
  <si>
    <t xml:space="preserve">Fattura di dismissione</t>
  </si>
  <si>
    <t xml:space="preserve">Cliente</t>
  </si>
  <si>
    <t xml:space="preserve">Dismissione senza fattura</t>
  </si>
  <si>
    <t xml:space="preserve">Transitorio</t>
  </si>
  <si>
    <t xml:space="preserve"># giorni 2021</t>
  </si>
  <si>
    <t xml:space="preserve">Compreso giorno di acquisto (anno 366 giorni)</t>
  </si>
  <si>
    <t xml:space="preserve">Quota per 92 giorni</t>
  </si>
  <si>
    <t xml:space="preserve">Dismissione parziale 20%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</si>
</sst>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€-410]\ #,##0.00;[RED]\-[$€-410]\ #,##0.00"/>
    <numFmt numFmtId="166" formatCode="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EE7E5"/>
        <bgColor rgb="FFDEE6EF"/>
      </patternFill>
    </fill>
    <fill>
      <patternFill patternType="solid">
        <fgColor rgb="FFDEE6EF"/>
        <bgColor rgb="FFDEE7E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5" fillId="3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8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B8" activeCellId="0" sqref="B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0.98"/>
    <col collapsed="false" customWidth="true" hidden="false" outlineLevel="0" max="3" min="2" style="0" width="10.39"/>
    <col collapsed="false" customWidth="true" hidden="false" outlineLevel="0" max="4" min="4" style="0" width="11.72"/>
    <col collapsed="false" customWidth="true" hidden="false" outlineLevel="0" max="5" min="5" style="0" width="47.56"/>
    <col collapsed="false" customWidth="true" hidden="false" outlineLevel="0" max="6" min="6" style="0" width="9.26"/>
    <col collapsed="false" customWidth="true" hidden="false" outlineLevel="0" max="7" min="7" style="0" width="9.91"/>
  </cols>
  <sheetData>
    <row r="1" s="1" customFormat="true" ht="12.8" hidden="false" customHeight="false" outlineLevel="0" collapsed="false">
      <c r="A1" s="1" t="s">
        <v>0</v>
      </c>
      <c r="B1" s="2" t="s">
        <v>1</v>
      </c>
      <c r="C1" s="2" t="s">
        <v>2</v>
      </c>
      <c r="D1" s="2"/>
      <c r="E1" s="1" t="s">
        <v>3</v>
      </c>
      <c r="G1" s="3"/>
      <c r="AMI1" s="0"/>
      <c r="AMJ1" s="0"/>
    </row>
    <row r="2" customFormat="false" ht="12.8" hidden="false" customHeight="false" outlineLevel="0" collapsed="false">
      <c r="A2" s="0" t="s">
        <v>4</v>
      </c>
      <c r="B2" s="4" t="n">
        <v>1000</v>
      </c>
      <c r="C2" s="5" t="n">
        <f aca="false">B2</f>
        <v>1000</v>
      </c>
      <c r="D2" s="6"/>
      <c r="F2" s="0" t="s">
        <v>5</v>
      </c>
      <c r="G2" s="7" t="n">
        <v>0.25</v>
      </c>
    </row>
    <row r="3" customFormat="false" ht="12.8" hidden="false" customHeight="false" outlineLevel="0" collapsed="false">
      <c r="A3" s="0" t="s">
        <v>6</v>
      </c>
      <c r="B3" s="8" t="n">
        <v>183</v>
      </c>
      <c r="E3" s="0" t="s">
        <v>7</v>
      </c>
      <c r="F3" s="0" t="s">
        <v>8</v>
      </c>
      <c r="G3" s="6" t="n">
        <f aca="false">$B$2*G2</f>
        <v>250</v>
      </c>
    </row>
    <row r="4" customFormat="false" ht="12.8" hidden="false" customHeight="false" outlineLevel="0" collapsed="false">
      <c r="A4" s="0" t="s">
        <v>9</v>
      </c>
      <c r="B4" s="5" t="n">
        <f aca="false">$G$3*B3/366</f>
        <v>125</v>
      </c>
      <c r="C4" s="5" t="n">
        <f aca="false">C2-B4</f>
        <v>875</v>
      </c>
      <c r="D4" s="6"/>
      <c r="E4" s="0" t="s">
        <v>10</v>
      </c>
      <c r="F4" s="0" t="s">
        <v>11</v>
      </c>
      <c r="G4" s="9" t="n">
        <v>1</v>
      </c>
    </row>
    <row r="5" customFormat="false" ht="12.8" hidden="false" customHeight="false" outlineLevel="0" collapsed="false">
      <c r="A5" s="0" t="s">
        <v>12</v>
      </c>
      <c r="B5" s="5" t="n">
        <f aca="false">$G$3</f>
        <v>250</v>
      </c>
      <c r="C5" s="5" t="n">
        <f aca="false">C4-B5</f>
        <v>625</v>
      </c>
      <c r="D5" s="6"/>
      <c r="E5" s="0" t="s">
        <v>13</v>
      </c>
    </row>
    <row r="6" customFormat="false" ht="12.8" hidden="false" customHeight="false" outlineLevel="0" collapsed="false">
      <c r="A6" s="0" t="s">
        <v>14</v>
      </c>
      <c r="B6" s="8" t="n">
        <v>31</v>
      </c>
      <c r="E6" s="0" t="s">
        <v>15</v>
      </c>
    </row>
    <row r="7" customFormat="false" ht="12.8" hidden="false" customHeight="false" outlineLevel="0" collapsed="false">
      <c r="A7" s="0" t="s">
        <v>16</v>
      </c>
      <c r="B7" s="5" t="n">
        <f aca="false">$G$3*B6/365</f>
        <v>21.2328767123288</v>
      </c>
      <c r="C7" s="5" t="n">
        <f aca="false">C5-B7</f>
        <v>603.767123287671</v>
      </c>
      <c r="E7" s="0" t="s">
        <v>17</v>
      </c>
    </row>
    <row r="8" customFormat="false" ht="12.8" hidden="false" customHeight="false" outlineLevel="0" collapsed="false">
      <c r="A8" s="0" t="s">
        <v>18</v>
      </c>
      <c r="B8" s="5" t="n">
        <f aca="false">C7*$G$4</f>
        <v>603.767123287671</v>
      </c>
      <c r="C8" s="5" t="n">
        <f aca="false">C7-B8</f>
        <v>0</v>
      </c>
      <c r="E8" s="0" t="s">
        <v>2</v>
      </c>
    </row>
    <row r="9" customFormat="false" ht="12.8" hidden="false" customHeight="false" outlineLevel="0" collapsed="false">
      <c r="A9" s="0" t="s">
        <v>19</v>
      </c>
      <c r="B9" s="4" t="n">
        <v>1400</v>
      </c>
      <c r="E9" s="0" t="s">
        <v>20</v>
      </c>
    </row>
    <row r="10" customFormat="false" ht="12.8" hidden="false" customHeight="false" outlineLevel="0" collapsed="false">
      <c r="A10" s="0" t="s">
        <v>21</v>
      </c>
      <c r="B10" s="5" t="n">
        <f aca="false">B9-B8</f>
        <v>796.232876712329</v>
      </c>
      <c r="E10" s="0" t="s">
        <v>22</v>
      </c>
    </row>
    <row r="12" customFormat="false" ht="12.8" hidden="false" customHeight="false" outlineLevel="0" collapsed="false">
      <c r="D12" s="6"/>
    </row>
    <row r="13" customFormat="false" ht="12.8" hidden="false" customHeight="false" outlineLevel="0" collapsed="false">
      <c r="A13" s="0" t="s">
        <v>23</v>
      </c>
      <c r="B13" s="0" t="s">
        <v>24</v>
      </c>
      <c r="C13" s="0" t="s">
        <v>25</v>
      </c>
      <c r="F13" s="0" t="s">
        <v>24</v>
      </c>
      <c r="G13" s="0" t="s">
        <v>25</v>
      </c>
      <c r="H13" s="0" t="s">
        <v>26</v>
      </c>
    </row>
    <row r="14" customFormat="false" ht="12.8" hidden="false" customHeight="false" outlineLevel="0" collapsed="false">
      <c r="E14" s="0" t="s">
        <v>27</v>
      </c>
      <c r="G14" s="6" t="n">
        <f aca="false">$B$2</f>
        <v>1000</v>
      </c>
      <c r="H14" s="6" t="n">
        <f aca="false">F14-G14</f>
        <v>-1000</v>
      </c>
    </row>
    <row r="15" customFormat="false" ht="12.8" hidden="false" customHeight="false" outlineLevel="0" collapsed="false">
      <c r="A15" s="0" t="s">
        <v>28</v>
      </c>
      <c r="E15" s="0" t="s">
        <v>29</v>
      </c>
      <c r="F15" s="6" t="n">
        <f aca="false">$B$2</f>
        <v>1000</v>
      </c>
      <c r="H15" s="6" t="n">
        <f aca="false">F15-G15</f>
        <v>1000</v>
      </c>
    </row>
    <row r="16" customFormat="false" ht="12.8" hidden="false" customHeight="false" outlineLevel="0" collapsed="false">
      <c r="A16" s="0" t="s">
        <v>30</v>
      </c>
      <c r="C16" s="6" t="n">
        <f aca="false">B4</f>
        <v>125</v>
      </c>
      <c r="E16" s="0" t="s">
        <v>30</v>
      </c>
      <c r="G16" s="6" t="n">
        <f aca="false">C16</f>
        <v>125</v>
      </c>
      <c r="H16" s="6" t="n">
        <f aca="false">F16-G16</f>
        <v>-125</v>
      </c>
    </row>
    <row r="17" customFormat="false" ht="12.8" hidden="false" customHeight="false" outlineLevel="0" collapsed="false">
      <c r="A17" s="0" t="s">
        <v>31</v>
      </c>
      <c r="B17" s="5" t="n">
        <f aca="false">B4</f>
        <v>125</v>
      </c>
      <c r="E17" s="0" t="s">
        <v>32</v>
      </c>
      <c r="F17" s="6" t="n">
        <f aca="false">B17</f>
        <v>125</v>
      </c>
      <c r="H17" s="6" t="n">
        <f aca="false">F17-G17</f>
        <v>125</v>
      </c>
    </row>
    <row r="18" customFormat="false" ht="12.8" hidden="false" customHeight="false" outlineLevel="0" collapsed="false">
      <c r="A18" s="10" t="s">
        <v>33</v>
      </c>
      <c r="B18" s="11" t="n">
        <f aca="false">SUM(B15:B17)</f>
        <v>125</v>
      </c>
      <c r="C18" s="11" t="n">
        <f aca="false">SUM(C15:C17)</f>
        <v>125</v>
      </c>
      <c r="E18" s="1" t="s">
        <v>34</v>
      </c>
      <c r="H18" s="2" t="n">
        <f aca="false">H15+H16</f>
        <v>875</v>
      </c>
    </row>
    <row r="19" customFormat="false" ht="12.8" hidden="false" customHeight="false" outlineLevel="0" collapsed="false">
      <c r="G19" s="6"/>
      <c r="H19" s="6"/>
    </row>
    <row r="20" customFormat="false" ht="12.8" hidden="false" customHeight="false" outlineLevel="0" collapsed="false">
      <c r="A20" s="0" t="s">
        <v>35</v>
      </c>
      <c r="E20" s="0" t="s">
        <v>29</v>
      </c>
      <c r="F20" s="6" t="n">
        <f aca="false">$B$2</f>
        <v>1000</v>
      </c>
      <c r="H20" s="6" t="n">
        <f aca="false">F20-G20</f>
        <v>1000</v>
      </c>
    </row>
    <row r="21" customFormat="false" ht="12.8" hidden="false" customHeight="false" outlineLevel="0" collapsed="false">
      <c r="A21" s="0" t="s">
        <v>30</v>
      </c>
      <c r="C21" s="6" t="n">
        <f aca="false">B5</f>
        <v>250</v>
      </c>
      <c r="E21" s="0" t="s">
        <v>30</v>
      </c>
      <c r="G21" s="6" t="n">
        <f aca="false">G16+C21</f>
        <v>375</v>
      </c>
      <c r="H21" s="6" t="n">
        <f aca="false">F21-G21</f>
        <v>-375</v>
      </c>
    </row>
    <row r="22" customFormat="false" ht="12.8" hidden="false" customHeight="false" outlineLevel="0" collapsed="false">
      <c r="A22" s="0" t="s">
        <v>31</v>
      </c>
      <c r="B22" s="5" t="n">
        <f aca="false">B5</f>
        <v>250</v>
      </c>
      <c r="E22" s="0" t="s">
        <v>32</v>
      </c>
      <c r="F22" s="6" t="n">
        <f aca="false">B22</f>
        <v>250</v>
      </c>
      <c r="H22" s="6" t="n">
        <f aca="false">F22-G22</f>
        <v>250</v>
      </c>
    </row>
    <row r="23" customFormat="false" ht="12.8" hidden="false" customHeight="false" outlineLevel="0" collapsed="false">
      <c r="A23" s="10" t="s">
        <v>33</v>
      </c>
      <c r="B23" s="11" t="n">
        <f aca="false">SUM(B20:B22)</f>
        <v>250</v>
      </c>
      <c r="C23" s="11" t="n">
        <f aca="false">SUM(C20:C22)</f>
        <v>250</v>
      </c>
      <c r="E23" s="1" t="s">
        <v>34</v>
      </c>
      <c r="H23" s="2" t="n">
        <f aca="false">H20+H21</f>
        <v>625</v>
      </c>
    </row>
    <row r="25" customFormat="false" ht="12.8" hidden="false" customHeight="false" outlineLevel="0" collapsed="false">
      <c r="A25" s="0" t="s">
        <v>36</v>
      </c>
      <c r="E25" s="0" t="s">
        <v>29</v>
      </c>
      <c r="F25" s="6" t="n">
        <f aca="false">$B$2</f>
        <v>1000</v>
      </c>
      <c r="H25" s="6" t="n">
        <f aca="false">F25-G25</f>
        <v>1000</v>
      </c>
    </row>
    <row r="26" customFormat="false" ht="12.8" hidden="false" customHeight="false" outlineLevel="0" collapsed="false">
      <c r="A26" s="0" t="s">
        <v>30</v>
      </c>
      <c r="C26" s="6" t="n">
        <f aca="false">B7</f>
        <v>21.2328767123288</v>
      </c>
      <c r="E26" s="0" t="s">
        <v>30</v>
      </c>
      <c r="G26" s="6" t="n">
        <f aca="false">G21+C26</f>
        <v>396.232876712329</v>
      </c>
      <c r="H26" s="6" t="n">
        <f aca="false">F26-G26</f>
        <v>-396.232876712329</v>
      </c>
    </row>
    <row r="27" customFormat="false" ht="12.8" hidden="false" customHeight="false" outlineLevel="0" collapsed="false">
      <c r="A27" s="0" t="s">
        <v>31</v>
      </c>
      <c r="B27" s="5" t="n">
        <f aca="false">B7</f>
        <v>21.2328767123288</v>
      </c>
      <c r="E27" s="0" t="s">
        <v>32</v>
      </c>
      <c r="F27" s="6" t="n">
        <f aca="false">B27</f>
        <v>21.2328767123288</v>
      </c>
      <c r="H27" s="6" t="n">
        <f aca="false">F27-G27</f>
        <v>21.2328767123288</v>
      </c>
    </row>
    <row r="28" customFormat="false" ht="12.8" hidden="false" customHeight="false" outlineLevel="0" collapsed="false">
      <c r="A28" s="10" t="s">
        <v>33</v>
      </c>
      <c r="B28" s="11" t="n">
        <f aca="false">SUM(B25:B27)</f>
        <v>21.2328767123288</v>
      </c>
      <c r="C28" s="11" t="n">
        <f aca="false">SUM(C25:C27)</f>
        <v>21.2328767123288</v>
      </c>
      <c r="E28" s="1" t="s">
        <v>34</v>
      </c>
      <c r="H28" s="2" t="n">
        <f aca="false">H25+H26</f>
        <v>603.767123287671</v>
      </c>
    </row>
    <row r="29" customFormat="false" ht="12.8" hidden="false" customHeight="false" outlineLevel="0" collapsed="false">
      <c r="A29" s="10"/>
      <c r="B29" s="11"/>
      <c r="C29" s="11"/>
    </row>
    <row r="30" customFormat="false" ht="12.8" hidden="false" customHeight="false" outlineLevel="0" collapsed="false">
      <c r="A30" s="0" t="s">
        <v>37</v>
      </c>
      <c r="E30" s="0" t="s">
        <v>29</v>
      </c>
      <c r="F30" s="6" t="n">
        <f aca="false">$B$2</f>
        <v>1000</v>
      </c>
      <c r="G30" s="6" t="n">
        <f aca="false">C32</f>
        <v>1400</v>
      </c>
      <c r="H30" s="6" t="n">
        <f aca="false">F30-G30</f>
        <v>-400</v>
      </c>
    </row>
    <row r="31" customFormat="false" ht="12.8" hidden="false" customHeight="false" outlineLevel="0" collapsed="false">
      <c r="A31" s="0" t="s">
        <v>38</v>
      </c>
      <c r="B31" s="6" t="n">
        <f aca="false">B9</f>
        <v>1400</v>
      </c>
      <c r="C31" s="6"/>
      <c r="E31" s="0" t="s">
        <v>30</v>
      </c>
      <c r="G31" s="6" t="n">
        <f aca="false">G26</f>
        <v>396.232876712329</v>
      </c>
      <c r="H31" s="6" t="n">
        <f aca="false">F31-G31</f>
        <v>-396.232876712329</v>
      </c>
    </row>
    <row r="32" customFormat="false" ht="12.8" hidden="false" customHeight="false" outlineLevel="0" collapsed="false">
      <c r="A32" s="0" t="s">
        <v>29</v>
      </c>
      <c r="B32" s="6"/>
      <c r="C32" s="6" t="n">
        <f aca="false">B9</f>
        <v>1400</v>
      </c>
      <c r="E32" s="0" t="s">
        <v>32</v>
      </c>
      <c r="F32" s="6" t="n">
        <f aca="false">B32</f>
        <v>0</v>
      </c>
      <c r="H32" s="6" t="n">
        <f aca="false">F32-G32</f>
        <v>0</v>
      </c>
    </row>
    <row r="33" customFormat="false" ht="12.8" hidden="false" customHeight="false" outlineLevel="0" collapsed="false">
      <c r="A33" s="10" t="s">
        <v>33</v>
      </c>
      <c r="B33" s="11" t="n">
        <f aca="false">SUM(B30:B32)</f>
        <v>1400</v>
      </c>
      <c r="C33" s="11" t="n">
        <f aca="false">SUM(C30:C32)</f>
        <v>1400</v>
      </c>
      <c r="E33" s="1" t="s">
        <v>34</v>
      </c>
      <c r="H33" s="2" t="n">
        <f aca="false">H30+H31</f>
        <v>-796.232876712329</v>
      </c>
    </row>
    <row r="35" customFormat="false" ht="12.8" hidden="false" customHeight="false" outlineLevel="0" collapsed="false">
      <c r="A35" s="0" t="s">
        <v>18</v>
      </c>
      <c r="E35" s="0" t="s">
        <v>29</v>
      </c>
      <c r="F35" s="6" t="n">
        <f aca="false">F30+B36</f>
        <v>1400</v>
      </c>
      <c r="G35" s="6" t="n">
        <f aca="false">G30+C39</f>
        <v>1400</v>
      </c>
      <c r="H35" s="6" t="n">
        <f aca="false">F35-G35</f>
        <v>0</v>
      </c>
    </row>
    <row r="36" customFormat="false" ht="12.8" hidden="false" customHeight="false" outlineLevel="0" collapsed="false">
      <c r="A36" s="0" t="s">
        <v>29</v>
      </c>
      <c r="B36" s="6" t="n">
        <f aca="false">B10-G26</f>
        <v>400</v>
      </c>
      <c r="C36" s="6"/>
      <c r="E36" s="0" t="s">
        <v>30</v>
      </c>
      <c r="F36" s="6" t="n">
        <f aca="false">F26+B38</f>
        <v>396.232876712329</v>
      </c>
      <c r="G36" s="6" t="n">
        <f aca="false">G26</f>
        <v>396.232876712329</v>
      </c>
      <c r="H36" s="6" t="n">
        <f aca="false">F36-G36</f>
        <v>0</v>
      </c>
    </row>
    <row r="37" customFormat="false" ht="12.8" hidden="false" customHeight="false" outlineLevel="0" collapsed="false">
      <c r="A37" s="0" t="s">
        <v>21</v>
      </c>
      <c r="B37" s="6"/>
      <c r="C37" s="5" t="n">
        <f aca="false">B10</f>
        <v>796.232876712329</v>
      </c>
      <c r="E37" s="0" t="s">
        <v>32</v>
      </c>
      <c r="F37" s="6" t="n">
        <f aca="false">B37</f>
        <v>0</v>
      </c>
      <c r="H37" s="6" t="n">
        <f aca="false">F37-G37</f>
        <v>0</v>
      </c>
    </row>
    <row r="38" customFormat="false" ht="12.8" hidden="false" customHeight="false" outlineLevel="0" collapsed="false">
      <c r="A38" s="0" t="s">
        <v>30</v>
      </c>
      <c r="B38" s="6" t="n">
        <f aca="false">G26</f>
        <v>396.232876712329</v>
      </c>
      <c r="C38" s="6"/>
      <c r="E38" s="0" t="s">
        <v>21</v>
      </c>
      <c r="F38" s="6"/>
      <c r="G38" s="6" t="n">
        <f aca="false">C37</f>
        <v>796.232876712329</v>
      </c>
      <c r="H38" s="6" t="n">
        <f aca="false">F38-G38</f>
        <v>-796.232876712329</v>
      </c>
    </row>
    <row r="39" customFormat="false" ht="12.8" hidden="false" customHeight="false" outlineLevel="0" collapsed="false">
      <c r="A39" s="0" t="s">
        <v>29</v>
      </c>
      <c r="B39" s="6"/>
      <c r="C39" s="6" t="n">
        <v>0</v>
      </c>
      <c r="E39" s="1" t="s">
        <v>34</v>
      </c>
      <c r="H39" s="2" t="n">
        <f aca="false">H35+H36</f>
        <v>0</v>
      </c>
    </row>
    <row r="40" customFormat="false" ht="12.8" hidden="false" customHeight="false" outlineLevel="0" collapsed="false">
      <c r="A40" s="10" t="s">
        <v>33</v>
      </c>
      <c r="B40" s="11" t="n">
        <f aca="false">SUM(B35:B39)</f>
        <v>796.232876712329</v>
      </c>
      <c r="C40" s="11" t="n">
        <f aca="false">SUM(C35:C39)</f>
        <v>796.232876712329</v>
      </c>
      <c r="H40" s="6"/>
    </row>
    <row r="42" customFormat="false" ht="12.8" hidden="false" customHeight="false" outlineLevel="0" collapsed="false">
      <c r="A42" s="0" t="s">
        <v>39</v>
      </c>
    </row>
    <row r="43" customFormat="false" ht="12.8" hidden="false" customHeight="false" outlineLevel="0" collapsed="false">
      <c r="A43" s="0" t="s">
        <v>29</v>
      </c>
      <c r="B43" s="6"/>
      <c r="C43" s="6" t="n">
        <f aca="false">C32-B36</f>
        <v>1000</v>
      </c>
      <c r="E43" s="0" t="s">
        <v>29</v>
      </c>
      <c r="F43" s="6" t="n">
        <f aca="false">F25</f>
        <v>1000</v>
      </c>
      <c r="G43" s="6" t="n">
        <f aca="false">G25+C43</f>
        <v>1000</v>
      </c>
      <c r="H43" s="6" t="n">
        <f aca="false">F43-G43</f>
        <v>0</v>
      </c>
    </row>
    <row r="44" customFormat="false" ht="12.8" hidden="false" customHeight="false" outlineLevel="0" collapsed="false">
      <c r="A44" s="0" t="s">
        <v>21</v>
      </c>
      <c r="B44" s="6"/>
      <c r="C44" s="5" t="n">
        <f aca="false">C37</f>
        <v>796.232876712329</v>
      </c>
      <c r="E44" s="0" t="s">
        <v>30</v>
      </c>
      <c r="F44" s="6" t="n">
        <f aca="false">F26+B45</f>
        <v>396.232876712329</v>
      </c>
      <c r="G44" s="6" t="n">
        <f aca="false">G26</f>
        <v>396.232876712329</v>
      </c>
      <c r="H44" s="6" t="n">
        <f aca="false">F44-G44</f>
        <v>0</v>
      </c>
    </row>
    <row r="45" customFormat="false" ht="12.8" hidden="false" customHeight="false" outlineLevel="0" collapsed="false">
      <c r="A45" s="0" t="s">
        <v>30</v>
      </c>
      <c r="B45" s="6" t="n">
        <f aca="false">B38</f>
        <v>396.232876712329</v>
      </c>
      <c r="C45" s="6"/>
      <c r="E45" s="0" t="s">
        <v>32</v>
      </c>
      <c r="F45" s="6" t="n">
        <v>0</v>
      </c>
      <c r="H45" s="6" t="n">
        <f aca="false">F45-G45</f>
        <v>0</v>
      </c>
    </row>
    <row r="46" customFormat="false" ht="12.8" hidden="false" customHeight="false" outlineLevel="0" collapsed="false">
      <c r="A46" s="0" t="s">
        <v>40</v>
      </c>
      <c r="B46" s="6" t="n">
        <f aca="false">B9</f>
        <v>1400</v>
      </c>
      <c r="C46" s="6"/>
      <c r="F46" s="6"/>
      <c r="H46" s="6"/>
    </row>
    <row r="47" customFormat="false" ht="12.8" hidden="false" customHeight="false" outlineLevel="0" collapsed="false">
      <c r="A47" s="10" t="s">
        <v>33</v>
      </c>
      <c r="B47" s="11" t="n">
        <f aca="false">SUM(B42:B46)</f>
        <v>1796.23287671233</v>
      </c>
      <c r="C47" s="11" t="n">
        <f aca="false">SUM(C42:C46)</f>
        <v>1796.23287671233</v>
      </c>
      <c r="E47" s="0" t="s">
        <v>21</v>
      </c>
      <c r="F47" s="6"/>
      <c r="G47" s="6" t="n">
        <f aca="false">C44</f>
        <v>796.232876712329</v>
      </c>
      <c r="H47" s="6" t="n">
        <f aca="false">F47-G47</f>
        <v>-796.232876712329</v>
      </c>
    </row>
    <row r="48" customFormat="false" ht="12.8" hidden="false" customHeight="false" outlineLevel="0" collapsed="false">
      <c r="E48" s="1" t="s">
        <v>34</v>
      </c>
      <c r="H48" s="2" t="n">
        <f aca="false">H43+H44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9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7" activeCellId="0" sqref="B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0.98"/>
    <col collapsed="false" customWidth="true" hidden="false" outlineLevel="0" max="3" min="2" style="0" width="10.39"/>
    <col collapsed="false" customWidth="true" hidden="false" outlineLevel="0" max="4" min="4" style="0" width="11.72"/>
    <col collapsed="false" customWidth="true" hidden="false" outlineLevel="0" max="5" min="5" style="0" width="47.56"/>
    <col collapsed="false" customWidth="true" hidden="false" outlineLevel="0" max="6" min="6" style="0" width="9.26"/>
    <col collapsed="false" customWidth="true" hidden="false" outlineLevel="0" max="7" min="7" style="0" width="9.91"/>
  </cols>
  <sheetData>
    <row r="1" s="1" customFormat="true" ht="12.8" hidden="false" customHeight="false" outlineLevel="0" collapsed="false">
      <c r="A1" s="1" t="s">
        <v>0</v>
      </c>
      <c r="B1" s="2" t="s">
        <v>1</v>
      </c>
      <c r="C1" s="2" t="s">
        <v>2</v>
      </c>
      <c r="D1" s="2"/>
      <c r="E1" s="1" t="s">
        <v>3</v>
      </c>
      <c r="G1" s="3"/>
      <c r="AMI1" s="0"/>
      <c r="AMJ1" s="0"/>
    </row>
    <row r="2" customFormat="false" ht="12.8" hidden="false" customHeight="false" outlineLevel="0" collapsed="false">
      <c r="A2" s="0" t="s">
        <v>4</v>
      </c>
      <c r="B2" s="4" t="n">
        <v>1000</v>
      </c>
      <c r="C2" s="5" t="n">
        <f aca="false">B2</f>
        <v>1000</v>
      </c>
      <c r="D2" s="6"/>
      <c r="F2" s="0" t="s">
        <v>5</v>
      </c>
      <c r="G2" s="7" t="n">
        <v>0.25</v>
      </c>
    </row>
    <row r="3" customFormat="false" ht="12.8" hidden="false" customHeight="false" outlineLevel="0" collapsed="false">
      <c r="A3" s="0" t="s">
        <v>6</v>
      </c>
      <c r="B3" s="8" t="n">
        <v>183</v>
      </c>
      <c r="E3" s="0" t="s">
        <v>7</v>
      </c>
      <c r="F3" s="0" t="s">
        <v>8</v>
      </c>
      <c r="G3" s="6" t="n">
        <f aca="false">$B$2*G2</f>
        <v>250</v>
      </c>
    </row>
    <row r="4" customFormat="false" ht="12.8" hidden="false" customHeight="false" outlineLevel="0" collapsed="false">
      <c r="A4" s="0" t="s">
        <v>9</v>
      </c>
      <c r="B4" s="5" t="n">
        <f aca="false">$G$3*B3/366</f>
        <v>125</v>
      </c>
      <c r="C4" s="5" t="n">
        <f aca="false">C2-B4</f>
        <v>875</v>
      </c>
      <c r="D4" s="6"/>
      <c r="E4" s="0" t="s">
        <v>10</v>
      </c>
      <c r="F4" s="0" t="s">
        <v>11</v>
      </c>
      <c r="G4" s="9" t="n">
        <v>1</v>
      </c>
    </row>
    <row r="5" customFormat="false" ht="12.8" hidden="false" customHeight="false" outlineLevel="0" collapsed="false">
      <c r="A5" s="0" t="s">
        <v>41</v>
      </c>
      <c r="B5" s="8" t="n">
        <v>31</v>
      </c>
      <c r="C5" s="5"/>
      <c r="D5" s="6"/>
      <c r="G5" s="9"/>
    </row>
    <row r="6" customFormat="false" ht="12.8" hidden="false" customHeight="false" outlineLevel="0" collapsed="false">
      <c r="A6" s="0" t="s">
        <v>12</v>
      </c>
      <c r="B6" s="5" t="n">
        <f aca="false">$G$3*B5/365</f>
        <v>21.2328767123288</v>
      </c>
      <c r="C6" s="5" t="n">
        <f aca="false">C4-B6</f>
        <v>853.767123287671</v>
      </c>
      <c r="D6" s="6"/>
      <c r="E6" s="0" t="s">
        <v>13</v>
      </c>
    </row>
    <row r="7" customFormat="false" ht="12.8" hidden="false" customHeight="false" outlineLevel="0" collapsed="false">
      <c r="A7" s="0" t="s">
        <v>14</v>
      </c>
      <c r="B7" s="8" t="n">
        <v>31</v>
      </c>
      <c r="E7" s="0" t="s">
        <v>15</v>
      </c>
    </row>
    <row r="8" customFormat="false" ht="12.8" hidden="false" customHeight="false" outlineLevel="0" collapsed="false">
      <c r="A8" s="0" t="s">
        <v>16</v>
      </c>
      <c r="B8" s="5" t="n">
        <f aca="false">$G$3*B7/365</f>
        <v>21.2328767123288</v>
      </c>
      <c r="C8" s="5" t="n">
        <f aca="false">C6-B8</f>
        <v>832.534246575342</v>
      </c>
      <c r="E8" s="0" t="s">
        <v>17</v>
      </c>
    </row>
    <row r="9" customFormat="false" ht="12.8" hidden="false" customHeight="false" outlineLevel="0" collapsed="false">
      <c r="A9" s="0" t="s">
        <v>18</v>
      </c>
      <c r="B9" s="5" t="n">
        <f aca="false">C8*$G$4</f>
        <v>832.534246575342</v>
      </c>
      <c r="C9" s="5" t="n">
        <f aca="false">C8-B9</f>
        <v>0</v>
      </c>
      <c r="E9" s="0" t="s">
        <v>2</v>
      </c>
    </row>
    <row r="10" customFormat="false" ht="12.8" hidden="false" customHeight="false" outlineLevel="0" collapsed="false">
      <c r="A10" s="0" t="s">
        <v>19</v>
      </c>
      <c r="B10" s="4" t="n">
        <v>1400</v>
      </c>
      <c r="E10" s="0" t="s">
        <v>20</v>
      </c>
    </row>
    <row r="11" customFormat="false" ht="12.8" hidden="false" customHeight="false" outlineLevel="0" collapsed="false">
      <c r="A11" s="0" t="s">
        <v>21</v>
      </c>
      <c r="B11" s="5" t="n">
        <f aca="false">B10-B9</f>
        <v>567.465753424658</v>
      </c>
      <c r="E11" s="0" t="s">
        <v>22</v>
      </c>
    </row>
    <row r="13" customFormat="false" ht="12.8" hidden="false" customHeight="false" outlineLevel="0" collapsed="false">
      <c r="D13" s="6"/>
    </row>
    <row r="14" customFormat="false" ht="12.8" hidden="false" customHeight="false" outlineLevel="0" collapsed="false">
      <c r="A14" s="0" t="s">
        <v>23</v>
      </c>
      <c r="B14" s="0" t="s">
        <v>24</v>
      </c>
      <c r="C14" s="0" t="s">
        <v>25</v>
      </c>
      <c r="F14" s="0" t="s">
        <v>24</v>
      </c>
      <c r="G14" s="0" t="s">
        <v>25</v>
      </c>
      <c r="H14" s="0" t="s">
        <v>26</v>
      </c>
    </row>
    <row r="15" customFormat="false" ht="12.8" hidden="false" customHeight="false" outlineLevel="0" collapsed="false">
      <c r="E15" s="0" t="s">
        <v>27</v>
      </c>
      <c r="G15" s="6" t="n">
        <f aca="false">$B$2</f>
        <v>1000</v>
      </c>
      <c r="H15" s="6" t="n">
        <f aca="false">F15-G15</f>
        <v>-1000</v>
      </c>
    </row>
    <row r="16" customFormat="false" ht="12.8" hidden="false" customHeight="false" outlineLevel="0" collapsed="false">
      <c r="A16" s="0" t="s">
        <v>28</v>
      </c>
      <c r="E16" s="0" t="s">
        <v>29</v>
      </c>
      <c r="F16" s="6" t="n">
        <f aca="false">$B$2</f>
        <v>1000</v>
      </c>
      <c r="H16" s="6" t="n">
        <f aca="false">F16-G16</f>
        <v>1000</v>
      </c>
    </row>
    <row r="17" customFormat="false" ht="12.8" hidden="false" customHeight="false" outlineLevel="0" collapsed="false">
      <c r="A17" s="0" t="s">
        <v>30</v>
      </c>
      <c r="C17" s="6" t="n">
        <f aca="false">B4</f>
        <v>125</v>
      </c>
      <c r="E17" s="0" t="s">
        <v>30</v>
      </c>
      <c r="G17" s="6" t="n">
        <f aca="false">C17</f>
        <v>125</v>
      </c>
      <c r="H17" s="6" t="n">
        <f aca="false">F17-G17</f>
        <v>-125</v>
      </c>
    </row>
    <row r="18" customFormat="false" ht="12.8" hidden="false" customHeight="false" outlineLevel="0" collapsed="false">
      <c r="A18" s="0" t="s">
        <v>31</v>
      </c>
      <c r="B18" s="5" t="n">
        <f aca="false">B4</f>
        <v>125</v>
      </c>
      <c r="E18" s="0" t="s">
        <v>32</v>
      </c>
      <c r="F18" s="6" t="n">
        <f aca="false">B18</f>
        <v>125</v>
      </c>
      <c r="H18" s="6" t="n">
        <f aca="false">F18-G18</f>
        <v>125</v>
      </c>
    </row>
    <row r="19" customFormat="false" ht="12.8" hidden="false" customHeight="false" outlineLevel="0" collapsed="false">
      <c r="A19" s="10" t="s">
        <v>33</v>
      </c>
      <c r="B19" s="11" t="n">
        <f aca="false">SUM(B16:B18)</f>
        <v>125</v>
      </c>
      <c r="C19" s="11" t="n">
        <f aca="false">SUM(C16:C18)</f>
        <v>125</v>
      </c>
      <c r="E19" s="1" t="s">
        <v>34</v>
      </c>
      <c r="H19" s="2" t="n">
        <f aca="false">H16+H17</f>
        <v>875</v>
      </c>
    </row>
    <row r="20" customFormat="false" ht="12.8" hidden="false" customHeight="false" outlineLevel="0" collapsed="false">
      <c r="G20" s="6"/>
      <c r="H20" s="6"/>
    </row>
    <row r="21" customFormat="false" ht="12.8" hidden="false" customHeight="false" outlineLevel="0" collapsed="false">
      <c r="A21" s="0" t="s">
        <v>35</v>
      </c>
      <c r="E21" s="0" t="s">
        <v>29</v>
      </c>
      <c r="F21" s="6" t="n">
        <f aca="false">$B$2</f>
        <v>1000</v>
      </c>
      <c r="H21" s="6" t="n">
        <f aca="false">F21-G21</f>
        <v>1000</v>
      </c>
    </row>
    <row r="22" customFormat="false" ht="12.8" hidden="false" customHeight="false" outlineLevel="0" collapsed="false">
      <c r="A22" s="0" t="s">
        <v>30</v>
      </c>
      <c r="C22" s="6" t="n">
        <f aca="false">B6</f>
        <v>21.2328767123288</v>
      </c>
      <c r="E22" s="0" t="s">
        <v>30</v>
      </c>
      <c r="G22" s="6" t="n">
        <f aca="false">G17+C22</f>
        <v>146.232876712329</v>
      </c>
      <c r="H22" s="6" t="n">
        <f aca="false">F22-G22</f>
        <v>-146.232876712329</v>
      </c>
    </row>
    <row r="23" customFormat="false" ht="12.8" hidden="false" customHeight="false" outlineLevel="0" collapsed="false">
      <c r="A23" s="0" t="s">
        <v>31</v>
      </c>
      <c r="B23" s="5" t="n">
        <f aca="false">B6</f>
        <v>21.2328767123288</v>
      </c>
      <c r="E23" s="0" t="s">
        <v>32</v>
      </c>
      <c r="F23" s="6" t="n">
        <f aca="false">B23</f>
        <v>21.2328767123288</v>
      </c>
      <c r="H23" s="6" t="n">
        <f aca="false">F23-G23</f>
        <v>21.2328767123288</v>
      </c>
    </row>
    <row r="24" customFormat="false" ht="12.8" hidden="false" customHeight="false" outlineLevel="0" collapsed="false">
      <c r="A24" s="10" t="s">
        <v>33</v>
      </c>
      <c r="B24" s="11" t="n">
        <f aca="false">SUM(B21:B23)</f>
        <v>21.2328767123288</v>
      </c>
      <c r="C24" s="11" t="n">
        <f aca="false">SUM(C21:C23)</f>
        <v>21.2328767123288</v>
      </c>
      <c r="E24" s="1" t="s">
        <v>34</v>
      </c>
      <c r="H24" s="2" t="n">
        <f aca="false">H21+H22</f>
        <v>853.767123287671</v>
      </c>
    </row>
    <row r="26" customFormat="false" ht="12.8" hidden="false" customHeight="false" outlineLevel="0" collapsed="false">
      <c r="A26" s="0" t="s">
        <v>36</v>
      </c>
      <c r="E26" s="0" t="s">
        <v>29</v>
      </c>
      <c r="F26" s="6" t="n">
        <f aca="false">$B$2</f>
        <v>1000</v>
      </c>
      <c r="H26" s="6" t="n">
        <f aca="false">F26-G26</f>
        <v>1000</v>
      </c>
    </row>
    <row r="27" customFormat="false" ht="12.8" hidden="false" customHeight="false" outlineLevel="0" collapsed="false">
      <c r="A27" s="0" t="s">
        <v>30</v>
      </c>
      <c r="C27" s="6" t="n">
        <f aca="false">B8</f>
        <v>21.2328767123288</v>
      </c>
      <c r="E27" s="0" t="s">
        <v>30</v>
      </c>
      <c r="G27" s="6" t="n">
        <f aca="false">G22+C27</f>
        <v>167.465753424658</v>
      </c>
      <c r="H27" s="6" t="n">
        <f aca="false">F27-G27</f>
        <v>-167.465753424658</v>
      </c>
    </row>
    <row r="28" customFormat="false" ht="12.8" hidden="false" customHeight="false" outlineLevel="0" collapsed="false">
      <c r="A28" s="0" t="s">
        <v>31</v>
      </c>
      <c r="B28" s="5" t="n">
        <f aca="false">B8</f>
        <v>21.2328767123288</v>
      </c>
      <c r="E28" s="0" t="s">
        <v>32</v>
      </c>
      <c r="F28" s="6" t="n">
        <f aca="false">B28</f>
        <v>21.2328767123288</v>
      </c>
      <c r="H28" s="6" t="n">
        <f aca="false">F28-G28</f>
        <v>21.2328767123288</v>
      </c>
    </row>
    <row r="29" customFormat="false" ht="12.8" hidden="false" customHeight="false" outlineLevel="0" collapsed="false">
      <c r="A29" s="10" t="s">
        <v>33</v>
      </c>
      <c r="B29" s="11" t="n">
        <f aca="false">SUM(B26:B28)</f>
        <v>21.2328767123288</v>
      </c>
      <c r="C29" s="11" t="n">
        <f aca="false">SUM(C26:C28)</f>
        <v>21.2328767123288</v>
      </c>
      <c r="E29" s="1" t="s">
        <v>34</v>
      </c>
      <c r="H29" s="2" t="n">
        <f aca="false">H26+H27</f>
        <v>832.534246575342</v>
      </c>
    </row>
    <row r="30" customFormat="false" ht="12.8" hidden="false" customHeight="false" outlineLevel="0" collapsed="false">
      <c r="A30" s="10"/>
      <c r="B30" s="11"/>
      <c r="C30" s="11"/>
    </row>
    <row r="31" customFormat="false" ht="12.8" hidden="false" customHeight="false" outlineLevel="0" collapsed="false">
      <c r="A31" s="0" t="s">
        <v>37</v>
      </c>
      <c r="E31" s="0" t="s">
        <v>29</v>
      </c>
      <c r="F31" s="6" t="n">
        <f aca="false">$B$2</f>
        <v>1000</v>
      </c>
      <c r="G31" s="6" t="n">
        <f aca="false">C33</f>
        <v>1400</v>
      </c>
      <c r="H31" s="6" t="n">
        <f aca="false">F31-G31</f>
        <v>-400</v>
      </c>
    </row>
    <row r="32" customFormat="false" ht="12.8" hidden="false" customHeight="false" outlineLevel="0" collapsed="false">
      <c r="A32" s="0" t="s">
        <v>38</v>
      </c>
      <c r="B32" s="6" t="n">
        <f aca="false">B10</f>
        <v>1400</v>
      </c>
      <c r="C32" s="6"/>
      <c r="E32" s="0" t="s">
        <v>30</v>
      </c>
      <c r="G32" s="6" t="n">
        <f aca="false">G27</f>
        <v>167.465753424658</v>
      </c>
      <c r="H32" s="6" t="n">
        <f aca="false">F32-G32</f>
        <v>-167.465753424658</v>
      </c>
    </row>
    <row r="33" customFormat="false" ht="12.8" hidden="false" customHeight="false" outlineLevel="0" collapsed="false">
      <c r="A33" s="0" t="s">
        <v>29</v>
      </c>
      <c r="B33" s="6"/>
      <c r="C33" s="6" t="n">
        <f aca="false">B10</f>
        <v>1400</v>
      </c>
      <c r="E33" s="0" t="s">
        <v>32</v>
      </c>
      <c r="F33" s="6" t="n">
        <f aca="false">B33</f>
        <v>0</v>
      </c>
      <c r="H33" s="6" t="n">
        <f aca="false">F33-G33</f>
        <v>0</v>
      </c>
    </row>
    <row r="34" customFormat="false" ht="12.8" hidden="false" customHeight="false" outlineLevel="0" collapsed="false">
      <c r="A34" s="10" t="s">
        <v>33</v>
      </c>
      <c r="B34" s="11" t="n">
        <f aca="false">SUM(B31:B33)</f>
        <v>1400</v>
      </c>
      <c r="C34" s="11" t="n">
        <f aca="false">SUM(C31:C33)</f>
        <v>1400</v>
      </c>
      <c r="E34" s="1" t="s">
        <v>34</v>
      </c>
      <c r="H34" s="2" t="n">
        <f aca="false">H31+H32</f>
        <v>-567.465753424658</v>
      </c>
    </row>
    <row r="36" customFormat="false" ht="12.8" hidden="false" customHeight="false" outlineLevel="0" collapsed="false">
      <c r="A36" s="0" t="s">
        <v>18</v>
      </c>
      <c r="E36" s="0" t="s">
        <v>29</v>
      </c>
      <c r="F36" s="6" t="n">
        <f aca="false">F31+B37</f>
        <v>1400</v>
      </c>
      <c r="G36" s="6" t="n">
        <f aca="false">G31+C40</f>
        <v>1400</v>
      </c>
      <c r="H36" s="6" t="n">
        <f aca="false">F36-G36</f>
        <v>0</v>
      </c>
    </row>
    <row r="37" customFormat="false" ht="12.8" hidden="false" customHeight="false" outlineLevel="0" collapsed="false">
      <c r="A37" s="0" t="s">
        <v>29</v>
      </c>
      <c r="B37" s="6" t="n">
        <f aca="false">B11-G27</f>
        <v>400</v>
      </c>
      <c r="C37" s="6"/>
      <c r="E37" s="0" t="s">
        <v>30</v>
      </c>
      <c r="F37" s="6" t="n">
        <f aca="false">F27+B39</f>
        <v>167.465753424658</v>
      </c>
      <c r="G37" s="6" t="n">
        <f aca="false">G27</f>
        <v>167.465753424658</v>
      </c>
      <c r="H37" s="6" t="n">
        <f aca="false">F37-G37</f>
        <v>0</v>
      </c>
    </row>
    <row r="38" customFormat="false" ht="12.8" hidden="false" customHeight="false" outlineLevel="0" collapsed="false">
      <c r="A38" s="0" t="s">
        <v>21</v>
      </c>
      <c r="B38" s="6"/>
      <c r="C38" s="5" t="n">
        <f aca="false">B11</f>
        <v>567.465753424658</v>
      </c>
      <c r="E38" s="0" t="s">
        <v>32</v>
      </c>
      <c r="F38" s="6" t="n">
        <f aca="false">B38</f>
        <v>0</v>
      </c>
      <c r="H38" s="6" t="n">
        <f aca="false">F38-G38</f>
        <v>0</v>
      </c>
    </row>
    <row r="39" customFormat="false" ht="12.8" hidden="false" customHeight="false" outlineLevel="0" collapsed="false">
      <c r="A39" s="0" t="s">
        <v>30</v>
      </c>
      <c r="B39" s="6" t="n">
        <f aca="false">G27</f>
        <v>167.465753424658</v>
      </c>
      <c r="C39" s="6"/>
      <c r="E39" s="0" t="s">
        <v>21</v>
      </c>
      <c r="F39" s="6"/>
      <c r="G39" s="6" t="n">
        <f aca="false">C38</f>
        <v>567.465753424658</v>
      </c>
      <c r="H39" s="6" t="n">
        <f aca="false">F39-G39</f>
        <v>-567.465753424658</v>
      </c>
    </row>
    <row r="40" customFormat="false" ht="12.8" hidden="false" customHeight="false" outlineLevel="0" collapsed="false">
      <c r="A40" s="0" t="s">
        <v>29</v>
      </c>
      <c r="B40" s="6"/>
      <c r="C40" s="6" t="n">
        <v>0</v>
      </c>
      <c r="E40" s="1" t="s">
        <v>34</v>
      </c>
      <c r="H40" s="2" t="n">
        <f aca="false">H36+H37</f>
        <v>0</v>
      </c>
    </row>
    <row r="41" customFormat="false" ht="12.8" hidden="false" customHeight="false" outlineLevel="0" collapsed="false">
      <c r="A41" s="10" t="s">
        <v>33</v>
      </c>
      <c r="B41" s="11" t="n">
        <f aca="false">SUM(B36:B40)</f>
        <v>567.465753424658</v>
      </c>
      <c r="C41" s="11" t="n">
        <f aca="false">SUM(C36:C40)</f>
        <v>567.465753424658</v>
      </c>
      <c r="H41" s="6"/>
    </row>
    <row r="43" customFormat="false" ht="12.8" hidden="false" customHeight="false" outlineLevel="0" collapsed="false">
      <c r="A43" s="0" t="s">
        <v>39</v>
      </c>
    </row>
    <row r="44" customFormat="false" ht="12.8" hidden="false" customHeight="false" outlineLevel="0" collapsed="false">
      <c r="A44" s="0" t="s">
        <v>29</v>
      </c>
      <c r="B44" s="6"/>
      <c r="C44" s="6" t="n">
        <f aca="false">C33-B37</f>
        <v>1000</v>
      </c>
      <c r="E44" s="0" t="s">
        <v>29</v>
      </c>
      <c r="F44" s="6" t="n">
        <f aca="false">F26</f>
        <v>1000</v>
      </c>
      <c r="G44" s="6" t="n">
        <f aca="false">G26+C44</f>
        <v>1000</v>
      </c>
      <c r="H44" s="6" t="n">
        <f aca="false">F44-G44</f>
        <v>0</v>
      </c>
    </row>
    <row r="45" customFormat="false" ht="12.8" hidden="false" customHeight="false" outlineLevel="0" collapsed="false">
      <c r="A45" s="0" t="s">
        <v>21</v>
      </c>
      <c r="B45" s="6"/>
      <c r="C45" s="5" t="n">
        <f aca="false">C38</f>
        <v>567.465753424658</v>
      </c>
      <c r="E45" s="0" t="s">
        <v>30</v>
      </c>
      <c r="F45" s="6" t="n">
        <f aca="false">F27+B46</f>
        <v>167.465753424658</v>
      </c>
      <c r="G45" s="6" t="n">
        <f aca="false">G27</f>
        <v>167.465753424658</v>
      </c>
      <c r="H45" s="6" t="n">
        <f aca="false">F45-G45</f>
        <v>0</v>
      </c>
    </row>
    <row r="46" customFormat="false" ht="12.8" hidden="false" customHeight="false" outlineLevel="0" collapsed="false">
      <c r="A46" s="0" t="s">
        <v>30</v>
      </c>
      <c r="B46" s="6" t="n">
        <f aca="false">B39</f>
        <v>167.465753424658</v>
      </c>
      <c r="C46" s="6"/>
      <c r="E46" s="0" t="s">
        <v>32</v>
      </c>
      <c r="F46" s="6" t="n">
        <v>0</v>
      </c>
      <c r="H46" s="6" t="n">
        <f aca="false">F46-G46</f>
        <v>0</v>
      </c>
    </row>
    <row r="47" customFormat="false" ht="12.8" hidden="false" customHeight="false" outlineLevel="0" collapsed="false">
      <c r="A47" s="0" t="s">
        <v>40</v>
      </c>
      <c r="B47" s="6" t="n">
        <f aca="false">B10</f>
        <v>1400</v>
      </c>
      <c r="C47" s="6"/>
      <c r="F47" s="6"/>
      <c r="H47" s="6"/>
    </row>
    <row r="48" customFormat="false" ht="12.8" hidden="false" customHeight="false" outlineLevel="0" collapsed="false">
      <c r="A48" s="10" t="s">
        <v>33</v>
      </c>
      <c r="B48" s="11" t="n">
        <f aca="false">SUM(B43:B47)</f>
        <v>1567.46575342466</v>
      </c>
      <c r="C48" s="11" t="n">
        <f aca="false">SUM(C43:C47)</f>
        <v>1567.46575342466</v>
      </c>
      <c r="E48" s="0" t="s">
        <v>21</v>
      </c>
      <c r="F48" s="6"/>
      <c r="G48" s="6" t="n">
        <f aca="false">C45</f>
        <v>567.465753424658</v>
      </c>
      <c r="H48" s="6" t="n">
        <f aca="false">F48-G48</f>
        <v>-567.465753424658</v>
      </c>
    </row>
    <row r="49" customFormat="false" ht="12.8" hidden="false" customHeight="false" outlineLevel="0" collapsed="false">
      <c r="E49" s="1" t="s">
        <v>34</v>
      </c>
      <c r="H49" s="2" t="n">
        <f aca="false">H44+H45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I34" activeCellId="0" sqref="I3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2.23"/>
    <col collapsed="false" customWidth="true" hidden="false" outlineLevel="0" max="3" min="2" style="0" width="10.39"/>
    <col collapsed="false" customWidth="true" hidden="false" outlineLevel="0" max="4" min="4" style="0" width="11.72"/>
    <col collapsed="false" customWidth="true" hidden="false" outlineLevel="0" max="5" min="5" style="0" width="47.56"/>
    <col collapsed="false" customWidth="true" hidden="false" outlineLevel="0" max="6" min="6" style="0" width="9.26"/>
    <col collapsed="false" customWidth="true" hidden="false" outlineLevel="0" max="7" min="7" style="0" width="9.91"/>
  </cols>
  <sheetData>
    <row r="1" s="1" customFormat="true" ht="12.8" hidden="false" customHeight="false" outlineLevel="0" collapsed="false">
      <c r="A1" s="1" t="s">
        <v>0</v>
      </c>
      <c r="B1" s="2" t="s">
        <v>1</v>
      </c>
      <c r="C1" s="2" t="s">
        <v>2</v>
      </c>
      <c r="D1" s="2"/>
      <c r="E1" s="1" t="s">
        <v>3</v>
      </c>
      <c r="G1" s="3"/>
      <c r="AMI1" s="0"/>
      <c r="AMJ1" s="0"/>
    </row>
    <row r="2" customFormat="false" ht="12.8" hidden="false" customHeight="false" outlineLevel="0" collapsed="false">
      <c r="A2" s="0" t="s">
        <v>4</v>
      </c>
      <c r="B2" s="4" t="n">
        <v>2500</v>
      </c>
      <c r="C2" s="5" t="n">
        <f aca="false">B2</f>
        <v>2500</v>
      </c>
      <c r="D2" s="6"/>
      <c r="F2" s="0" t="s">
        <v>5</v>
      </c>
      <c r="G2" s="7" t="n">
        <v>0.24</v>
      </c>
    </row>
    <row r="3" customFormat="false" ht="12.8" hidden="false" customHeight="false" outlineLevel="0" collapsed="false">
      <c r="A3" s="0" t="s">
        <v>6</v>
      </c>
      <c r="B3" s="8" t="n">
        <v>92</v>
      </c>
      <c r="E3" s="0" t="s">
        <v>42</v>
      </c>
      <c r="F3" s="0" t="s">
        <v>8</v>
      </c>
      <c r="G3" s="6" t="n">
        <f aca="false">$B$2*G2</f>
        <v>600</v>
      </c>
    </row>
    <row r="4" customFormat="false" ht="12.8" hidden="false" customHeight="false" outlineLevel="0" collapsed="false">
      <c r="A4" s="0" t="s">
        <v>9</v>
      </c>
      <c r="B4" s="5" t="n">
        <f aca="false">$G$3*B3/366</f>
        <v>150.819672131148</v>
      </c>
      <c r="C4" s="5" t="n">
        <f aca="false">C2-B4</f>
        <v>2349.18032786885</v>
      </c>
      <c r="D4" s="6"/>
      <c r="E4" s="0" t="s">
        <v>43</v>
      </c>
      <c r="F4" s="0" t="s">
        <v>11</v>
      </c>
      <c r="G4" s="9" t="n">
        <v>0.2</v>
      </c>
    </row>
    <row r="5" customFormat="false" ht="12.8" hidden="false" customHeight="false" outlineLevel="0" collapsed="false">
      <c r="A5" s="0" t="s">
        <v>12</v>
      </c>
      <c r="B5" s="5" t="n">
        <f aca="false">$G$3</f>
        <v>600</v>
      </c>
      <c r="C5" s="5" t="n">
        <f aca="false">C4-B5</f>
        <v>1749.18032786885</v>
      </c>
      <c r="D5" s="6"/>
      <c r="E5" s="0" t="s">
        <v>13</v>
      </c>
    </row>
    <row r="6" customFormat="false" ht="12.8" hidden="false" customHeight="false" outlineLevel="0" collapsed="false">
      <c r="A6" s="0" t="s">
        <v>14</v>
      </c>
      <c r="B6" s="8" t="n">
        <v>212</v>
      </c>
      <c r="E6" s="0" t="s">
        <v>15</v>
      </c>
    </row>
    <row r="7" customFormat="false" ht="12.8" hidden="false" customHeight="false" outlineLevel="0" collapsed="false">
      <c r="A7" s="0" t="s">
        <v>16</v>
      </c>
      <c r="B7" s="5" t="n">
        <f aca="false">$G$3*B6/365</f>
        <v>348.493150684931</v>
      </c>
      <c r="C7" s="5" t="n">
        <f aca="false">C5-B7</f>
        <v>1400.68717718392</v>
      </c>
      <c r="E7" s="0" t="s">
        <v>17</v>
      </c>
    </row>
    <row r="8" customFormat="false" ht="12.8" hidden="false" customHeight="false" outlineLevel="0" collapsed="false">
      <c r="A8" s="0" t="s">
        <v>44</v>
      </c>
      <c r="B8" s="5" t="n">
        <f aca="false">C7*$G$4</f>
        <v>280.137435436784</v>
      </c>
      <c r="C8" s="5" t="n">
        <f aca="false">C7-B8</f>
        <v>1120.54974174714</v>
      </c>
      <c r="E8" s="0" t="s">
        <v>2</v>
      </c>
    </row>
    <row r="9" customFormat="false" ht="12.8" hidden="false" customHeight="false" outlineLevel="0" collapsed="false">
      <c r="A9" s="0" t="s">
        <v>19</v>
      </c>
      <c r="B9" s="4" t="n">
        <v>550</v>
      </c>
      <c r="E9" s="0" t="s">
        <v>20</v>
      </c>
    </row>
    <row r="10" customFormat="false" ht="12.8" hidden="false" customHeight="false" outlineLevel="0" collapsed="false">
      <c r="A10" s="0" t="s">
        <v>21</v>
      </c>
      <c r="B10" s="5" t="n">
        <f aca="false">B9-B8</f>
        <v>269.862564563216</v>
      </c>
      <c r="E10" s="0" t="s">
        <v>22</v>
      </c>
    </row>
    <row r="12" customFormat="false" ht="12.8" hidden="false" customHeight="false" outlineLevel="0" collapsed="false">
      <c r="D12" s="6"/>
    </row>
    <row r="13" customFormat="false" ht="12.8" hidden="false" customHeight="false" outlineLevel="0" collapsed="false">
      <c r="A13" s="0" t="s">
        <v>23</v>
      </c>
      <c r="B13" s="0" t="s">
        <v>24</v>
      </c>
      <c r="C13" s="0" t="s">
        <v>25</v>
      </c>
      <c r="F13" s="0" t="s">
        <v>24</v>
      </c>
      <c r="G13" s="0" t="s">
        <v>25</v>
      </c>
      <c r="H13" s="0" t="s">
        <v>26</v>
      </c>
    </row>
    <row r="14" customFormat="false" ht="12.8" hidden="false" customHeight="false" outlineLevel="0" collapsed="false">
      <c r="E14" s="0" t="s">
        <v>27</v>
      </c>
      <c r="G14" s="6" t="n">
        <f aca="false">$B$2</f>
        <v>2500</v>
      </c>
      <c r="H14" s="6" t="n">
        <f aca="false">F14-G14</f>
        <v>-2500</v>
      </c>
    </row>
    <row r="15" customFormat="false" ht="12.8" hidden="false" customHeight="false" outlineLevel="0" collapsed="false">
      <c r="A15" s="0" t="s">
        <v>28</v>
      </c>
      <c r="E15" s="0" t="s">
        <v>29</v>
      </c>
      <c r="F15" s="6" t="n">
        <f aca="false">$B$2</f>
        <v>2500</v>
      </c>
      <c r="H15" s="6" t="n">
        <f aca="false">F15-G15</f>
        <v>2500</v>
      </c>
    </row>
    <row r="16" customFormat="false" ht="12.8" hidden="false" customHeight="false" outlineLevel="0" collapsed="false">
      <c r="A16" s="0" t="s">
        <v>30</v>
      </c>
      <c r="C16" s="6" t="n">
        <f aca="false">B4</f>
        <v>150.819672131148</v>
      </c>
      <c r="E16" s="0" t="s">
        <v>30</v>
      </c>
      <c r="G16" s="6" t="n">
        <f aca="false">C16</f>
        <v>150.819672131148</v>
      </c>
      <c r="H16" s="6" t="n">
        <f aca="false">F16-G16</f>
        <v>-150.819672131148</v>
      </c>
    </row>
    <row r="17" customFormat="false" ht="12.8" hidden="false" customHeight="false" outlineLevel="0" collapsed="false">
      <c r="A17" s="0" t="s">
        <v>31</v>
      </c>
      <c r="B17" s="5" t="n">
        <f aca="false">B4</f>
        <v>150.819672131148</v>
      </c>
      <c r="E17" s="0" t="s">
        <v>32</v>
      </c>
      <c r="F17" s="6" t="n">
        <f aca="false">B17</f>
        <v>150.819672131148</v>
      </c>
      <c r="H17" s="6" t="n">
        <f aca="false">F17-G17</f>
        <v>150.819672131148</v>
      </c>
    </row>
    <row r="18" customFormat="false" ht="12.8" hidden="false" customHeight="false" outlineLevel="0" collapsed="false">
      <c r="A18" s="10" t="s">
        <v>33</v>
      </c>
      <c r="B18" s="11" t="n">
        <f aca="false">SUM(B15:B17)</f>
        <v>150.819672131148</v>
      </c>
      <c r="C18" s="11" t="n">
        <f aca="false">SUM(C15:C17)</f>
        <v>150.819672131148</v>
      </c>
      <c r="E18" s="1" t="s">
        <v>34</v>
      </c>
      <c r="H18" s="2" t="n">
        <f aca="false">H15+H16</f>
        <v>2349.18032786885</v>
      </c>
    </row>
    <row r="19" customFormat="false" ht="12.8" hidden="false" customHeight="false" outlineLevel="0" collapsed="false">
      <c r="G19" s="6"/>
      <c r="H19" s="6"/>
    </row>
    <row r="20" customFormat="false" ht="12.8" hidden="false" customHeight="false" outlineLevel="0" collapsed="false">
      <c r="A20" s="0" t="s">
        <v>35</v>
      </c>
      <c r="E20" s="0" t="s">
        <v>29</v>
      </c>
      <c r="F20" s="6" t="n">
        <f aca="false">$B$2</f>
        <v>2500</v>
      </c>
      <c r="H20" s="6" t="n">
        <f aca="false">F20-G20</f>
        <v>2500</v>
      </c>
    </row>
    <row r="21" customFormat="false" ht="12.8" hidden="false" customHeight="false" outlineLevel="0" collapsed="false">
      <c r="A21" s="0" t="s">
        <v>30</v>
      </c>
      <c r="C21" s="6" t="n">
        <f aca="false">B5</f>
        <v>600</v>
      </c>
      <c r="E21" s="0" t="s">
        <v>30</v>
      </c>
      <c r="G21" s="6" t="n">
        <f aca="false">G16+C21</f>
        <v>750.819672131148</v>
      </c>
      <c r="H21" s="6" t="n">
        <f aca="false">F21-G21</f>
        <v>-750.819672131148</v>
      </c>
    </row>
    <row r="22" customFormat="false" ht="12.8" hidden="false" customHeight="false" outlineLevel="0" collapsed="false">
      <c r="A22" s="0" t="s">
        <v>31</v>
      </c>
      <c r="B22" s="5" t="n">
        <f aca="false">B5</f>
        <v>600</v>
      </c>
      <c r="E22" s="0" t="s">
        <v>32</v>
      </c>
      <c r="F22" s="6" t="n">
        <f aca="false">B22</f>
        <v>600</v>
      </c>
      <c r="H22" s="6" t="n">
        <f aca="false">F22-G22</f>
        <v>600</v>
      </c>
    </row>
    <row r="23" customFormat="false" ht="12.8" hidden="false" customHeight="false" outlineLevel="0" collapsed="false">
      <c r="A23" s="10" t="s">
        <v>33</v>
      </c>
      <c r="B23" s="11" t="n">
        <f aca="false">SUM(B20:B22)</f>
        <v>600</v>
      </c>
      <c r="C23" s="11" t="n">
        <f aca="false">SUM(C20:C22)</f>
        <v>600</v>
      </c>
      <c r="E23" s="1" t="s">
        <v>34</v>
      </c>
      <c r="H23" s="2" t="n">
        <f aca="false">H20+H21</f>
        <v>1749.18032786885</v>
      </c>
    </row>
    <row r="25" customFormat="false" ht="12.8" hidden="false" customHeight="false" outlineLevel="0" collapsed="false">
      <c r="A25" s="0" t="s">
        <v>36</v>
      </c>
      <c r="E25" s="0" t="s">
        <v>29</v>
      </c>
      <c r="F25" s="6" t="n">
        <f aca="false">$B$2</f>
        <v>2500</v>
      </c>
      <c r="H25" s="6" t="n">
        <f aca="false">F25-G25</f>
        <v>2500</v>
      </c>
    </row>
    <row r="26" customFormat="false" ht="12.8" hidden="false" customHeight="false" outlineLevel="0" collapsed="false">
      <c r="A26" s="0" t="s">
        <v>30</v>
      </c>
      <c r="C26" s="6" t="n">
        <f aca="false">B7</f>
        <v>348.493150684931</v>
      </c>
      <c r="E26" s="0" t="s">
        <v>30</v>
      </c>
      <c r="G26" s="6" t="n">
        <f aca="false">G21+C26</f>
        <v>1099.31282281608</v>
      </c>
      <c r="H26" s="6" t="n">
        <f aca="false">F26-G26</f>
        <v>-1099.31282281608</v>
      </c>
    </row>
    <row r="27" customFormat="false" ht="12.8" hidden="false" customHeight="false" outlineLevel="0" collapsed="false">
      <c r="A27" s="0" t="s">
        <v>31</v>
      </c>
      <c r="B27" s="5" t="n">
        <f aca="false">B7</f>
        <v>348.493150684931</v>
      </c>
      <c r="E27" s="0" t="s">
        <v>32</v>
      </c>
      <c r="F27" s="6" t="n">
        <f aca="false">B27</f>
        <v>348.493150684931</v>
      </c>
      <c r="H27" s="6" t="n">
        <f aca="false">F27-G27</f>
        <v>348.493150684931</v>
      </c>
    </row>
    <row r="28" customFormat="false" ht="12.8" hidden="false" customHeight="false" outlineLevel="0" collapsed="false">
      <c r="A28" s="10" t="s">
        <v>33</v>
      </c>
      <c r="B28" s="11" t="n">
        <f aca="false">SUM(B25:B27)</f>
        <v>348.493150684931</v>
      </c>
      <c r="C28" s="11" t="n">
        <f aca="false">SUM(C25:C27)</f>
        <v>348.493150684931</v>
      </c>
      <c r="E28" s="1" t="s">
        <v>34</v>
      </c>
      <c r="H28" s="2" t="n">
        <f aca="false">H25+H26</f>
        <v>1400.68717718392</v>
      </c>
    </row>
    <row r="29" customFormat="false" ht="12.8" hidden="false" customHeight="false" outlineLevel="0" collapsed="false">
      <c r="A29" s="10"/>
      <c r="B29" s="11"/>
      <c r="C29" s="11"/>
    </row>
    <row r="30" customFormat="false" ht="12.8" hidden="false" customHeight="false" outlineLevel="0" collapsed="false">
      <c r="A30" s="0" t="s">
        <v>37</v>
      </c>
      <c r="E30" s="0" t="s">
        <v>29</v>
      </c>
      <c r="F30" s="6" t="n">
        <f aca="false">$B$2</f>
        <v>2500</v>
      </c>
      <c r="G30" s="6" t="n">
        <f aca="false">C32</f>
        <v>550</v>
      </c>
      <c r="H30" s="6" t="n">
        <f aca="false">F30-G30</f>
        <v>1950</v>
      </c>
    </row>
    <row r="31" customFormat="false" ht="12.8" hidden="false" customHeight="false" outlineLevel="0" collapsed="false">
      <c r="A31" s="0" t="s">
        <v>38</v>
      </c>
      <c r="B31" s="6" t="n">
        <f aca="false">B9</f>
        <v>550</v>
      </c>
      <c r="C31" s="6"/>
      <c r="E31" s="0" t="s">
        <v>30</v>
      </c>
      <c r="G31" s="6" t="n">
        <f aca="false">G26</f>
        <v>1099.31282281608</v>
      </c>
      <c r="H31" s="6" t="n">
        <f aca="false">F31-G31</f>
        <v>-1099.31282281608</v>
      </c>
    </row>
    <row r="32" customFormat="false" ht="12.8" hidden="false" customHeight="false" outlineLevel="0" collapsed="false">
      <c r="A32" s="0" t="s">
        <v>29</v>
      </c>
      <c r="B32" s="6"/>
      <c r="C32" s="6" t="n">
        <f aca="false">B9</f>
        <v>550</v>
      </c>
      <c r="E32" s="0" t="s">
        <v>32</v>
      </c>
      <c r="F32" s="6" t="n">
        <f aca="false">B32</f>
        <v>0</v>
      </c>
      <c r="H32" s="6" t="n">
        <f aca="false">F32-G32</f>
        <v>0</v>
      </c>
    </row>
    <row r="33" customFormat="false" ht="12.8" hidden="false" customHeight="false" outlineLevel="0" collapsed="false">
      <c r="A33" s="10" t="s">
        <v>33</v>
      </c>
      <c r="B33" s="11" t="n">
        <f aca="false">SUM(B30:B32)</f>
        <v>550</v>
      </c>
      <c r="C33" s="11" t="n">
        <f aca="false">SUM(C30:C32)</f>
        <v>550</v>
      </c>
      <c r="E33" s="1" t="s">
        <v>34</v>
      </c>
      <c r="H33" s="2" t="n">
        <f aca="false">H30+H31</f>
        <v>850.687177183921</v>
      </c>
      <c r="I33" s="6"/>
    </row>
    <row r="35" customFormat="false" ht="12.8" hidden="false" customHeight="false" outlineLevel="0" collapsed="false">
      <c r="A35" s="0" t="s">
        <v>18</v>
      </c>
      <c r="E35" s="0" t="s">
        <v>29</v>
      </c>
      <c r="F35" s="6" t="n">
        <f aca="false">F30+B36</f>
        <v>2550</v>
      </c>
      <c r="G35" s="6" t="n">
        <f aca="false">G30+C39</f>
        <v>550</v>
      </c>
      <c r="H35" s="6" t="n">
        <f aca="false">F35-G35</f>
        <v>2000</v>
      </c>
    </row>
    <row r="36" customFormat="false" ht="12.8" hidden="false" customHeight="false" outlineLevel="0" collapsed="false">
      <c r="A36" s="0" t="s">
        <v>29</v>
      </c>
      <c r="B36" s="6" t="n">
        <f aca="false">B10-G26*G4</f>
        <v>50</v>
      </c>
      <c r="C36" s="6"/>
      <c r="E36" s="0" t="s">
        <v>30</v>
      </c>
      <c r="F36" s="6" t="n">
        <f aca="false">F26+B38</f>
        <v>219.862564563216</v>
      </c>
      <c r="G36" s="6" t="n">
        <f aca="false">G26</f>
        <v>1099.31282281608</v>
      </c>
      <c r="H36" s="6" t="n">
        <f aca="false">F36-G36</f>
        <v>-879.450258252863</v>
      </c>
    </row>
    <row r="37" customFormat="false" ht="12.8" hidden="false" customHeight="false" outlineLevel="0" collapsed="false">
      <c r="A37" s="0" t="s">
        <v>21</v>
      </c>
      <c r="B37" s="6"/>
      <c r="C37" s="5" t="n">
        <f aca="false">B10</f>
        <v>269.862564563216</v>
      </c>
      <c r="E37" s="0" t="s">
        <v>32</v>
      </c>
      <c r="F37" s="6" t="n">
        <f aca="false">B37</f>
        <v>0</v>
      </c>
      <c r="H37" s="6" t="n">
        <f aca="false">F37-G37</f>
        <v>0</v>
      </c>
    </row>
    <row r="38" customFormat="false" ht="12.8" hidden="false" customHeight="false" outlineLevel="0" collapsed="false">
      <c r="A38" s="0" t="s">
        <v>30</v>
      </c>
      <c r="B38" s="6" t="n">
        <f aca="false">G26*G4</f>
        <v>219.862564563216</v>
      </c>
      <c r="C38" s="6"/>
      <c r="E38" s="0" t="s">
        <v>21</v>
      </c>
      <c r="F38" s="6"/>
      <c r="G38" s="6" t="n">
        <f aca="false">C37</f>
        <v>269.862564563216</v>
      </c>
      <c r="H38" s="6" t="n">
        <f aca="false">F38-G38</f>
        <v>-269.862564563216</v>
      </c>
    </row>
    <row r="39" customFormat="false" ht="12.8" hidden="false" customHeight="false" outlineLevel="0" collapsed="false">
      <c r="A39" s="0" t="s">
        <v>29</v>
      </c>
      <c r="B39" s="6"/>
      <c r="C39" s="6" t="n">
        <v>0</v>
      </c>
      <c r="E39" s="1" t="s">
        <v>34</v>
      </c>
      <c r="H39" s="2" t="n">
        <f aca="false">H35+H36</f>
        <v>1120.54974174714</v>
      </c>
    </row>
    <row r="40" customFormat="false" ht="12.8" hidden="false" customHeight="false" outlineLevel="0" collapsed="false">
      <c r="A40" s="10" t="s">
        <v>33</v>
      </c>
      <c r="B40" s="11" t="n">
        <f aca="false">SUM(B35:B39)</f>
        <v>269.862564563216</v>
      </c>
      <c r="C40" s="11" t="n">
        <f aca="false">SUM(C35:C39)</f>
        <v>269.862564563216</v>
      </c>
    </row>
    <row r="42" customFormat="false" ht="12.8" hidden="false" customHeight="false" outlineLevel="0" collapsed="false">
      <c r="A42" s="0" t="s">
        <v>39</v>
      </c>
    </row>
    <row r="43" customFormat="false" ht="12.8" hidden="false" customHeight="false" outlineLevel="0" collapsed="false">
      <c r="A43" s="0" t="s">
        <v>29</v>
      </c>
      <c r="B43" s="6"/>
      <c r="C43" s="6" t="n">
        <f aca="false">C32-B36</f>
        <v>500</v>
      </c>
      <c r="E43" s="0" t="s">
        <v>29</v>
      </c>
      <c r="F43" s="6" t="n">
        <f aca="false">F25</f>
        <v>2500</v>
      </c>
      <c r="G43" s="6" t="n">
        <f aca="false">G25+C43</f>
        <v>500</v>
      </c>
      <c r="H43" s="6" t="n">
        <f aca="false">F43-G43</f>
        <v>2000</v>
      </c>
    </row>
    <row r="44" customFormat="false" ht="12.8" hidden="false" customHeight="false" outlineLevel="0" collapsed="false">
      <c r="A44" s="0" t="s">
        <v>21</v>
      </c>
      <c r="B44" s="6"/>
      <c r="C44" s="5" t="n">
        <f aca="false">C37</f>
        <v>269.862564563216</v>
      </c>
      <c r="E44" s="0" t="s">
        <v>30</v>
      </c>
      <c r="F44" s="6" t="n">
        <f aca="false">F26+B45</f>
        <v>219.862564563216</v>
      </c>
      <c r="G44" s="6" t="n">
        <f aca="false">G26</f>
        <v>1099.31282281608</v>
      </c>
      <c r="H44" s="6" t="n">
        <f aca="false">F44-G44</f>
        <v>-879.450258252863</v>
      </c>
    </row>
    <row r="45" customFormat="false" ht="12.8" hidden="false" customHeight="false" outlineLevel="0" collapsed="false">
      <c r="A45" s="0" t="s">
        <v>30</v>
      </c>
      <c r="B45" s="6" t="n">
        <f aca="false">B38</f>
        <v>219.862564563216</v>
      </c>
      <c r="C45" s="6"/>
      <c r="E45" s="0" t="s">
        <v>32</v>
      </c>
      <c r="F45" s="6" t="n">
        <v>0</v>
      </c>
      <c r="H45" s="6" t="n">
        <f aca="false">F45-G45</f>
        <v>0</v>
      </c>
    </row>
    <row r="46" customFormat="false" ht="12.8" hidden="false" customHeight="false" outlineLevel="0" collapsed="false">
      <c r="A46" s="0" t="s">
        <v>40</v>
      </c>
      <c r="B46" s="6" t="n">
        <f aca="false">B9</f>
        <v>550</v>
      </c>
      <c r="C46" s="6"/>
      <c r="F46" s="6"/>
      <c r="H46" s="6"/>
    </row>
    <row r="47" customFormat="false" ht="12.8" hidden="false" customHeight="false" outlineLevel="0" collapsed="false">
      <c r="A47" s="10" t="s">
        <v>33</v>
      </c>
      <c r="B47" s="11" t="n">
        <f aca="false">SUM(B42:B46)</f>
        <v>769.862564563216</v>
      </c>
      <c r="C47" s="11" t="n">
        <f aca="false">SUM(C42:C46)</f>
        <v>769.862564563216</v>
      </c>
      <c r="E47" s="0" t="s">
        <v>21</v>
      </c>
      <c r="F47" s="6"/>
      <c r="G47" s="6" t="n">
        <f aca="false">C44</f>
        <v>269.862564563216</v>
      </c>
      <c r="H47" s="6" t="n">
        <f aca="false">F47-G47</f>
        <v>-269.862564563216</v>
      </c>
    </row>
    <row r="48" customFormat="false" ht="12.8" hidden="false" customHeight="false" outlineLevel="0" collapsed="false">
      <c r="E48" s="1" t="s">
        <v>34</v>
      </c>
      <c r="H48" s="2" t="n">
        <f aca="false">H43+H44</f>
        <v>1120.54974174714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1439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2022-09-16T09:15:31Z</dcterms:created>
  <dc:creator/>
  <dc:description/>
  <dc:language>it-IT</dc:language>
  <cp:lastModifiedBy/>
  <dcterms:modified xsi:type="dcterms:W3CDTF">2022-10-28T06:22:45Z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