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china-re-pathways/LinearOpt_UCSD/data_csv/vre_installations/"/>
    </mc:Choice>
  </mc:AlternateContent>
  <xr:revisionPtr revIDLastSave="0" documentId="13_ncr:1_{13D9E325-6BB9-FB47-9D6C-897981936898}" xr6:coauthVersionLast="47" xr6:coauthVersionMax="47" xr10:uidLastSave="{00000000-0000-0000-0000-000000000000}"/>
  <bookViews>
    <workbookView xWindow="35000" yWindow="-7220" windowWidth="28040" windowHeight="24480" xr2:uid="{00000000-000D-0000-FFFF-FFFF00000000}"/>
  </bookViews>
  <sheets>
    <sheet name="vre_provincial_2023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Q10" i="1"/>
  <c r="J4" i="1"/>
  <c r="J35" i="1" s="1"/>
  <c r="O10" i="1"/>
  <c r="N1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Q11" i="1"/>
  <c r="N11" i="1"/>
  <c r="O11" i="1"/>
</calcChain>
</file>

<file path=xl/sharedStrings.xml><?xml version="1.0" encoding="utf-8"?>
<sst xmlns="http://schemas.openxmlformats.org/spreadsheetml/2006/main" count="96" uniqueCount="63">
  <si>
    <t>provinces</t>
  </si>
  <si>
    <t>grid</t>
  </si>
  <si>
    <t>wind_gw</t>
  </si>
  <si>
    <t>solar_gw</t>
  </si>
  <si>
    <t>Anhui</t>
  </si>
  <si>
    <t>EC</t>
  </si>
  <si>
    <t>Beijing</t>
  </si>
  <si>
    <t>NC</t>
  </si>
  <si>
    <t>Chongqing</t>
  </si>
  <si>
    <t>CC</t>
  </si>
  <si>
    <t>NE</t>
  </si>
  <si>
    <t>Fujian</t>
  </si>
  <si>
    <t>Gansu</t>
  </si>
  <si>
    <t>NW</t>
  </si>
  <si>
    <t>Guangdong</t>
  </si>
  <si>
    <t>SC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</si>
  <si>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</si>
  <si>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</si>
  <si>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</si>
  <si>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</si>
  <si>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</si>
  <si>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</si>
  <si>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</si>
  <si>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</si>
  <si>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</si>
  <si>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</si>
  <si>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</si>
  <si>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</si>
  <si>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</si>
  <si>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</si>
  <si>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</si>
  <si>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</si>
  <si>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</si>
  <si>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</si>
  <si>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</si>
  <si>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</si>
  <si>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</si>
  <si>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Xizang</t>
  </si>
  <si>
    <t>Yunnan</t>
  </si>
  <si>
    <t>Zhejiang</t>
  </si>
  <si>
    <t>InnerMongolia</t>
  </si>
  <si>
    <t>Utility_solar_GW</t>
  </si>
  <si>
    <t>Distributed_solar_GW</t>
  </si>
  <si>
    <t>http://www.nea.gov.cn/2023-02/17/c_1310698128.htm</t>
  </si>
  <si>
    <t>Notes</t>
  </si>
  <si>
    <t>2023 Feb data</t>
  </si>
  <si>
    <t>Row Labels</t>
  </si>
  <si>
    <t>Grand Total</t>
  </si>
  <si>
    <t>Sum of wind_gw</t>
  </si>
  <si>
    <t>Sum of solar_gw</t>
  </si>
  <si>
    <t>Three-North</t>
  </si>
  <si>
    <t>Three-North Ratio</t>
  </si>
  <si>
    <t>delta in 2022</t>
  </si>
  <si>
    <t>solar_gw_2023</t>
  </si>
  <si>
    <t>Sum of solar_gw_2023</t>
  </si>
  <si>
    <t>Sum of delta</t>
  </si>
  <si>
    <t>wind_gw_2023</t>
  </si>
  <si>
    <t>https://news.bjx.com.cn/html/20230406/1299328.shtml</t>
  </si>
  <si>
    <t>2021 Feb data</t>
  </si>
  <si>
    <t>2023 Feb data (unofficial)</t>
  </si>
  <si>
    <t>delta_2022</t>
  </si>
  <si>
    <t>wind_delta_2022</t>
  </si>
  <si>
    <t>0725_rsolar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</si>
</sst>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hua Zhang" refreshedDate="45152.590092592596" createdVersion="8" refreshedVersion="8" minRefreshableVersion="3" recordCount="31" xr:uid="{C71CADF0-2E61-FB4B-8138-A1223C7AEE9C}">
  <cacheSource type="worksheet">
    <worksheetSource ref="B1:J32" sheet="vre_provincial_2023"/>
  </cacheSource>
  <cacheFields count="7">
    <cacheField name="grid" numFmtId="0">
      <sharedItems count="6">
        <s v="EC"/>
        <s v="NC"/>
        <s v="CC"/>
        <s v="NW"/>
        <s v="SC"/>
        <s v="NE"/>
      </sharedItems>
    </cacheField>
    <cacheField name="wind_gw" numFmtId="0">
      <sharedItems containsSemiMixedTypes="0" containsString="0" containsNumber="1" minValue="0" maxValue="37.289000000000001"/>
    </cacheField>
    <cacheField name="solar_gw" numFmtId="0">
      <sharedItems containsSemiMixedTypes="0" containsString="0" containsNumber="1" minValue="0.62002570000000001" maxValue="22.719203539999999"/>
    </cacheField>
    <cacheField name="solar_gw_2023" numFmtId="0">
      <sharedItems containsSemiMixedTypes="0" containsString="0" containsNumber="1" minValue="0.69300000000000006" maxValue="42.698999999999998"/>
    </cacheField>
    <cacheField name="Utility_solar_GW" numFmtId="0">
      <sharedItems containsSemiMixedTypes="0" containsString="0" containsNumber="1" minValue="5.0999999999999997E-2" maxValue="19.940999999999999"/>
    </cacheField>
    <cacheField name="Distributed_solar_GW" numFmtId="0">
      <sharedItems containsSemiMixedTypes="0" containsString="0" containsNumber="1" minValue="2.1999999999999999E-2" maxValue="30.202000000000002"/>
    </cacheField>
    <cacheField name="delta" numFmtId="0">
      <sharedItems containsSemiMixedTypes="0" containsString="0" containsNumber="1" minValue="7.0000000000000007E-2" maxValue="9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7.4918581230000001"/>
    <n v="13.770790079999999"/>
    <n v="21.541"/>
    <n v="10.638"/>
    <n v="10.903"/>
    <n v="4.47"/>
  </r>
  <r>
    <x v="1"/>
    <n v="0.19006909399999999"/>
    <n v="0.62002570000000001"/>
    <n v="0.95300000000000007"/>
    <n v="5.0999999999999997E-2"/>
    <n v="0.90200000000000002"/>
    <n v="0.152"/>
  </r>
  <r>
    <x v="2"/>
    <n v="0.97997474500000004"/>
    <n v="0.66995886999999998"/>
    <n v="0.69300000000000006"/>
    <n v="0.54200000000000004"/>
    <n v="0.151"/>
    <n v="7.0000000000000007E-2"/>
  </r>
  <r>
    <x v="0"/>
    <n v="3.0750523080000001"/>
    <n v="2.01993241"/>
    <n v="4.6500000000000004"/>
    <n v="0.39200000000000002"/>
    <n v="4.258"/>
    <n v="1.88"/>
  </r>
  <r>
    <x v="3"/>
    <n v="13.73013564"/>
    <n v="11.773331710000001"/>
    <n v="13.964"/>
    <n v="13.109"/>
    <n v="0.85499999999999998"/>
    <n v="2.7160000000000002"/>
  </r>
  <r>
    <x v="4"/>
    <n v="6.5501440669999997"/>
    <n v="7.9697718100000001"/>
    <n v="15.902000000000001"/>
    <n v="7.5339999999999998"/>
    <n v="8.3680000000000003"/>
    <n v="5.702"/>
  </r>
  <r>
    <x v="4"/>
    <n v="6.4299277650000004"/>
    <n v="2.89929696"/>
    <n v="5.2030000000000003"/>
    <n v="4.3730000000000002"/>
    <n v="0.83"/>
    <n v="2.0830000000000002"/>
  </r>
  <r>
    <x v="4"/>
    <n v="5.8001063149999998"/>
    <n v="10.57048451"/>
    <n v="14.202999999999999"/>
    <n v="13.965999999999999"/>
    <n v="0.23699999999999999"/>
    <n v="2.8340000000000001"/>
  </r>
  <r>
    <x v="4"/>
    <n v="0.92007699799999998"/>
    <n v="1.3998649299999999"/>
    <n v="2.4580000000000002"/>
    <n v="1.9970000000000001"/>
    <n v="0.46100000000000002"/>
    <n v="1.0189999999999999"/>
  </r>
  <r>
    <x v="1"/>
    <n v="22.739837600000001"/>
    <n v="21.899438289999999"/>
    <n v="38.552999999999997"/>
    <n v="19.940999999999999"/>
    <n v="18.611999999999998"/>
    <n v="9.34"/>
  </r>
  <r>
    <x v="5"/>
    <n v="6.8600223089999997"/>
    <n v="3.1802693999999998"/>
    <n v="4.7530000000000001"/>
    <n v="3.669"/>
    <n v="1.0840000000000001"/>
    <n v="0.56200000000000006"/>
  </r>
  <r>
    <x v="2"/>
    <n v="15.17982647"/>
    <n v="11.74982911"/>
    <n v="23.330000000000002"/>
    <n v="6.2880000000000003"/>
    <n v="17.042000000000002"/>
    <n v="7.7750000000000004"/>
  </r>
  <r>
    <x v="2"/>
    <n v="5.0200486130000002"/>
    <n v="6.9800027599999996"/>
    <n v="13.157"/>
    <n v="9.7560000000000002"/>
    <n v="3.4009999999999998"/>
    <n v="3.944"/>
  </r>
  <r>
    <x v="2"/>
    <n v="6.4699112909999998"/>
    <n v="3.9102360699999998"/>
    <n v="6.359"/>
    <n v="2.8610000000000002"/>
    <n v="3.4980000000000002"/>
    <n v="1.8380000000000001"/>
  </r>
  <r>
    <x v="1"/>
    <n v="37.289000000000001"/>
    <n v="18.838000000000001"/>
    <n v="15.507999999999999"/>
    <n v="14.295999999999999"/>
    <n v="1.212"/>
    <n v="1.444"/>
  </r>
  <r>
    <x v="0"/>
    <n v="15.46998537"/>
    <n v="16.840490750000001"/>
    <n v="25.085000000000001"/>
    <n v="9.5329999999999995"/>
    <n v="15.552"/>
    <n v="5.9249999999999998"/>
  </r>
  <r>
    <x v="2"/>
    <n v="5.099974016"/>
    <n v="7.75923155"/>
    <n v="12.018000000000001"/>
    <n v="6.9509999999999996"/>
    <n v="5.0670000000000002"/>
    <n v="3.1059999999999999"/>
  </r>
  <r>
    <x v="5"/>
    <n v="5.7700030590000004"/>
    <n v="3.37941958"/>
    <n v="3.8660000000000001"/>
    <n v="2.9460000000000002"/>
    <n v="0.92"/>
    <n v="0.40799999999999997"/>
  </r>
  <r>
    <x v="5"/>
    <n v="9.8100711"/>
    <n v="3.9999643900000001"/>
    <n v="6.0060000000000002"/>
    <n v="3.8130000000000002"/>
    <n v="2.1930000000000001"/>
    <n v="1.6180000000000001"/>
  </r>
  <r>
    <x v="3"/>
    <n v="13.77015025"/>
    <n v="11.971163089999999"/>
    <n v="15.838000000000001"/>
    <n v="14.916"/>
    <n v="0.92200000000000004"/>
    <n v="1.998"/>
  </r>
  <r>
    <x v="3"/>
    <n v="8.430091526"/>
    <n v="15.80151276"/>
    <n v="18.212"/>
    <n v="18.055"/>
    <n v="0.157"/>
    <n v="2.2240000000000002"/>
  </r>
  <r>
    <x v="3"/>
    <n v="8.80988316"/>
    <n v="10.892250130000001"/>
    <n v="15.161999999999999"/>
    <n v="11.936999999999999"/>
    <n v="3.2250000000000001"/>
    <n v="2.1339999999999999"/>
  </r>
  <r>
    <x v="1"/>
    <n v="17.45688509"/>
    <n v="22.719203539999999"/>
    <n v="42.698999999999998"/>
    <n v="12.497"/>
    <n v="30.202000000000002"/>
    <n v="9.26"/>
  </r>
  <r>
    <x v="0"/>
    <n v="0.82005636699999995"/>
    <n v="1.3696055899999999"/>
    <n v="1.9490000000000001"/>
    <n v="0.24"/>
    <n v="1.7090000000000001"/>
    <n v="0.26500000000000001"/>
  </r>
  <r>
    <x v="1"/>
    <n v="19.560054239999999"/>
    <n v="20.80181928"/>
    <n v="16.957000000000001"/>
    <n v="12.57"/>
    <n v="4.3869999999999996"/>
    <n v="2.38"/>
  </r>
  <r>
    <x v="2"/>
    <n v="4.2600595649999997"/>
    <n v="5.6111063000000003"/>
    <n v="2.0619999999999998"/>
    <n v="1.73"/>
    <n v="0.33200000000000002"/>
    <n v="0.13600000000000001"/>
  </r>
  <r>
    <x v="1"/>
    <n v="0.849980552"/>
    <n v="2.18408749"/>
    <n v="2.206"/>
    <n v="1.2170000000000001"/>
    <n v="0.98899999999999999"/>
    <n v="0.57699999999999996"/>
  </r>
  <r>
    <x v="3"/>
    <n v="23.37001858"/>
    <n v="12.611730530000001"/>
    <n v="15.73"/>
    <n v="15.461"/>
    <n v="0.26900000000000002"/>
    <n v="1.978"/>
  </r>
  <r>
    <x v="3"/>
    <n v="0"/>
    <n v="1.37048075"/>
    <n v="1.7809999999999999"/>
    <n v="1.7589999999999999"/>
    <n v="2.1999999999999999E-2"/>
    <n v="0.40600000000000003"/>
  </r>
  <r>
    <x v="4"/>
    <n v="8.8099681820000004"/>
    <n v="7.4670416099999999"/>
    <n v="5.8529999999999998"/>
    <n v="5.2519999999999998"/>
    <n v="0.60099999999999998"/>
    <n v="2.1920000000000002"/>
  </r>
  <r>
    <x v="0"/>
    <n v="1.7898170840000001"/>
    <n v="15.16967328"/>
    <n v="25.388999999999999"/>
    <n v="6.1340000000000003"/>
    <n v="19.254999999999999"/>
    <n v="6.972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056D-1A55-BA46-BED7-21EFAF2703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:Q8" firstHeaderRow="0" firstDataRow="1" firstDataCol="1"/>
  <pivotFields count="7"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ind_gw" fld="1" baseField="0" baseItem="0"/>
    <dataField name="Sum of solar_gw" fld="2" baseField="0" baseItem="0"/>
    <dataField name="Sum of solar_gw_2023" fld="3" baseField="0" baseItem="0"/>
    <dataField name="Sum of delta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a.gov.cn/2023-02/17/c_1310698128.htm" TargetMode="External"/><Relationship Id="rId2" Type="http://schemas.openxmlformats.org/officeDocument/2006/relationships/hyperlink" Target="http://www.nea.gov.cn/2023-02/17/c_1310698128.htm" TargetMode="External"/><Relationship Id="rId1" Type="http://schemas.openxmlformats.org/officeDocument/2006/relationships/pivotTable" Target="../pivotTables/pivotTable1.xml"/><Relationship Id="rId4" Type="http://schemas.openxmlformats.org/officeDocument/2006/relationships/hyperlink" Target="https://news.bjx.com.cn/html/20230406/129932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150" workbookViewId="0">
      <selection activeCell="E3" sqref="E3"/>
    </sheetView>
  </sheetViews>
  <sheetFormatPr baseColWidth="10" defaultRowHeight="16" x14ac:dyDescent="0.2"/>
  <cols>
    <col min="4" max="5" width="18.5" customWidth="1"/>
    <col min="7" max="7" width="15.6640625" customWidth="1"/>
    <col min="13" max="13" width="13" bestFit="1" customWidth="1"/>
    <col min="14" max="15" width="15" bestFit="1" customWidth="1"/>
    <col min="16" max="16" width="20.1640625" bestFit="1" customWidth="1"/>
    <col min="17" max="17" width="11.6640625" bestFit="1" customWidth="1"/>
    <col min="18" max="25" width="12.1640625" bestFit="1" customWidth="1"/>
    <col min="26" max="26" width="10.1640625" bestFit="1" customWidth="1"/>
    <col min="27" max="31" width="12.1640625" bestFit="1" customWidth="1"/>
    <col min="32" max="32" width="11.1640625" bestFit="1" customWidth="1"/>
    <col min="33" max="33" width="7.1640625" bestFit="1" customWidth="1"/>
    <col min="34" max="42" width="12.1640625" bestFit="1" customWidth="1"/>
    <col min="43" max="43" width="11.1640625" bestFit="1" customWidth="1"/>
    <col min="44" max="45" width="12.1640625" bestFit="1" customWidth="1"/>
    <col min="46" max="46" width="14.33203125" bestFit="1" customWidth="1"/>
    <col min="47" max="47" width="16.5" bestFit="1" customWidth="1"/>
    <col min="48" max="48" width="14.33203125" bestFit="1" customWidth="1"/>
    <col min="49" max="49" width="16.5" bestFit="1" customWidth="1"/>
    <col min="50" max="50" width="14.33203125" bestFit="1" customWidth="1"/>
    <col min="51" max="51" width="16.5" bestFit="1" customWidth="1"/>
    <col min="52" max="52" width="13.33203125" bestFit="1" customWidth="1"/>
    <col min="53" max="53" width="15.33203125" bestFit="1" customWidth="1"/>
    <col min="54" max="54" width="14.33203125" bestFit="1" customWidth="1"/>
    <col min="55" max="55" width="16.5" bestFit="1" customWidth="1"/>
    <col min="56" max="56" width="12.33203125" bestFit="1" customWidth="1"/>
    <col min="57" max="58" width="14.33203125" bestFit="1" customWidth="1"/>
    <col min="59" max="59" width="16.5" bestFit="1" customWidth="1"/>
    <col min="60" max="60" width="14.33203125" bestFit="1" customWidth="1"/>
    <col min="61" max="61" width="16.5" bestFit="1" customWidth="1"/>
    <col min="62" max="62" width="14.33203125" bestFit="1" customWidth="1"/>
    <col min="63" max="63" width="16.5" bestFit="1" customWidth="1"/>
    <col min="64" max="64" width="14.33203125" bestFit="1" customWidth="1"/>
    <col min="65" max="65" width="16.5" bestFit="1" customWidth="1"/>
    <col min="66" max="66" width="14.33203125" bestFit="1" customWidth="1"/>
    <col min="67" max="67" width="16.5" bestFit="1" customWidth="1"/>
    <col min="68" max="68" width="14.33203125" bestFit="1" customWidth="1"/>
    <col min="69" max="69" width="16.5" bestFit="1" customWidth="1"/>
    <col min="70" max="70" width="13.33203125" bestFit="1" customWidth="1"/>
    <col min="71" max="71" width="15.33203125" bestFit="1" customWidth="1"/>
    <col min="72" max="72" width="14.33203125" bestFit="1" customWidth="1"/>
    <col min="73" max="73" width="16.5" bestFit="1" customWidth="1"/>
    <col min="74" max="74" width="9.33203125" bestFit="1" customWidth="1"/>
    <col min="75" max="75" width="11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56</v>
      </c>
      <c r="E1" t="s">
        <v>61</v>
      </c>
      <c r="F1" t="s">
        <v>3</v>
      </c>
      <c r="G1" t="s">
        <v>53</v>
      </c>
      <c r="H1" t="s">
        <v>41</v>
      </c>
      <c r="I1" t="s">
        <v>42</v>
      </c>
      <c r="J1" t="s">
        <v>60</v>
      </c>
      <c r="K1" t="s">
        <v>62</v>
      </c>
      <c r="M1" s="3" t="s">
        <v>46</v>
      </c>
      <c r="N1" t="s">
        <v>48</v>
      </c>
      <c r="O1" t="s">
        <v>49</v>
      </c>
      <c r="P1" t="s">
        <v>54</v>
      </c>
      <c r="Q1" t="s">
        <v>55</v>
      </c>
    </row>
    <row r="2" spans="1:17" x14ac:dyDescent="0.2">
      <c r="A2" t="s">
        <v>4</v>
      </c>
      <c r="B2" t="s">
        <v>5</v>
      </c>
      <c r="C2">
        <v>7.4918581230000001</v>
      </c>
      <c r="D2">
        <v>7.4918581230000001</v>
      </c>
      <c r="E2">
        <f>D2-C2</f>
        <v>0</v>
      </c>
      <c r="F2">
        <v>13.770790079999999</v>
      </c>
      <c r="G2">
        <f>H2+I2</f>
        <v>21.541</v>
      </c>
      <c r="H2">
        <v>10.638</v>
      </c>
      <c r="I2">
        <v>10.903</v>
      </c>
      <c r="J2">
        <v>9</v>
      </c>
      <c r="K2">
        <v>1.7465999999999899</v>
      </c>
      <c r="M2" s="4" t="s">
        <v>9</v>
      </c>
      <c r="N2">
        <v>37.0097947</v>
      </c>
      <c r="O2">
        <v>36.680364660000002</v>
      </c>
      <c r="P2">
        <v>57.619000000000007</v>
      </c>
      <c r="Q2">
        <v>16.869000000000003</v>
      </c>
    </row>
    <row r="3" spans="1:17" x14ac:dyDescent="0.2">
      <c r="A3" t="s">
        <v>6</v>
      </c>
      <c r="B3" t="s">
        <v>7</v>
      </c>
      <c r="C3">
        <v>0.19006909399999999</v>
      </c>
      <c r="D3">
        <v>0.34</v>
      </c>
      <c r="E3">
        <f t="shared" ref="E3:E32" si="0">D3-C3</f>
        <v>0.14993090600000003</v>
      </c>
      <c r="F3">
        <v>0.62002570000000001</v>
      </c>
      <c r="G3">
        <f t="shared" ref="G3:G32" si="1">H3+I3</f>
        <v>0.95300000000000007</v>
      </c>
      <c r="H3">
        <v>5.0999999999999997E-2</v>
      </c>
      <c r="I3">
        <v>0.90200000000000002</v>
      </c>
      <c r="J3">
        <v>0.152</v>
      </c>
      <c r="K3">
        <v>5.6300000000000003E-2</v>
      </c>
      <c r="M3" s="4" t="s">
        <v>5</v>
      </c>
      <c r="N3">
        <v>28.646769251999999</v>
      </c>
      <c r="O3">
        <v>49.170492109999998</v>
      </c>
      <c r="P3">
        <v>78.614000000000004</v>
      </c>
      <c r="Q3">
        <v>19.512</v>
      </c>
    </row>
    <row r="4" spans="1:17" x14ac:dyDescent="0.2">
      <c r="A4" t="s">
        <v>8</v>
      </c>
      <c r="B4" t="s">
        <v>9</v>
      </c>
      <c r="C4">
        <v>0.97997474500000004</v>
      </c>
      <c r="D4">
        <v>1.8149999999999999</v>
      </c>
      <c r="E4">
        <f t="shared" si="0"/>
        <v>0.83502525499999991</v>
      </c>
      <c r="F4">
        <v>0.66995886999999998</v>
      </c>
      <c r="G4">
        <f t="shared" si="1"/>
        <v>0.69300000000000006</v>
      </c>
      <c r="H4">
        <v>0.54200000000000004</v>
      </c>
      <c r="I4">
        <v>0.151</v>
      </c>
      <c r="J4">
        <f>7/100</f>
        <v>7.0000000000000007E-2</v>
      </c>
      <c r="K4">
        <v>2.9999999999999997E-4</v>
      </c>
      <c r="M4" s="4" t="s">
        <v>7</v>
      </c>
      <c r="N4">
        <v>98.085826576000002</v>
      </c>
      <c r="O4">
        <v>87.062574299999994</v>
      </c>
      <c r="P4">
        <v>116.87599999999999</v>
      </c>
      <c r="Q4">
        <v>23.152999999999999</v>
      </c>
    </row>
    <row r="5" spans="1:17" x14ac:dyDescent="0.2">
      <c r="A5" t="s">
        <v>11</v>
      </c>
      <c r="B5" t="s">
        <v>5</v>
      </c>
      <c r="C5">
        <v>3.0750523080000001</v>
      </c>
      <c r="D5">
        <v>7.42</v>
      </c>
      <c r="E5">
        <f t="shared" si="0"/>
        <v>4.3449476919999999</v>
      </c>
      <c r="F5">
        <v>2.01993241</v>
      </c>
      <c r="G5">
        <f t="shared" si="1"/>
        <v>4.6500000000000004</v>
      </c>
      <c r="H5">
        <v>0.39200000000000002</v>
      </c>
      <c r="I5">
        <v>4.258</v>
      </c>
      <c r="J5">
        <v>1.88</v>
      </c>
      <c r="K5">
        <v>2.4135</v>
      </c>
      <c r="M5" s="4" t="s">
        <v>10</v>
      </c>
      <c r="N5">
        <v>22.440096468</v>
      </c>
      <c r="O5">
        <v>10.559653369999999</v>
      </c>
      <c r="P5">
        <v>14.625</v>
      </c>
      <c r="Q5">
        <v>2.5880000000000001</v>
      </c>
    </row>
    <row r="6" spans="1:17" x14ac:dyDescent="0.2">
      <c r="A6" t="s">
        <v>12</v>
      </c>
      <c r="B6" t="s">
        <v>13</v>
      </c>
      <c r="C6">
        <v>13.73013564</v>
      </c>
      <c r="D6">
        <v>20.73</v>
      </c>
      <c r="E6">
        <f t="shared" si="0"/>
        <v>6.9998643600000001</v>
      </c>
      <c r="F6">
        <v>11.773331710000001</v>
      </c>
      <c r="G6">
        <f t="shared" si="1"/>
        <v>13.964</v>
      </c>
      <c r="H6">
        <v>13.109</v>
      </c>
      <c r="I6">
        <v>0.85499999999999998</v>
      </c>
      <c r="J6">
        <v>2.7160000000000002</v>
      </c>
      <c r="K6">
        <v>3.5335999999999999</v>
      </c>
      <c r="M6" s="4" t="s">
        <v>13</v>
      </c>
      <c r="N6">
        <v>68.11027915599999</v>
      </c>
      <c r="O6">
        <v>64.420468970000002</v>
      </c>
      <c r="P6">
        <v>80.686999999999998</v>
      </c>
      <c r="Q6">
        <v>11.456000000000001</v>
      </c>
    </row>
    <row r="7" spans="1:17" x14ac:dyDescent="0.2">
      <c r="A7" t="s">
        <v>14</v>
      </c>
      <c r="B7" t="s">
        <v>15</v>
      </c>
      <c r="C7">
        <v>6.5501440669999997</v>
      </c>
      <c r="D7">
        <v>13.57</v>
      </c>
      <c r="E7">
        <f t="shared" si="0"/>
        <v>7.0198559330000005</v>
      </c>
      <c r="F7">
        <v>7.9697718100000001</v>
      </c>
      <c r="G7">
        <f t="shared" si="1"/>
        <v>15.902000000000001</v>
      </c>
      <c r="H7">
        <v>7.5339999999999998</v>
      </c>
      <c r="I7">
        <v>8.3680000000000003</v>
      </c>
      <c r="J7">
        <v>5.702</v>
      </c>
      <c r="K7">
        <v>2.3222999999999998</v>
      </c>
      <c r="M7" s="4" t="s">
        <v>15</v>
      </c>
      <c r="N7">
        <v>28.510223326999999</v>
      </c>
      <c r="O7">
        <v>30.306459819999997</v>
      </c>
      <c r="P7">
        <v>43.619</v>
      </c>
      <c r="Q7">
        <v>13.83</v>
      </c>
    </row>
    <row r="8" spans="1:17" x14ac:dyDescent="0.2">
      <c r="A8" t="s">
        <v>16</v>
      </c>
      <c r="B8" t="s">
        <v>15</v>
      </c>
      <c r="C8">
        <v>6.4299277650000004</v>
      </c>
      <c r="D8">
        <v>9.4589999999999996</v>
      </c>
      <c r="E8">
        <f t="shared" si="0"/>
        <v>3.0290722349999992</v>
      </c>
      <c r="F8">
        <v>2.89929696</v>
      </c>
      <c r="G8">
        <f t="shared" si="1"/>
        <v>5.2030000000000003</v>
      </c>
      <c r="H8">
        <v>4.3730000000000002</v>
      </c>
      <c r="I8">
        <v>0.83</v>
      </c>
      <c r="J8">
        <v>2.0830000000000002</v>
      </c>
      <c r="K8">
        <v>9.9900000000000003E-2</v>
      </c>
      <c r="M8" s="4" t="s">
        <v>47</v>
      </c>
      <c r="N8">
        <v>282.80298947899996</v>
      </c>
      <c r="O8">
        <v>278.20001323000002</v>
      </c>
      <c r="P8">
        <v>392.03999999999996</v>
      </c>
      <c r="Q8">
        <v>87.408000000000001</v>
      </c>
    </row>
    <row r="9" spans="1:17" x14ac:dyDescent="0.2">
      <c r="A9" t="s">
        <v>17</v>
      </c>
      <c r="B9" t="s">
        <v>15</v>
      </c>
      <c r="C9">
        <v>5.8001063149999998</v>
      </c>
      <c r="D9">
        <v>5.92</v>
      </c>
      <c r="E9">
        <f t="shared" si="0"/>
        <v>0.11989368500000008</v>
      </c>
      <c r="F9">
        <v>10.57048451</v>
      </c>
      <c r="G9">
        <f t="shared" si="1"/>
        <v>14.202999999999999</v>
      </c>
      <c r="H9">
        <v>13.965999999999999</v>
      </c>
      <c r="I9">
        <v>0.23699999999999999</v>
      </c>
      <c r="J9">
        <v>2.8340000000000001</v>
      </c>
      <c r="K9">
        <v>0.32079999999999997</v>
      </c>
    </row>
    <row r="10" spans="1:17" x14ac:dyDescent="0.2">
      <c r="A10" t="s">
        <v>18</v>
      </c>
      <c r="B10" t="s">
        <v>15</v>
      </c>
      <c r="C10">
        <v>0.92007699799999998</v>
      </c>
      <c r="D10">
        <v>0.92007699799999998</v>
      </c>
      <c r="E10">
        <f t="shared" si="0"/>
        <v>0</v>
      </c>
      <c r="F10">
        <v>1.3998649299999999</v>
      </c>
      <c r="G10">
        <f t="shared" si="1"/>
        <v>2.4580000000000002</v>
      </c>
      <c r="H10">
        <v>1.9970000000000001</v>
      </c>
      <c r="I10">
        <v>0.46100000000000002</v>
      </c>
      <c r="J10">
        <v>1.0189999999999999</v>
      </c>
      <c r="K10">
        <v>1.3478999999999901</v>
      </c>
      <c r="M10" s="4" t="s">
        <v>50</v>
      </c>
      <c r="N10">
        <f>SUM(N4:N6)</f>
        <v>188.63620219999999</v>
      </c>
      <c r="O10">
        <f>SUM(O4:O6)</f>
        <v>162.04269664</v>
      </c>
      <c r="Q10">
        <f>SUM(Q4:Q6)</f>
        <v>37.197000000000003</v>
      </c>
    </row>
    <row r="11" spans="1:17" x14ac:dyDescent="0.2">
      <c r="A11" t="s">
        <v>19</v>
      </c>
      <c r="B11" t="s">
        <v>7</v>
      </c>
      <c r="C11">
        <v>22.739837600000001</v>
      </c>
      <c r="D11">
        <v>27.97</v>
      </c>
      <c r="E11">
        <f t="shared" si="0"/>
        <v>5.2301623999999975</v>
      </c>
      <c r="F11">
        <v>21.899438289999999</v>
      </c>
      <c r="G11">
        <f t="shared" si="1"/>
        <v>38.552999999999997</v>
      </c>
      <c r="H11">
        <v>19.940999999999999</v>
      </c>
      <c r="I11">
        <v>18.611999999999998</v>
      </c>
      <c r="J11">
        <v>9.34</v>
      </c>
      <c r="K11">
        <v>7.6369999999999996</v>
      </c>
      <c r="M11" s="4" t="s">
        <v>51</v>
      </c>
      <c r="N11">
        <f>N10/GETPIVOTDATA("Sum of wind_gw",$M$1)</f>
        <v>0.66702336685874219</v>
      </c>
      <c r="O11">
        <f>O10/GETPIVOTDATA("Sum of solar_gw",$M$1)</f>
        <v>0.58246832830317763</v>
      </c>
      <c r="Q11">
        <f>Q10/GETPIVOTDATA("Sum of delta",$M$1)</f>
        <v>0.4255560131795717</v>
      </c>
    </row>
    <row r="12" spans="1:17" x14ac:dyDescent="0.2">
      <c r="A12" t="s">
        <v>20</v>
      </c>
      <c r="B12" t="s">
        <v>10</v>
      </c>
      <c r="C12">
        <v>6.8600223089999997</v>
      </c>
      <c r="D12">
        <v>9.4130000000000003</v>
      </c>
      <c r="E12">
        <f t="shared" si="0"/>
        <v>2.5529776910000006</v>
      </c>
      <c r="F12">
        <v>3.1802693999999998</v>
      </c>
      <c r="G12">
        <f t="shared" si="1"/>
        <v>4.7530000000000001</v>
      </c>
      <c r="H12">
        <v>3.669</v>
      </c>
      <c r="I12">
        <v>1.0840000000000001</v>
      </c>
      <c r="J12">
        <v>0.56200000000000006</v>
      </c>
      <c r="K12">
        <v>1.7837000000000001</v>
      </c>
    </row>
    <row r="13" spans="1:17" x14ac:dyDescent="0.2">
      <c r="A13" t="s">
        <v>21</v>
      </c>
      <c r="B13" t="s">
        <v>9</v>
      </c>
      <c r="C13">
        <v>15.17982647</v>
      </c>
      <c r="D13">
        <v>19.02</v>
      </c>
      <c r="E13">
        <f t="shared" si="0"/>
        <v>3.8401735299999995</v>
      </c>
      <c r="F13">
        <v>11.74982911</v>
      </c>
      <c r="G13">
        <f t="shared" si="1"/>
        <v>23.330000000000002</v>
      </c>
      <c r="H13">
        <v>6.2880000000000003</v>
      </c>
      <c r="I13">
        <v>17.042000000000002</v>
      </c>
      <c r="J13">
        <v>7.7750000000000004</v>
      </c>
      <c r="K13">
        <v>1.143</v>
      </c>
    </row>
    <row r="14" spans="1:17" x14ac:dyDescent="0.2">
      <c r="A14" t="s">
        <v>22</v>
      </c>
      <c r="B14" t="s">
        <v>9</v>
      </c>
      <c r="C14">
        <v>5.0200486130000002</v>
      </c>
      <c r="D14">
        <v>7.78</v>
      </c>
      <c r="E14">
        <f t="shared" si="0"/>
        <v>2.7599513870000001</v>
      </c>
      <c r="F14">
        <v>6.9800027599999996</v>
      </c>
      <c r="G14">
        <f t="shared" si="1"/>
        <v>13.157</v>
      </c>
      <c r="H14">
        <v>9.7560000000000002</v>
      </c>
      <c r="I14">
        <v>3.4009999999999998</v>
      </c>
      <c r="J14">
        <v>3.944</v>
      </c>
      <c r="K14">
        <v>1.0596000000000001</v>
      </c>
    </row>
    <row r="15" spans="1:17" x14ac:dyDescent="0.2">
      <c r="A15" t="s">
        <v>23</v>
      </c>
      <c r="B15" t="s">
        <v>9</v>
      </c>
      <c r="C15">
        <v>6.4699112909999998</v>
      </c>
      <c r="D15">
        <v>9</v>
      </c>
      <c r="E15">
        <f t="shared" si="0"/>
        <v>2.5300887090000002</v>
      </c>
      <c r="F15">
        <v>3.9102360699999998</v>
      </c>
      <c r="G15">
        <f t="shared" si="1"/>
        <v>6.359</v>
      </c>
      <c r="H15">
        <v>2.8610000000000002</v>
      </c>
      <c r="I15">
        <v>3.4980000000000002</v>
      </c>
      <c r="J15">
        <v>1.8380000000000001</v>
      </c>
      <c r="K15">
        <v>1.9299999999999901E-2</v>
      </c>
    </row>
    <row r="16" spans="1:17" x14ac:dyDescent="0.2">
      <c r="A16" t="s">
        <v>40</v>
      </c>
      <c r="B16" t="s">
        <v>7</v>
      </c>
      <c r="C16">
        <v>37.289000000000001</v>
      </c>
      <c r="D16">
        <v>45.48</v>
      </c>
      <c r="E16">
        <f t="shared" si="0"/>
        <v>8.1909999999999954</v>
      </c>
      <c r="F16">
        <v>18.838000000000001</v>
      </c>
      <c r="G16">
        <f t="shared" si="1"/>
        <v>15.507999999999999</v>
      </c>
      <c r="H16">
        <v>14.295999999999999</v>
      </c>
      <c r="I16">
        <v>1.212</v>
      </c>
      <c r="J16">
        <v>1.444</v>
      </c>
      <c r="K16">
        <v>6.3819999999999899</v>
      </c>
    </row>
    <row r="17" spans="1:11" x14ac:dyDescent="0.2">
      <c r="A17" t="s">
        <v>24</v>
      </c>
      <c r="B17" t="s">
        <v>5</v>
      </c>
      <c r="C17">
        <v>15.46998537</v>
      </c>
      <c r="D17">
        <v>22.54</v>
      </c>
      <c r="E17">
        <f t="shared" si="0"/>
        <v>7.0700146299999993</v>
      </c>
      <c r="F17">
        <v>16.840490750000001</v>
      </c>
      <c r="G17">
        <f t="shared" si="1"/>
        <v>25.085000000000001</v>
      </c>
      <c r="H17">
        <v>9.5329999999999995</v>
      </c>
      <c r="I17">
        <v>15.552</v>
      </c>
      <c r="J17">
        <v>5.9249999999999998</v>
      </c>
      <c r="K17">
        <v>1.51589999999999</v>
      </c>
    </row>
    <row r="18" spans="1:11" x14ac:dyDescent="0.2">
      <c r="A18" t="s">
        <v>25</v>
      </c>
      <c r="B18" t="s">
        <v>9</v>
      </c>
      <c r="C18">
        <v>5.099974016</v>
      </c>
      <c r="D18">
        <v>5.5549999999999997</v>
      </c>
      <c r="E18">
        <f t="shared" si="0"/>
        <v>0.45502598399999972</v>
      </c>
      <c r="F18">
        <v>7.75923155</v>
      </c>
      <c r="G18">
        <f t="shared" si="1"/>
        <v>12.018000000000001</v>
      </c>
      <c r="H18">
        <v>6.9509999999999996</v>
      </c>
      <c r="I18">
        <v>5.0670000000000002</v>
      </c>
      <c r="J18">
        <v>3.1059999999999999</v>
      </c>
      <c r="K18">
        <v>0</v>
      </c>
    </row>
    <row r="19" spans="1:11" x14ac:dyDescent="0.2">
      <c r="A19" t="s">
        <v>26</v>
      </c>
      <c r="B19" t="s">
        <v>10</v>
      </c>
      <c r="C19">
        <v>5.7700030590000004</v>
      </c>
      <c r="D19">
        <v>11.427</v>
      </c>
      <c r="E19">
        <f t="shared" si="0"/>
        <v>5.6569969409999992</v>
      </c>
      <c r="F19">
        <v>3.37941958</v>
      </c>
      <c r="G19">
        <f t="shared" si="1"/>
        <v>3.8660000000000001</v>
      </c>
      <c r="H19">
        <v>2.9460000000000002</v>
      </c>
      <c r="I19">
        <v>0.92</v>
      </c>
      <c r="J19">
        <v>0.40799999999999997</v>
      </c>
      <c r="K19">
        <v>0.40869999999999901</v>
      </c>
    </row>
    <row r="20" spans="1:11" x14ac:dyDescent="0.2">
      <c r="A20" t="s">
        <v>27</v>
      </c>
      <c r="B20" t="s">
        <v>10</v>
      </c>
      <c r="C20">
        <v>9.8100711</v>
      </c>
      <c r="D20">
        <v>11.73</v>
      </c>
      <c r="E20">
        <f t="shared" si="0"/>
        <v>1.9199289000000004</v>
      </c>
      <c r="F20">
        <v>3.9999643900000001</v>
      </c>
      <c r="G20">
        <f t="shared" si="1"/>
        <v>6.0060000000000002</v>
      </c>
      <c r="H20">
        <v>3.8130000000000002</v>
      </c>
      <c r="I20">
        <v>2.1930000000000001</v>
      </c>
      <c r="J20">
        <v>1.6180000000000001</v>
      </c>
      <c r="K20">
        <v>9.1399999999999898E-2</v>
      </c>
    </row>
    <row r="21" spans="1:11" x14ac:dyDescent="0.2">
      <c r="A21" t="s">
        <v>28</v>
      </c>
      <c r="B21" t="s">
        <v>13</v>
      </c>
      <c r="C21">
        <v>13.77015025</v>
      </c>
      <c r="D21">
        <v>14.57</v>
      </c>
      <c r="E21">
        <f t="shared" si="0"/>
        <v>0.79984974999999991</v>
      </c>
      <c r="F21">
        <v>11.971163089999999</v>
      </c>
      <c r="G21">
        <f t="shared" si="1"/>
        <v>15.838000000000001</v>
      </c>
      <c r="H21">
        <v>14.916</v>
      </c>
      <c r="I21">
        <v>0.92200000000000004</v>
      </c>
      <c r="J21">
        <v>1.998</v>
      </c>
      <c r="K21">
        <v>2.2618999999999998</v>
      </c>
    </row>
    <row r="22" spans="1:11" x14ac:dyDescent="0.2">
      <c r="A22" t="s">
        <v>29</v>
      </c>
      <c r="B22" t="s">
        <v>13</v>
      </c>
      <c r="C22">
        <v>8.430091526</v>
      </c>
      <c r="D22">
        <v>9.7170000000000005</v>
      </c>
      <c r="E22">
        <f t="shared" si="0"/>
        <v>1.2869084740000005</v>
      </c>
      <c r="F22">
        <v>15.80151276</v>
      </c>
      <c r="G22">
        <f t="shared" si="1"/>
        <v>18.212</v>
      </c>
      <c r="H22">
        <v>18.055</v>
      </c>
      <c r="I22">
        <v>0.157</v>
      </c>
      <c r="J22">
        <v>2.2240000000000002</v>
      </c>
      <c r="K22">
        <v>2.9862999999999902</v>
      </c>
    </row>
    <row r="23" spans="1:11" x14ac:dyDescent="0.2">
      <c r="A23" t="s">
        <v>30</v>
      </c>
      <c r="B23" t="s">
        <v>13</v>
      </c>
      <c r="C23">
        <v>8.80988316</v>
      </c>
      <c r="D23">
        <v>11.64</v>
      </c>
      <c r="E23">
        <f t="shared" si="0"/>
        <v>2.8301168400000005</v>
      </c>
      <c r="F23">
        <v>10.892250130000001</v>
      </c>
      <c r="G23">
        <f t="shared" si="1"/>
        <v>15.161999999999999</v>
      </c>
      <c r="H23">
        <v>11.936999999999999</v>
      </c>
      <c r="I23">
        <v>3.2250000000000001</v>
      </c>
      <c r="J23">
        <v>2.1339999999999999</v>
      </c>
      <c r="K23">
        <v>1.5792999999999999</v>
      </c>
    </row>
    <row r="24" spans="1:11" x14ac:dyDescent="0.2">
      <c r="A24" t="s">
        <v>31</v>
      </c>
      <c r="B24" t="s">
        <v>7</v>
      </c>
      <c r="C24">
        <v>17.45688509</v>
      </c>
      <c r="D24">
        <v>23.02</v>
      </c>
      <c r="E24">
        <f t="shared" si="0"/>
        <v>5.5631149099999995</v>
      </c>
      <c r="F24">
        <v>22.719203539999999</v>
      </c>
      <c r="G24">
        <f t="shared" si="1"/>
        <v>42.698999999999998</v>
      </c>
      <c r="H24">
        <v>12.497</v>
      </c>
      <c r="I24">
        <v>30.202000000000002</v>
      </c>
      <c r="J24">
        <v>9.26</v>
      </c>
      <c r="K24">
        <v>1.1008</v>
      </c>
    </row>
    <row r="25" spans="1:11" x14ac:dyDescent="0.2">
      <c r="A25" t="s">
        <v>32</v>
      </c>
      <c r="B25" t="s">
        <v>5</v>
      </c>
      <c r="C25">
        <v>0.82005636699999995</v>
      </c>
      <c r="D25">
        <v>1.83</v>
      </c>
      <c r="E25">
        <f t="shared" si="0"/>
        <v>1.0099436330000002</v>
      </c>
      <c r="F25">
        <v>1.3696055899999999</v>
      </c>
      <c r="G25">
        <f t="shared" si="1"/>
        <v>1.9490000000000001</v>
      </c>
      <c r="H25">
        <v>0.24</v>
      </c>
      <c r="I25">
        <v>1.7090000000000001</v>
      </c>
      <c r="J25">
        <v>0.26500000000000001</v>
      </c>
      <c r="K25">
        <v>1.6828999999999901</v>
      </c>
    </row>
    <row r="26" spans="1:11" x14ac:dyDescent="0.2">
      <c r="A26" t="s">
        <v>33</v>
      </c>
      <c r="B26" t="s">
        <v>7</v>
      </c>
      <c r="C26">
        <v>19.560054239999999</v>
      </c>
      <c r="D26">
        <v>23.17</v>
      </c>
      <c r="E26">
        <f t="shared" si="0"/>
        <v>3.6099457600000022</v>
      </c>
      <c r="F26">
        <v>20.80181928</v>
      </c>
      <c r="G26">
        <f t="shared" si="1"/>
        <v>16.957000000000001</v>
      </c>
      <c r="H26">
        <v>12.57</v>
      </c>
      <c r="I26">
        <v>4.3869999999999996</v>
      </c>
      <c r="J26">
        <v>2.38</v>
      </c>
      <c r="K26">
        <v>5.8486999999999902</v>
      </c>
    </row>
    <row r="27" spans="1:11" x14ac:dyDescent="0.2">
      <c r="A27" t="s">
        <v>34</v>
      </c>
      <c r="B27" t="s">
        <v>9</v>
      </c>
      <c r="C27">
        <v>4.2600595649999997</v>
      </c>
      <c r="D27">
        <v>5.98</v>
      </c>
      <c r="E27">
        <f t="shared" si="0"/>
        <v>1.7199404350000007</v>
      </c>
      <c r="F27">
        <v>5.6111063000000003</v>
      </c>
      <c r="G27">
        <f t="shared" si="1"/>
        <v>2.0619999999999998</v>
      </c>
      <c r="H27">
        <v>1.73</v>
      </c>
      <c r="I27">
        <v>0.33200000000000002</v>
      </c>
      <c r="J27">
        <v>0.13600000000000001</v>
      </c>
      <c r="K27">
        <v>5.0655000000000001</v>
      </c>
    </row>
    <row r="28" spans="1:11" x14ac:dyDescent="0.2">
      <c r="A28" t="s">
        <v>35</v>
      </c>
      <c r="B28" t="s">
        <v>7</v>
      </c>
      <c r="C28">
        <v>0.849980552</v>
      </c>
      <c r="D28">
        <v>1.4510000000000001</v>
      </c>
      <c r="E28">
        <f t="shared" si="0"/>
        <v>0.60101944800000007</v>
      </c>
      <c r="F28">
        <v>2.18408749</v>
      </c>
      <c r="G28">
        <f t="shared" si="1"/>
        <v>2.206</v>
      </c>
      <c r="H28">
        <v>1.2170000000000001</v>
      </c>
      <c r="I28">
        <v>0.98899999999999999</v>
      </c>
      <c r="J28">
        <v>0.57699999999999996</v>
      </c>
      <c r="K28">
        <v>5.45E-2</v>
      </c>
    </row>
    <row r="29" spans="1:11" x14ac:dyDescent="0.2">
      <c r="A29" t="s">
        <v>36</v>
      </c>
      <c r="B29" t="s">
        <v>13</v>
      </c>
      <c r="C29">
        <v>23.37001858</v>
      </c>
      <c r="D29">
        <v>26.14</v>
      </c>
      <c r="E29">
        <f t="shared" si="0"/>
        <v>2.7699814200000006</v>
      </c>
      <c r="F29">
        <v>12.611730530000001</v>
      </c>
      <c r="G29">
        <f t="shared" si="1"/>
        <v>15.73</v>
      </c>
      <c r="H29">
        <v>15.461</v>
      </c>
      <c r="I29">
        <v>0.26900000000000002</v>
      </c>
      <c r="J29">
        <v>1.978</v>
      </c>
      <c r="K29">
        <v>2.7683</v>
      </c>
    </row>
    <row r="30" spans="1:11" x14ac:dyDescent="0.2">
      <c r="A30" t="s">
        <v>37</v>
      </c>
      <c r="B30" t="s">
        <v>13</v>
      </c>
      <c r="C30">
        <v>0</v>
      </c>
      <c r="D30">
        <v>3</v>
      </c>
      <c r="E30">
        <f t="shared" si="0"/>
        <v>3</v>
      </c>
      <c r="F30">
        <v>1.37048075</v>
      </c>
      <c r="G30">
        <f t="shared" si="1"/>
        <v>1.7809999999999999</v>
      </c>
      <c r="H30">
        <v>1.7589999999999999</v>
      </c>
      <c r="I30">
        <v>2.1999999999999999E-2</v>
      </c>
      <c r="J30">
        <v>0.40600000000000003</v>
      </c>
      <c r="K30">
        <v>1.7108000000000001</v>
      </c>
    </row>
    <row r="31" spans="1:11" x14ac:dyDescent="0.2">
      <c r="A31" t="s">
        <v>38</v>
      </c>
      <c r="B31" t="s">
        <v>15</v>
      </c>
      <c r="C31">
        <v>8.8099681820000004</v>
      </c>
      <c r="D31">
        <v>9.1240000000000006</v>
      </c>
      <c r="E31">
        <f t="shared" si="0"/>
        <v>0.31403181800000013</v>
      </c>
      <c r="F31">
        <v>7.4670416099999999</v>
      </c>
      <c r="G31">
        <f t="shared" si="1"/>
        <v>5.8529999999999998</v>
      </c>
      <c r="H31">
        <v>5.2519999999999998</v>
      </c>
      <c r="I31">
        <v>0.60099999999999998</v>
      </c>
      <c r="J31">
        <v>2.1920000000000002</v>
      </c>
      <c r="K31">
        <v>5.8963999999999999</v>
      </c>
    </row>
    <row r="32" spans="1:11" x14ac:dyDescent="0.2">
      <c r="A32" t="s">
        <v>39</v>
      </c>
      <c r="B32" t="s">
        <v>5</v>
      </c>
      <c r="C32">
        <v>1.7898170840000001</v>
      </c>
      <c r="D32">
        <v>4.234</v>
      </c>
      <c r="E32">
        <f t="shared" si="0"/>
        <v>2.4441829159999999</v>
      </c>
      <c r="F32">
        <v>15.16967328</v>
      </c>
      <c r="G32">
        <f t="shared" si="1"/>
        <v>25.388999999999999</v>
      </c>
      <c r="H32">
        <v>6.1340000000000003</v>
      </c>
      <c r="I32">
        <v>19.254999999999999</v>
      </c>
      <c r="J32">
        <v>6.9720000000000004</v>
      </c>
      <c r="K32">
        <v>9.7299999999999998E-2</v>
      </c>
    </row>
    <row r="34" spans="1:10" x14ac:dyDescent="0.2">
      <c r="A34" s="2" t="s">
        <v>44</v>
      </c>
      <c r="C34" t="s">
        <v>58</v>
      </c>
      <c r="D34" t="s">
        <v>59</v>
      </c>
      <c r="F34" t="s">
        <v>58</v>
      </c>
      <c r="G34" t="s">
        <v>45</v>
      </c>
      <c r="H34" s="1" t="s">
        <v>43</v>
      </c>
      <c r="I34" s="1" t="s">
        <v>43</v>
      </c>
      <c r="J34" t="s">
        <v>52</v>
      </c>
    </row>
    <row r="35" spans="1:10" x14ac:dyDescent="0.2">
      <c r="D35" s="1" t="s">
        <v>57</v>
      </c>
      <c r="J35">
        <f>SUM(J2:J32)</f>
        <v>91.938000000000002</v>
      </c>
    </row>
  </sheetData>
  <hyperlinks>
    <hyperlink ref="H34" r:id="rId2" xr:uid="{0A9B7A55-375B-F040-93D9-FEB1EC6D829E}"/>
    <hyperlink ref="I34" r:id="rId3" xr:uid="{468286CE-0813-9E47-B339-78A0F0E74197}"/>
    <hyperlink ref="D35" r:id="rId4" xr:uid="{1988383A-C26A-B847-AF4C-E589763D5C4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vre_provincial_2023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2023-08-14T05:38:01Z</dcterms:created>
  <dcterms:modified xsi:type="dcterms:W3CDTF">2023-09-20T21:23:31Z</dcterms:modified>
</cp:coreProperties>
</file>