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E:\OneDrive\Accuracy Study of Linearization Methods of Quadratic Cost Curves for Unit Commitment Problems运行程序+撰写论文\Calculation\Unit = 10\"/>
    </mc:Choice>
  </mc:AlternateContent>
  <xr:revisionPtr revIDLastSave="0" documentId="13_ncr:1_{EE88E2C2-0815-4DAD-BCE5-FE326332C7C5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Unit Data" sheetId="1" r:id="rId1"/>
    <sheet name="Active Load" sheetId="2" r:id="rId2"/>
    <sheet name="Spinning reserve requirement" sheetId="9" r:id="rId3"/>
    <sheet name="Network" sheetId="10" r:id="rId4"/>
  </sheets>
  <calcPr calcId="191029"/>
</workbook>
</file>

<file path=xl/calcChain.xml><?xml version="1.0" encoding="utf-8"?>
<calcChain xmlns="http://schemas.openxmlformats.org/spreadsheetml/2006/main">
  <c r="O5" i="1" l="1"/>
  <c r="N4" i="1"/>
  <c r="O4" i="1" s="1"/>
  <c r="N3" i="1"/>
  <c r="O3" i="1" s="1"/>
  <c r="D5" i="1"/>
  <c r="C5" i="1"/>
  <c r="B5" i="1"/>
  <c r="D4" i="1"/>
  <c r="C4" i="1"/>
  <c r="B4" i="1"/>
  <c r="D3" i="1"/>
  <c r="C3" i="1"/>
  <c r="B3" i="1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</calcChain>
</file>

<file path=xl/sharedStrings.xml><?xml version="1.0" encoding="utf-8"?>
<sst xmlns="http://schemas.openxmlformats.org/spreadsheetml/2006/main" count="73" uniqueCount="49">
  <si>
    <t>Hour3</t>
  </si>
  <si>
    <t>Hour4</t>
  </si>
  <si>
    <t>Hour5</t>
  </si>
  <si>
    <t>Hour6</t>
  </si>
  <si>
    <t>Hour7</t>
  </si>
  <si>
    <t>Hour8</t>
  </si>
  <si>
    <t>Hour9</t>
  </si>
  <si>
    <t>Hour10</t>
  </si>
  <si>
    <t>Hour11</t>
  </si>
  <si>
    <t>Hour12</t>
  </si>
  <si>
    <t>Hour13</t>
  </si>
  <si>
    <t>Hour14</t>
  </si>
  <si>
    <t>Hour15</t>
  </si>
  <si>
    <t>Hour16</t>
  </si>
  <si>
    <t>Hour17</t>
  </si>
  <si>
    <t>Hour18</t>
  </si>
  <si>
    <t>Hour19</t>
  </si>
  <si>
    <t>Hour20</t>
  </si>
  <si>
    <t>Hour21</t>
  </si>
  <si>
    <t>Hour22</t>
  </si>
  <si>
    <t>Hour23</t>
  </si>
  <si>
    <t>Hour2</t>
  </si>
  <si>
    <t>Unit</t>
    <phoneticPr fontId="1" type="noConversion"/>
  </si>
  <si>
    <t>Parameters of qudratic cost function</t>
    <phoneticPr fontId="1" type="noConversion"/>
  </si>
  <si>
    <r>
      <t xml:space="preserve">A </t>
    </r>
    <r>
      <rPr>
        <sz val="11"/>
        <color theme="1"/>
        <rFont val="Times New Roman"/>
        <family val="1"/>
      </rPr>
      <t>($)</t>
    </r>
    <phoneticPr fontId="1" type="noConversion"/>
  </si>
  <si>
    <r>
      <t xml:space="preserve">B </t>
    </r>
    <r>
      <rPr>
        <sz val="11"/>
        <color theme="1"/>
        <rFont val="Times New Roman"/>
        <family val="1"/>
      </rPr>
      <t>($/MW)</t>
    </r>
    <phoneticPr fontId="1" type="noConversion"/>
  </si>
  <si>
    <r>
      <t xml:space="preserve">C </t>
    </r>
    <r>
      <rPr>
        <sz val="11"/>
        <color theme="1"/>
        <rFont val="Times New Roman"/>
        <family val="1"/>
      </rPr>
      <t>($/MW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  <phoneticPr fontId="1" type="noConversion"/>
  </si>
  <si>
    <t>Minimum generation (MW)</t>
    <phoneticPr fontId="1" type="noConversion"/>
  </si>
  <si>
    <t>Maximum generation (MW)</t>
    <phoneticPr fontId="1" type="noConversion"/>
  </si>
  <si>
    <t>Minimum off time (h)</t>
    <phoneticPr fontId="1" type="noConversion"/>
  </si>
  <si>
    <t>Minimum on time (h)</t>
    <phoneticPr fontId="1" type="noConversion"/>
  </si>
  <si>
    <t>Initial states (h)</t>
    <phoneticPr fontId="1" type="noConversion"/>
  </si>
  <si>
    <t>Hot start cost ($)</t>
    <phoneticPr fontId="1" type="noConversion"/>
  </si>
  <si>
    <t>Cold start cost ($)</t>
    <phoneticPr fontId="1" type="noConversion"/>
  </si>
  <si>
    <t>Cold start hours (h)</t>
    <phoneticPr fontId="1" type="noConversion"/>
  </si>
  <si>
    <t>Hour0</t>
    <phoneticPr fontId="1" type="noConversion"/>
  </si>
  <si>
    <t>Hour1</t>
    <phoneticPr fontId="1" type="noConversion"/>
  </si>
  <si>
    <t>Ramp up rate (MW/h)</t>
    <phoneticPr fontId="1" type="noConversion"/>
  </si>
  <si>
    <t>Ramp down rate (MW/h)</t>
    <phoneticPr fontId="1" type="noConversion"/>
  </si>
  <si>
    <t>Startup capacity (MW/h)</t>
    <phoneticPr fontId="1" type="noConversion"/>
  </si>
  <si>
    <t>Shutdown capacity (MW/h)</t>
    <phoneticPr fontId="1" type="noConversion"/>
  </si>
  <si>
    <t>From Bus</t>
    <phoneticPr fontId="1" type="noConversion"/>
  </si>
  <si>
    <t>To Bus</t>
    <phoneticPr fontId="1" type="noConversion"/>
  </si>
  <si>
    <t>Resistance</t>
    <phoneticPr fontId="1" type="noConversion"/>
  </si>
  <si>
    <t>Reactance</t>
    <phoneticPr fontId="1" type="noConversion"/>
  </si>
  <si>
    <t>Ratio</t>
    <phoneticPr fontId="1" type="noConversion"/>
  </si>
  <si>
    <t>Thermal limit (MW)</t>
    <phoneticPr fontId="1" type="noConversion"/>
  </si>
  <si>
    <t>Load (MW)</t>
    <phoneticPr fontId="1" type="noConversion"/>
  </si>
  <si>
    <t>Spinning reserve requirement (MW)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</si>
</sst>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name val="Times New Roman"/>
      <family val="1"/>
    </font>
    <font>
      <sz val="11.3"/>
      <color rgb="FFA9B7C6"/>
      <name val="Times New Roman"/>
      <family val="1"/>
    </font>
    <font>
      <sz val="11.3"/>
      <color rgb="FF6897BB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workbookViewId="0">
      <selection activeCell="I16" sqref="I16"/>
    </sheetView>
  </sheetViews>
  <sheetFormatPr defaultColWidth="9.1328125" defaultRowHeight="13.9" x14ac:dyDescent="0.4"/>
  <cols>
    <col min="1" max="16" width="10.33203125" style="2" customWidth="1"/>
    <col min="17" max="16384" width="9.1328125" style="2"/>
  </cols>
  <sheetData>
    <row r="1" spans="1:16" s="6" customFormat="1" ht="22.05" customHeight="1" x14ac:dyDescent="0.4">
      <c r="A1" s="16" t="s">
        <v>22</v>
      </c>
      <c r="B1" s="16" t="s">
        <v>23</v>
      </c>
      <c r="C1" s="16"/>
      <c r="D1" s="16"/>
      <c r="E1" s="16" t="s">
        <v>27</v>
      </c>
      <c r="F1" s="16" t="s">
        <v>28</v>
      </c>
      <c r="G1" s="14" t="s">
        <v>37</v>
      </c>
      <c r="H1" s="14" t="s">
        <v>38</v>
      </c>
      <c r="I1" s="14" t="s">
        <v>39</v>
      </c>
      <c r="J1" s="14" t="s">
        <v>40</v>
      </c>
      <c r="K1" s="12" t="s">
        <v>29</v>
      </c>
      <c r="L1" s="12" t="s">
        <v>30</v>
      </c>
      <c r="M1" s="12" t="s">
        <v>31</v>
      </c>
      <c r="N1" s="12" t="s">
        <v>32</v>
      </c>
      <c r="O1" s="12" t="s">
        <v>33</v>
      </c>
      <c r="P1" s="12" t="s">
        <v>34</v>
      </c>
    </row>
    <row r="2" spans="1:16" s="6" customFormat="1" ht="22.05" customHeight="1" x14ac:dyDescent="0.4">
      <c r="A2" s="16"/>
      <c r="B2" s="1" t="s">
        <v>24</v>
      </c>
      <c r="C2" s="1" t="s">
        <v>25</v>
      </c>
      <c r="D2" s="1" t="s">
        <v>26</v>
      </c>
      <c r="E2" s="16"/>
      <c r="F2" s="16"/>
      <c r="G2" s="15"/>
      <c r="H2" s="15"/>
      <c r="I2" s="15"/>
      <c r="J2" s="15"/>
      <c r="K2" s="13"/>
      <c r="L2" s="13"/>
      <c r="M2" s="13"/>
      <c r="N2" s="13"/>
      <c r="O2" s="13"/>
      <c r="P2" s="13"/>
    </row>
    <row r="3" spans="1:16" x14ac:dyDescent="0.4">
      <c r="A3" s="9">
        <v>0</v>
      </c>
      <c r="B3" s="9">
        <f>176.9*1.2469</f>
        <v>220.57660999999999</v>
      </c>
      <c r="C3" s="9">
        <f>13.5*1.2469</f>
        <v>16.83315</v>
      </c>
      <c r="D3" s="9">
        <f>0.0004*1.2469</f>
        <v>4.9876E-4</v>
      </c>
      <c r="E3" s="9">
        <v>100</v>
      </c>
      <c r="F3" s="9">
        <v>220</v>
      </c>
      <c r="G3" s="9">
        <v>55</v>
      </c>
      <c r="H3" s="9">
        <v>55</v>
      </c>
      <c r="I3" s="9">
        <v>220</v>
      </c>
      <c r="J3" s="9">
        <v>220</v>
      </c>
      <c r="K3" s="9">
        <v>4</v>
      </c>
      <c r="L3" s="9">
        <v>4</v>
      </c>
      <c r="M3" s="9">
        <v>4</v>
      </c>
      <c r="N3" s="9">
        <f>100*1.2469</f>
        <v>124.68999999999998</v>
      </c>
      <c r="O3" s="9">
        <f>N3</f>
        <v>124.68999999999998</v>
      </c>
      <c r="P3" s="9">
        <v>1</v>
      </c>
    </row>
    <row r="4" spans="1:16" x14ac:dyDescent="0.4">
      <c r="A4" s="9">
        <v>1</v>
      </c>
      <c r="B4" s="9">
        <f>129.9*1.2461</f>
        <v>161.86839000000001</v>
      </c>
      <c r="C4" s="9">
        <f>32.6*1.2461</f>
        <v>40.622860000000003</v>
      </c>
      <c r="D4" s="9">
        <f>0.001*1.2461</f>
        <v>1.2461E-3</v>
      </c>
      <c r="E4" s="9">
        <v>10</v>
      </c>
      <c r="F4" s="9">
        <v>100</v>
      </c>
      <c r="G4" s="9">
        <v>50</v>
      </c>
      <c r="H4" s="9">
        <v>50</v>
      </c>
      <c r="I4" s="9">
        <v>100</v>
      </c>
      <c r="J4" s="9">
        <v>100</v>
      </c>
      <c r="K4" s="9">
        <v>3</v>
      </c>
      <c r="L4" s="9">
        <v>2</v>
      </c>
      <c r="M4" s="9">
        <v>1</v>
      </c>
      <c r="N4" s="9">
        <f>200*1.2461</f>
        <v>249.22</v>
      </c>
      <c r="O4" s="9">
        <f t="shared" ref="O4:O5" si="0">N4</f>
        <v>249.22</v>
      </c>
      <c r="P4" s="9">
        <v>1</v>
      </c>
    </row>
    <row r="5" spans="1:16" x14ac:dyDescent="0.4">
      <c r="A5" s="9">
        <v>2</v>
      </c>
      <c r="B5" s="9">
        <f>137.4*1.2462</f>
        <v>171.22788</v>
      </c>
      <c r="C5" s="9">
        <f>17.6*1.2462</f>
        <v>21.933120000000002</v>
      </c>
      <c r="D5" s="9">
        <f>0.005*1.2462</f>
        <v>6.2310000000000004E-3</v>
      </c>
      <c r="E5" s="9">
        <v>10</v>
      </c>
      <c r="F5" s="9">
        <v>20</v>
      </c>
      <c r="G5" s="9">
        <v>20</v>
      </c>
      <c r="H5" s="9">
        <v>20</v>
      </c>
      <c r="I5" s="9">
        <v>20</v>
      </c>
      <c r="J5" s="9">
        <v>20</v>
      </c>
      <c r="K5" s="9">
        <v>1</v>
      </c>
      <c r="L5" s="9">
        <v>1</v>
      </c>
      <c r="M5" s="9">
        <v>-1</v>
      </c>
      <c r="N5" s="9">
        <v>0</v>
      </c>
      <c r="O5" s="9">
        <f t="shared" si="0"/>
        <v>0</v>
      </c>
      <c r="P5" s="9">
        <v>1</v>
      </c>
    </row>
    <row r="6" spans="1:16" x14ac:dyDescent="0.4">
      <c r="P6" s="3"/>
    </row>
    <row r="7" spans="1:16" x14ac:dyDescent="0.4">
      <c r="P7" s="3"/>
    </row>
    <row r="8" spans="1:16" x14ac:dyDescent="0.4">
      <c r="P8" s="3"/>
    </row>
    <row r="9" spans="1:16" x14ac:dyDescent="0.4">
      <c r="P9" s="3"/>
    </row>
    <row r="10" spans="1:16" x14ac:dyDescent="0.4">
      <c r="P10" s="3"/>
    </row>
    <row r="11" spans="1:16" x14ac:dyDescent="0.4">
      <c r="P11" s="3"/>
    </row>
    <row r="12" spans="1:16" x14ac:dyDescent="0.4">
      <c r="P12" s="3"/>
    </row>
    <row r="14" spans="1:16" ht="14.25" x14ac:dyDescent="0.4">
      <c r="P14" s="10"/>
    </row>
    <row r="15" spans="1:16" ht="14.25" x14ac:dyDescent="0.4">
      <c r="M15" s="11"/>
      <c r="P15" s="3"/>
    </row>
    <row r="16" spans="1:16" x14ac:dyDescent="0.4">
      <c r="P16" s="3"/>
    </row>
  </sheetData>
  <mergeCells count="14">
    <mergeCell ref="A1:A2"/>
    <mergeCell ref="E1:E2"/>
    <mergeCell ref="F1:F2"/>
    <mergeCell ref="B1:D1"/>
    <mergeCell ref="K1:K2"/>
    <mergeCell ref="G1:G2"/>
    <mergeCell ref="H1:H2"/>
    <mergeCell ref="I1:I2"/>
    <mergeCell ref="J1:J2"/>
    <mergeCell ref="P1:P2"/>
    <mergeCell ref="L1:L2"/>
    <mergeCell ref="M1:M2"/>
    <mergeCell ref="N1:N2"/>
    <mergeCell ref="O1:O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6"/>
  <sheetViews>
    <sheetView workbookViewId="0">
      <selection activeCell="D15" sqref="D15"/>
    </sheetView>
  </sheetViews>
  <sheetFormatPr defaultColWidth="9.06640625" defaultRowHeight="13.9" x14ac:dyDescent="0.4"/>
  <cols>
    <col min="1" max="1" width="10.1328125" style="4" customWidth="1"/>
    <col min="2" max="2" width="11.73046875" style="4" customWidth="1"/>
    <col min="3" max="16384" width="9.06640625" style="4"/>
  </cols>
  <sheetData>
    <row r="1" spans="1:25" x14ac:dyDescent="0.4">
      <c r="B1" s="4" t="s">
        <v>35</v>
      </c>
      <c r="C1" s="4" t="s">
        <v>36</v>
      </c>
      <c r="D1" s="4" t="s">
        <v>21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</row>
    <row r="2" spans="1:25" x14ac:dyDescent="0.4">
      <c r="A2" s="4" t="s">
        <v>47</v>
      </c>
      <c r="B2" s="5">
        <v>178.69</v>
      </c>
      <c r="C2" s="5">
        <v>168.45</v>
      </c>
      <c r="D2" s="5">
        <v>161.84000000000003</v>
      </c>
      <c r="E2" s="5">
        <v>157.83000000000001</v>
      </c>
      <c r="F2" s="5">
        <v>158.16</v>
      </c>
      <c r="G2" s="5">
        <v>163.69</v>
      </c>
      <c r="H2" s="5">
        <v>176.86</v>
      </c>
      <c r="I2" s="5">
        <v>194.21000000000004</v>
      </c>
      <c r="J2" s="5">
        <v>209.67</v>
      </c>
      <c r="K2" s="5">
        <v>221.54000000000002</v>
      </c>
      <c r="L2" s="5">
        <v>233.18</v>
      </c>
      <c r="M2" s="5">
        <v>240.82000000000002</v>
      </c>
      <c r="N2" s="5">
        <v>247.03000000000003</v>
      </c>
      <c r="O2" s="5">
        <v>248.47</v>
      </c>
      <c r="P2" s="5">
        <v>253.83</v>
      </c>
      <c r="Q2" s="5">
        <v>260.89999999999998</v>
      </c>
      <c r="R2" s="5">
        <v>261.12</v>
      </c>
      <c r="S2" s="5">
        <v>251.68</v>
      </c>
      <c r="T2" s="5">
        <v>250.89</v>
      </c>
      <c r="U2" s="5">
        <v>242.1</v>
      </c>
      <c r="V2" s="5">
        <v>242.05</v>
      </c>
      <c r="W2" s="5">
        <v>231.68</v>
      </c>
      <c r="X2" s="5">
        <v>205.07</v>
      </c>
      <c r="Y2" s="5">
        <v>200.69000000000003</v>
      </c>
    </row>
    <row r="3" spans="1:25" x14ac:dyDescent="0.4">
      <c r="B3" s="5"/>
    </row>
    <row r="4" spans="1:25" x14ac:dyDescent="0.4">
      <c r="B4" s="5"/>
    </row>
    <row r="5" spans="1:25" x14ac:dyDescent="0.4">
      <c r="B5" s="5"/>
    </row>
    <row r="6" spans="1:25" x14ac:dyDescent="0.4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x14ac:dyDescent="0.4">
      <c r="B7" s="5"/>
    </row>
    <row r="8" spans="1:25" x14ac:dyDescent="0.4">
      <c r="B8" s="5"/>
    </row>
    <row r="9" spans="1:25" x14ac:dyDescent="0.4">
      <c r="B9" s="5"/>
    </row>
    <row r="10" spans="1:25" x14ac:dyDescent="0.4">
      <c r="B10" s="5"/>
    </row>
    <row r="11" spans="1:25" x14ac:dyDescent="0.4">
      <c r="B11" s="5"/>
    </row>
    <row r="12" spans="1:25" x14ac:dyDescent="0.4">
      <c r="B12" s="5"/>
    </row>
    <row r="13" spans="1:25" x14ac:dyDescent="0.4">
      <c r="B13" s="5"/>
    </row>
    <row r="14" spans="1:25" x14ac:dyDescent="0.4">
      <c r="B14" s="5"/>
    </row>
    <row r="15" spans="1:25" x14ac:dyDescent="0.4">
      <c r="B15" s="5"/>
    </row>
    <row r="16" spans="1:25" x14ac:dyDescent="0.4">
      <c r="B1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A774B-594C-4E35-B182-B6F993B27D2C}">
  <dimension ref="A1:Y2"/>
  <sheetViews>
    <sheetView workbookViewId="0">
      <selection activeCell="A3" sqref="A3"/>
    </sheetView>
  </sheetViews>
  <sheetFormatPr defaultRowHeight="13.9" x14ac:dyDescent="0.4"/>
  <cols>
    <col min="1" max="1" width="28.33203125" customWidth="1"/>
  </cols>
  <sheetData>
    <row r="1" spans="1:25" s="4" customFormat="1" x14ac:dyDescent="0.4">
      <c r="B1" s="4" t="s">
        <v>35</v>
      </c>
      <c r="C1" s="4" t="s">
        <v>36</v>
      </c>
      <c r="D1" s="4" t="s">
        <v>21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</row>
    <row r="2" spans="1:25" s="4" customFormat="1" x14ac:dyDescent="0.4">
      <c r="A2" s="4" t="s">
        <v>48</v>
      </c>
      <c r="B2" s="5">
        <f>'Active Load'!B2*0.1</f>
        <v>17.869</v>
      </c>
      <c r="C2" s="5">
        <f>'Active Load'!C2*0.1</f>
        <v>16.844999999999999</v>
      </c>
      <c r="D2" s="5">
        <f>'Active Load'!D2*0.1</f>
        <v>16.184000000000005</v>
      </c>
      <c r="E2" s="5">
        <f>'Active Load'!E2*0.1</f>
        <v>15.783000000000001</v>
      </c>
      <c r="F2" s="5">
        <f>'Active Load'!F2*0.1</f>
        <v>15.816000000000001</v>
      </c>
      <c r="G2" s="5">
        <f>'Active Load'!G2*0.1</f>
        <v>16.369</v>
      </c>
      <c r="H2" s="5">
        <f>'Active Load'!H2*0.1</f>
        <v>17.686000000000003</v>
      </c>
      <c r="I2" s="5">
        <f>'Active Load'!I2*0.1</f>
        <v>19.421000000000006</v>
      </c>
      <c r="J2" s="5">
        <f>'Active Load'!J2*0.1</f>
        <v>20.966999999999999</v>
      </c>
      <c r="K2" s="5">
        <f>'Active Load'!K2*0.1</f>
        <v>22.154000000000003</v>
      </c>
      <c r="L2" s="5">
        <f>'Active Load'!L2*0.1</f>
        <v>23.318000000000001</v>
      </c>
      <c r="M2" s="5">
        <f>'Active Load'!M2*0.1</f>
        <v>24.082000000000004</v>
      </c>
      <c r="N2" s="5">
        <f>'Active Load'!N2*0.1</f>
        <v>24.703000000000003</v>
      </c>
      <c r="O2" s="5">
        <f>'Active Load'!O2*0.1</f>
        <v>24.847000000000001</v>
      </c>
      <c r="P2" s="5">
        <f>'Active Load'!P2*0.1</f>
        <v>25.383000000000003</v>
      </c>
      <c r="Q2" s="5">
        <f>'Active Load'!Q2*0.1</f>
        <v>26.09</v>
      </c>
      <c r="R2" s="5">
        <f>'Active Load'!R2*0.1</f>
        <v>26.112000000000002</v>
      </c>
      <c r="S2" s="5">
        <f>'Active Load'!S2*0.1</f>
        <v>25.168000000000003</v>
      </c>
      <c r="T2" s="5">
        <f>'Active Load'!T2*0.1</f>
        <v>25.088999999999999</v>
      </c>
      <c r="U2" s="5">
        <f>'Active Load'!U2*0.1</f>
        <v>24.21</v>
      </c>
      <c r="V2" s="5">
        <f>'Active Load'!V2*0.1</f>
        <v>24.205000000000002</v>
      </c>
      <c r="W2" s="5">
        <f>'Active Load'!W2*0.1</f>
        <v>23.168000000000003</v>
      </c>
      <c r="X2" s="5">
        <f>'Active Load'!X2*0.1</f>
        <v>20.507000000000001</v>
      </c>
      <c r="Y2" s="5">
        <f>'Active Load'!Y2*0.1</f>
        <v>20.069000000000003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CCBDC-D0E7-4E1B-8E3F-A0F9D694E78B}">
  <dimension ref="A1:F8"/>
  <sheetViews>
    <sheetView workbookViewId="0">
      <selection activeCell="G8" sqref="G8"/>
    </sheetView>
  </sheetViews>
  <sheetFormatPr defaultColWidth="16.9296875" defaultRowHeight="15.4" customHeight="1" x14ac:dyDescent="0.4"/>
  <cols>
    <col min="1" max="16384" width="16.9296875" style="8"/>
  </cols>
  <sheetData>
    <row r="1" spans="1:6" ht="15.4" customHeight="1" x14ac:dyDescent="0.4">
      <c r="A1" s="7" t="s">
        <v>41</v>
      </c>
      <c r="B1" s="7" t="s">
        <v>42</v>
      </c>
      <c r="C1" s="7" t="s">
        <v>43</v>
      </c>
      <c r="D1" s="7" t="s">
        <v>44</v>
      </c>
      <c r="E1" s="7" t="s">
        <v>45</v>
      </c>
      <c r="F1" s="7" t="s">
        <v>46</v>
      </c>
    </row>
    <row r="2" spans="1:6" ht="15.4" customHeight="1" x14ac:dyDescent="0.4">
      <c r="A2" s="7">
        <v>0</v>
      </c>
      <c r="B2" s="7">
        <v>1</v>
      </c>
      <c r="C2" s="7">
        <v>5.0000000000000001E-3</v>
      </c>
      <c r="D2" s="7">
        <v>0.17</v>
      </c>
      <c r="E2" s="7">
        <v>1</v>
      </c>
      <c r="F2" s="7">
        <v>200</v>
      </c>
    </row>
    <row r="3" spans="1:6" ht="15.4" customHeight="1" x14ac:dyDescent="0.4">
      <c r="A3" s="7">
        <v>0</v>
      </c>
      <c r="B3" s="7">
        <v>3</v>
      </c>
      <c r="C3" s="7">
        <v>3.0000000000000001E-3</v>
      </c>
      <c r="D3" s="7">
        <v>0.25800000000000001</v>
      </c>
      <c r="E3" s="7">
        <v>1</v>
      </c>
      <c r="F3" s="7">
        <v>100</v>
      </c>
    </row>
    <row r="4" spans="1:6" ht="15.4" customHeight="1" x14ac:dyDescent="0.4">
      <c r="A4" s="7">
        <v>1</v>
      </c>
      <c r="B4" s="7">
        <v>3</v>
      </c>
      <c r="C4" s="7">
        <v>7.0000000000000001E-3</v>
      </c>
      <c r="D4" s="7">
        <v>0.19700000000000001</v>
      </c>
      <c r="E4" s="7">
        <v>1</v>
      </c>
      <c r="F4" s="7">
        <v>100</v>
      </c>
    </row>
    <row r="5" spans="1:6" ht="15.4" customHeight="1" x14ac:dyDescent="0.4">
      <c r="A5" s="7">
        <v>4</v>
      </c>
      <c r="B5" s="7">
        <v>5</v>
      </c>
      <c r="C5" s="7">
        <v>2E-3</v>
      </c>
      <c r="D5" s="7">
        <v>0.14000000000000001</v>
      </c>
      <c r="E5" s="7">
        <v>1</v>
      </c>
      <c r="F5" s="7">
        <v>100</v>
      </c>
    </row>
    <row r="6" spans="1:6" ht="15.4" customHeight="1" x14ac:dyDescent="0.4">
      <c r="A6" s="7">
        <v>2</v>
      </c>
      <c r="B6" s="7">
        <v>5</v>
      </c>
      <c r="C6" s="7">
        <v>0</v>
      </c>
      <c r="D6" s="7">
        <v>1.7999999999999999E-2</v>
      </c>
      <c r="E6" s="7">
        <v>1</v>
      </c>
      <c r="F6" s="7">
        <v>100</v>
      </c>
    </row>
    <row r="7" spans="1:6" ht="15.4" customHeight="1" x14ac:dyDescent="0.4">
      <c r="A7" s="7">
        <v>1</v>
      </c>
      <c r="B7" s="7">
        <v>2</v>
      </c>
      <c r="C7" s="7">
        <v>0</v>
      </c>
      <c r="D7" s="7">
        <v>3.6999999999999998E-2</v>
      </c>
      <c r="E7" s="7">
        <v>0.98</v>
      </c>
      <c r="F7" s="7">
        <v>10000</v>
      </c>
    </row>
    <row r="8" spans="1:6" ht="15.4" customHeight="1" x14ac:dyDescent="0.4">
      <c r="A8" s="7">
        <v>3</v>
      </c>
      <c r="B8" s="7">
        <v>4</v>
      </c>
      <c r="C8" s="7">
        <v>0</v>
      </c>
      <c r="D8" s="7">
        <v>3.6999999999999998E-2</v>
      </c>
      <c r="E8" s="7">
        <v>0.98</v>
      </c>
      <c r="F8" s="7">
        <v>10000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 Data</vt:lpstr>
      <vt:lpstr>Active Load</vt:lpstr>
      <vt:lpstr>Spinning reserve requirement</vt:lpstr>
      <vt:lpstr>Network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董吉哲</dc:creator>
  <cp:lastModifiedBy>董吉哲</cp:lastModifiedBy>
  <dcterms:created xsi:type="dcterms:W3CDTF">2015-06-05T18:17:00Z</dcterms:created>
  <dcterms:modified xsi:type="dcterms:W3CDTF">2021-09-03T11:44:35Z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