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丹辰\Desktop\数据结果\"/>
    </mc:Choice>
  </mc:AlternateContent>
  <xr:revisionPtr revIDLastSave="0" documentId="13_ncr:1_{C3478B33-69B1-4D9C-9182-8E6F0E90C1E4}" xr6:coauthVersionLast="36" xr6:coauthVersionMax="36" xr10:uidLastSave="{00000000-0000-0000-0000-000000000000}"/>
  <bookViews>
    <workbookView xWindow="0" yWindow="0" windowWidth="24225" windowHeight="12540" firstSheet="3" activeTab="9" xr2:uid="{00000000-000D-0000-FFFF-FFFF00000000}"/>
  </bookViews>
  <sheets>
    <sheet name="Unit Data" sheetId="1" r:id="rId1"/>
    <sheet name="Load" sheetId="2" r:id="rId2"/>
    <sheet name="QLoad" sheetId="9" r:id="rId3"/>
    <sheet name="Wind Power" sheetId="3" r:id="rId4"/>
    <sheet name="Spinning Reserve Requirement" sheetId="4" r:id="rId5"/>
    <sheet name="Network" sheetId="5" r:id="rId6"/>
    <sheet name="Base Value " sheetId="8" r:id="rId7"/>
    <sheet name="参考论文" sheetId="7" r:id="rId8"/>
    <sheet name="Stop" sheetId="10" r:id="rId9"/>
    <sheet name="Start" sheetId="11" r:id="rId10"/>
  </sheets>
  <calcPr calcId="179021"/>
</workbook>
</file>

<file path=xl/calcChain.xml><?xml version="1.0" encoding="utf-8"?>
<calcChain xmlns="http://schemas.openxmlformats.org/spreadsheetml/2006/main">
  <c r="F49" i="4" l="1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Y4" i="1" l="1"/>
  <c r="Y3" i="1"/>
  <c r="Y2" i="1"/>
  <c r="U4" i="1"/>
  <c r="U3" i="1"/>
  <c r="U2" i="1"/>
  <c r="T4" i="1"/>
  <c r="T3" i="1"/>
  <c r="T2" i="1"/>
  <c r="S4" i="1"/>
  <c r="S3" i="1"/>
  <c r="S2" i="1"/>
  <c r="P4" i="1"/>
  <c r="P3" i="1"/>
  <c r="P2" i="1"/>
  <c r="N2" i="1"/>
  <c r="L4" i="1"/>
  <c r="L3" i="1"/>
  <c r="L2" i="1"/>
  <c r="J4" i="1"/>
  <c r="J3" i="1"/>
  <c r="J2" i="1"/>
  <c r="C4" i="1"/>
  <c r="C3" i="1"/>
  <c r="C2" i="1"/>
  <c r="B4" i="1"/>
  <c r="B3" i="1"/>
  <c r="B2" i="1"/>
  <c r="D4" i="1"/>
  <c r="D3" i="1"/>
  <c r="D2" i="1"/>
  <c r="X4" i="1" l="1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F25" i="4" l="1"/>
  <c r="D25" i="4"/>
  <c r="F24" i="4"/>
  <c r="D24" i="4"/>
  <c r="F23" i="4"/>
  <c r="D23" i="4"/>
  <c r="F22" i="4"/>
  <c r="D22" i="4"/>
  <c r="F21" i="4"/>
  <c r="D21" i="4"/>
  <c r="F20" i="4"/>
  <c r="D20" i="4"/>
  <c r="F19" i="4"/>
  <c r="D19" i="4"/>
  <c r="F18" i="4"/>
  <c r="D18" i="4"/>
  <c r="F17" i="4"/>
  <c r="D17" i="4"/>
  <c r="F16" i="4"/>
  <c r="D16" i="4"/>
  <c r="F15" i="4"/>
  <c r="D15" i="4"/>
  <c r="F14" i="4"/>
  <c r="D14" i="4"/>
  <c r="F13" i="4"/>
  <c r="D13" i="4"/>
  <c r="F12" i="4"/>
  <c r="D12" i="4"/>
  <c r="F11" i="4"/>
  <c r="D11" i="4"/>
  <c r="F10" i="4"/>
  <c r="D10" i="4"/>
  <c r="F9" i="4"/>
  <c r="D9" i="4"/>
  <c r="F8" i="4"/>
  <c r="D8" i="4"/>
  <c r="F7" i="4"/>
  <c r="D7" i="4"/>
  <c r="F6" i="4"/>
  <c r="D6" i="4"/>
  <c r="F5" i="4"/>
  <c r="D5" i="4"/>
  <c r="F4" i="4"/>
  <c r="D4" i="4"/>
  <c r="F3" i="4"/>
  <c r="D3" i="4"/>
  <c r="F2" i="4"/>
  <c r="D2" i="4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R4" i="1"/>
  <c r="W3" i="1"/>
  <c r="X3" i="1" s="1"/>
  <c r="R3" i="1"/>
  <c r="W2" i="1"/>
  <c r="X2" i="1" s="1"/>
  <c r="R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Dongjizhe</author>
  </authors>
  <commentList>
    <comment ref="A2" authorId="0" shapeId="0" xr:uid="{00000000-0006-0000-0500-000001000000}">
      <text>
        <r>
          <rPr>
            <b/>
            <sz val="9"/>
            <rFont val="Tahoma"/>
            <family val="2"/>
          </rPr>
          <t>Dongjizhe: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线路编号从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开始编写</t>
        </r>
      </text>
    </comment>
    <comment ref="I2" authorId="0" shapeId="0" xr:uid="{00000000-0006-0000-0500-000002000000}">
      <text>
        <r>
          <rPr>
            <b/>
            <sz val="9"/>
            <rFont val="Tahoma"/>
            <family val="2"/>
          </rPr>
          <t>Dongjizhe: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变压器</t>
        </r>
        <r>
          <rPr>
            <sz val="9"/>
            <rFont val="Tahoma"/>
            <family val="2"/>
          </rPr>
          <t>/</t>
        </r>
        <r>
          <rPr>
            <sz val="9"/>
            <rFont val="宋体"/>
            <family val="3"/>
            <charset val="134"/>
          </rPr>
          <t>移相器导纳考虑在变比为非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一侧，</t>
        </r>
        <r>
          <rPr>
            <sz val="9"/>
            <rFont val="Tahoma"/>
            <family val="2"/>
          </rPr>
          <t>1:k =1:0.98</t>
        </r>
        <r>
          <rPr>
            <sz val="9"/>
            <rFont val="宋体"/>
            <family val="3"/>
            <charset val="134"/>
          </rPr>
          <t>∠</t>
        </r>
        <r>
          <rPr>
            <sz val="9"/>
            <rFont val="Tahoma"/>
            <family val="2"/>
          </rPr>
          <t>0.3</t>
        </r>
      </text>
    </comment>
  </commentList>
</comments>
</file>

<file path=xl/sharedStrings.xml><?xml version="1.0" encoding="utf-8"?>
<sst xmlns="http://schemas.openxmlformats.org/spreadsheetml/2006/main" count="92" uniqueCount="66">
  <si>
    <t>序号</t>
  </si>
  <si>
    <t>成本函数系数
(a、b、c)</t>
  </si>
  <si>
    <t>有功出力上下限（MW）</t>
  </si>
  <si>
    <t>无功出力上下限（Mvar）</t>
  </si>
  <si>
    <t>最大旋转备用能力（MW）</t>
  </si>
  <si>
    <t>最小关机时间</t>
  </si>
  <si>
    <t>最小开机时间</t>
  </si>
  <si>
    <t>初始状态</t>
  </si>
  <si>
    <t>初始有功出力（MW）</t>
  </si>
  <si>
    <t>热启动成本</t>
  </si>
  <si>
    <t>冷启动成本</t>
  </si>
  <si>
    <t>冷启动小时</t>
  </si>
  <si>
    <t>机组所在节点号</t>
  </si>
  <si>
    <t>平衡节点编号（1表示为机组所在节点号为平衡节点）</t>
  </si>
  <si>
    <t>节点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</si>
  <si>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</si>
  <si>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</si>
  <si>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</si>
  <si>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</si>
  <si>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</si>
  <si>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</si>
  <si>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</si>
  <si>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</si>
  <si>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</si>
  <si>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</si>
  <si>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</si>
  <si>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</si>
  <si>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</si>
  <si>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</si>
  <si>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</si>
  <si>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</si>
  <si>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</si>
  <si>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</si>
  <si>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</si>
  <si>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</si>
  <si>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</si>
  <si>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</si>
  <si>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</si>
  <si>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Hour24</t>
  </si>
  <si>
    <t>风电出力（MW）</t>
  </si>
  <si>
    <t>基础旋转备用</t>
  </si>
  <si>
    <t>额外上旋转备用</t>
  </si>
  <si>
    <t>额外下旋转备用</t>
  </si>
  <si>
    <t>注意：1. 线路编号从1开始编写，0为接地点，必需放在末节点（首节点有电抗器/电容器）；2. 变压器/移相器导纳考虑在变比为非1一侧，1:k =1:0.98∠0.3；3. 节点接地电抗器/电容器只连接到一个节点上，不能在同一节点多处连接</t>
  </si>
  <si>
    <t>支路首节点号</t>
  </si>
  <si>
    <t>支路末节点号</t>
  </si>
  <si>
    <t>支路电阻</t>
  </si>
  <si>
    <t>支路电抗</t>
  </si>
  <si>
    <t>首节点支路电导</t>
  </si>
  <si>
    <t>首节点支路电纳</t>
  </si>
  <si>
    <t>末节点支路电导</t>
  </si>
  <si>
    <t>末节点支路电纳</t>
  </si>
  <si>
    <t>变压器/移相器变比幅值</t>
  </si>
  <si>
    <t>变压器/移相器变比相角（rad）</t>
  </si>
  <si>
    <t>首节点接地电导</t>
  </si>
  <si>
    <t>首节点接地电纳</t>
  </si>
  <si>
    <t>末节点接地电导</t>
  </si>
  <si>
    <t>末节点接地电纳</t>
  </si>
  <si>
    <t>潮流下限</t>
  </si>
  <si>
    <t>潮流上限</t>
  </si>
  <si>
    <t>容量基准值</t>
  </si>
  <si>
    <t>The Unit Commitment Problem With AC Optimal Power Flow Constraints</t>
  </si>
  <si>
    <t>爬坡能力（MW/0.5h）</t>
    <phoneticPr fontId="10" type="noConversion"/>
  </si>
  <si>
    <t>下坡能力（MW/0.5h）</t>
    <phoneticPr fontId="10" type="noConversion"/>
  </si>
  <si>
    <t>启动爬坡能力（MW/0.5h）</t>
    <phoneticPr fontId="10" type="noConversion"/>
  </si>
  <si>
    <t>关闭下坡能力（MW/0.5h）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</si>
</sst>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sz val="12"/>
      <color rgb="FF000000"/>
      <name val="TimesNewRoman"/>
      <family val="1"/>
    </font>
    <font>
      <sz val="20"/>
      <color theme="1"/>
      <name val="等线"/>
      <family val="3"/>
      <charset val="134"/>
      <scheme val="minor"/>
    </font>
    <font>
      <sz val="24"/>
      <color rgb="FF000000"/>
      <name val="TimesNewRoman"/>
      <family val="1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.3"/>
      <color rgb="FF6897BB"/>
      <name val="Consolas"/>
      <family val="3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3" borderId="1" xfId="0" applyNumberFormat="1" applyFont="1" applyFill="1" applyBorder="1" applyAlignment="1" applyProtection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opLeftCell="D1" zoomScale="130" zoomScaleNormal="130" workbookViewId="0">
      <selection activeCell="N7" sqref="N7"/>
    </sheetView>
  </sheetViews>
  <sheetFormatPr defaultColWidth="9.06640625" defaultRowHeight="13.9"/>
  <cols>
    <col min="1" max="3" width="6.46484375" style="19" customWidth="1"/>
    <col min="4" max="4" width="10.265625" style="19" customWidth="1"/>
    <col min="5" max="6" width="6.46484375" style="19" customWidth="1"/>
    <col min="7" max="8" width="7.6640625" style="19" customWidth="1"/>
    <col min="9" max="18" width="6.46484375" style="19" customWidth="1"/>
    <col min="19" max="25" width="9.06640625" style="19" customWidth="1"/>
    <col min="26" max="26" width="9.06640625" style="20" customWidth="1"/>
    <col min="27" max="27" width="9.06640625" style="19" customWidth="1"/>
    <col min="28" max="16384" width="9.06640625" style="19"/>
  </cols>
  <sheetData>
    <row r="1" spans="1:29" s="18" customFormat="1" ht="92.55" customHeight="1">
      <c r="A1" s="18" t="s">
        <v>0</v>
      </c>
      <c r="B1" s="40" t="s">
        <v>1</v>
      </c>
      <c r="C1" s="40"/>
      <c r="D1" s="40"/>
      <c r="E1" s="38" t="s">
        <v>2</v>
      </c>
      <c r="F1" s="37"/>
      <c r="G1" s="38" t="s">
        <v>3</v>
      </c>
      <c r="H1" s="39"/>
      <c r="I1" s="36" t="s">
        <v>62</v>
      </c>
      <c r="J1" s="37"/>
      <c r="K1" s="36" t="s">
        <v>63</v>
      </c>
      <c r="L1" s="37"/>
      <c r="M1" s="36" t="s">
        <v>64</v>
      </c>
      <c r="N1" s="37"/>
      <c r="O1" s="38" t="s">
        <v>65</v>
      </c>
      <c r="P1" s="39"/>
      <c r="Q1" s="36" t="s">
        <v>4</v>
      </c>
      <c r="R1" s="37"/>
      <c r="S1" s="18" t="s">
        <v>5</v>
      </c>
      <c r="T1" s="18" t="s">
        <v>6</v>
      </c>
      <c r="U1" s="18" t="s">
        <v>7</v>
      </c>
      <c r="V1" s="25" t="s">
        <v>8</v>
      </c>
      <c r="W1" s="18" t="s">
        <v>9</v>
      </c>
      <c r="X1" s="18" t="s">
        <v>10</v>
      </c>
      <c r="Y1" s="18" t="s">
        <v>11</v>
      </c>
      <c r="Z1" s="27" t="s">
        <v>12</v>
      </c>
      <c r="AA1" s="25" t="s">
        <v>13</v>
      </c>
      <c r="AC1" s="33"/>
    </row>
    <row r="2" spans="1:29">
      <c r="A2" s="19">
        <v>0</v>
      </c>
      <c r="B2" s="19">
        <f>176.9*1.2469/2/2</f>
        <v>55.144152499999997</v>
      </c>
      <c r="C2" s="19">
        <f>13.5*1.2469/2/2</f>
        <v>4.2082875</v>
      </c>
      <c r="D2" s="21">
        <f>0.0004*1.2469/2/2</f>
        <v>1.2469E-4</v>
      </c>
      <c r="E2" s="19">
        <v>100</v>
      </c>
      <c r="F2" s="19">
        <v>220</v>
      </c>
      <c r="G2" s="19">
        <v>-80</v>
      </c>
      <c r="H2" s="19">
        <v>200</v>
      </c>
      <c r="I2" s="22">
        <v>1</v>
      </c>
      <c r="J2" s="19">
        <f>60/2/2</f>
        <v>15</v>
      </c>
      <c r="K2" s="22">
        <v>1</v>
      </c>
      <c r="L2" s="19">
        <f>60/4</f>
        <v>15</v>
      </c>
      <c r="M2" s="22">
        <v>1</v>
      </c>
      <c r="N2" s="19">
        <f>100/4</f>
        <v>25</v>
      </c>
      <c r="O2" s="22">
        <v>1</v>
      </c>
      <c r="P2" s="19">
        <f>100/4</f>
        <v>25</v>
      </c>
      <c r="Q2" s="22">
        <v>1</v>
      </c>
      <c r="R2" s="19">
        <f>Q2*F2</f>
        <v>220</v>
      </c>
      <c r="S2" s="19">
        <f>4*4</f>
        <v>16</v>
      </c>
      <c r="T2" s="19">
        <f>4*4</f>
        <v>16</v>
      </c>
      <c r="U2" s="19">
        <f>4*4</f>
        <v>16</v>
      </c>
      <c r="V2" s="19">
        <v>160</v>
      </c>
      <c r="W2" s="19">
        <f>100*1.2469</f>
        <v>124.68999999999998</v>
      </c>
      <c r="X2" s="19">
        <f>W2</f>
        <v>124.68999999999998</v>
      </c>
      <c r="Y2" s="28">
        <f>1*4</f>
        <v>4</v>
      </c>
      <c r="Z2" s="20">
        <v>1</v>
      </c>
      <c r="AA2" s="19">
        <v>0</v>
      </c>
    </row>
    <row r="3" spans="1:29">
      <c r="A3" s="19">
        <v>1</v>
      </c>
      <c r="B3" s="19">
        <f>129.9*1.2461/2/2</f>
        <v>40.467097500000001</v>
      </c>
      <c r="C3" s="19">
        <f>32.6*1.2461/2/2</f>
        <v>10.155715000000001</v>
      </c>
      <c r="D3" s="19">
        <f>0.001*1.2461/2/2</f>
        <v>3.11525E-4</v>
      </c>
      <c r="E3" s="32">
        <v>10</v>
      </c>
      <c r="F3" s="19">
        <v>100</v>
      </c>
      <c r="G3" s="19">
        <v>-40</v>
      </c>
      <c r="H3" s="19">
        <v>70</v>
      </c>
      <c r="I3" s="22">
        <v>1</v>
      </c>
      <c r="J3" s="19">
        <f>45/2/2</f>
        <v>11.25</v>
      </c>
      <c r="K3" s="22">
        <v>1</v>
      </c>
      <c r="L3" s="23">
        <f>45/4</f>
        <v>11.25</v>
      </c>
      <c r="M3" s="24">
        <v>1</v>
      </c>
      <c r="N3" s="19">
        <v>2.5</v>
      </c>
      <c r="O3" s="22">
        <v>1</v>
      </c>
      <c r="P3" s="23">
        <f>10/4</f>
        <v>2.5</v>
      </c>
      <c r="Q3" s="22">
        <v>1</v>
      </c>
      <c r="R3" s="19">
        <f>Q3*F3</f>
        <v>100</v>
      </c>
      <c r="S3" s="19">
        <f>3*4</f>
        <v>12</v>
      </c>
      <c r="T3" s="23">
        <f>2*4</f>
        <v>8</v>
      </c>
      <c r="U3" s="19">
        <f>1*4</f>
        <v>4</v>
      </c>
      <c r="V3" s="23">
        <v>55</v>
      </c>
      <c r="W3" s="19">
        <f>200*1.2461</f>
        <v>249.22</v>
      </c>
      <c r="X3" s="19">
        <f t="shared" ref="X3" si="0">W3</f>
        <v>249.22</v>
      </c>
      <c r="Y3" s="28">
        <f>1*4</f>
        <v>4</v>
      </c>
      <c r="Z3" s="20">
        <v>2</v>
      </c>
      <c r="AA3" s="19">
        <v>0</v>
      </c>
    </row>
    <row r="4" spans="1:29">
      <c r="A4" s="19">
        <v>2</v>
      </c>
      <c r="B4" s="19">
        <f>137.4*1.2462/2/2</f>
        <v>42.80697</v>
      </c>
      <c r="C4" s="19">
        <f>17.6*1.2462/2/2</f>
        <v>5.4832800000000006</v>
      </c>
      <c r="D4" s="19">
        <f>0.005*1.2462/2/2</f>
        <v>1.5577500000000001E-3</v>
      </c>
      <c r="E4" s="32">
        <v>10</v>
      </c>
      <c r="F4" s="19">
        <v>20</v>
      </c>
      <c r="G4" s="19">
        <v>-40</v>
      </c>
      <c r="H4" s="19">
        <v>50</v>
      </c>
      <c r="I4" s="22">
        <v>1</v>
      </c>
      <c r="J4" s="19">
        <f>5/2/2</f>
        <v>1.25</v>
      </c>
      <c r="K4" s="22">
        <v>1</v>
      </c>
      <c r="L4" s="19">
        <f>5/4</f>
        <v>1.25</v>
      </c>
      <c r="M4" s="24">
        <v>1</v>
      </c>
      <c r="N4" s="19">
        <v>2.5</v>
      </c>
      <c r="O4" s="22">
        <v>1</v>
      </c>
      <c r="P4" s="19">
        <f>10/4</f>
        <v>2.5</v>
      </c>
      <c r="Q4" s="22">
        <v>1</v>
      </c>
      <c r="R4" s="19">
        <f>Q4*F4</f>
        <v>20</v>
      </c>
      <c r="S4" s="19">
        <f>1*4</f>
        <v>4</v>
      </c>
      <c r="T4" s="19">
        <f>1*4</f>
        <v>4</v>
      </c>
      <c r="U4" s="19">
        <f>-1*4</f>
        <v>-4</v>
      </c>
      <c r="V4" s="19">
        <v>0</v>
      </c>
      <c r="W4" s="19">
        <v>0</v>
      </c>
      <c r="X4" s="19">
        <f>W4</f>
        <v>0</v>
      </c>
      <c r="Y4" s="29">
        <f>1*4</f>
        <v>4</v>
      </c>
      <c r="Z4" s="20">
        <v>6</v>
      </c>
      <c r="AA4" s="19">
        <v>1</v>
      </c>
    </row>
    <row r="5" spans="1:29">
      <c r="O5" s="22"/>
    </row>
    <row r="6" spans="1:29">
      <c r="Z6" s="19"/>
    </row>
    <row r="7" spans="1:29" ht="14.65">
      <c r="O7" s="22"/>
      <c r="U7" s="26"/>
      <c r="V7" s="26"/>
      <c r="Y7" s="28"/>
    </row>
    <row r="8" spans="1:29">
      <c r="O8" s="22"/>
      <c r="Y8" s="28"/>
    </row>
    <row r="9" spans="1:29">
      <c r="O9" s="22"/>
    </row>
    <row r="10" spans="1:29">
      <c r="O10" s="22"/>
      <c r="Z10" s="19"/>
    </row>
    <row r="11" spans="1:29">
      <c r="O11" s="22"/>
    </row>
  </sheetData>
  <mergeCells count="8">
    <mergeCell ref="M1:N1"/>
    <mergeCell ref="O1:P1"/>
    <mergeCell ref="Q1:R1"/>
    <mergeCell ref="B1:D1"/>
    <mergeCell ref="E1:F1"/>
    <mergeCell ref="G1:H1"/>
    <mergeCell ref="I1:J1"/>
    <mergeCell ref="K1:L1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19"/>
  <sheetViews>
    <sheetView workbookViewId="0">
      <selection activeCell="E4" sqref="E4"/>
    </sheetView>
  </sheetViews>
  <sheetFormatPr defaultColWidth="9.06640625" defaultRowHeight="13.9"/>
  <cols>
    <col min="1" max="1" width="11.73046875" style="14" customWidth="1"/>
    <col min="2" max="16384" width="9.06640625" style="14"/>
  </cols>
  <sheetData>
    <row r="1" spans="1:97">
      <c r="A1" s="15" t="s">
        <v>14</v>
      </c>
      <c r="B1" s="15" t="s">
        <v>15</v>
      </c>
      <c r="C1" s="15"/>
      <c r="D1" s="15"/>
      <c r="E1" s="15"/>
      <c r="F1" s="15" t="s">
        <v>16</v>
      </c>
      <c r="G1" s="15"/>
      <c r="H1" s="15"/>
      <c r="I1" s="15"/>
      <c r="J1" s="15" t="s">
        <v>17</v>
      </c>
      <c r="K1" s="15"/>
      <c r="L1" s="15"/>
      <c r="M1" s="15"/>
      <c r="N1" s="15" t="s">
        <v>18</v>
      </c>
      <c r="O1" s="15"/>
      <c r="P1" s="15"/>
      <c r="Q1" s="15"/>
      <c r="R1" s="15" t="s">
        <v>19</v>
      </c>
      <c r="S1" s="15"/>
      <c r="T1" s="15"/>
      <c r="U1" s="15"/>
      <c r="V1" s="15" t="s">
        <v>20</v>
      </c>
      <c r="W1" s="15"/>
      <c r="X1" s="15"/>
      <c r="Y1" s="15"/>
      <c r="Z1" s="15" t="s">
        <v>21</v>
      </c>
      <c r="AA1" s="15"/>
      <c r="AB1" s="15"/>
      <c r="AC1" s="15"/>
      <c r="AD1" s="15" t="s">
        <v>22</v>
      </c>
      <c r="AE1" s="15"/>
      <c r="AF1" s="15"/>
      <c r="AG1" s="15"/>
      <c r="AH1" s="15" t="s">
        <v>23</v>
      </c>
      <c r="AI1" s="15"/>
      <c r="AJ1" s="15"/>
      <c r="AK1" s="15"/>
      <c r="AL1" s="15" t="s">
        <v>24</v>
      </c>
      <c r="AM1" s="15"/>
      <c r="AN1" s="15"/>
      <c r="AO1" s="15"/>
      <c r="AP1" s="15" t="s">
        <v>25</v>
      </c>
      <c r="AQ1" s="15"/>
      <c r="AR1" s="15"/>
      <c r="AS1" s="15"/>
      <c r="AT1" s="15" t="s">
        <v>26</v>
      </c>
      <c r="AU1" s="15"/>
      <c r="AV1" s="15"/>
      <c r="AW1" s="15"/>
      <c r="AX1" s="15" t="s">
        <v>27</v>
      </c>
      <c r="AY1" s="15"/>
      <c r="AZ1" s="15"/>
      <c r="BA1" s="15"/>
      <c r="BB1" s="15" t="s">
        <v>28</v>
      </c>
      <c r="BC1" s="15"/>
      <c r="BD1" s="15"/>
      <c r="BE1" s="15"/>
      <c r="BF1" s="15" t="s">
        <v>29</v>
      </c>
      <c r="BG1" s="15"/>
      <c r="BH1" s="15"/>
      <c r="BI1" s="15"/>
      <c r="BJ1" s="15" t="s">
        <v>30</v>
      </c>
      <c r="BK1" s="15"/>
      <c r="BL1" s="15"/>
      <c r="BM1" s="15"/>
      <c r="BN1" s="15" t="s">
        <v>31</v>
      </c>
      <c r="BO1" s="15"/>
      <c r="BP1" s="15"/>
      <c r="BQ1" s="15"/>
      <c r="BR1" s="15" t="s">
        <v>32</v>
      </c>
      <c r="BS1" s="15"/>
      <c r="BT1" s="15"/>
      <c r="BU1" s="15"/>
      <c r="BV1" s="15" t="s">
        <v>33</v>
      </c>
      <c r="BW1" s="15"/>
      <c r="BX1" s="15"/>
      <c r="BY1" s="15"/>
      <c r="BZ1" s="15" t="s">
        <v>34</v>
      </c>
      <c r="CA1" s="15"/>
      <c r="CB1" s="15"/>
      <c r="CC1" s="15"/>
      <c r="CD1" s="15" t="s">
        <v>35</v>
      </c>
      <c r="CE1" s="15"/>
      <c r="CF1" s="15"/>
      <c r="CG1" s="15"/>
      <c r="CH1" s="15" t="s">
        <v>36</v>
      </c>
      <c r="CI1" s="15"/>
      <c r="CJ1" s="15"/>
      <c r="CK1" s="15"/>
      <c r="CL1" s="15" t="s">
        <v>37</v>
      </c>
      <c r="CM1" s="15"/>
      <c r="CN1" s="15"/>
      <c r="CO1" s="15"/>
      <c r="CP1" s="15" t="s">
        <v>38</v>
      </c>
    </row>
    <row r="2" spans="1:97">
      <c r="A2" s="14">
        <v>1</v>
      </c>
      <c r="B2" s="14">
        <v>178</v>
      </c>
      <c r="C2" s="14">
        <v>176</v>
      </c>
      <c r="D2" s="14">
        <v>173</v>
      </c>
      <c r="E2" s="14">
        <v>171</v>
      </c>
      <c r="F2" s="14">
        <v>168</v>
      </c>
      <c r="G2" s="14">
        <v>165</v>
      </c>
      <c r="H2" s="14">
        <v>165</v>
      </c>
      <c r="I2" s="14">
        <v>163</v>
      </c>
      <c r="J2" s="14">
        <v>161</v>
      </c>
      <c r="K2" s="14">
        <v>159</v>
      </c>
      <c r="L2" s="14">
        <v>158</v>
      </c>
      <c r="M2" s="14">
        <v>158</v>
      </c>
      <c r="N2" s="14">
        <v>157</v>
      </c>
      <c r="O2" s="14">
        <v>158</v>
      </c>
      <c r="P2" s="14">
        <v>158</v>
      </c>
      <c r="Q2" s="14">
        <v>158</v>
      </c>
      <c r="R2" s="14">
        <v>158</v>
      </c>
      <c r="S2" s="14">
        <v>160</v>
      </c>
      <c r="T2" s="14">
        <v>161</v>
      </c>
      <c r="U2" s="14">
        <v>162</v>
      </c>
      <c r="V2" s="14">
        <v>163</v>
      </c>
      <c r="W2" s="14">
        <v>178</v>
      </c>
      <c r="X2" s="14">
        <v>189</v>
      </c>
      <c r="Y2" s="14">
        <v>200</v>
      </c>
      <c r="Z2" s="14">
        <v>220</v>
      </c>
      <c r="AA2" s="14">
        <v>219</v>
      </c>
      <c r="AB2" s="14">
        <v>216</v>
      </c>
      <c r="AC2" s="14">
        <v>213</v>
      </c>
      <c r="AD2" s="14">
        <v>210</v>
      </c>
      <c r="AE2" s="14">
        <v>210</v>
      </c>
      <c r="AF2" s="14">
        <v>210</v>
      </c>
      <c r="AG2" s="14">
        <v>210</v>
      </c>
      <c r="AH2" s="14">
        <v>209</v>
      </c>
      <c r="AI2" s="14">
        <v>211</v>
      </c>
      <c r="AJ2" s="14">
        <v>215</v>
      </c>
      <c r="AK2" s="14">
        <v>218</v>
      </c>
      <c r="AL2" s="14">
        <v>220</v>
      </c>
      <c r="AM2" s="14">
        <v>215</v>
      </c>
      <c r="AN2" s="14">
        <v>208</v>
      </c>
      <c r="AO2" s="14">
        <v>204</v>
      </c>
      <c r="AP2" s="14">
        <v>202</v>
      </c>
      <c r="AQ2" s="14">
        <v>198</v>
      </c>
      <c r="AR2" s="14">
        <v>190</v>
      </c>
      <c r="AS2" s="14">
        <v>185</v>
      </c>
      <c r="AT2" s="14">
        <v>183</v>
      </c>
      <c r="AU2" s="14">
        <v>181</v>
      </c>
      <c r="AV2" s="14">
        <v>184</v>
      </c>
      <c r="AW2" s="14">
        <v>181</v>
      </c>
      <c r="AX2" s="23">
        <v>180</v>
      </c>
      <c r="AY2" s="14">
        <v>185</v>
      </c>
      <c r="AZ2" s="14">
        <v>195</v>
      </c>
      <c r="BA2" s="14">
        <v>205</v>
      </c>
      <c r="BB2" s="14">
        <v>212</v>
      </c>
      <c r="BC2" s="14">
        <v>200</v>
      </c>
      <c r="BD2" s="14">
        <v>190</v>
      </c>
      <c r="BE2" s="14">
        <v>180</v>
      </c>
      <c r="BF2" s="14">
        <v>170</v>
      </c>
      <c r="BG2" s="14">
        <v>175</v>
      </c>
      <c r="BH2" s="14">
        <v>179</v>
      </c>
      <c r="BI2" s="14">
        <v>183</v>
      </c>
      <c r="BJ2" s="14">
        <v>185</v>
      </c>
      <c r="BK2" s="14">
        <v>196</v>
      </c>
      <c r="BL2" s="14">
        <v>210</v>
      </c>
      <c r="BM2" s="14">
        <v>220</v>
      </c>
      <c r="BN2" s="14">
        <v>231</v>
      </c>
      <c r="BO2" s="14">
        <v>237</v>
      </c>
      <c r="BP2" s="14">
        <v>245</v>
      </c>
      <c r="BQ2" s="14">
        <v>250</v>
      </c>
      <c r="BR2" s="14">
        <v>251</v>
      </c>
      <c r="BS2" s="14">
        <v>250</v>
      </c>
      <c r="BT2" s="14">
        <v>255</v>
      </c>
      <c r="BU2" s="14">
        <v>260</v>
      </c>
      <c r="BV2" s="14">
        <v>250</v>
      </c>
      <c r="BW2" s="14">
        <v>249</v>
      </c>
      <c r="BX2" s="14">
        <v>245</v>
      </c>
      <c r="BY2" s="14">
        <v>243</v>
      </c>
      <c r="BZ2" s="14">
        <v>242</v>
      </c>
      <c r="CA2" s="14">
        <v>242</v>
      </c>
      <c r="CB2" s="14">
        <v>245</v>
      </c>
      <c r="CC2" s="14">
        <v>244</v>
      </c>
      <c r="CD2" s="14">
        <v>242</v>
      </c>
      <c r="CE2" s="14">
        <v>238</v>
      </c>
      <c r="CF2" s="14">
        <v>235</v>
      </c>
      <c r="CG2" s="14">
        <v>233</v>
      </c>
      <c r="CH2" s="14">
        <v>231</v>
      </c>
      <c r="CI2" s="14">
        <v>220</v>
      </c>
      <c r="CJ2" s="14">
        <v>215</v>
      </c>
      <c r="CK2" s="14">
        <v>205</v>
      </c>
      <c r="CL2" s="14">
        <v>205</v>
      </c>
      <c r="CM2" s="14">
        <v>202</v>
      </c>
      <c r="CN2" s="14">
        <v>204</v>
      </c>
      <c r="CO2" s="14">
        <v>203</v>
      </c>
      <c r="CP2" s="14">
        <v>200</v>
      </c>
      <c r="CQ2" s="14">
        <v>200</v>
      </c>
      <c r="CR2" s="14">
        <v>205</v>
      </c>
      <c r="CS2" s="14">
        <v>200</v>
      </c>
    </row>
    <row r="7" spans="1:97">
      <c r="A7" s="16"/>
    </row>
    <row r="8" spans="1:97">
      <c r="A8" s="16"/>
      <c r="CQ8" s="15"/>
    </row>
    <row r="9" spans="1:97">
      <c r="A9" s="16"/>
    </row>
    <row r="15" spans="1:97">
      <c r="A15" s="16"/>
    </row>
    <row r="16" spans="1:97">
      <c r="A16" s="16"/>
    </row>
    <row r="17" spans="1:1">
      <c r="A17" s="16"/>
    </row>
    <row r="18" spans="1:1">
      <c r="A18" s="16"/>
    </row>
    <row r="19" spans="1:1">
      <c r="A19" s="16"/>
    </row>
  </sheetData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4"/>
  <sheetViews>
    <sheetView topLeftCell="L1" zoomScale="175" zoomScaleNormal="175" workbookViewId="0">
      <selection activeCell="W6" sqref="W6"/>
    </sheetView>
  </sheetViews>
  <sheetFormatPr defaultColWidth="9" defaultRowHeight="13.9"/>
  <sheetData>
    <row r="1" spans="1:25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5" t="s">
        <v>30</v>
      </c>
      <c r="R1" s="15" t="s">
        <v>31</v>
      </c>
      <c r="S1" s="15" t="s">
        <v>32</v>
      </c>
      <c r="T1" s="15" t="s">
        <v>33</v>
      </c>
      <c r="U1" s="15" t="s">
        <v>34</v>
      </c>
      <c r="V1" s="15" t="s">
        <v>35</v>
      </c>
      <c r="W1" s="15" t="s">
        <v>36</v>
      </c>
      <c r="X1" s="15" t="s">
        <v>37</v>
      </c>
      <c r="Y1" s="15" t="s">
        <v>38</v>
      </c>
    </row>
    <row r="2" spans="1:25">
      <c r="A2" s="14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</row>
    <row r="3" spans="1:25">
      <c r="A3" s="14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</row>
    <row r="4" spans="1:25">
      <c r="A4" s="14">
        <v>3</v>
      </c>
      <c r="B4" s="14">
        <v>10.074</v>
      </c>
      <c r="C4" s="14">
        <v>9.4960000000000004</v>
      </c>
      <c r="D4" s="14">
        <v>9.1240000000000006</v>
      </c>
      <c r="E4" s="14">
        <v>8.8979999999999997</v>
      </c>
      <c r="F4" s="14">
        <v>8.9160000000000004</v>
      </c>
      <c r="G4" s="14">
        <v>9.2279999999999998</v>
      </c>
      <c r="H4" s="14">
        <v>9.9700000000000006</v>
      </c>
      <c r="I4" s="14">
        <v>10.212</v>
      </c>
      <c r="J4" s="14">
        <v>10.742000000000001</v>
      </c>
      <c r="K4" s="14">
        <v>11.9</v>
      </c>
      <c r="L4" s="14">
        <v>13.146000000000001</v>
      </c>
      <c r="M4" s="14">
        <v>13.576000000000001</v>
      </c>
      <c r="N4" s="14">
        <v>13.926</v>
      </c>
      <c r="O4" s="14">
        <v>14.006</v>
      </c>
      <c r="P4" s="14">
        <v>14.31</v>
      </c>
      <c r="Q4" s="14">
        <v>14.708</v>
      </c>
      <c r="R4" s="14">
        <v>14.72</v>
      </c>
      <c r="S4" s="14">
        <v>14.188000000000001</v>
      </c>
      <c r="T4" s="14">
        <v>14.144</v>
      </c>
      <c r="U4" s="14">
        <v>13.648</v>
      </c>
      <c r="V4" s="14">
        <v>13.646000000000001</v>
      </c>
      <c r="W4" s="14">
        <v>13.378</v>
      </c>
      <c r="X4" s="14">
        <v>11.266</v>
      </c>
      <c r="Y4" s="14">
        <v>11.246</v>
      </c>
    </row>
    <row r="5" spans="1:25">
      <c r="A5" s="14">
        <v>4</v>
      </c>
      <c r="B5" s="14">
        <v>20.148</v>
      </c>
      <c r="C5" s="14">
        <v>18.992000000000001</v>
      </c>
      <c r="D5" s="14">
        <v>18.248000000000001</v>
      </c>
      <c r="E5" s="14">
        <v>17.795999999999999</v>
      </c>
      <c r="F5" s="14">
        <v>17.832000000000001</v>
      </c>
      <c r="G5" s="14">
        <v>18.456</v>
      </c>
      <c r="H5" s="14">
        <v>19.940000000000001</v>
      </c>
      <c r="I5" s="14">
        <v>20.423999999999999</v>
      </c>
      <c r="J5" s="14">
        <v>21.484000000000002</v>
      </c>
      <c r="K5" s="14">
        <v>23.8</v>
      </c>
      <c r="L5" s="14">
        <v>26.292000000000002</v>
      </c>
      <c r="M5" s="14">
        <v>27.152000000000001</v>
      </c>
      <c r="N5" s="14">
        <v>27.852</v>
      </c>
      <c r="O5" s="14">
        <v>28.012</v>
      </c>
      <c r="P5" s="14">
        <v>28.62</v>
      </c>
      <c r="Q5" s="14">
        <v>29.416</v>
      </c>
      <c r="R5" s="14">
        <v>29.44</v>
      </c>
      <c r="S5" s="14">
        <v>28.376000000000001</v>
      </c>
      <c r="T5" s="14">
        <v>28.288</v>
      </c>
      <c r="U5" s="14">
        <v>27.295999999999999</v>
      </c>
      <c r="V5" s="14">
        <v>27.292000000000002</v>
      </c>
      <c r="W5" s="14">
        <v>26.756</v>
      </c>
      <c r="X5" s="14">
        <v>22.532</v>
      </c>
      <c r="Y5" s="14">
        <v>22.492000000000001</v>
      </c>
    </row>
    <row r="6" spans="1:25">
      <c r="A6" s="16">
        <v>5</v>
      </c>
      <c r="B6" s="14">
        <f>B5</f>
        <v>20.148</v>
      </c>
      <c r="C6" s="14">
        <f t="shared" ref="C6:Y6" si="0">C5</f>
        <v>18.992000000000001</v>
      </c>
      <c r="D6" s="14">
        <f t="shared" si="0"/>
        <v>18.248000000000001</v>
      </c>
      <c r="E6" s="14">
        <f t="shared" si="0"/>
        <v>17.795999999999999</v>
      </c>
      <c r="F6" s="14">
        <f t="shared" si="0"/>
        <v>17.832000000000001</v>
      </c>
      <c r="G6" s="14">
        <f t="shared" si="0"/>
        <v>18.456</v>
      </c>
      <c r="H6" s="14">
        <f t="shared" si="0"/>
        <v>19.940000000000001</v>
      </c>
      <c r="I6" s="14">
        <f t="shared" si="0"/>
        <v>20.423999999999999</v>
      </c>
      <c r="J6" s="14">
        <f t="shared" si="0"/>
        <v>21.484000000000002</v>
      </c>
      <c r="K6" s="14">
        <f t="shared" si="0"/>
        <v>23.8</v>
      </c>
      <c r="L6" s="14">
        <f t="shared" si="0"/>
        <v>26.292000000000002</v>
      </c>
      <c r="M6" s="14">
        <f t="shared" si="0"/>
        <v>27.152000000000001</v>
      </c>
      <c r="N6" s="14">
        <f t="shared" si="0"/>
        <v>27.852</v>
      </c>
      <c r="O6" s="14">
        <f t="shared" si="0"/>
        <v>28.012</v>
      </c>
      <c r="P6" s="14">
        <f t="shared" si="0"/>
        <v>28.62</v>
      </c>
      <c r="Q6" s="14">
        <f t="shared" si="0"/>
        <v>29.416</v>
      </c>
      <c r="R6" s="14">
        <f t="shared" si="0"/>
        <v>29.44</v>
      </c>
      <c r="S6" s="14">
        <f t="shared" si="0"/>
        <v>28.376000000000001</v>
      </c>
      <c r="T6" s="14">
        <f t="shared" si="0"/>
        <v>28.288</v>
      </c>
      <c r="U6" s="14">
        <f t="shared" si="0"/>
        <v>27.295999999999999</v>
      </c>
      <c r="V6" s="14">
        <f t="shared" si="0"/>
        <v>27.292000000000002</v>
      </c>
      <c r="W6" s="14">
        <f t="shared" si="0"/>
        <v>26.756</v>
      </c>
      <c r="X6" s="14">
        <f t="shared" si="0"/>
        <v>22.532</v>
      </c>
      <c r="Y6" s="14">
        <f t="shared" si="0"/>
        <v>22.492000000000001</v>
      </c>
    </row>
    <row r="7" spans="1:25">
      <c r="A7" s="17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</row>
    <row r="8" spans="1:25">
      <c r="A8" s="1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>
      <c r="A9" s="1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7"/>
  <sheetViews>
    <sheetView topLeftCell="A61" workbookViewId="0">
      <selection activeCell="B2" sqref="B2:B97"/>
    </sheetView>
  </sheetViews>
  <sheetFormatPr defaultColWidth="9.06640625" defaultRowHeight="13.9"/>
  <cols>
    <col min="1" max="1" width="9.06640625" style="14"/>
    <col min="2" max="2" width="17.46484375" style="14" customWidth="1"/>
    <col min="3" max="16384" width="9.06640625" style="4"/>
  </cols>
  <sheetData>
    <row r="1" spans="1:2">
      <c r="A1" s="14" t="s">
        <v>0</v>
      </c>
      <c r="B1" s="14" t="s">
        <v>39</v>
      </c>
    </row>
    <row r="2" spans="1:2">
      <c r="A2" s="14">
        <v>1</v>
      </c>
      <c r="B2" s="14">
        <v>0</v>
      </c>
    </row>
    <row r="3" spans="1:2">
      <c r="A3" s="14">
        <v>2</v>
      </c>
      <c r="B3" s="14">
        <v>0</v>
      </c>
    </row>
    <row r="4" spans="1:2">
      <c r="A4" s="14">
        <v>3</v>
      </c>
      <c r="B4" s="14">
        <v>0</v>
      </c>
    </row>
    <row r="5" spans="1:2">
      <c r="A5" s="14">
        <v>4</v>
      </c>
      <c r="B5" s="14">
        <v>0</v>
      </c>
    </row>
    <row r="6" spans="1:2">
      <c r="A6" s="14">
        <v>5</v>
      </c>
      <c r="B6" s="14">
        <v>0</v>
      </c>
    </row>
    <row r="7" spans="1:2">
      <c r="A7" s="14">
        <v>6</v>
      </c>
      <c r="B7" s="14">
        <v>0</v>
      </c>
    </row>
    <row r="8" spans="1:2">
      <c r="A8" s="14">
        <v>7</v>
      </c>
      <c r="B8" s="14">
        <v>0</v>
      </c>
    </row>
    <row r="9" spans="1:2">
      <c r="A9" s="14">
        <v>8</v>
      </c>
      <c r="B9" s="14">
        <v>0</v>
      </c>
    </row>
    <row r="10" spans="1:2">
      <c r="A10" s="14">
        <v>9</v>
      </c>
      <c r="B10" s="14">
        <v>0</v>
      </c>
    </row>
    <row r="11" spans="1:2">
      <c r="A11" s="14">
        <v>10</v>
      </c>
      <c r="B11" s="14">
        <v>0</v>
      </c>
    </row>
    <row r="12" spans="1:2">
      <c r="A12" s="14">
        <v>11</v>
      </c>
      <c r="B12" s="14">
        <v>0</v>
      </c>
    </row>
    <row r="13" spans="1:2">
      <c r="A13" s="14">
        <v>12</v>
      </c>
      <c r="B13" s="14">
        <v>0</v>
      </c>
    </row>
    <row r="14" spans="1:2">
      <c r="A14" s="14">
        <v>13</v>
      </c>
      <c r="B14" s="14">
        <v>0</v>
      </c>
    </row>
    <row r="15" spans="1:2">
      <c r="A15" s="14">
        <v>14</v>
      </c>
      <c r="B15" s="14">
        <v>0</v>
      </c>
    </row>
    <row r="16" spans="1:2">
      <c r="A16" s="14">
        <v>15</v>
      </c>
      <c r="B16" s="14">
        <v>0</v>
      </c>
    </row>
    <row r="17" spans="1:2">
      <c r="A17" s="14">
        <v>16</v>
      </c>
      <c r="B17" s="14">
        <v>0</v>
      </c>
    </row>
    <row r="18" spans="1:2">
      <c r="A18" s="14">
        <v>17</v>
      </c>
      <c r="B18" s="14">
        <v>0</v>
      </c>
    </row>
    <row r="19" spans="1:2">
      <c r="A19" s="14">
        <v>18</v>
      </c>
      <c r="B19" s="14">
        <v>0</v>
      </c>
    </row>
    <row r="20" spans="1:2">
      <c r="A20" s="14">
        <v>19</v>
      </c>
      <c r="B20" s="14">
        <v>0</v>
      </c>
    </row>
    <row r="21" spans="1:2">
      <c r="A21" s="14">
        <v>20</v>
      </c>
      <c r="B21" s="14">
        <v>0</v>
      </c>
    </row>
    <row r="22" spans="1:2">
      <c r="A22" s="14">
        <v>21</v>
      </c>
      <c r="B22" s="14">
        <v>0</v>
      </c>
    </row>
    <row r="23" spans="1:2">
      <c r="A23" s="14">
        <v>22</v>
      </c>
      <c r="B23" s="14">
        <v>0</v>
      </c>
    </row>
    <row r="24" spans="1:2">
      <c r="A24" s="14">
        <v>23</v>
      </c>
      <c r="B24" s="14">
        <v>0</v>
      </c>
    </row>
    <row r="25" spans="1:2">
      <c r="A25" s="14">
        <v>24</v>
      </c>
      <c r="B25" s="14">
        <v>0</v>
      </c>
    </row>
    <row r="26" spans="1:2">
      <c r="A26" s="14">
        <v>25</v>
      </c>
      <c r="B26" s="14">
        <v>0</v>
      </c>
    </row>
    <row r="27" spans="1:2">
      <c r="A27" s="14">
        <v>26</v>
      </c>
      <c r="B27" s="14">
        <v>0</v>
      </c>
    </row>
    <row r="28" spans="1:2">
      <c r="A28" s="14">
        <v>27</v>
      </c>
      <c r="B28" s="14">
        <v>0</v>
      </c>
    </row>
    <row r="29" spans="1:2">
      <c r="A29" s="14">
        <v>28</v>
      </c>
      <c r="B29" s="14">
        <v>0</v>
      </c>
    </row>
    <row r="30" spans="1:2">
      <c r="A30" s="14">
        <v>29</v>
      </c>
      <c r="B30" s="14">
        <v>0</v>
      </c>
    </row>
    <row r="31" spans="1:2">
      <c r="A31" s="14">
        <v>30</v>
      </c>
      <c r="B31" s="14">
        <v>0</v>
      </c>
    </row>
    <row r="32" spans="1:2">
      <c r="A32" s="14">
        <v>31</v>
      </c>
      <c r="B32" s="14">
        <v>0</v>
      </c>
    </row>
    <row r="33" spans="1:2">
      <c r="A33" s="14">
        <v>32</v>
      </c>
      <c r="B33" s="14">
        <v>0</v>
      </c>
    </row>
    <row r="34" spans="1:2">
      <c r="A34" s="14">
        <v>33</v>
      </c>
      <c r="B34" s="14">
        <v>0</v>
      </c>
    </row>
    <row r="35" spans="1:2">
      <c r="A35" s="14">
        <v>34</v>
      </c>
      <c r="B35" s="14">
        <v>0</v>
      </c>
    </row>
    <row r="36" spans="1:2">
      <c r="A36" s="14">
        <v>35</v>
      </c>
      <c r="B36" s="14">
        <v>0</v>
      </c>
    </row>
    <row r="37" spans="1:2">
      <c r="A37" s="14">
        <v>36</v>
      </c>
      <c r="B37" s="14">
        <v>0</v>
      </c>
    </row>
    <row r="38" spans="1:2">
      <c r="A38" s="14">
        <v>37</v>
      </c>
      <c r="B38" s="14">
        <v>2</v>
      </c>
    </row>
    <row r="39" spans="1:2">
      <c r="A39" s="14">
        <v>38</v>
      </c>
      <c r="B39" s="14">
        <v>4</v>
      </c>
    </row>
    <row r="40" spans="1:2">
      <c r="A40" s="14">
        <v>39</v>
      </c>
      <c r="B40" s="14">
        <v>6</v>
      </c>
    </row>
    <row r="41" spans="1:2">
      <c r="A41" s="14">
        <v>40</v>
      </c>
      <c r="B41" s="14">
        <v>9</v>
      </c>
    </row>
    <row r="42" spans="1:2">
      <c r="A42" s="14">
        <v>41</v>
      </c>
      <c r="B42" s="14">
        <v>12</v>
      </c>
    </row>
    <row r="43" spans="1:2">
      <c r="A43" s="14">
        <v>42</v>
      </c>
      <c r="B43" s="14">
        <v>15</v>
      </c>
    </row>
    <row r="44" spans="1:2">
      <c r="A44" s="14">
        <v>43</v>
      </c>
      <c r="B44" s="14">
        <v>20</v>
      </c>
    </row>
    <row r="45" spans="1:2">
      <c r="A45" s="14">
        <v>44</v>
      </c>
      <c r="B45" s="14">
        <v>23</v>
      </c>
    </row>
    <row r="46" spans="1:2">
      <c r="A46" s="14">
        <v>45</v>
      </c>
      <c r="B46" s="14">
        <v>28</v>
      </c>
    </row>
    <row r="47" spans="1:2">
      <c r="A47" s="14">
        <v>46</v>
      </c>
      <c r="B47" s="14">
        <v>35</v>
      </c>
    </row>
    <row r="48" spans="1:2">
      <c r="A48" s="14">
        <v>47</v>
      </c>
      <c r="B48" s="14">
        <v>45</v>
      </c>
    </row>
    <row r="49" spans="1:2">
      <c r="A49" s="14">
        <v>48</v>
      </c>
      <c r="B49" s="14">
        <v>55</v>
      </c>
    </row>
    <row r="50" spans="1:2">
      <c r="A50" s="14">
        <v>49</v>
      </c>
      <c r="B50" s="14">
        <v>66</v>
      </c>
    </row>
    <row r="51" spans="1:2">
      <c r="A51" s="14">
        <v>50</v>
      </c>
      <c r="B51" s="14">
        <v>69</v>
      </c>
    </row>
    <row r="52" spans="1:2">
      <c r="A52" s="14">
        <v>51</v>
      </c>
      <c r="B52" s="14">
        <v>70</v>
      </c>
    </row>
    <row r="53" spans="1:2">
      <c r="A53" s="14">
        <v>52</v>
      </c>
      <c r="B53" s="14">
        <v>75</v>
      </c>
    </row>
    <row r="54" spans="1:2">
      <c r="A54" s="14">
        <v>53</v>
      </c>
      <c r="B54" s="14">
        <v>79</v>
      </c>
    </row>
    <row r="55" spans="1:2">
      <c r="A55" s="14">
        <v>54</v>
      </c>
      <c r="B55" s="14">
        <v>78</v>
      </c>
    </row>
    <row r="56" spans="1:2">
      <c r="A56" s="14">
        <v>55</v>
      </c>
      <c r="B56" s="14">
        <v>75</v>
      </c>
    </row>
    <row r="57" spans="1:2">
      <c r="A57" s="14">
        <v>56</v>
      </c>
      <c r="B57" s="14">
        <v>74</v>
      </c>
    </row>
    <row r="58" spans="1:2">
      <c r="A58" s="14">
        <v>57</v>
      </c>
      <c r="B58" s="14">
        <v>71</v>
      </c>
    </row>
    <row r="59" spans="1:2">
      <c r="A59" s="14">
        <v>58</v>
      </c>
      <c r="B59" s="14">
        <v>59</v>
      </c>
    </row>
    <row r="60" spans="1:2">
      <c r="A60" s="14">
        <v>59</v>
      </c>
      <c r="B60" s="14">
        <v>51</v>
      </c>
    </row>
    <row r="61" spans="1:2">
      <c r="A61" s="14">
        <v>60</v>
      </c>
      <c r="B61" s="14">
        <v>52</v>
      </c>
    </row>
    <row r="62" spans="1:2">
      <c r="A62" s="14">
        <v>61</v>
      </c>
      <c r="B62" s="14">
        <v>37</v>
      </c>
    </row>
    <row r="63" spans="1:2">
      <c r="A63" s="14">
        <v>62</v>
      </c>
      <c r="B63" s="14">
        <v>35</v>
      </c>
    </row>
    <row r="64" spans="1:2">
      <c r="A64" s="14">
        <v>63</v>
      </c>
      <c r="B64" s="14">
        <v>33</v>
      </c>
    </row>
    <row r="65" spans="1:2">
      <c r="A65" s="14">
        <v>64</v>
      </c>
      <c r="B65" s="14">
        <v>32</v>
      </c>
    </row>
    <row r="66" spans="1:2">
      <c r="A66" s="14">
        <v>65</v>
      </c>
      <c r="B66" s="14">
        <v>30</v>
      </c>
    </row>
    <row r="67" spans="1:2">
      <c r="A67" s="14">
        <v>66</v>
      </c>
      <c r="B67" s="14">
        <v>27</v>
      </c>
    </row>
    <row r="68" spans="1:2">
      <c r="A68" s="14">
        <v>67</v>
      </c>
      <c r="B68" s="14">
        <v>22</v>
      </c>
    </row>
    <row r="69" spans="1:2">
      <c r="A69" s="14">
        <v>68</v>
      </c>
      <c r="B69" s="14">
        <v>20</v>
      </c>
    </row>
    <row r="70" spans="1:2">
      <c r="A70" s="14">
        <v>69</v>
      </c>
      <c r="B70" s="14">
        <v>17</v>
      </c>
    </row>
    <row r="71" spans="1:2">
      <c r="A71" s="14">
        <v>70</v>
      </c>
      <c r="B71" s="14">
        <v>15</v>
      </c>
    </row>
    <row r="72" spans="1:2">
      <c r="A72" s="14">
        <v>71</v>
      </c>
      <c r="B72" s="14">
        <v>14</v>
      </c>
    </row>
    <row r="73" spans="1:2">
      <c r="A73" s="14">
        <v>72</v>
      </c>
      <c r="B73" s="14">
        <v>12</v>
      </c>
    </row>
    <row r="74" spans="1:2">
      <c r="A74" s="14">
        <v>73</v>
      </c>
      <c r="B74" s="14">
        <v>11</v>
      </c>
    </row>
    <row r="75" spans="1:2">
      <c r="A75" s="14">
        <v>74</v>
      </c>
      <c r="B75" s="14">
        <v>8</v>
      </c>
    </row>
    <row r="76" spans="1:2">
      <c r="A76" s="14">
        <v>75</v>
      </c>
      <c r="B76" s="14">
        <v>7</v>
      </c>
    </row>
    <row r="77" spans="1:2">
      <c r="A77" s="14">
        <v>76</v>
      </c>
      <c r="B77" s="14">
        <v>5</v>
      </c>
    </row>
    <row r="78" spans="1:2">
      <c r="A78" s="14">
        <v>77</v>
      </c>
      <c r="B78" s="14">
        <v>3</v>
      </c>
    </row>
    <row r="79" spans="1:2">
      <c r="A79" s="14">
        <v>78</v>
      </c>
      <c r="B79" s="14">
        <v>1</v>
      </c>
    </row>
    <row r="80" spans="1:2">
      <c r="A80" s="14">
        <v>79</v>
      </c>
      <c r="B80" s="14">
        <v>0</v>
      </c>
    </row>
    <row r="81" spans="1:2">
      <c r="A81" s="14">
        <v>80</v>
      </c>
      <c r="B81" s="14">
        <v>0</v>
      </c>
    </row>
    <row r="82" spans="1:2">
      <c r="A82" s="14">
        <v>81</v>
      </c>
      <c r="B82" s="14">
        <v>0</v>
      </c>
    </row>
    <row r="83" spans="1:2">
      <c r="A83" s="14">
        <v>82</v>
      </c>
      <c r="B83" s="14">
        <v>0</v>
      </c>
    </row>
    <row r="84" spans="1:2">
      <c r="A84" s="14">
        <v>83</v>
      </c>
      <c r="B84" s="14">
        <v>0</v>
      </c>
    </row>
    <row r="85" spans="1:2">
      <c r="A85" s="14">
        <v>84</v>
      </c>
      <c r="B85" s="14">
        <v>0</v>
      </c>
    </row>
    <row r="86" spans="1:2">
      <c r="A86" s="14">
        <v>85</v>
      </c>
      <c r="B86" s="14">
        <v>0</v>
      </c>
    </row>
    <row r="87" spans="1:2">
      <c r="A87" s="14">
        <v>86</v>
      </c>
      <c r="B87" s="14">
        <v>0</v>
      </c>
    </row>
    <row r="88" spans="1:2">
      <c r="A88" s="14">
        <v>87</v>
      </c>
      <c r="B88" s="14">
        <v>0</v>
      </c>
    </row>
    <row r="89" spans="1:2">
      <c r="A89" s="14">
        <v>88</v>
      </c>
      <c r="B89" s="14">
        <v>0</v>
      </c>
    </row>
    <row r="90" spans="1:2">
      <c r="A90" s="14">
        <v>89</v>
      </c>
      <c r="B90" s="14">
        <v>0</v>
      </c>
    </row>
    <row r="91" spans="1:2">
      <c r="A91" s="14">
        <v>90</v>
      </c>
      <c r="B91" s="14">
        <v>0</v>
      </c>
    </row>
    <row r="92" spans="1:2">
      <c r="A92" s="14">
        <v>91</v>
      </c>
      <c r="B92" s="14">
        <v>0</v>
      </c>
    </row>
    <row r="93" spans="1:2">
      <c r="A93" s="14">
        <v>92</v>
      </c>
      <c r="B93" s="14">
        <v>0</v>
      </c>
    </row>
    <row r="94" spans="1:2">
      <c r="A94" s="14">
        <v>93</v>
      </c>
      <c r="B94" s="14">
        <v>0</v>
      </c>
    </row>
    <row r="95" spans="1:2">
      <c r="A95" s="14">
        <v>94</v>
      </c>
      <c r="B95" s="14">
        <v>0</v>
      </c>
    </row>
    <row r="96" spans="1:2">
      <c r="A96" s="14">
        <v>95</v>
      </c>
      <c r="B96" s="14">
        <v>0</v>
      </c>
    </row>
    <row r="97" spans="1:2">
      <c r="A97" s="14">
        <v>96</v>
      </c>
      <c r="B97" s="14">
        <v>0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7"/>
  <sheetViews>
    <sheetView zoomScale="130" zoomScaleNormal="130" workbookViewId="0">
      <selection activeCell="H44" sqref="H44"/>
    </sheetView>
  </sheetViews>
  <sheetFormatPr defaultColWidth="9.06640625" defaultRowHeight="13.9"/>
  <cols>
    <col min="1" max="1" width="9.06640625" style="10"/>
    <col min="2" max="2" width="13.3984375" style="11" customWidth="1"/>
    <col min="3" max="3" width="9.265625" style="10" customWidth="1"/>
    <col min="4" max="4" width="9.06640625" style="10"/>
    <col min="5" max="6" width="9.06640625" style="11"/>
    <col min="7" max="16384" width="9.06640625" style="10"/>
  </cols>
  <sheetData>
    <row r="1" spans="1:8" ht="15.4" customHeight="1">
      <c r="B1" s="11" t="s">
        <v>40</v>
      </c>
      <c r="C1" s="41" t="s">
        <v>41</v>
      </c>
      <c r="D1" s="41"/>
      <c r="E1" s="42" t="s">
        <v>42</v>
      </c>
      <c r="F1" s="42"/>
    </row>
    <row r="2" spans="1:8">
      <c r="A2" s="10">
        <v>0</v>
      </c>
      <c r="B2" s="10">
        <v>0</v>
      </c>
      <c r="C2" s="12">
        <v>0.2</v>
      </c>
      <c r="D2" s="10">
        <f>C2*'Wind Power'!B2</f>
        <v>0</v>
      </c>
      <c r="E2" s="13">
        <v>0.2</v>
      </c>
      <c r="F2" s="11">
        <f>E2*'Wind Power'!B2</f>
        <v>0</v>
      </c>
      <c r="H2" s="14"/>
    </row>
    <row r="3" spans="1:8">
      <c r="A3" s="10">
        <v>1</v>
      </c>
      <c r="B3" s="10">
        <v>0</v>
      </c>
      <c r="C3" s="12">
        <v>0.2</v>
      </c>
      <c r="D3" s="10">
        <f>C3*'Wind Power'!B3</f>
        <v>0</v>
      </c>
      <c r="E3" s="13">
        <v>0.2</v>
      </c>
      <c r="F3" s="11">
        <f>E3*'Wind Power'!B3</f>
        <v>0</v>
      </c>
      <c r="H3" s="14"/>
    </row>
    <row r="4" spans="1:8">
      <c r="A4" s="10">
        <v>2</v>
      </c>
      <c r="B4" s="10">
        <v>0</v>
      </c>
      <c r="C4" s="12">
        <v>0.2</v>
      </c>
      <c r="D4" s="10">
        <f>C4*'Wind Power'!B4</f>
        <v>0</v>
      </c>
      <c r="E4" s="13">
        <v>0.2</v>
      </c>
      <c r="F4" s="11">
        <f>E4*'Wind Power'!B4</f>
        <v>0</v>
      </c>
      <c r="H4" s="14"/>
    </row>
    <row r="5" spans="1:8">
      <c r="A5" s="10">
        <v>3</v>
      </c>
      <c r="B5" s="10">
        <v>0</v>
      </c>
      <c r="C5" s="12">
        <v>0.2</v>
      </c>
      <c r="D5" s="10">
        <f>C5*'Wind Power'!B5</f>
        <v>0</v>
      </c>
      <c r="E5" s="13">
        <v>0.2</v>
      </c>
      <c r="F5" s="11">
        <f>E5*'Wind Power'!B5</f>
        <v>0</v>
      </c>
      <c r="H5" s="14"/>
    </row>
    <row r="6" spans="1:8">
      <c r="A6" s="10">
        <v>4</v>
      </c>
      <c r="B6" s="10">
        <v>0</v>
      </c>
      <c r="C6" s="12">
        <v>0.2</v>
      </c>
      <c r="D6" s="10">
        <f>C6*'Wind Power'!B6</f>
        <v>0</v>
      </c>
      <c r="E6" s="13">
        <v>0.2</v>
      </c>
      <c r="F6" s="11">
        <f>E6*'Wind Power'!B6</f>
        <v>0</v>
      </c>
      <c r="H6" s="14"/>
    </row>
    <row r="7" spans="1:8">
      <c r="A7" s="10">
        <v>5</v>
      </c>
      <c r="B7" s="10">
        <v>0</v>
      </c>
      <c r="C7" s="12">
        <v>0.2</v>
      </c>
      <c r="D7" s="10">
        <f>C7*'Wind Power'!B7</f>
        <v>0</v>
      </c>
      <c r="E7" s="13">
        <v>0.2</v>
      </c>
      <c r="F7" s="11">
        <f>E7*'Wind Power'!B7</f>
        <v>0</v>
      </c>
      <c r="H7" s="14"/>
    </row>
    <row r="8" spans="1:8">
      <c r="A8" s="10">
        <v>6</v>
      </c>
      <c r="B8" s="10">
        <v>0</v>
      </c>
      <c r="C8" s="12">
        <v>0.2</v>
      </c>
      <c r="D8" s="10">
        <f>C8*'Wind Power'!B8</f>
        <v>0</v>
      </c>
      <c r="E8" s="13">
        <v>0.2</v>
      </c>
      <c r="F8" s="11">
        <f>E8*'Wind Power'!B8</f>
        <v>0</v>
      </c>
      <c r="H8" s="14"/>
    </row>
    <row r="9" spans="1:8">
      <c r="A9" s="10">
        <v>7</v>
      </c>
      <c r="B9" s="10">
        <v>0</v>
      </c>
      <c r="C9" s="12">
        <v>0.2</v>
      </c>
      <c r="D9" s="10">
        <f>C9*'Wind Power'!B9</f>
        <v>0</v>
      </c>
      <c r="E9" s="13">
        <v>0.2</v>
      </c>
      <c r="F9" s="11">
        <f>E9*'Wind Power'!B9</f>
        <v>0</v>
      </c>
      <c r="H9" s="14"/>
    </row>
    <row r="10" spans="1:8">
      <c r="A10" s="10">
        <v>8</v>
      </c>
      <c r="B10" s="10">
        <v>0</v>
      </c>
      <c r="C10" s="12">
        <v>0.2</v>
      </c>
      <c r="D10" s="10">
        <f>C10*'Wind Power'!B10</f>
        <v>0</v>
      </c>
      <c r="E10" s="13">
        <v>0.2</v>
      </c>
      <c r="F10" s="11">
        <f>E10*'Wind Power'!B10</f>
        <v>0</v>
      </c>
      <c r="H10" s="14"/>
    </row>
    <row r="11" spans="1:8">
      <c r="A11" s="10">
        <v>9</v>
      </c>
      <c r="B11" s="10">
        <v>0</v>
      </c>
      <c r="C11" s="12">
        <v>0.2</v>
      </c>
      <c r="D11" s="10">
        <f>C11*'Wind Power'!B11</f>
        <v>0</v>
      </c>
      <c r="E11" s="13">
        <v>0.2</v>
      </c>
      <c r="F11" s="11">
        <f>E11*'Wind Power'!B11</f>
        <v>0</v>
      </c>
      <c r="H11" s="14"/>
    </row>
    <row r="12" spans="1:8">
      <c r="A12" s="10">
        <v>10</v>
      </c>
      <c r="B12" s="10">
        <v>0</v>
      </c>
      <c r="C12" s="12">
        <v>0.2</v>
      </c>
      <c r="D12" s="10">
        <f>C12*'Wind Power'!B12</f>
        <v>0</v>
      </c>
      <c r="E12" s="13">
        <v>0.2</v>
      </c>
      <c r="F12" s="11">
        <f>E12*'Wind Power'!B12</f>
        <v>0</v>
      </c>
      <c r="H12" s="14"/>
    </row>
    <row r="13" spans="1:8">
      <c r="A13" s="10">
        <v>11</v>
      </c>
      <c r="B13" s="10">
        <v>0</v>
      </c>
      <c r="C13" s="12">
        <v>0.2</v>
      </c>
      <c r="D13" s="10">
        <f>C13*'Wind Power'!B13</f>
        <v>0</v>
      </c>
      <c r="E13" s="13">
        <v>0.2</v>
      </c>
      <c r="F13" s="11">
        <f>E13*'Wind Power'!B13</f>
        <v>0</v>
      </c>
      <c r="H13" s="14"/>
    </row>
    <row r="14" spans="1:8">
      <c r="A14" s="10">
        <v>12</v>
      </c>
      <c r="B14" s="10">
        <v>0</v>
      </c>
      <c r="C14" s="12">
        <v>0.2</v>
      </c>
      <c r="D14" s="10">
        <f>C14*'Wind Power'!B14</f>
        <v>0</v>
      </c>
      <c r="E14" s="13">
        <v>0.2</v>
      </c>
      <c r="F14" s="11">
        <f>E14*'Wind Power'!B14</f>
        <v>0</v>
      </c>
      <c r="H14" s="14"/>
    </row>
    <row r="15" spans="1:8">
      <c r="A15" s="10">
        <v>13</v>
      </c>
      <c r="B15" s="10">
        <v>0</v>
      </c>
      <c r="C15" s="12">
        <v>0.2</v>
      </c>
      <c r="D15" s="10">
        <f>C15*'Wind Power'!B15</f>
        <v>0</v>
      </c>
      <c r="E15" s="13">
        <v>0.2</v>
      </c>
      <c r="F15" s="11">
        <f>E15*'Wind Power'!B15</f>
        <v>0</v>
      </c>
      <c r="H15" s="14"/>
    </row>
    <row r="16" spans="1:8">
      <c r="A16" s="10">
        <v>14</v>
      </c>
      <c r="B16" s="10">
        <v>0</v>
      </c>
      <c r="C16" s="12">
        <v>0.2</v>
      </c>
      <c r="D16" s="10">
        <f>C16*'Wind Power'!B16</f>
        <v>0</v>
      </c>
      <c r="E16" s="13">
        <v>0.2</v>
      </c>
      <c r="F16" s="11">
        <f>E16*'Wind Power'!B16</f>
        <v>0</v>
      </c>
      <c r="H16" s="14"/>
    </row>
    <row r="17" spans="1:8">
      <c r="A17" s="10">
        <v>15</v>
      </c>
      <c r="B17" s="10">
        <v>0</v>
      </c>
      <c r="C17" s="12">
        <v>0.2</v>
      </c>
      <c r="D17" s="10">
        <f>C17*'Wind Power'!B17</f>
        <v>0</v>
      </c>
      <c r="E17" s="13">
        <v>0.2</v>
      </c>
      <c r="F17" s="11">
        <f>E17*'Wind Power'!B17</f>
        <v>0</v>
      </c>
      <c r="H17" s="14"/>
    </row>
    <row r="18" spans="1:8">
      <c r="A18" s="10">
        <v>16</v>
      </c>
      <c r="B18" s="10">
        <v>0</v>
      </c>
      <c r="C18" s="12">
        <v>0.2</v>
      </c>
      <c r="D18" s="10">
        <f>C18*'Wind Power'!B18</f>
        <v>0</v>
      </c>
      <c r="E18" s="13">
        <v>0.2</v>
      </c>
      <c r="F18" s="11">
        <f>E18*'Wind Power'!B18</f>
        <v>0</v>
      </c>
      <c r="H18" s="14"/>
    </row>
    <row r="19" spans="1:8">
      <c r="A19" s="10">
        <v>17</v>
      </c>
      <c r="B19" s="10">
        <v>0</v>
      </c>
      <c r="C19" s="12">
        <v>0.2</v>
      </c>
      <c r="D19" s="10">
        <f>C19*'Wind Power'!B19</f>
        <v>0</v>
      </c>
      <c r="E19" s="13">
        <v>0.2</v>
      </c>
      <c r="F19" s="11">
        <f>E19*'Wind Power'!B19</f>
        <v>0</v>
      </c>
      <c r="H19" s="14"/>
    </row>
    <row r="20" spans="1:8">
      <c r="A20" s="10">
        <v>18</v>
      </c>
      <c r="B20" s="10">
        <v>0</v>
      </c>
      <c r="C20" s="12">
        <v>0.2</v>
      </c>
      <c r="D20" s="10">
        <f>C20*'Wind Power'!B20</f>
        <v>0</v>
      </c>
      <c r="E20" s="13">
        <v>0.2</v>
      </c>
      <c r="F20" s="11">
        <f>E20*'Wind Power'!B20</f>
        <v>0</v>
      </c>
      <c r="H20" s="14"/>
    </row>
    <row r="21" spans="1:8">
      <c r="A21" s="10">
        <v>19</v>
      </c>
      <c r="B21" s="10">
        <v>0</v>
      </c>
      <c r="C21" s="12">
        <v>0.2</v>
      </c>
      <c r="D21" s="10">
        <f>C21*'Wind Power'!B21</f>
        <v>0</v>
      </c>
      <c r="E21" s="13">
        <v>0.2</v>
      </c>
      <c r="F21" s="11">
        <f>E21*'Wind Power'!B21</f>
        <v>0</v>
      </c>
      <c r="H21" s="14"/>
    </row>
    <row r="22" spans="1:8">
      <c r="A22" s="10">
        <v>20</v>
      </c>
      <c r="B22" s="10">
        <v>0</v>
      </c>
      <c r="C22" s="12">
        <v>0.2</v>
      </c>
      <c r="D22" s="10">
        <f>C22*'Wind Power'!B22</f>
        <v>0</v>
      </c>
      <c r="E22" s="13">
        <v>0.2</v>
      </c>
      <c r="F22" s="11">
        <f>E22*'Wind Power'!B22</f>
        <v>0</v>
      </c>
      <c r="H22" s="14"/>
    </row>
    <row r="23" spans="1:8">
      <c r="A23" s="10">
        <v>21</v>
      </c>
      <c r="B23" s="10">
        <v>0</v>
      </c>
      <c r="C23" s="12">
        <v>0.2</v>
      </c>
      <c r="D23" s="10">
        <f>C23*'Wind Power'!B23</f>
        <v>0</v>
      </c>
      <c r="E23" s="13">
        <v>0.2</v>
      </c>
      <c r="F23" s="11">
        <f>E23*'Wind Power'!B23</f>
        <v>0</v>
      </c>
      <c r="H23" s="14"/>
    </row>
    <row r="24" spans="1:8">
      <c r="A24" s="10">
        <v>22</v>
      </c>
      <c r="B24" s="10">
        <v>0</v>
      </c>
      <c r="C24" s="12">
        <v>0.2</v>
      </c>
      <c r="D24" s="10">
        <f>C24*'Wind Power'!B24</f>
        <v>0</v>
      </c>
      <c r="E24" s="13">
        <v>0.2</v>
      </c>
      <c r="F24" s="11">
        <f>E24*'Wind Power'!B24</f>
        <v>0</v>
      </c>
      <c r="H24" s="14"/>
    </row>
    <row r="25" spans="1:8">
      <c r="A25" s="10">
        <v>23</v>
      </c>
      <c r="B25" s="10">
        <v>0</v>
      </c>
      <c r="C25" s="12">
        <v>0.2</v>
      </c>
      <c r="D25" s="10">
        <f>C25*'Wind Power'!B25</f>
        <v>0</v>
      </c>
      <c r="E25" s="13">
        <v>0.2</v>
      </c>
      <c r="F25" s="11">
        <f>E25*'Wind Power'!B25</f>
        <v>0</v>
      </c>
      <c r="H25" s="14"/>
    </row>
    <row r="26" spans="1:8">
      <c r="A26" s="30">
        <v>24</v>
      </c>
      <c r="B26" s="30">
        <v>0</v>
      </c>
      <c r="C26" s="12">
        <v>0.2</v>
      </c>
      <c r="D26" s="30">
        <f>C26*'Wind Power'!B26</f>
        <v>0</v>
      </c>
      <c r="E26" s="13">
        <v>0.2</v>
      </c>
      <c r="F26" s="31">
        <f>E26*'Wind Power'!B26</f>
        <v>0</v>
      </c>
    </row>
    <row r="27" spans="1:8">
      <c r="A27" s="10">
        <v>25</v>
      </c>
      <c r="B27" s="30">
        <v>0</v>
      </c>
      <c r="C27" s="12">
        <v>0.2</v>
      </c>
      <c r="D27" s="30">
        <f>C27*'Wind Power'!B27</f>
        <v>0</v>
      </c>
      <c r="E27" s="13">
        <v>0.2</v>
      </c>
      <c r="F27" s="31">
        <f>E27*'Wind Power'!B27</f>
        <v>0</v>
      </c>
    </row>
    <row r="28" spans="1:8">
      <c r="A28" s="10">
        <v>26</v>
      </c>
      <c r="B28" s="30">
        <v>0</v>
      </c>
      <c r="C28" s="12">
        <v>0.2</v>
      </c>
      <c r="D28" s="30">
        <f>C28*'Wind Power'!B28</f>
        <v>0</v>
      </c>
      <c r="E28" s="13">
        <v>0.2</v>
      </c>
      <c r="F28" s="31">
        <f>E28*'Wind Power'!B28</f>
        <v>0</v>
      </c>
    </row>
    <row r="29" spans="1:8">
      <c r="A29" s="10">
        <v>27</v>
      </c>
      <c r="B29" s="30">
        <v>0</v>
      </c>
      <c r="C29" s="12">
        <v>0.2</v>
      </c>
      <c r="D29" s="30">
        <f>C29*'Wind Power'!B29</f>
        <v>0</v>
      </c>
      <c r="E29" s="13">
        <v>0.2</v>
      </c>
      <c r="F29" s="31">
        <f>E29*'Wind Power'!B29</f>
        <v>0</v>
      </c>
    </row>
    <row r="30" spans="1:8">
      <c r="A30" s="10">
        <v>28</v>
      </c>
      <c r="B30" s="30">
        <v>0</v>
      </c>
      <c r="C30" s="12">
        <v>0.2</v>
      </c>
      <c r="D30" s="30">
        <f>C30*'Wind Power'!B30</f>
        <v>0</v>
      </c>
      <c r="E30" s="13">
        <v>0.2</v>
      </c>
      <c r="F30" s="31">
        <f>E30*'Wind Power'!B30</f>
        <v>0</v>
      </c>
    </row>
    <row r="31" spans="1:8">
      <c r="A31" s="10">
        <v>29</v>
      </c>
      <c r="B31" s="30">
        <v>0</v>
      </c>
      <c r="C31" s="12">
        <v>0.2</v>
      </c>
      <c r="D31" s="30">
        <f>C31*'Wind Power'!B31</f>
        <v>0</v>
      </c>
      <c r="E31" s="13">
        <v>0.2</v>
      </c>
      <c r="F31" s="31">
        <f>E31*'Wind Power'!B31</f>
        <v>0</v>
      </c>
    </row>
    <row r="32" spans="1:8">
      <c r="A32" s="10">
        <v>30</v>
      </c>
      <c r="B32" s="30">
        <v>0</v>
      </c>
      <c r="C32" s="12">
        <v>0.2</v>
      </c>
      <c r="D32" s="30">
        <f>C32*'Wind Power'!B32</f>
        <v>0</v>
      </c>
      <c r="E32" s="13">
        <v>0.2</v>
      </c>
      <c r="F32" s="31">
        <f>E32*'Wind Power'!B32</f>
        <v>0</v>
      </c>
    </row>
    <row r="33" spans="1:6">
      <c r="A33" s="10">
        <v>31</v>
      </c>
      <c r="B33" s="30">
        <v>0</v>
      </c>
      <c r="C33" s="12">
        <v>0.2</v>
      </c>
      <c r="D33" s="30">
        <f>C33*'Wind Power'!B33</f>
        <v>0</v>
      </c>
      <c r="E33" s="13">
        <v>0.2</v>
      </c>
      <c r="F33" s="31">
        <f>E33*'Wind Power'!B33</f>
        <v>0</v>
      </c>
    </row>
    <row r="34" spans="1:6">
      <c r="A34" s="10">
        <v>32</v>
      </c>
      <c r="B34" s="30">
        <v>0</v>
      </c>
      <c r="C34" s="12">
        <v>0.2</v>
      </c>
      <c r="D34" s="30">
        <f>C34*'Wind Power'!B34</f>
        <v>0</v>
      </c>
      <c r="E34" s="13">
        <v>0.2</v>
      </c>
      <c r="F34" s="31">
        <f>E34*'Wind Power'!B34</f>
        <v>0</v>
      </c>
    </row>
    <row r="35" spans="1:6">
      <c r="A35" s="10">
        <v>33</v>
      </c>
      <c r="B35" s="30">
        <v>0</v>
      </c>
      <c r="C35" s="12">
        <v>0.2</v>
      </c>
      <c r="D35" s="30">
        <f>C35*'Wind Power'!B35</f>
        <v>0</v>
      </c>
      <c r="E35" s="13">
        <v>0.2</v>
      </c>
      <c r="F35" s="31">
        <f>E35*'Wind Power'!B35</f>
        <v>0</v>
      </c>
    </row>
    <row r="36" spans="1:6">
      <c r="A36" s="10">
        <v>34</v>
      </c>
      <c r="B36" s="30">
        <v>0</v>
      </c>
      <c r="C36" s="12">
        <v>0.2</v>
      </c>
      <c r="D36" s="30">
        <f>C36*'Wind Power'!B36</f>
        <v>0</v>
      </c>
      <c r="E36" s="13">
        <v>0.2</v>
      </c>
      <c r="F36" s="31">
        <f>E36*'Wind Power'!B36</f>
        <v>0</v>
      </c>
    </row>
    <row r="37" spans="1:6">
      <c r="A37" s="10">
        <v>35</v>
      </c>
      <c r="B37" s="30">
        <v>0</v>
      </c>
      <c r="C37" s="12">
        <v>0.2</v>
      </c>
      <c r="D37" s="30">
        <f>C37*'Wind Power'!B37</f>
        <v>0</v>
      </c>
      <c r="E37" s="13">
        <v>0.2</v>
      </c>
      <c r="F37" s="31">
        <f>E37*'Wind Power'!B37</f>
        <v>0</v>
      </c>
    </row>
    <row r="38" spans="1:6">
      <c r="A38" s="10">
        <v>36</v>
      </c>
      <c r="B38" s="30">
        <v>0</v>
      </c>
      <c r="C38" s="12">
        <v>0.2</v>
      </c>
      <c r="D38" s="30">
        <f>C38*'Wind Power'!B38</f>
        <v>0.4</v>
      </c>
      <c r="E38" s="13">
        <v>0.2</v>
      </c>
      <c r="F38" s="31">
        <f>E38*'Wind Power'!B38</f>
        <v>0.4</v>
      </c>
    </row>
    <row r="39" spans="1:6">
      <c r="A39" s="10">
        <v>37</v>
      </c>
      <c r="B39" s="30">
        <v>0</v>
      </c>
      <c r="C39" s="12">
        <v>0.2</v>
      </c>
      <c r="D39" s="30">
        <f>C39*'Wind Power'!B39</f>
        <v>0.8</v>
      </c>
      <c r="E39" s="13">
        <v>0.2</v>
      </c>
      <c r="F39" s="31">
        <f>E39*'Wind Power'!B39</f>
        <v>0.8</v>
      </c>
    </row>
    <row r="40" spans="1:6">
      <c r="A40" s="10">
        <v>38</v>
      </c>
      <c r="B40" s="30">
        <v>0</v>
      </c>
      <c r="C40" s="12">
        <v>0.2</v>
      </c>
      <c r="D40" s="30">
        <f>C40*'Wind Power'!B40</f>
        <v>1.2000000000000002</v>
      </c>
      <c r="E40" s="13">
        <v>0.2</v>
      </c>
      <c r="F40" s="31">
        <f>E40*'Wind Power'!B40</f>
        <v>1.2000000000000002</v>
      </c>
    </row>
    <row r="41" spans="1:6">
      <c r="A41" s="10">
        <v>39</v>
      </c>
      <c r="B41" s="30">
        <v>0</v>
      </c>
      <c r="C41" s="12">
        <v>0.2</v>
      </c>
      <c r="D41" s="30">
        <f>C41*'Wind Power'!B41</f>
        <v>1.8</v>
      </c>
      <c r="E41" s="13">
        <v>0.2</v>
      </c>
      <c r="F41" s="31">
        <f>E41*'Wind Power'!B41</f>
        <v>1.8</v>
      </c>
    </row>
    <row r="42" spans="1:6">
      <c r="A42" s="10">
        <v>40</v>
      </c>
      <c r="B42" s="30">
        <v>0</v>
      </c>
      <c r="C42" s="12">
        <v>0.2</v>
      </c>
      <c r="D42" s="30">
        <f>C42*'Wind Power'!B42</f>
        <v>2.4000000000000004</v>
      </c>
      <c r="E42" s="13">
        <v>0.2</v>
      </c>
      <c r="F42" s="31">
        <f>E42*'Wind Power'!B42</f>
        <v>2.4000000000000004</v>
      </c>
    </row>
    <row r="43" spans="1:6">
      <c r="A43" s="10">
        <v>41</v>
      </c>
      <c r="B43" s="30">
        <v>0</v>
      </c>
      <c r="C43" s="12">
        <v>0.2</v>
      </c>
      <c r="D43" s="30">
        <f>C43*'Wind Power'!B43</f>
        <v>3</v>
      </c>
      <c r="E43" s="13">
        <v>0.2</v>
      </c>
      <c r="F43" s="31">
        <f>E43*'Wind Power'!B43</f>
        <v>3</v>
      </c>
    </row>
    <row r="44" spans="1:6">
      <c r="A44" s="10">
        <v>42</v>
      </c>
      <c r="B44" s="30">
        <v>0</v>
      </c>
      <c r="C44" s="12">
        <v>0.2</v>
      </c>
      <c r="D44" s="30">
        <f>C44*'Wind Power'!B44</f>
        <v>4</v>
      </c>
      <c r="E44" s="13">
        <v>0.2</v>
      </c>
      <c r="F44" s="31">
        <f>E44*'Wind Power'!B44</f>
        <v>4</v>
      </c>
    </row>
    <row r="45" spans="1:6">
      <c r="A45" s="10">
        <v>43</v>
      </c>
      <c r="B45" s="30">
        <v>0</v>
      </c>
      <c r="C45" s="12">
        <v>0.2</v>
      </c>
      <c r="D45" s="30">
        <f>C45*'Wind Power'!B45</f>
        <v>4.6000000000000005</v>
      </c>
      <c r="E45" s="13">
        <v>0.2</v>
      </c>
      <c r="F45" s="31">
        <f>E45*'Wind Power'!B45</f>
        <v>4.6000000000000005</v>
      </c>
    </row>
    <row r="46" spans="1:6">
      <c r="A46" s="10">
        <v>44</v>
      </c>
      <c r="B46" s="30">
        <v>0</v>
      </c>
      <c r="C46" s="12">
        <v>0.2</v>
      </c>
      <c r="D46" s="30">
        <f>C46*'Wind Power'!B46</f>
        <v>5.6000000000000005</v>
      </c>
      <c r="E46" s="13">
        <v>0.2</v>
      </c>
      <c r="F46" s="31">
        <f>E46*'Wind Power'!B46</f>
        <v>5.6000000000000005</v>
      </c>
    </row>
    <row r="47" spans="1:6">
      <c r="A47" s="10">
        <v>45</v>
      </c>
      <c r="B47" s="30">
        <v>0</v>
      </c>
      <c r="C47" s="12">
        <v>0.2</v>
      </c>
      <c r="D47" s="30">
        <f>C47*'Wind Power'!B47</f>
        <v>7</v>
      </c>
      <c r="E47" s="13">
        <v>0.2</v>
      </c>
      <c r="F47" s="31">
        <f>E47*'Wind Power'!B47</f>
        <v>7</v>
      </c>
    </row>
    <row r="48" spans="1:6">
      <c r="A48" s="10">
        <v>46</v>
      </c>
      <c r="B48" s="30">
        <v>0</v>
      </c>
      <c r="C48" s="12">
        <v>0.2</v>
      </c>
      <c r="D48" s="30">
        <f>C48*'Wind Power'!B48</f>
        <v>9</v>
      </c>
      <c r="E48" s="13">
        <v>0.2</v>
      </c>
      <c r="F48" s="31">
        <f>E48*'Wind Power'!B48</f>
        <v>9</v>
      </c>
    </row>
    <row r="49" spans="1:6">
      <c r="A49" s="10">
        <v>47</v>
      </c>
      <c r="B49" s="30">
        <v>0</v>
      </c>
      <c r="C49" s="12">
        <v>0.2</v>
      </c>
      <c r="D49" s="30">
        <f>C49*'Wind Power'!B49</f>
        <v>11</v>
      </c>
      <c r="E49" s="13">
        <v>0.2</v>
      </c>
      <c r="F49" s="35">
        <f>E49*'Wind Power'!B49</f>
        <v>11</v>
      </c>
    </row>
    <row r="50" spans="1:6">
      <c r="A50" s="34">
        <v>48</v>
      </c>
      <c r="B50" s="34">
        <v>0</v>
      </c>
      <c r="C50" s="12">
        <v>0.2</v>
      </c>
      <c r="D50" s="34">
        <f>C50*'Wind Power'!B50</f>
        <v>13.200000000000001</v>
      </c>
      <c r="E50" s="13">
        <v>0.2</v>
      </c>
      <c r="F50" s="35">
        <f>E50*'Wind Power'!B50</f>
        <v>13.200000000000001</v>
      </c>
    </row>
    <row r="51" spans="1:6">
      <c r="A51" s="34">
        <v>49</v>
      </c>
      <c r="B51" s="34">
        <v>0</v>
      </c>
      <c r="C51" s="12">
        <v>0.2</v>
      </c>
      <c r="D51" s="34">
        <f>C51*'Wind Power'!B51</f>
        <v>13.8</v>
      </c>
      <c r="E51" s="13">
        <v>0.2</v>
      </c>
      <c r="F51" s="35">
        <f>E51*'Wind Power'!B51</f>
        <v>13.8</v>
      </c>
    </row>
    <row r="52" spans="1:6">
      <c r="A52" s="34">
        <v>50</v>
      </c>
      <c r="B52" s="34">
        <v>0</v>
      </c>
      <c r="C52" s="12">
        <v>0.2</v>
      </c>
      <c r="D52" s="34">
        <f>C52*'Wind Power'!B52</f>
        <v>14</v>
      </c>
      <c r="E52" s="13">
        <v>0.2</v>
      </c>
      <c r="F52" s="35">
        <f>E52*'Wind Power'!B52</f>
        <v>14</v>
      </c>
    </row>
    <row r="53" spans="1:6">
      <c r="A53" s="34">
        <v>51</v>
      </c>
      <c r="B53" s="34">
        <v>0</v>
      </c>
      <c r="C53" s="12">
        <v>0.2</v>
      </c>
      <c r="D53" s="34">
        <f>C53*'Wind Power'!B53</f>
        <v>15</v>
      </c>
      <c r="E53" s="13">
        <v>0.2</v>
      </c>
      <c r="F53" s="35">
        <f>E53*'Wind Power'!B53</f>
        <v>15</v>
      </c>
    </row>
    <row r="54" spans="1:6">
      <c r="A54" s="34">
        <v>52</v>
      </c>
      <c r="B54" s="34">
        <v>0</v>
      </c>
      <c r="C54" s="12">
        <v>0.2</v>
      </c>
      <c r="D54" s="34">
        <f>C54*'Wind Power'!B54</f>
        <v>15.8</v>
      </c>
      <c r="E54" s="13">
        <v>0.2</v>
      </c>
      <c r="F54" s="35">
        <f>E54*'Wind Power'!B54</f>
        <v>15.8</v>
      </c>
    </row>
    <row r="55" spans="1:6">
      <c r="A55" s="34">
        <v>53</v>
      </c>
      <c r="B55" s="34">
        <v>0</v>
      </c>
      <c r="C55" s="12">
        <v>0.2</v>
      </c>
      <c r="D55" s="34">
        <f>C55*'Wind Power'!B55</f>
        <v>15.600000000000001</v>
      </c>
      <c r="E55" s="13">
        <v>0.2</v>
      </c>
      <c r="F55" s="35">
        <f>E55*'Wind Power'!B55</f>
        <v>15.600000000000001</v>
      </c>
    </row>
    <row r="56" spans="1:6">
      <c r="A56" s="34">
        <v>54</v>
      </c>
      <c r="B56" s="34">
        <v>0</v>
      </c>
      <c r="C56" s="12">
        <v>0.2</v>
      </c>
      <c r="D56" s="34">
        <f>C56*'Wind Power'!B56</f>
        <v>15</v>
      </c>
      <c r="E56" s="13">
        <v>0.2</v>
      </c>
      <c r="F56" s="35">
        <f>E56*'Wind Power'!B56</f>
        <v>15</v>
      </c>
    </row>
    <row r="57" spans="1:6">
      <c r="A57" s="34">
        <v>55</v>
      </c>
      <c r="B57" s="34">
        <v>0</v>
      </c>
      <c r="C57" s="12">
        <v>0.2</v>
      </c>
      <c r="D57" s="34">
        <f>C57*'Wind Power'!B57</f>
        <v>14.8</v>
      </c>
      <c r="E57" s="13">
        <v>0.2</v>
      </c>
      <c r="F57" s="35">
        <f>E57*'Wind Power'!B57</f>
        <v>14.8</v>
      </c>
    </row>
    <row r="58" spans="1:6">
      <c r="A58" s="34">
        <v>56</v>
      </c>
      <c r="B58" s="34">
        <v>0</v>
      </c>
      <c r="C58" s="12">
        <v>0.2</v>
      </c>
      <c r="D58" s="34">
        <f>C58*'Wind Power'!B58</f>
        <v>14.200000000000001</v>
      </c>
      <c r="E58" s="13">
        <v>0.2</v>
      </c>
      <c r="F58" s="35">
        <f>E58*'Wind Power'!B58</f>
        <v>14.200000000000001</v>
      </c>
    </row>
    <row r="59" spans="1:6">
      <c r="A59" s="34">
        <v>57</v>
      </c>
      <c r="B59" s="34">
        <v>0</v>
      </c>
      <c r="C59" s="12">
        <v>0.2</v>
      </c>
      <c r="D59" s="34">
        <f>C59*'Wind Power'!B59</f>
        <v>11.8</v>
      </c>
      <c r="E59" s="13">
        <v>0.2</v>
      </c>
      <c r="F59" s="35">
        <f>E59*'Wind Power'!B59</f>
        <v>11.8</v>
      </c>
    </row>
    <row r="60" spans="1:6">
      <c r="A60" s="34">
        <v>58</v>
      </c>
      <c r="B60" s="34">
        <v>0</v>
      </c>
      <c r="C60" s="12">
        <v>0.2</v>
      </c>
      <c r="D60" s="34">
        <f>C60*'Wind Power'!B60</f>
        <v>10.200000000000001</v>
      </c>
      <c r="E60" s="13">
        <v>0.2</v>
      </c>
      <c r="F60" s="35">
        <f>E60*'Wind Power'!B60</f>
        <v>10.200000000000001</v>
      </c>
    </row>
    <row r="61" spans="1:6">
      <c r="A61" s="34">
        <v>59</v>
      </c>
      <c r="B61" s="34">
        <v>0</v>
      </c>
      <c r="C61" s="12">
        <v>0.2</v>
      </c>
      <c r="D61" s="34">
        <f>C61*'Wind Power'!B61</f>
        <v>10.4</v>
      </c>
      <c r="E61" s="13">
        <v>0.2</v>
      </c>
      <c r="F61" s="35">
        <f>E61*'Wind Power'!B61</f>
        <v>10.4</v>
      </c>
    </row>
    <row r="62" spans="1:6">
      <c r="A62" s="34">
        <v>60</v>
      </c>
      <c r="B62" s="34">
        <v>0</v>
      </c>
      <c r="C62" s="12">
        <v>0.2</v>
      </c>
      <c r="D62" s="34">
        <f>C62*'Wind Power'!B62</f>
        <v>7.4</v>
      </c>
      <c r="E62" s="13">
        <v>0.2</v>
      </c>
      <c r="F62" s="35">
        <f>E62*'Wind Power'!B62</f>
        <v>7.4</v>
      </c>
    </row>
    <row r="63" spans="1:6">
      <c r="A63" s="34">
        <v>61</v>
      </c>
      <c r="B63" s="34">
        <v>0</v>
      </c>
      <c r="C63" s="12">
        <v>0.2</v>
      </c>
      <c r="D63" s="34">
        <f>C63*'Wind Power'!B63</f>
        <v>7</v>
      </c>
      <c r="E63" s="13">
        <v>0.2</v>
      </c>
      <c r="F63" s="35">
        <f>E63*'Wind Power'!B63</f>
        <v>7</v>
      </c>
    </row>
    <row r="64" spans="1:6">
      <c r="A64" s="34">
        <v>62</v>
      </c>
      <c r="B64" s="34">
        <v>0</v>
      </c>
      <c r="C64" s="12">
        <v>0.2</v>
      </c>
      <c r="D64" s="34">
        <f>C64*'Wind Power'!B64</f>
        <v>6.6000000000000005</v>
      </c>
      <c r="E64" s="13">
        <v>0.2</v>
      </c>
      <c r="F64" s="35">
        <f>E64*'Wind Power'!B64</f>
        <v>6.6000000000000005</v>
      </c>
    </row>
    <row r="65" spans="1:6">
      <c r="A65" s="34">
        <v>63</v>
      </c>
      <c r="B65" s="34">
        <v>0</v>
      </c>
      <c r="C65" s="12">
        <v>0.2</v>
      </c>
      <c r="D65" s="34">
        <f>C65*'Wind Power'!B65</f>
        <v>6.4</v>
      </c>
      <c r="E65" s="13">
        <v>0.2</v>
      </c>
      <c r="F65" s="35">
        <f>E65*'Wind Power'!B65</f>
        <v>6.4</v>
      </c>
    </row>
    <row r="66" spans="1:6">
      <c r="A66" s="34">
        <v>64</v>
      </c>
      <c r="B66" s="34">
        <v>0</v>
      </c>
      <c r="C66" s="12">
        <v>0.2</v>
      </c>
      <c r="D66" s="34">
        <f>C66*'Wind Power'!B66</f>
        <v>6</v>
      </c>
      <c r="E66" s="13">
        <v>0.2</v>
      </c>
      <c r="F66" s="35">
        <f>E66*'Wind Power'!B66</f>
        <v>6</v>
      </c>
    </row>
    <row r="67" spans="1:6">
      <c r="A67" s="34">
        <v>65</v>
      </c>
      <c r="B67" s="34">
        <v>0</v>
      </c>
      <c r="C67" s="12">
        <v>0.2</v>
      </c>
      <c r="D67" s="34">
        <f>C67*'Wind Power'!B67</f>
        <v>5.4</v>
      </c>
      <c r="E67" s="13">
        <v>0.2</v>
      </c>
      <c r="F67" s="35">
        <f>E67*'Wind Power'!B67</f>
        <v>5.4</v>
      </c>
    </row>
    <row r="68" spans="1:6">
      <c r="A68" s="34">
        <v>66</v>
      </c>
      <c r="B68" s="34">
        <v>0</v>
      </c>
      <c r="C68" s="12">
        <v>0.2</v>
      </c>
      <c r="D68" s="34">
        <f>C68*'Wind Power'!B68</f>
        <v>4.4000000000000004</v>
      </c>
      <c r="E68" s="13">
        <v>0.2</v>
      </c>
      <c r="F68" s="35">
        <f>E68*'Wind Power'!B68</f>
        <v>4.4000000000000004</v>
      </c>
    </row>
    <row r="69" spans="1:6">
      <c r="A69" s="34">
        <v>67</v>
      </c>
      <c r="B69" s="34">
        <v>0</v>
      </c>
      <c r="C69" s="12">
        <v>0.2</v>
      </c>
      <c r="D69" s="34">
        <f>C69*'Wind Power'!B69</f>
        <v>4</v>
      </c>
      <c r="E69" s="13">
        <v>0.2</v>
      </c>
      <c r="F69" s="35">
        <f>E69*'Wind Power'!B69</f>
        <v>4</v>
      </c>
    </row>
    <row r="70" spans="1:6">
      <c r="A70" s="34">
        <v>68</v>
      </c>
      <c r="B70" s="34">
        <v>0</v>
      </c>
      <c r="C70" s="12">
        <v>0.2</v>
      </c>
      <c r="D70" s="34">
        <f>C70*'Wind Power'!B70</f>
        <v>3.4000000000000004</v>
      </c>
      <c r="E70" s="13">
        <v>0.2</v>
      </c>
      <c r="F70" s="35">
        <f>E70*'Wind Power'!B70</f>
        <v>3.4000000000000004</v>
      </c>
    </row>
    <row r="71" spans="1:6">
      <c r="A71" s="34">
        <v>69</v>
      </c>
      <c r="B71" s="34">
        <v>0</v>
      </c>
      <c r="C71" s="12">
        <v>0.2</v>
      </c>
      <c r="D71" s="34">
        <f>C71*'Wind Power'!B71</f>
        <v>3</v>
      </c>
      <c r="E71" s="13">
        <v>0.2</v>
      </c>
      <c r="F71" s="35">
        <f>E71*'Wind Power'!B71</f>
        <v>3</v>
      </c>
    </row>
    <row r="72" spans="1:6">
      <c r="A72" s="34">
        <v>70</v>
      </c>
      <c r="B72" s="34">
        <v>0</v>
      </c>
      <c r="C72" s="12">
        <v>0.2</v>
      </c>
      <c r="D72" s="34">
        <f>C72*'Wind Power'!B72</f>
        <v>2.8000000000000003</v>
      </c>
      <c r="E72" s="13">
        <v>0.2</v>
      </c>
      <c r="F72" s="35">
        <f>E72*'Wind Power'!B72</f>
        <v>2.8000000000000003</v>
      </c>
    </row>
    <row r="73" spans="1:6">
      <c r="A73" s="34">
        <v>71</v>
      </c>
      <c r="B73" s="34">
        <v>0</v>
      </c>
      <c r="C73" s="12">
        <v>0.2</v>
      </c>
      <c r="D73" s="34">
        <f>C73*'Wind Power'!B73</f>
        <v>2.4000000000000004</v>
      </c>
      <c r="E73" s="13">
        <v>0.2</v>
      </c>
      <c r="F73" s="35">
        <f>E73*'Wind Power'!B73</f>
        <v>2.4000000000000004</v>
      </c>
    </row>
    <row r="74" spans="1:6">
      <c r="A74" s="34">
        <v>72</v>
      </c>
      <c r="B74" s="34">
        <v>0</v>
      </c>
      <c r="C74" s="12">
        <v>0.2</v>
      </c>
      <c r="D74" s="34">
        <f>C74*'Wind Power'!B74</f>
        <v>2.2000000000000002</v>
      </c>
      <c r="E74" s="13">
        <v>0.2</v>
      </c>
      <c r="F74" s="35">
        <f>E74*'Wind Power'!B74</f>
        <v>2.2000000000000002</v>
      </c>
    </row>
    <row r="75" spans="1:6">
      <c r="A75" s="34">
        <v>73</v>
      </c>
      <c r="B75" s="34">
        <v>0</v>
      </c>
      <c r="C75" s="12">
        <v>0.2</v>
      </c>
      <c r="D75" s="34">
        <f>C75*'Wind Power'!B75</f>
        <v>1.6</v>
      </c>
      <c r="E75" s="13">
        <v>0.2</v>
      </c>
      <c r="F75" s="35">
        <f>E75*'Wind Power'!B75</f>
        <v>1.6</v>
      </c>
    </row>
    <row r="76" spans="1:6">
      <c r="A76" s="34">
        <v>74</v>
      </c>
      <c r="B76" s="34">
        <v>0</v>
      </c>
      <c r="C76" s="12">
        <v>0.2</v>
      </c>
      <c r="D76" s="34">
        <f>C76*'Wind Power'!B76</f>
        <v>1.4000000000000001</v>
      </c>
      <c r="E76" s="13">
        <v>0.2</v>
      </c>
      <c r="F76" s="35">
        <f>E76*'Wind Power'!B76</f>
        <v>1.4000000000000001</v>
      </c>
    </row>
    <row r="77" spans="1:6">
      <c r="A77" s="34">
        <v>75</v>
      </c>
      <c r="B77" s="34">
        <v>0</v>
      </c>
      <c r="C77" s="12">
        <v>0.2</v>
      </c>
      <c r="D77" s="34">
        <f>C77*'Wind Power'!B77</f>
        <v>1</v>
      </c>
      <c r="E77" s="13">
        <v>0.2</v>
      </c>
      <c r="F77" s="35">
        <f>E77*'Wind Power'!B77</f>
        <v>1</v>
      </c>
    </row>
    <row r="78" spans="1:6">
      <c r="A78" s="34">
        <v>76</v>
      </c>
      <c r="B78" s="34">
        <v>0</v>
      </c>
      <c r="C78" s="12">
        <v>0.2</v>
      </c>
      <c r="D78" s="34">
        <f>C78*'Wind Power'!B78</f>
        <v>0.60000000000000009</v>
      </c>
      <c r="E78" s="13">
        <v>0.2</v>
      </c>
      <c r="F78" s="35">
        <f>E78*'Wind Power'!B78</f>
        <v>0.60000000000000009</v>
      </c>
    </row>
    <row r="79" spans="1:6">
      <c r="A79" s="34">
        <v>77</v>
      </c>
      <c r="B79" s="34">
        <v>0</v>
      </c>
      <c r="C79" s="12">
        <v>0.2</v>
      </c>
      <c r="D79" s="34">
        <f>C79*'Wind Power'!B79</f>
        <v>0.2</v>
      </c>
      <c r="E79" s="13">
        <v>0.2</v>
      </c>
      <c r="F79" s="35">
        <f>E79*'Wind Power'!B79</f>
        <v>0.2</v>
      </c>
    </row>
    <row r="80" spans="1:6">
      <c r="A80" s="34">
        <v>78</v>
      </c>
      <c r="B80" s="34">
        <v>0</v>
      </c>
      <c r="C80" s="12">
        <v>0.2</v>
      </c>
      <c r="D80" s="34">
        <f>C80*'Wind Power'!B80</f>
        <v>0</v>
      </c>
      <c r="E80" s="13">
        <v>0.2</v>
      </c>
      <c r="F80" s="35">
        <f>E80*'Wind Power'!B80</f>
        <v>0</v>
      </c>
    </row>
    <row r="81" spans="1:6">
      <c r="A81" s="34">
        <v>79</v>
      </c>
      <c r="B81" s="34">
        <v>0</v>
      </c>
      <c r="C81" s="12">
        <v>0.2</v>
      </c>
      <c r="D81" s="34">
        <f>C81*'Wind Power'!B81</f>
        <v>0</v>
      </c>
      <c r="E81" s="13">
        <v>0.2</v>
      </c>
      <c r="F81" s="35">
        <f>E81*'Wind Power'!B81</f>
        <v>0</v>
      </c>
    </row>
    <row r="82" spans="1:6">
      <c r="A82" s="34">
        <v>80</v>
      </c>
      <c r="B82" s="34">
        <v>0</v>
      </c>
      <c r="C82" s="12">
        <v>0.2</v>
      </c>
      <c r="D82" s="34">
        <f>C82*'Wind Power'!B82</f>
        <v>0</v>
      </c>
      <c r="E82" s="13">
        <v>0.2</v>
      </c>
      <c r="F82" s="35">
        <f>E82*'Wind Power'!B82</f>
        <v>0</v>
      </c>
    </row>
    <row r="83" spans="1:6">
      <c r="A83" s="34">
        <v>81</v>
      </c>
      <c r="B83" s="34">
        <v>0</v>
      </c>
      <c r="C83" s="12">
        <v>0.2</v>
      </c>
      <c r="D83" s="34">
        <f>C83*'Wind Power'!B83</f>
        <v>0</v>
      </c>
      <c r="E83" s="13">
        <v>0.2</v>
      </c>
      <c r="F83" s="35">
        <f>E83*'Wind Power'!B83</f>
        <v>0</v>
      </c>
    </row>
    <row r="84" spans="1:6">
      <c r="A84" s="34">
        <v>82</v>
      </c>
      <c r="B84" s="34">
        <v>0</v>
      </c>
      <c r="C84" s="12">
        <v>0.2</v>
      </c>
      <c r="D84" s="34">
        <f>C84*'Wind Power'!B84</f>
        <v>0</v>
      </c>
      <c r="E84" s="13">
        <v>0.2</v>
      </c>
      <c r="F84" s="35">
        <f>E84*'Wind Power'!B84</f>
        <v>0</v>
      </c>
    </row>
    <row r="85" spans="1:6">
      <c r="A85" s="34">
        <v>83</v>
      </c>
      <c r="B85" s="34">
        <v>0</v>
      </c>
      <c r="C85" s="12">
        <v>0.2</v>
      </c>
      <c r="D85" s="34">
        <f>C85*'Wind Power'!B85</f>
        <v>0</v>
      </c>
      <c r="E85" s="13">
        <v>0.2</v>
      </c>
      <c r="F85" s="35">
        <f>E85*'Wind Power'!B85</f>
        <v>0</v>
      </c>
    </row>
    <row r="86" spans="1:6">
      <c r="A86" s="34">
        <v>84</v>
      </c>
      <c r="B86" s="34">
        <v>0</v>
      </c>
      <c r="C86" s="12">
        <v>0.2</v>
      </c>
      <c r="D86" s="34">
        <f>C86*'Wind Power'!B86</f>
        <v>0</v>
      </c>
      <c r="E86" s="13">
        <v>0.2</v>
      </c>
      <c r="F86" s="35">
        <f>E86*'Wind Power'!B86</f>
        <v>0</v>
      </c>
    </row>
    <row r="87" spans="1:6">
      <c r="A87" s="34">
        <v>85</v>
      </c>
      <c r="B87" s="34">
        <v>0</v>
      </c>
      <c r="C87" s="12">
        <v>0.2</v>
      </c>
      <c r="D87" s="34">
        <f>C87*'Wind Power'!B87</f>
        <v>0</v>
      </c>
      <c r="E87" s="13">
        <v>0.2</v>
      </c>
      <c r="F87" s="35">
        <f>E87*'Wind Power'!B87</f>
        <v>0</v>
      </c>
    </row>
    <row r="88" spans="1:6">
      <c r="A88" s="34">
        <v>86</v>
      </c>
      <c r="B88" s="34">
        <v>0</v>
      </c>
      <c r="C88" s="12">
        <v>0.2</v>
      </c>
      <c r="D88" s="34">
        <f>C88*'Wind Power'!B88</f>
        <v>0</v>
      </c>
      <c r="E88" s="13">
        <v>0.2</v>
      </c>
      <c r="F88" s="35">
        <f>E88*'Wind Power'!B88</f>
        <v>0</v>
      </c>
    </row>
    <row r="89" spans="1:6">
      <c r="A89" s="34">
        <v>87</v>
      </c>
      <c r="B89" s="34">
        <v>0</v>
      </c>
      <c r="C89" s="12">
        <v>0.2</v>
      </c>
      <c r="D89" s="34">
        <f>C89*'Wind Power'!B89</f>
        <v>0</v>
      </c>
      <c r="E89" s="13">
        <v>0.2</v>
      </c>
      <c r="F89" s="35">
        <f>E89*'Wind Power'!B89</f>
        <v>0</v>
      </c>
    </row>
    <row r="90" spans="1:6">
      <c r="A90" s="34">
        <v>88</v>
      </c>
      <c r="B90" s="34">
        <v>0</v>
      </c>
      <c r="C90" s="12">
        <v>0.2</v>
      </c>
      <c r="D90" s="34">
        <f>C90*'Wind Power'!B90</f>
        <v>0</v>
      </c>
      <c r="E90" s="13">
        <v>0.2</v>
      </c>
      <c r="F90" s="35">
        <f>E90*'Wind Power'!B90</f>
        <v>0</v>
      </c>
    </row>
    <row r="91" spans="1:6">
      <c r="A91" s="34">
        <v>89</v>
      </c>
      <c r="B91" s="34">
        <v>0</v>
      </c>
      <c r="C91" s="12">
        <v>0.2</v>
      </c>
      <c r="D91" s="34">
        <f>C91*'Wind Power'!B91</f>
        <v>0</v>
      </c>
      <c r="E91" s="13">
        <v>0.2</v>
      </c>
      <c r="F91" s="35">
        <f>E91*'Wind Power'!B91</f>
        <v>0</v>
      </c>
    </row>
    <row r="92" spans="1:6">
      <c r="A92" s="34">
        <v>90</v>
      </c>
      <c r="B92" s="34">
        <v>0</v>
      </c>
      <c r="C92" s="12">
        <v>0.2</v>
      </c>
      <c r="D92" s="34">
        <f>C92*'Wind Power'!B92</f>
        <v>0</v>
      </c>
      <c r="E92" s="13">
        <v>0.2</v>
      </c>
      <c r="F92" s="35">
        <f>E92*'Wind Power'!B92</f>
        <v>0</v>
      </c>
    </row>
    <row r="93" spans="1:6">
      <c r="A93" s="34">
        <v>91</v>
      </c>
      <c r="B93" s="34">
        <v>0</v>
      </c>
      <c r="C93" s="12">
        <v>0.2</v>
      </c>
      <c r="D93" s="34">
        <f>C93*'Wind Power'!B93</f>
        <v>0</v>
      </c>
      <c r="E93" s="13">
        <v>0.2</v>
      </c>
      <c r="F93" s="35">
        <f>E93*'Wind Power'!B93</f>
        <v>0</v>
      </c>
    </row>
    <row r="94" spans="1:6">
      <c r="A94" s="34">
        <v>92</v>
      </c>
      <c r="B94" s="34">
        <v>0</v>
      </c>
      <c r="C94" s="12">
        <v>0.2</v>
      </c>
      <c r="D94" s="34">
        <f>C94*'Wind Power'!B94</f>
        <v>0</v>
      </c>
      <c r="E94" s="13">
        <v>0.2</v>
      </c>
      <c r="F94" s="35">
        <f>E94*'Wind Power'!B94</f>
        <v>0</v>
      </c>
    </row>
    <row r="95" spans="1:6">
      <c r="A95" s="34">
        <v>93</v>
      </c>
      <c r="B95" s="34">
        <v>0</v>
      </c>
      <c r="C95" s="12">
        <v>0.2</v>
      </c>
      <c r="D95" s="34">
        <f>C95*'Wind Power'!B95</f>
        <v>0</v>
      </c>
      <c r="E95" s="13">
        <v>0.2</v>
      </c>
      <c r="F95" s="35">
        <f>E95*'Wind Power'!B95</f>
        <v>0</v>
      </c>
    </row>
    <row r="96" spans="1:6">
      <c r="A96" s="34">
        <v>94</v>
      </c>
      <c r="B96" s="34">
        <v>0</v>
      </c>
      <c r="C96" s="12">
        <v>0.2</v>
      </c>
      <c r="D96" s="34">
        <f>C96*'Wind Power'!B96</f>
        <v>0</v>
      </c>
      <c r="E96" s="13">
        <v>0.2</v>
      </c>
      <c r="F96" s="35">
        <f>E96*'Wind Power'!B96</f>
        <v>0</v>
      </c>
    </row>
    <row r="97" spans="1:6">
      <c r="A97" s="34">
        <v>95</v>
      </c>
      <c r="B97" s="34">
        <v>0</v>
      </c>
      <c r="C97" s="12">
        <v>0.2</v>
      </c>
      <c r="D97" s="34">
        <f>C97*'Wind Power'!B97</f>
        <v>0</v>
      </c>
      <c r="E97" s="13">
        <v>0.2</v>
      </c>
      <c r="F97" s="35">
        <f>E97*'Wind Power'!B97</f>
        <v>0</v>
      </c>
    </row>
  </sheetData>
  <mergeCells count="2">
    <mergeCell ref="C1:D1"/>
    <mergeCell ref="E1:F1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"/>
  <sheetViews>
    <sheetView workbookViewId="0">
      <selection activeCell="N12" sqref="N12"/>
    </sheetView>
  </sheetViews>
  <sheetFormatPr defaultColWidth="9.33203125" defaultRowHeight="13.9"/>
  <cols>
    <col min="1" max="16" width="9.33203125" style="8"/>
    <col min="17" max="17" width="42.59765625" style="8" customWidth="1"/>
    <col min="18" max="16384" width="9.33203125" style="8"/>
  </cols>
  <sheetData>
    <row r="1" spans="1:17" s="7" customFormat="1">
      <c r="A1" s="7" t="s">
        <v>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7" ht="66.5" customHeight="1">
      <c r="A2" s="6" t="s">
        <v>44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6" t="s">
        <v>52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  <c r="O2" s="6" t="s">
        <v>58</v>
      </c>
      <c r="P2" s="6" t="s">
        <v>59</v>
      </c>
    </row>
    <row r="3" spans="1:17" ht="14.55" customHeight="1">
      <c r="A3" s="8">
        <v>1</v>
      </c>
      <c r="B3" s="8">
        <v>2</v>
      </c>
      <c r="C3" s="8">
        <v>5.0000000000000001E-3</v>
      </c>
      <c r="D3" s="8">
        <v>0.17</v>
      </c>
      <c r="E3" s="8">
        <v>0</v>
      </c>
      <c r="F3" s="8">
        <v>0</v>
      </c>
      <c r="G3" s="8">
        <v>0</v>
      </c>
      <c r="H3" s="8">
        <v>0</v>
      </c>
      <c r="I3" s="8">
        <v>1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200</v>
      </c>
      <c r="P3" s="8">
        <v>200</v>
      </c>
    </row>
    <row r="4" spans="1:17" ht="14.55" customHeight="1">
      <c r="A4" s="8">
        <v>1</v>
      </c>
      <c r="B4" s="8">
        <v>4</v>
      </c>
      <c r="C4" s="8">
        <v>3.0000000000000001E-3</v>
      </c>
      <c r="D4" s="8">
        <v>0.25800000000000001</v>
      </c>
      <c r="E4" s="8">
        <v>0</v>
      </c>
      <c r="F4" s="8">
        <v>0</v>
      </c>
      <c r="G4" s="8">
        <v>0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100</v>
      </c>
      <c r="P4" s="8">
        <v>100</v>
      </c>
    </row>
    <row r="5" spans="1:17" ht="14.55" customHeight="1">
      <c r="A5" s="8">
        <v>2</v>
      </c>
      <c r="B5" s="8">
        <v>4</v>
      </c>
      <c r="C5" s="8">
        <v>7.0000000000000001E-3</v>
      </c>
      <c r="D5" s="6">
        <v>0.19700000000000001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100</v>
      </c>
      <c r="P5" s="8">
        <v>100</v>
      </c>
    </row>
    <row r="6" spans="1:17" ht="14.55" customHeight="1">
      <c r="A6" s="8">
        <v>5</v>
      </c>
      <c r="B6" s="8">
        <v>6</v>
      </c>
      <c r="C6" s="8">
        <v>2E-3</v>
      </c>
      <c r="D6" s="8">
        <v>0.14000000000000001</v>
      </c>
      <c r="E6" s="8">
        <v>0</v>
      </c>
      <c r="F6" s="8">
        <v>0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100</v>
      </c>
      <c r="P6" s="8">
        <v>100</v>
      </c>
    </row>
    <row r="7" spans="1:17" ht="14.55" customHeight="1">
      <c r="A7" s="8">
        <v>3</v>
      </c>
      <c r="B7" s="8">
        <v>6</v>
      </c>
      <c r="C7" s="8">
        <v>0</v>
      </c>
      <c r="D7" s="8">
        <v>1.7999999999999999E-2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100</v>
      </c>
      <c r="P7" s="8">
        <v>100</v>
      </c>
    </row>
    <row r="8" spans="1:17" ht="14.55" customHeight="1">
      <c r="A8" s="8">
        <v>2</v>
      </c>
      <c r="B8" s="8">
        <v>3</v>
      </c>
      <c r="C8" s="8">
        <v>0</v>
      </c>
      <c r="D8" s="8">
        <v>3.6999999999999998E-2</v>
      </c>
      <c r="E8" s="8">
        <v>0</v>
      </c>
      <c r="F8" s="8">
        <v>0</v>
      </c>
      <c r="G8" s="8">
        <v>0</v>
      </c>
      <c r="H8" s="8">
        <v>0</v>
      </c>
      <c r="I8" s="6">
        <v>0.98</v>
      </c>
      <c r="J8" s="6">
        <v>0</v>
      </c>
      <c r="K8" s="8">
        <v>0</v>
      </c>
      <c r="L8" s="8">
        <v>0</v>
      </c>
      <c r="M8" s="8">
        <v>0</v>
      </c>
      <c r="N8" s="8">
        <v>0</v>
      </c>
      <c r="O8" s="8">
        <v>10000</v>
      </c>
      <c r="P8" s="8">
        <v>10000</v>
      </c>
      <c r="Q8" s="6"/>
    </row>
    <row r="9" spans="1:17" ht="14.55" customHeight="1">
      <c r="A9" s="8">
        <v>4</v>
      </c>
      <c r="B9" s="8">
        <v>5</v>
      </c>
      <c r="C9" s="8">
        <v>0</v>
      </c>
      <c r="D9" s="8">
        <v>3.6999999999999998E-2</v>
      </c>
      <c r="E9" s="8">
        <v>0</v>
      </c>
      <c r="F9" s="8">
        <v>0</v>
      </c>
      <c r="G9" s="8">
        <v>0</v>
      </c>
      <c r="H9" s="8">
        <v>0</v>
      </c>
      <c r="I9" s="8">
        <v>0.98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10000</v>
      </c>
      <c r="P9" s="8">
        <v>10000</v>
      </c>
      <c r="Q9" s="6"/>
    </row>
  </sheetData>
  <phoneticPr fontId="10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>
      <selection activeCell="I13" sqref="I13"/>
    </sheetView>
  </sheetViews>
  <sheetFormatPr defaultColWidth="8.6640625" defaultRowHeight="13.9"/>
  <cols>
    <col min="1" max="8" width="12.6640625" style="4" customWidth="1"/>
    <col min="9" max="16384" width="8.6640625" style="4"/>
  </cols>
  <sheetData>
    <row r="1" spans="1:11" ht="14" customHeight="1">
      <c r="A1" s="5" t="s">
        <v>60</v>
      </c>
      <c r="B1" s="5">
        <v>100</v>
      </c>
      <c r="C1" s="5"/>
      <c r="D1" s="5"/>
      <c r="E1" s="6"/>
      <c r="F1" s="6"/>
      <c r="G1" s="6"/>
      <c r="H1" s="6"/>
      <c r="I1" s="6"/>
      <c r="J1" s="5"/>
      <c r="K1" s="5"/>
    </row>
    <row r="2" spans="1:11" ht="14" customHeight="1"/>
    <row r="3" spans="1:11" ht="14" customHeight="1"/>
    <row r="4" spans="1:11" ht="14" customHeight="1">
      <c r="D4" s="5"/>
    </row>
    <row r="5" spans="1:11" ht="14" customHeight="1"/>
    <row r="6" spans="1:11" ht="14" customHeight="1"/>
    <row r="7" spans="1:11" ht="14" customHeight="1"/>
    <row r="8" spans="1:11" ht="14" customHeight="1"/>
    <row r="9" spans="1:11" ht="14" customHeight="1"/>
    <row r="10" spans="1:11" ht="14" customHeight="1"/>
    <row r="11" spans="1:11" ht="14" customHeight="1"/>
    <row r="12" spans="1:11" ht="14" customHeight="1"/>
    <row r="13" spans="1:11">
      <c r="D13" s="5"/>
    </row>
  </sheetData>
  <phoneticPr fontId="10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3" sqref="A3"/>
    </sheetView>
  </sheetViews>
  <sheetFormatPr defaultColWidth="9" defaultRowHeight="13.9"/>
  <cols>
    <col min="1" max="1" width="47" customWidth="1"/>
  </cols>
  <sheetData>
    <row r="1" spans="1:2" ht="24.75">
      <c r="A1" s="1" t="s">
        <v>61</v>
      </c>
      <c r="B1" s="2"/>
    </row>
    <row r="2" spans="1:2" ht="30.75">
      <c r="A2" s="3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DC1E-EBD2-407D-BA37-BB7C8EA695CA}">
  <dimension ref="A1:C3"/>
  <sheetViews>
    <sheetView workbookViewId="0">
      <selection activeCell="C3" sqref="A1:C3"/>
    </sheetView>
  </sheetViews>
  <sheetFormatPr defaultRowHeight="13.9"/>
  <sheetData>
    <row r="1" spans="1:3">
      <c r="A1">
        <v>75</v>
      </c>
      <c r="B1">
        <v>7.5</v>
      </c>
      <c r="C1">
        <v>7.5</v>
      </c>
    </row>
    <row r="2" spans="1:3">
      <c r="A2">
        <v>50</v>
      </c>
      <c r="B2">
        <v>5</v>
      </c>
      <c r="C2">
        <v>5</v>
      </c>
    </row>
    <row r="3" spans="1:3">
      <c r="A3">
        <v>25</v>
      </c>
      <c r="B3">
        <v>2.5</v>
      </c>
      <c r="C3">
        <v>2.5</v>
      </c>
    </row>
  </sheetData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DAB1-55AF-46BF-AAAC-171800506299}">
  <dimension ref="A1:C3"/>
  <sheetViews>
    <sheetView tabSelected="1" workbookViewId="0">
      <selection activeCell="M21" sqref="M21"/>
    </sheetView>
  </sheetViews>
  <sheetFormatPr defaultRowHeight="13.9"/>
  <sheetData>
    <row r="1" spans="1:3">
      <c r="A1">
        <v>25</v>
      </c>
      <c r="B1">
        <v>2.5</v>
      </c>
      <c r="C1">
        <v>2.5</v>
      </c>
    </row>
    <row r="2" spans="1:3">
      <c r="A2">
        <v>50</v>
      </c>
      <c r="B2">
        <v>5</v>
      </c>
      <c r="C2">
        <v>5</v>
      </c>
    </row>
    <row r="3" spans="1:3">
      <c r="A3">
        <v>75</v>
      </c>
      <c r="B3">
        <v>7.5</v>
      </c>
      <c r="C3">
        <v>7.5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Unit Data</vt:lpstr>
      <vt:lpstr>Load</vt:lpstr>
      <vt:lpstr>QLoad</vt:lpstr>
      <vt:lpstr>Wind Power</vt:lpstr>
      <vt:lpstr>Spinning Reserve Requirement</vt:lpstr>
      <vt:lpstr>Network</vt:lpstr>
      <vt:lpstr>Base Value </vt:lpstr>
      <vt:lpstr>参考论文</vt:lpstr>
      <vt:lpstr>Stop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丹辰</cp:lastModifiedBy>
  <dcterms:created xsi:type="dcterms:W3CDTF">2015-06-05T18:17:00Z</dcterms:created>
  <dcterms:modified xsi:type="dcterms:W3CDTF">2023-09-04T06:39:44Z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97867EFACB6E422684A446B715785DC4</vt:lpwstr>
  </property>
  <property fmtid="{D5CDD505-2E9C-101B-9397-08002B2CF9AE}" pid="4" name="commondata">
    <vt:lpwstr>eyJoZGlkIjoiOGViY2UxZTE3Mzc5YWJjYTcxY2M4NjdjMjE1ZDIxYzYifQ==</vt:lpwstr>
  </property>
</Properties>
</file>