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scott/workspaces/dev_spaces/CDP/09_运维资料/"/>
    </mc:Choice>
  </mc:AlternateContent>
  <bookViews>
    <workbookView xWindow="0" yWindow="460" windowWidth="28800" windowHeight="17540" firstSheet="2" activeTab="7"/>
  </bookViews>
  <sheets>
    <sheet name="现有服务器资源" sheetId="1" r:id="rId1"/>
    <sheet name="原计划2019各部门大数据资源申请" sheetId="9" r:id="rId2"/>
    <sheet name="第一阶段退还服务器" sheetId="3" r:id="rId3"/>
    <sheet name="第二阶段退还服务器" sheetId="4" r:id="rId4"/>
    <sheet name="大数据部新申请资源-生产环境（兆维）" sheetId="2" r:id="rId5"/>
    <sheet name="大数据部新申请资源-开发测试环境（数码庄园" sheetId="5" r:id="rId6"/>
    <sheet name="大数据新申请资源-成都爬虫" sheetId="10" r:id="rId7"/>
    <sheet name="大数据部新申请资源（成都）" sheetId="11" r:id="rId8"/>
    <sheet name="概况" sheetId="7" r:id="rId9"/>
  </sheets>
  <definedNames>
    <definedName name="_xlnm._FilterDatabase" localSheetId="4" hidden="1">'大数据部新申请资源-生产环境（兆维）'!$H$1:$H$87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1" l="1"/>
  <c r="E15" i="11"/>
  <c r="F10" i="11"/>
  <c r="E10" i="11"/>
  <c r="J22" i="7"/>
  <c r="I15" i="7"/>
  <c r="J15" i="7"/>
  <c r="J18" i="7"/>
  <c r="P7" i="2"/>
  <c r="C13" i="7"/>
  <c r="P8" i="2"/>
  <c r="D13" i="7"/>
  <c r="P3" i="5"/>
  <c r="D16" i="7"/>
  <c r="C18" i="7"/>
  <c r="O7" i="2"/>
  <c r="C12" i="7"/>
  <c r="O8" i="2"/>
  <c r="D12" i="7"/>
  <c r="O3" i="5"/>
  <c r="D15" i="7"/>
  <c r="C17" i="7"/>
  <c r="C16" i="7"/>
  <c r="J14" i="7"/>
  <c r="D14" i="7"/>
  <c r="J13" i="7"/>
  <c r="E13" i="7"/>
  <c r="J12" i="7"/>
  <c r="E12" i="7"/>
  <c r="J11" i="7"/>
  <c r="D11" i="7"/>
  <c r="C11" i="7"/>
  <c r="J10" i="7"/>
  <c r="J9" i="7"/>
  <c r="J8" i="7"/>
  <c r="J7" i="7"/>
  <c r="J6" i="7"/>
  <c r="D34" i="1"/>
  <c r="B3" i="7"/>
  <c r="D26" i="9"/>
  <c r="B4" i="7"/>
  <c r="B5" i="7"/>
  <c r="B6" i="7"/>
  <c r="D6" i="7"/>
  <c r="E6" i="7"/>
  <c r="E34" i="1"/>
  <c r="C3" i="7"/>
  <c r="E26" i="9"/>
  <c r="C4" i="7"/>
  <c r="C5" i="7"/>
  <c r="C6" i="7"/>
  <c r="J5" i="7"/>
  <c r="D5" i="7"/>
  <c r="E5" i="7"/>
  <c r="J4" i="7"/>
  <c r="D4" i="7"/>
  <c r="E4" i="7"/>
  <c r="J3" i="7"/>
  <c r="D3" i="7"/>
  <c r="E3" i="7"/>
  <c r="F40" i="5"/>
  <c r="E40" i="5"/>
  <c r="P4" i="5"/>
  <c r="O4" i="5"/>
  <c r="F13" i="10"/>
  <c r="E13" i="10"/>
  <c r="F87" i="2"/>
  <c r="E87" i="2"/>
  <c r="P9" i="2"/>
  <c r="O9" i="2"/>
  <c r="D9" i="4"/>
  <c r="C9" i="4"/>
  <c r="D16" i="3"/>
  <c r="C16" i="3"/>
</calcChain>
</file>

<file path=xl/sharedStrings.xml><?xml version="1.0" encoding="utf-8"?>
<sst xmlns="http://schemas.openxmlformats.org/spreadsheetml/2006/main" count="601" uniqueCount="190">
  <si>
    <t>原有可用资源</t>
  </si>
  <si>
    <t>部门</t>
  </si>
  <si>
    <t>序号</t>
  </si>
  <si>
    <t>CPU</t>
  </si>
  <si>
    <t>内存</t>
  </si>
  <si>
    <t>可用硬盘</t>
  </si>
  <si>
    <t>备注</t>
  </si>
  <si>
    <t>ip</t>
  </si>
  <si>
    <t>阶段</t>
  </si>
  <si>
    <t>类型</t>
  </si>
  <si>
    <t>SCRM</t>
  </si>
  <si>
    <t>已搬回庄园测试使用</t>
  </si>
  <si>
    <t>10.20.135.1</t>
  </si>
  <si>
    <t>物理机</t>
  </si>
  <si>
    <t>10.20.135.2</t>
  </si>
  <si>
    <t>10.20.127.63</t>
  </si>
  <si>
    <t>第一阶段</t>
  </si>
  <si>
    <t>10.20.127.64</t>
  </si>
  <si>
    <t>scrm数据库虚机存在，需备份</t>
  </si>
  <si>
    <t>10.20.127.65</t>
  </si>
  <si>
    <t>CDP</t>
  </si>
  <si>
    <t>原做虚拟化使用</t>
  </si>
  <si>
    <t>10.20.127.69</t>
  </si>
  <si>
    <t>10.20.127.70</t>
  </si>
  <si>
    <t>10.20.127.71</t>
  </si>
  <si>
    <t>10.20.127.72</t>
  </si>
  <si>
    <t>10.20.127.75</t>
  </si>
  <si>
    <t>原做物理机使用</t>
  </si>
  <si>
    <t>10.20.127.66</t>
  </si>
  <si>
    <t>10.20.127.67</t>
  </si>
  <si>
    <t>10.20.127.68</t>
  </si>
  <si>
    <t>10.20.127.73</t>
  </si>
  <si>
    <t>10.20.127.74</t>
  </si>
  <si>
    <t>大数据（原刘彬所属机器）</t>
  </si>
  <si>
    <t>10.20.15.46</t>
  </si>
  <si>
    <t>第二阶段</t>
  </si>
  <si>
    <t>10.20.15.45</t>
  </si>
  <si>
    <t>10.20.252.231</t>
  </si>
  <si>
    <t>10.20.252.232</t>
  </si>
  <si>
    <t>10.20.252.233</t>
  </si>
  <si>
    <t>10.20.252.234</t>
  </si>
  <si>
    <t>成都够用大数据机器</t>
  </si>
  <si>
    <t>10.20.124.213</t>
  </si>
  <si>
    <t>成都原有节点</t>
  </si>
  <si>
    <t>虚拟机</t>
  </si>
  <si>
    <t>10.20.124.214</t>
  </si>
  <si>
    <t>10.20.124.215</t>
  </si>
  <si>
    <t>10.20.124.216</t>
  </si>
  <si>
    <t>10.20.124.217</t>
  </si>
  <si>
    <t>10.20.124.218</t>
  </si>
  <si>
    <t>10.20.124.219</t>
  </si>
  <si>
    <t>10.20.124.220</t>
  </si>
  <si>
    <t>10.20.124.221</t>
  </si>
  <si>
    <t>10.20.124.222</t>
  </si>
  <si>
    <t>合计</t>
  </si>
  <si>
    <t>大数据（原刘彬所属）业务原虚机</t>
  </si>
  <si>
    <t>G</t>
  </si>
  <si>
    <t>在跑业务，与现有大数据集群无关，保持不变</t>
  </si>
  <si>
    <t>原计划2019各部门大数据资源申请</t>
  </si>
  <si>
    <t>成都大数据</t>
  </si>
  <si>
    <t>原刘彬大数据组</t>
  </si>
  <si>
    <t>-</t>
  </si>
  <si>
    <t>第一阶段退订资源：共计13台物理机，预计时间：备份原SCRM数据库备份完成后即可以</t>
  </si>
  <si>
    <t>纯物理机ip</t>
  </si>
  <si>
    <t>机房</t>
  </si>
  <si>
    <t>UCLOUD</t>
  </si>
  <si>
    <t>第二阶段退订资源：共计6台物理机
预计时间：原有刘彬业务迁移完成后，可退还运维
后续如果大数据部资源不够，由运维协调将这部分资源继续提供给大数据部使用</t>
  </si>
  <si>
    <t>原物理机ip</t>
  </si>
  <si>
    <t>兆维</t>
  </si>
  <si>
    <t>2019年大数据部整合后申请资源</t>
  </si>
  <si>
    <t>集群</t>
  </si>
  <si>
    <t>用途</t>
  </si>
  <si>
    <t>cpu</t>
  </si>
  <si>
    <t>硬盘</t>
  </si>
  <si>
    <t>预计开通时间</t>
  </si>
  <si>
    <t>大数据集群</t>
  </si>
  <si>
    <t>立即</t>
  </si>
  <si>
    <t>合计内存</t>
  </si>
  <si>
    <t>合计硬盘</t>
  </si>
  <si>
    <t>台</t>
  </si>
  <si>
    <t>NAS</t>
  </si>
  <si>
    <t>500G</t>
  </si>
  <si>
    <t>KAFKA</t>
  </si>
  <si>
    <t>Elasticsearch</t>
  </si>
  <si>
    <t>公共基础服务</t>
  </si>
  <si>
    <t>DATAX</t>
  </si>
  <si>
    <t>REDIS集群</t>
  </si>
  <si>
    <t>KONG</t>
  </si>
  <si>
    <t>POSTGRESS</t>
  </si>
  <si>
    <t>MYSQL</t>
  </si>
  <si>
    <t>大数据MYSQL-主</t>
  </si>
  <si>
    <t>大数据MYSQL-从</t>
  </si>
  <si>
    <t>业务MYSQL-主</t>
  </si>
  <si>
    <t>业务MYSQL-从</t>
  </si>
  <si>
    <t>算法</t>
  </si>
  <si>
    <t>算法接口服务</t>
  </si>
  <si>
    <t>算法模型环境</t>
  </si>
  <si>
    <t>web服务器组-TOMCAT</t>
  </si>
  <si>
    <t>web服务器组-DUBBO</t>
  </si>
  <si>
    <t>DWP</t>
  </si>
  <si>
    <t>DGP</t>
  </si>
  <si>
    <t>MATS</t>
  </si>
  <si>
    <t>SSO+MTS</t>
  </si>
  <si>
    <t>SSP</t>
  </si>
  <si>
    <t>DFFR</t>
  </si>
  <si>
    <t>BI</t>
  </si>
  <si>
    <t>反向代理</t>
  </si>
  <si>
    <t>OpenResty</t>
  </si>
  <si>
    <t>所有的web服务统一使用反向代理</t>
  </si>
  <si>
    <t>合计：</t>
  </si>
  <si>
    <t>爬虫服务器</t>
  </si>
  <si>
    <t>爬虫</t>
  </si>
  <si>
    <t>服务器</t>
  </si>
  <si>
    <t>mongodb</t>
  </si>
  <si>
    <t>REDIS</t>
  </si>
  <si>
    <t>台式电脑</t>
  </si>
  <si>
    <t>可视化界面（selenium、模拟器等）Windows环境</t>
  </si>
  <si>
    <t>代理ip</t>
  </si>
  <si>
    <t>目前使用的代理499元/月（有发票）</t>
  </si>
  <si>
    <t>短信接收验证码</t>
  </si>
  <si>
    <t>短信接收验证码0.1元/条（无发票）</t>
  </si>
  <si>
    <t>带宽</t>
  </si>
  <si>
    <t>独立带宽50M</t>
  </si>
  <si>
    <t>2019年大数据部整合后开发测试环境申请资源（仅一套环境）</t>
  </si>
  <si>
    <t>100G</t>
  </si>
  <si>
    <t>CDP+DGP</t>
  </si>
  <si>
    <t>DWP+MATS</t>
  </si>
  <si>
    <t>SSO+MTS+SSP</t>
  </si>
  <si>
    <t>BI+DFFR</t>
  </si>
  <si>
    <t>服务器现有和规划对比表</t>
  </si>
  <si>
    <t>大数据数据节点承载</t>
  </si>
  <si>
    <t>科目</t>
  </si>
  <si>
    <t>折合物理机</t>
  </si>
  <si>
    <t>估算费用（万元）</t>
  </si>
  <si>
    <t>数据源</t>
  </si>
  <si>
    <t>类目</t>
  </si>
  <si>
    <t>数据量（单位万条）</t>
  </si>
  <si>
    <t>按照单条记录10KB计算（GB）</t>
  </si>
  <si>
    <t>现有资源盘点</t>
  </si>
  <si>
    <t>cdp、刘彬、成都</t>
  </si>
  <si>
    <t>成都</t>
  </si>
  <si>
    <t>企业信息</t>
  </si>
  <si>
    <t>原计划各部门2019年资源规划</t>
  </si>
  <si>
    <t>刘彬、成都</t>
  </si>
  <si>
    <t>联系人</t>
  </si>
  <si>
    <t>融合后2019年资源整体规划</t>
  </si>
  <si>
    <t>cdp、成都、刘彬</t>
  </si>
  <si>
    <t>海关数据</t>
  </si>
  <si>
    <t>合计节约资源</t>
  </si>
  <si>
    <t>日志数据</t>
  </si>
  <si>
    <t>基础数仓</t>
  </si>
  <si>
    <t>企业数据</t>
  </si>
  <si>
    <t>2019大数据部服务器资源规划表</t>
  </si>
  <si>
    <t>环境</t>
  </si>
  <si>
    <t>指标</t>
  </si>
  <si>
    <t>联系方式</t>
  </si>
  <si>
    <t>生产环境</t>
  </si>
  <si>
    <t>机器数量</t>
  </si>
  <si>
    <t>对外投资</t>
  </si>
  <si>
    <t>其他</t>
  </si>
  <si>
    <t>数据集市</t>
  </si>
  <si>
    <t>预估</t>
  </si>
  <si>
    <t>开发、测试环境</t>
  </si>
  <si>
    <t>备份系数</t>
  </si>
  <si>
    <t>索引系数</t>
  </si>
  <si>
    <t>97TB</t>
  </si>
  <si>
    <t>资源申请原由</t>
  </si>
  <si>
    <t>硬盘大小</t>
  </si>
  <si>
    <t>预计需求</t>
  </si>
  <si>
    <t>97T</t>
  </si>
  <si>
    <t>目前申请</t>
  </si>
  <si>
    <t>57T</t>
  </si>
  <si>
    <t>年度合计申请</t>
  </si>
  <si>
    <t>86T</t>
  </si>
  <si>
    <t>2019年大数据成都整合后开发测试环境申请资源（仅一套环境）</t>
  </si>
  <si>
    <t>NN</t>
  </si>
  <si>
    <t>TOOL</t>
  </si>
  <si>
    <t>DN</t>
  </si>
  <si>
    <t>mongo</t>
  </si>
  <si>
    <t>mongo服务</t>
  </si>
  <si>
    <t>kettle</t>
  </si>
  <si>
    <t>线上kettle</t>
  </si>
  <si>
    <t>Windows环境</t>
  </si>
  <si>
    <t>2019年大数据部整合后数据抓取开发/测试环境申请</t>
    <rPh sb="16" eb="17">
      <t>kai fa</t>
    </rPh>
    <rPh sb="19" eb="20">
      <t>ce shi</t>
    </rPh>
    <rPh sb="21" eb="22">
      <t>huan jing</t>
    </rPh>
    <phoneticPr fontId="13" type="noConversion"/>
  </si>
  <si>
    <t>2019年大数据成都整合后线上环境资源补充</t>
    <rPh sb="13" eb="14">
      <t>xian sh</t>
    </rPh>
    <rPh sb="19" eb="20">
      <t>bu chong</t>
    </rPh>
    <phoneticPr fontId="13" type="noConversion"/>
  </si>
  <si>
    <t>状态</t>
    <rPh sb="0" eb="1">
      <t>zhuang tai</t>
    </rPh>
    <phoneticPr fontId="13" type="noConversion"/>
  </si>
  <si>
    <t>已有</t>
    <rPh sb="0" eb="1">
      <t>yi</t>
    </rPh>
    <rPh sb="1" eb="2">
      <t>you</t>
    </rPh>
    <phoneticPr fontId="13" type="noConversion"/>
  </si>
  <si>
    <t>需补充</t>
    <rPh sb="0" eb="1">
      <t>xu</t>
    </rPh>
    <rPh sb="1" eb="2">
      <t>bu chong</t>
    </rPh>
    <phoneticPr fontId="13" type="noConversion"/>
  </si>
  <si>
    <t>需整合</t>
    <rPh sb="0" eb="1">
      <t>xu</t>
    </rPh>
    <rPh sb="1" eb="2">
      <t>zheng he</t>
    </rPh>
    <phoneticPr fontId="13" type="noConversion"/>
  </si>
  <si>
    <t>独立外网带宽30M，兆伟-&gt;ucloud，内网带宽独享50M</t>
    <rPh sb="2" eb="3">
      <t>wai wang</t>
    </rPh>
    <rPh sb="10" eb="11">
      <t>zhao wei</t>
    </rPh>
    <rPh sb="21" eb="22">
      <t>nei wang</t>
    </rPh>
    <rPh sb="23" eb="24">
      <t>dai kuan</t>
    </rPh>
    <rPh sb="25" eb="26">
      <t>du xiang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</si>
</sst>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等线 (正文)"/>
      <charset val="134"/>
    </font>
    <font>
      <sz val="8"/>
      <color theme="1"/>
      <name val="等线"/>
      <charset val="134"/>
      <scheme val="minor"/>
    </font>
    <font>
      <sz val="14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3"/>
      <color rgb="FF000000"/>
      <name val="Helvetica Neue"/>
      <charset val="134"/>
    </font>
    <font>
      <sz val="12"/>
      <color theme="1"/>
      <name val="微软雅黑"/>
      <charset val="134"/>
    </font>
    <font>
      <sz val="12"/>
      <color rgb="FF000000"/>
      <name val="等线"/>
      <charset val="134"/>
      <scheme val="minor"/>
    </font>
    <font>
      <sz val="12"/>
      <color theme="1"/>
      <name val="宋体"/>
      <charset val="134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0" fillId="0" borderId="4" xfId="0" applyFill="1" applyBorder="1" applyAlignment="1">
      <alignment vertical="center" wrapText="1"/>
    </xf>
    <xf numFmtId="176" fontId="0" fillId="0" borderId="4" xfId="0" applyNumberFormat="1" applyBorder="1">
      <alignment vertical="center"/>
    </xf>
    <xf numFmtId="0" fontId="0" fillId="3" borderId="4" xfId="0" applyFill="1" applyBorder="1">
      <alignment vertical="center"/>
    </xf>
    <xf numFmtId="0" fontId="6" fillId="3" borderId="4" xfId="0" applyFont="1" applyFill="1" applyBorder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right" vertical="center"/>
    </xf>
    <xf numFmtId="176" fontId="0" fillId="0" borderId="0" xfId="0" applyNumberForma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Fill="1" applyBorder="1" applyAlignment="1">
      <alignment vertical="center"/>
    </xf>
    <xf numFmtId="10" fontId="12" fillId="0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4" xfId="0" applyFont="1" applyFill="1" applyBorder="1" applyAlignment="1"/>
    <xf numFmtId="0" fontId="0" fillId="7" borderId="4" xfId="0" applyFill="1" applyBorder="1" applyAlignment="1">
      <alignment vertical="center"/>
    </xf>
    <xf numFmtId="0" fontId="0" fillId="7" borderId="4" xfId="0" applyFill="1" applyBorder="1">
      <alignment vertical="center"/>
    </xf>
    <xf numFmtId="0" fontId="0" fillId="7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9" zoomScale="125" zoomScaleNormal="125" workbookViewId="0">
      <selection activeCell="E36" sqref="E36"/>
    </sheetView>
  </sheetViews>
  <sheetFormatPr baseColWidth="10" defaultColWidth="11" defaultRowHeight="16" x14ac:dyDescent="0.2"/>
  <cols>
    <col min="1" max="1" width="11" style="37"/>
    <col min="2" max="2" width="6.1640625" customWidth="1"/>
    <col min="3" max="3" width="5.6640625" customWidth="1"/>
    <col min="6" max="6" width="29.83203125" customWidth="1"/>
    <col min="7" max="7" width="17" customWidth="1"/>
    <col min="8" max="8" width="16.5" customWidth="1"/>
    <col min="11" max="11" width="34.33203125" customWidth="1"/>
  </cols>
  <sheetData>
    <row r="1" spans="1:9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36" t="s">
        <v>1</v>
      </c>
      <c r="B2" s="30" t="s">
        <v>2</v>
      </c>
      <c r="C2" s="3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 x14ac:dyDescent="0.15">
      <c r="A3" s="49" t="s">
        <v>10</v>
      </c>
      <c r="B3" s="34">
        <v>1</v>
      </c>
      <c r="C3" s="34">
        <v>40</v>
      </c>
      <c r="D3" s="34">
        <v>192</v>
      </c>
      <c r="E3" s="34">
        <v>3300</v>
      </c>
      <c r="F3" s="4" t="s">
        <v>11</v>
      </c>
      <c r="G3" s="38" t="s">
        <v>12</v>
      </c>
      <c r="H3" s="4"/>
      <c r="I3" s="4" t="s">
        <v>13</v>
      </c>
    </row>
    <row r="4" spans="1:9" x14ac:dyDescent="0.15">
      <c r="A4" s="49"/>
      <c r="B4" s="34">
        <v>2</v>
      </c>
      <c r="C4" s="34">
        <v>40</v>
      </c>
      <c r="D4" s="34">
        <v>192</v>
      </c>
      <c r="E4" s="34">
        <v>3300</v>
      </c>
      <c r="F4" s="4" t="s">
        <v>11</v>
      </c>
      <c r="G4" s="38" t="s">
        <v>14</v>
      </c>
      <c r="H4" s="4"/>
      <c r="I4" s="4" t="s">
        <v>13</v>
      </c>
    </row>
    <row r="5" spans="1:9" x14ac:dyDescent="0.2">
      <c r="A5" s="49"/>
      <c r="B5" s="34">
        <v>3</v>
      </c>
      <c r="C5" s="34">
        <v>40</v>
      </c>
      <c r="D5" s="34">
        <v>192</v>
      </c>
      <c r="E5" s="34">
        <v>3300</v>
      </c>
      <c r="F5" s="4"/>
      <c r="G5" s="35" t="s">
        <v>15</v>
      </c>
      <c r="H5" s="4" t="s">
        <v>16</v>
      </c>
      <c r="I5" s="4" t="s">
        <v>13</v>
      </c>
    </row>
    <row r="6" spans="1:9" x14ac:dyDescent="0.2">
      <c r="A6" s="49"/>
      <c r="B6" s="34">
        <v>4</v>
      </c>
      <c r="C6" s="34">
        <v>40</v>
      </c>
      <c r="D6" s="34">
        <v>192</v>
      </c>
      <c r="E6" s="34">
        <v>3300</v>
      </c>
      <c r="F6" s="4"/>
      <c r="G6" s="35" t="s">
        <v>17</v>
      </c>
      <c r="H6" s="4" t="s">
        <v>16</v>
      </c>
      <c r="I6" s="4" t="s">
        <v>13</v>
      </c>
    </row>
    <row r="7" spans="1:9" x14ac:dyDescent="0.2">
      <c r="A7" s="49"/>
      <c r="B7" s="34">
        <v>5</v>
      </c>
      <c r="C7" s="34">
        <v>40</v>
      </c>
      <c r="D7" s="34">
        <v>192</v>
      </c>
      <c r="E7" s="34">
        <v>3300</v>
      </c>
      <c r="F7" s="4" t="s">
        <v>18</v>
      </c>
      <c r="G7" s="35" t="s">
        <v>19</v>
      </c>
      <c r="H7" s="4" t="s">
        <v>16</v>
      </c>
      <c r="I7" s="4" t="s">
        <v>13</v>
      </c>
    </row>
    <row r="8" spans="1:9" x14ac:dyDescent="0.2">
      <c r="A8" s="50" t="s">
        <v>20</v>
      </c>
      <c r="B8" s="39">
        <v>6</v>
      </c>
      <c r="C8" s="39">
        <v>32</v>
      </c>
      <c r="D8" s="39">
        <v>192</v>
      </c>
      <c r="E8" s="39">
        <v>3300</v>
      </c>
      <c r="F8" s="40" t="s">
        <v>21</v>
      </c>
      <c r="G8" s="40" t="s">
        <v>22</v>
      </c>
      <c r="H8" s="40" t="s">
        <v>16</v>
      </c>
      <c r="I8" s="40" t="s">
        <v>13</v>
      </c>
    </row>
    <row r="9" spans="1:9" x14ac:dyDescent="0.2">
      <c r="A9" s="50"/>
      <c r="B9" s="39">
        <v>7</v>
      </c>
      <c r="C9" s="39">
        <v>32</v>
      </c>
      <c r="D9" s="39">
        <v>192</v>
      </c>
      <c r="E9" s="39">
        <v>3300</v>
      </c>
      <c r="F9" s="40" t="s">
        <v>21</v>
      </c>
      <c r="G9" s="40" t="s">
        <v>23</v>
      </c>
      <c r="H9" s="40" t="s">
        <v>16</v>
      </c>
      <c r="I9" s="40" t="s">
        <v>13</v>
      </c>
    </row>
    <row r="10" spans="1:9" x14ac:dyDescent="0.2">
      <c r="A10" s="50"/>
      <c r="B10" s="39">
        <v>8</v>
      </c>
      <c r="C10" s="39">
        <v>32</v>
      </c>
      <c r="D10" s="39">
        <v>192</v>
      </c>
      <c r="E10" s="39">
        <v>3300</v>
      </c>
      <c r="F10" s="40" t="s">
        <v>21</v>
      </c>
      <c r="G10" s="40" t="s">
        <v>24</v>
      </c>
      <c r="H10" s="40" t="s">
        <v>16</v>
      </c>
      <c r="I10" s="40" t="s">
        <v>13</v>
      </c>
    </row>
    <row r="11" spans="1:9" x14ac:dyDescent="0.2">
      <c r="A11" s="50"/>
      <c r="B11" s="39">
        <v>9</v>
      </c>
      <c r="C11" s="39">
        <v>32</v>
      </c>
      <c r="D11" s="39">
        <v>192</v>
      </c>
      <c r="E11" s="39">
        <v>3300</v>
      </c>
      <c r="F11" s="40" t="s">
        <v>21</v>
      </c>
      <c r="G11" s="40" t="s">
        <v>25</v>
      </c>
      <c r="H11" s="40" t="s">
        <v>16</v>
      </c>
      <c r="I11" s="40" t="s">
        <v>13</v>
      </c>
    </row>
    <row r="12" spans="1:9" x14ac:dyDescent="0.2">
      <c r="A12" s="50"/>
      <c r="B12" s="39">
        <v>10</v>
      </c>
      <c r="C12" s="39">
        <v>32</v>
      </c>
      <c r="D12" s="39">
        <v>192</v>
      </c>
      <c r="E12" s="39">
        <v>3300</v>
      </c>
      <c r="F12" s="40" t="s">
        <v>21</v>
      </c>
      <c r="G12" s="40" t="s">
        <v>26</v>
      </c>
      <c r="H12" s="40" t="s">
        <v>16</v>
      </c>
      <c r="I12" s="40" t="s">
        <v>13</v>
      </c>
    </row>
    <row r="13" spans="1:9" x14ac:dyDescent="0.2">
      <c r="A13" s="50"/>
      <c r="B13" s="39">
        <v>11</v>
      </c>
      <c r="C13" s="39">
        <v>40</v>
      </c>
      <c r="D13" s="39">
        <v>128</v>
      </c>
      <c r="E13" s="39">
        <v>9600</v>
      </c>
      <c r="F13" s="40" t="s">
        <v>27</v>
      </c>
      <c r="G13" s="40" t="s">
        <v>28</v>
      </c>
      <c r="H13" s="40" t="s">
        <v>16</v>
      </c>
      <c r="I13" s="40" t="s">
        <v>13</v>
      </c>
    </row>
    <row r="14" spans="1:9" x14ac:dyDescent="0.2">
      <c r="A14" s="50"/>
      <c r="B14" s="39">
        <v>12</v>
      </c>
      <c r="C14" s="39">
        <v>40</v>
      </c>
      <c r="D14" s="39">
        <v>128</v>
      </c>
      <c r="E14" s="39">
        <v>9600</v>
      </c>
      <c r="F14" s="40" t="s">
        <v>27</v>
      </c>
      <c r="G14" s="40" t="s">
        <v>29</v>
      </c>
      <c r="H14" s="40" t="s">
        <v>16</v>
      </c>
      <c r="I14" s="40" t="s">
        <v>13</v>
      </c>
    </row>
    <row r="15" spans="1:9" x14ac:dyDescent="0.2">
      <c r="A15" s="50"/>
      <c r="B15" s="39">
        <v>13</v>
      </c>
      <c r="C15" s="39">
        <v>40</v>
      </c>
      <c r="D15" s="39">
        <v>128</v>
      </c>
      <c r="E15" s="39">
        <v>9600</v>
      </c>
      <c r="F15" s="40" t="s">
        <v>27</v>
      </c>
      <c r="G15" s="40" t="s">
        <v>30</v>
      </c>
      <c r="H15" s="40" t="s">
        <v>16</v>
      </c>
      <c r="I15" s="40" t="s">
        <v>13</v>
      </c>
    </row>
    <row r="16" spans="1:9" x14ac:dyDescent="0.2">
      <c r="A16" s="50"/>
      <c r="B16" s="39">
        <v>14</v>
      </c>
      <c r="C16" s="39">
        <v>40</v>
      </c>
      <c r="D16" s="39">
        <v>128</v>
      </c>
      <c r="E16" s="39">
        <v>9600</v>
      </c>
      <c r="F16" s="40" t="s">
        <v>27</v>
      </c>
      <c r="G16" s="40" t="s">
        <v>31</v>
      </c>
      <c r="H16" s="40" t="s">
        <v>16</v>
      </c>
      <c r="I16" s="40" t="s">
        <v>13</v>
      </c>
    </row>
    <row r="17" spans="1:9" x14ac:dyDescent="0.2">
      <c r="A17" s="50"/>
      <c r="B17" s="39">
        <v>15</v>
      </c>
      <c r="C17" s="39">
        <v>40</v>
      </c>
      <c r="D17" s="39">
        <v>128</v>
      </c>
      <c r="E17" s="39">
        <v>9600</v>
      </c>
      <c r="F17" s="40" t="s">
        <v>27</v>
      </c>
      <c r="G17" s="40" t="s">
        <v>32</v>
      </c>
      <c r="H17" s="40" t="s">
        <v>16</v>
      </c>
      <c r="I17" s="40" t="s">
        <v>13</v>
      </c>
    </row>
    <row r="18" spans="1:9" x14ac:dyDescent="0.2">
      <c r="A18" s="49" t="s">
        <v>33</v>
      </c>
      <c r="B18" s="34">
        <v>16</v>
      </c>
      <c r="C18" s="7">
        <v>40</v>
      </c>
      <c r="D18" s="7">
        <v>251</v>
      </c>
      <c r="E18" s="7">
        <v>7500</v>
      </c>
      <c r="F18" s="4" t="s">
        <v>27</v>
      </c>
      <c r="G18" s="4" t="s">
        <v>34</v>
      </c>
      <c r="H18" s="4" t="s">
        <v>35</v>
      </c>
      <c r="I18" s="4" t="s">
        <v>13</v>
      </c>
    </row>
    <row r="19" spans="1:9" x14ac:dyDescent="0.2">
      <c r="A19" s="49"/>
      <c r="B19" s="34">
        <v>17</v>
      </c>
      <c r="C19" s="7">
        <v>40</v>
      </c>
      <c r="D19" s="7">
        <v>125</v>
      </c>
      <c r="E19" s="7">
        <v>7500</v>
      </c>
      <c r="F19" s="4" t="s">
        <v>27</v>
      </c>
      <c r="G19" s="4" t="s">
        <v>36</v>
      </c>
      <c r="H19" s="4" t="s">
        <v>35</v>
      </c>
      <c r="I19" s="4" t="s">
        <v>13</v>
      </c>
    </row>
    <row r="20" spans="1:9" x14ac:dyDescent="0.2">
      <c r="A20" s="49"/>
      <c r="B20" s="34">
        <v>18</v>
      </c>
      <c r="C20" s="7">
        <v>32</v>
      </c>
      <c r="D20" s="7">
        <v>189</v>
      </c>
      <c r="E20" s="7">
        <v>3800</v>
      </c>
      <c r="F20" s="4" t="s">
        <v>27</v>
      </c>
      <c r="G20" s="4" t="s">
        <v>37</v>
      </c>
      <c r="H20" s="4" t="s">
        <v>35</v>
      </c>
      <c r="I20" s="4" t="s">
        <v>13</v>
      </c>
    </row>
    <row r="21" spans="1:9" x14ac:dyDescent="0.2">
      <c r="A21" s="49"/>
      <c r="B21" s="34">
        <v>19</v>
      </c>
      <c r="C21" s="7">
        <v>32</v>
      </c>
      <c r="D21" s="7">
        <v>189</v>
      </c>
      <c r="E21" s="7">
        <v>3800</v>
      </c>
      <c r="F21" s="4" t="s">
        <v>27</v>
      </c>
      <c r="G21" s="4" t="s">
        <v>38</v>
      </c>
      <c r="H21" s="4" t="s">
        <v>35</v>
      </c>
      <c r="I21" s="4" t="s">
        <v>13</v>
      </c>
    </row>
    <row r="22" spans="1:9" x14ac:dyDescent="0.2">
      <c r="A22" s="49"/>
      <c r="B22" s="34">
        <v>20</v>
      </c>
      <c r="C22" s="7">
        <v>32</v>
      </c>
      <c r="D22" s="7">
        <v>189</v>
      </c>
      <c r="E22" s="7">
        <v>3800</v>
      </c>
      <c r="F22" s="4" t="s">
        <v>27</v>
      </c>
      <c r="G22" s="4" t="s">
        <v>39</v>
      </c>
      <c r="H22" s="4" t="s">
        <v>35</v>
      </c>
      <c r="I22" s="4" t="s">
        <v>13</v>
      </c>
    </row>
    <row r="23" spans="1:9" x14ac:dyDescent="0.2">
      <c r="A23" s="49"/>
      <c r="B23" s="34">
        <v>21</v>
      </c>
      <c r="C23" s="7">
        <v>32</v>
      </c>
      <c r="D23" s="7">
        <v>189</v>
      </c>
      <c r="E23" s="7">
        <v>3800</v>
      </c>
      <c r="F23" s="4" t="s">
        <v>27</v>
      </c>
      <c r="G23" s="4" t="s">
        <v>40</v>
      </c>
      <c r="H23" s="4" t="s">
        <v>35</v>
      </c>
      <c r="I23" s="4" t="s">
        <v>13</v>
      </c>
    </row>
    <row r="24" spans="1:9" x14ac:dyDescent="0.2">
      <c r="A24" s="50" t="s">
        <v>41</v>
      </c>
      <c r="B24" s="39">
        <v>22</v>
      </c>
      <c r="C24" s="41">
        <v>8</v>
      </c>
      <c r="D24" s="41">
        <v>8</v>
      </c>
      <c r="E24" s="41">
        <v>60</v>
      </c>
      <c r="F24" s="40"/>
      <c r="G24" s="40" t="s">
        <v>42</v>
      </c>
      <c r="H24" s="40" t="s">
        <v>43</v>
      </c>
      <c r="I24" s="40" t="s">
        <v>44</v>
      </c>
    </row>
    <row r="25" spans="1:9" x14ac:dyDescent="0.2">
      <c r="A25" s="50"/>
      <c r="B25" s="39">
        <v>23</v>
      </c>
      <c r="C25" s="41">
        <v>8</v>
      </c>
      <c r="D25" s="41">
        <v>8</v>
      </c>
      <c r="E25" s="41">
        <v>60</v>
      </c>
      <c r="F25" s="40"/>
      <c r="G25" s="40" t="s">
        <v>45</v>
      </c>
      <c r="H25" s="40" t="s">
        <v>43</v>
      </c>
      <c r="I25" s="40" t="s">
        <v>44</v>
      </c>
    </row>
    <row r="26" spans="1:9" x14ac:dyDescent="0.2">
      <c r="A26" s="50"/>
      <c r="B26" s="39">
        <v>24</v>
      </c>
      <c r="C26" s="41">
        <v>8</v>
      </c>
      <c r="D26" s="41">
        <v>8</v>
      </c>
      <c r="E26" s="41">
        <v>60</v>
      </c>
      <c r="F26" s="40"/>
      <c r="G26" s="40" t="s">
        <v>46</v>
      </c>
      <c r="H26" s="40" t="s">
        <v>43</v>
      </c>
      <c r="I26" s="40" t="s">
        <v>44</v>
      </c>
    </row>
    <row r="27" spans="1:9" x14ac:dyDescent="0.2">
      <c r="A27" s="50"/>
      <c r="B27" s="39">
        <v>25</v>
      </c>
      <c r="C27" s="41">
        <v>8</v>
      </c>
      <c r="D27" s="41">
        <v>8</v>
      </c>
      <c r="E27" s="41">
        <v>60</v>
      </c>
      <c r="F27" s="40"/>
      <c r="G27" s="40" t="s">
        <v>47</v>
      </c>
      <c r="H27" s="40" t="s">
        <v>43</v>
      </c>
      <c r="I27" s="40" t="s">
        <v>44</v>
      </c>
    </row>
    <row r="28" spans="1:9" x14ac:dyDescent="0.2">
      <c r="A28" s="50"/>
      <c r="B28" s="39">
        <v>26</v>
      </c>
      <c r="C28" s="41">
        <v>8</v>
      </c>
      <c r="D28" s="41">
        <v>8</v>
      </c>
      <c r="E28" s="41">
        <v>60</v>
      </c>
      <c r="F28" s="40"/>
      <c r="G28" s="40" t="s">
        <v>48</v>
      </c>
      <c r="H28" s="40" t="s">
        <v>43</v>
      </c>
      <c r="I28" s="40" t="s">
        <v>44</v>
      </c>
    </row>
    <row r="29" spans="1:9" x14ac:dyDescent="0.2">
      <c r="A29" s="50"/>
      <c r="B29" s="39">
        <v>27</v>
      </c>
      <c r="C29" s="41">
        <v>8</v>
      </c>
      <c r="D29" s="41">
        <v>32</v>
      </c>
      <c r="E29" s="41">
        <v>1000</v>
      </c>
      <c r="F29" s="40"/>
      <c r="G29" s="40" t="s">
        <v>49</v>
      </c>
      <c r="H29" s="40" t="s">
        <v>43</v>
      </c>
      <c r="I29" s="40" t="s">
        <v>44</v>
      </c>
    </row>
    <row r="30" spans="1:9" x14ac:dyDescent="0.2">
      <c r="A30" s="50"/>
      <c r="B30" s="39">
        <v>28</v>
      </c>
      <c r="C30" s="41">
        <v>8</v>
      </c>
      <c r="D30" s="41">
        <v>32</v>
      </c>
      <c r="E30" s="41">
        <v>1000</v>
      </c>
      <c r="F30" s="40"/>
      <c r="G30" s="40" t="s">
        <v>50</v>
      </c>
      <c r="H30" s="40" t="s">
        <v>43</v>
      </c>
      <c r="I30" s="40" t="s">
        <v>44</v>
      </c>
    </row>
    <row r="31" spans="1:9" x14ac:dyDescent="0.2">
      <c r="A31" s="50"/>
      <c r="B31" s="39">
        <v>29</v>
      </c>
      <c r="C31" s="41">
        <v>8</v>
      </c>
      <c r="D31" s="41">
        <v>32</v>
      </c>
      <c r="E31" s="41">
        <v>1000</v>
      </c>
      <c r="F31" s="40"/>
      <c r="G31" s="40" t="s">
        <v>51</v>
      </c>
      <c r="H31" s="40" t="s">
        <v>43</v>
      </c>
      <c r="I31" s="40" t="s">
        <v>44</v>
      </c>
    </row>
    <row r="32" spans="1:9" x14ac:dyDescent="0.2">
      <c r="A32" s="50"/>
      <c r="B32" s="39">
        <v>30</v>
      </c>
      <c r="C32" s="41">
        <v>8</v>
      </c>
      <c r="D32" s="41">
        <v>32</v>
      </c>
      <c r="E32" s="41">
        <v>1000</v>
      </c>
      <c r="F32" s="40"/>
      <c r="G32" s="40" t="s">
        <v>52</v>
      </c>
      <c r="H32" s="40" t="s">
        <v>43</v>
      </c>
      <c r="I32" s="40" t="s">
        <v>44</v>
      </c>
    </row>
    <row r="33" spans="1:9" x14ac:dyDescent="0.2">
      <c r="A33" s="50"/>
      <c r="B33" s="39">
        <v>31</v>
      </c>
      <c r="C33" s="41">
        <v>8</v>
      </c>
      <c r="D33" s="41">
        <v>32</v>
      </c>
      <c r="E33" s="41">
        <v>1000</v>
      </c>
      <c r="F33" s="40"/>
      <c r="G33" s="40" t="s">
        <v>53</v>
      </c>
      <c r="H33" s="40" t="s">
        <v>43</v>
      </c>
      <c r="I33" s="40" t="s">
        <v>44</v>
      </c>
    </row>
    <row r="34" spans="1:9" x14ac:dyDescent="0.2">
      <c r="A34" s="46" t="s">
        <v>54</v>
      </c>
      <c r="B34" s="46"/>
      <c r="C34" s="46"/>
      <c r="D34" s="31">
        <f>SUM(D3:D33)</f>
        <v>3892</v>
      </c>
      <c r="E34" s="31">
        <f>SUM(E3:E33)</f>
        <v>116500</v>
      </c>
      <c r="F34" s="5"/>
      <c r="G34" s="5"/>
      <c r="H34" s="5"/>
      <c r="I34" s="5"/>
    </row>
    <row r="35" spans="1:9" x14ac:dyDescent="0.2">
      <c r="B35" s="42"/>
      <c r="C35" s="43"/>
      <c r="D35" s="43"/>
      <c r="E35" s="43"/>
    </row>
    <row r="36" spans="1:9" ht="32" customHeight="1" x14ac:dyDescent="0.2">
      <c r="A36" s="47" t="s">
        <v>55</v>
      </c>
      <c r="B36" s="47"/>
      <c r="C36" s="47"/>
      <c r="D36" s="32">
        <v>384</v>
      </c>
      <c r="E36" t="s">
        <v>56</v>
      </c>
      <c r="F36" s="48" t="s">
        <v>57</v>
      </c>
      <c r="G36" s="48"/>
      <c r="H36" s="48"/>
    </row>
    <row r="37" spans="1:9" x14ac:dyDescent="0.2">
      <c r="B37" s="42"/>
      <c r="C37" s="43"/>
      <c r="D37" s="43"/>
      <c r="E37" s="43"/>
    </row>
    <row r="38" spans="1:9" x14ac:dyDescent="0.2">
      <c r="B38" s="42"/>
      <c r="C38" s="43"/>
      <c r="D38" s="43"/>
      <c r="E38" s="43"/>
    </row>
    <row r="39" spans="1:9" x14ac:dyDescent="0.2">
      <c r="B39" s="42"/>
      <c r="C39" s="43"/>
      <c r="D39" s="43"/>
      <c r="E39" s="43"/>
    </row>
    <row r="40" spans="1:9" x14ac:dyDescent="0.2">
      <c r="B40" s="42"/>
      <c r="C40" s="43"/>
      <c r="D40" s="43"/>
      <c r="E40" s="43"/>
    </row>
    <row r="41" spans="1:9" x14ac:dyDescent="0.2">
      <c r="B41" s="32"/>
      <c r="C41" s="32"/>
      <c r="D41" s="32"/>
      <c r="E41" s="32"/>
    </row>
    <row r="43" spans="1:9" x14ac:dyDescent="0.2">
      <c r="B43" s="32"/>
      <c r="C43" s="32"/>
      <c r="D43" s="32"/>
      <c r="E43" s="32"/>
    </row>
    <row r="44" spans="1:9" x14ac:dyDescent="0.2">
      <c r="B44" s="32"/>
      <c r="C44" s="32"/>
      <c r="D44" s="32"/>
      <c r="E44" s="32"/>
    </row>
    <row r="48" spans="1:9" ht="31" customHeight="1" x14ac:dyDescent="0.2"/>
  </sheetData>
  <mergeCells count="8">
    <mergeCell ref="A1:I1"/>
    <mergeCell ref="A34:C34"/>
    <mergeCell ref="A36:C36"/>
    <mergeCell ref="F36:H36"/>
    <mergeCell ref="A3:A7"/>
    <mergeCell ref="A8:A17"/>
    <mergeCell ref="A18:A23"/>
    <mergeCell ref="A24:A33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40" zoomScaleNormal="140" workbookViewId="0">
      <selection activeCell="D8" sqref="D8"/>
    </sheetView>
  </sheetViews>
  <sheetFormatPr baseColWidth="10" defaultColWidth="11" defaultRowHeight="16" x14ac:dyDescent="0.2"/>
  <cols>
    <col min="8" max="8" width="14.83203125" customWidth="1"/>
  </cols>
  <sheetData>
    <row r="1" spans="1:9" x14ac:dyDescent="0.2">
      <c r="A1" s="45" t="s">
        <v>58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36" t="s">
        <v>1</v>
      </c>
      <c r="B2" s="30" t="s">
        <v>2</v>
      </c>
      <c r="C2" s="3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6</v>
      </c>
      <c r="I2" s="30" t="s">
        <v>9</v>
      </c>
    </row>
    <row r="3" spans="1:9" x14ac:dyDescent="0.2">
      <c r="A3" s="51" t="s">
        <v>59</v>
      </c>
      <c r="B3" s="34">
        <v>1</v>
      </c>
      <c r="C3" s="7">
        <v>16</v>
      </c>
      <c r="D3" s="7">
        <v>64</v>
      </c>
      <c r="E3" s="7">
        <v>300</v>
      </c>
      <c r="F3" s="5"/>
      <c r="G3" s="5"/>
      <c r="H3" s="5"/>
      <c r="I3" s="5" t="s">
        <v>44</v>
      </c>
    </row>
    <row r="4" spans="1:9" x14ac:dyDescent="0.2">
      <c r="A4" s="51"/>
      <c r="B4" s="34">
        <v>2</v>
      </c>
      <c r="C4" s="7">
        <v>16</v>
      </c>
      <c r="D4" s="7">
        <v>64</v>
      </c>
      <c r="E4" s="7">
        <v>300</v>
      </c>
      <c r="F4" s="5"/>
      <c r="G4" s="5"/>
      <c r="H4" s="5"/>
      <c r="I4" s="5" t="s">
        <v>44</v>
      </c>
    </row>
    <row r="5" spans="1:9" x14ac:dyDescent="0.2">
      <c r="A5" s="51"/>
      <c r="B5" s="34">
        <v>3</v>
      </c>
      <c r="C5" s="7">
        <v>16</v>
      </c>
      <c r="D5" s="7">
        <v>64</v>
      </c>
      <c r="E5" s="7">
        <v>1000</v>
      </c>
      <c r="F5" s="5"/>
      <c r="G5" s="5"/>
      <c r="H5" s="5"/>
      <c r="I5" s="5" t="s">
        <v>44</v>
      </c>
    </row>
    <row r="6" spans="1:9" x14ac:dyDescent="0.2">
      <c r="A6" s="51"/>
      <c r="B6" s="34">
        <v>4</v>
      </c>
      <c r="C6" s="7">
        <v>16</v>
      </c>
      <c r="D6" s="7">
        <v>64</v>
      </c>
      <c r="E6" s="7">
        <v>1000</v>
      </c>
      <c r="F6" s="5"/>
      <c r="G6" s="5"/>
      <c r="H6" s="5"/>
      <c r="I6" s="5" t="s">
        <v>44</v>
      </c>
    </row>
    <row r="7" spans="1:9" x14ac:dyDescent="0.2">
      <c r="A7" s="51"/>
      <c r="B7" s="34">
        <v>5</v>
      </c>
      <c r="C7" s="7">
        <v>16</v>
      </c>
      <c r="D7" s="7">
        <v>64</v>
      </c>
      <c r="E7" s="7">
        <v>1000</v>
      </c>
      <c r="F7" s="5"/>
      <c r="G7" s="5"/>
      <c r="H7" s="5"/>
      <c r="I7" s="5" t="s">
        <v>44</v>
      </c>
    </row>
    <row r="8" spans="1:9" x14ac:dyDescent="0.2">
      <c r="A8" s="51"/>
      <c r="B8" s="34">
        <v>6</v>
      </c>
      <c r="C8" s="7">
        <v>16</v>
      </c>
      <c r="D8" s="7">
        <v>64</v>
      </c>
      <c r="E8" s="7">
        <v>1000</v>
      </c>
      <c r="F8" s="5"/>
      <c r="G8" s="5"/>
      <c r="H8" s="5"/>
      <c r="I8" s="5" t="s">
        <v>44</v>
      </c>
    </row>
    <row r="9" spans="1:9" x14ac:dyDescent="0.2">
      <c r="A9" s="51"/>
      <c r="B9" s="34">
        <v>7</v>
      </c>
      <c r="C9" s="7">
        <v>16</v>
      </c>
      <c r="D9" s="7">
        <v>64</v>
      </c>
      <c r="E9" s="7">
        <v>1000</v>
      </c>
      <c r="F9" s="5"/>
      <c r="G9" s="5"/>
      <c r="H9" s="5"/>
      <c r="I9" s="5" t="s">
        <v>44</v>
      </c>
    </row>
    <row r="10" spans="1:9" x14ac:dyDescent="0.2">
      <c r="A10" s="51" t="s">
        <v>60</v>
      </c>
      <c r="B10" s="34">
        <v>8</v>
      </c>
      <c r="C10" s="7">
        <v>8</v>
      </c>
      <c r="D10" s="7">
        <v>16</v>
      </c>
      <c r="E10" s="7">
        <v>500</v>
      </c>
      <c r="F10" s="5"/>
      <c r="G10" s="5"/>
      <c r="H10" s="5"/>
      <c r="I10" s="5" t="s">
        <v>44</v>
      </c>
    </row>
    <row r="11" spans="1:9" x14ac:dyDescent="0.2">
      <c r="A11" s="51"/>
      <c r="B11" s="31">
        <v>9</v>
      </c>
      <c r="C11" s="7">
        <v>8</v>
      </c>
      <c r="D11" s="7">
        <v>16</v>
      </c>
      <c r="E11" s="7">
        <v>500</v>
      </c>
      <c r="F11" s="5"/>
      <c r="G11" s="5"/>
      <c r="H11" s="5"/>
      <c r="I11" s="5" t="s">
        <v>44</v>
      </c>
    </row>
    <row r="12" spans="1:9" x14ac:dyDescent="0.2">
      <c r="A12" s="51"/>
      <c r="B12" s="34">
        <v>10</v>
      </c>
      <c r="C12" s="7">
        <v>8</v>
      </c>
      <c r="D12" s="7">
        <v>16</v>
      </c>
      <c r="E12" s="7">
        <v>500</v>
      </c>
      <c r="F12" s="5"/>
      <c r="G12" s="5"/>
      <c r="H12" s="5"/>
      <c r="I12" s="5" t="s">
        <v>44</v>
      </c>
    </row>
    <row r="13" spans="1:9" x14ac:dyDescent="0.2">
      <c r="A13" s="51"/>
      <c r="B13" s="31">
        <v>11</v>
      </c>
      <c r="C13" s="7">
        <v>8</v>
      </c>
      <c r="D13" s="7">
        <v>16</v>
      </c>
      <c r="E13" s="7">
        <v>500</v>
      </c>
      <c r="F13" s="5"/>
      <c r="G13" s="5"/>
      <c r="H13" s="5"/>
      <c r="I13" s="5" t="s">
        <v>44</v>
      </c>
    </row>
    <row r="14" spans="1:9" x14ac:dyDescent="0.2">
      <c r="A14" s="51"/>
      <c r="B14" s="34">
        <v>12</v>
      </c>
      <c r="C14" s="7">
        <v>8</v>
      </c>
      <c r="D14" s="7">
        <v>16</v>
      </c>
      <c r="E14" s="7">
        <v>500</v>
      </c>
      <c r="F14" s="5"/>
      <c r="G14" s="5"/>
      <c r="H14" s="5"/>
      <c r="I14" s="5" t="s">
        <v>44</v>
      </c>
    </row>
    <row r="15" spans="1:9" x14ac:dyDescent="0.2">
      <c r="A15" s="51"/>
      <c r="B15" s="31">
        <v>13</v>
      </c>
      <c r="C15" s="7">
        <v>16</v>
      </c>
      <c r="D15" s="7">
        <v>128</v>
      </c>
      <c r="E15" s="7">
        <v>8000</v>
      </c>
      <c r="F15" s="5"/>
      <c r="G15" s="5"/>
      <c r="H15" s="5"/>
      <c r="I15" s="4" t="s">
        <v>13</v>
      </c>
    </row>
    <row r="16" spans="1:9" x14ac:dyDescent="0.2">
      <c r="A16" s="51"/>
      <c r="B16" s="34">
        <v>14</v>
      </c>
      <c r="C16" s="7">
        <v>16</v>
      </c>
      <c r="D16" s="7">
        <v>128</v>
      </c>
      <c r="E16" s="7">
        <v>8000</v>
      </c>
      <c r="F16" s="5"/>
      <c r="G16" s="5"/>
      <c r="H16" s="5"/>
      <c r="I16" s="4" t="s">
        <v>13</v>
      </c>
    </row>
    <row r="17" spans="1:9" x14ac:dyDescent="0.2">
      <c r="A17" s="51"/>
      <c r="B17" s="31">
        <v>15</v>
      </c>
      <c r="C17" s="7">
        <v>16</v>
      </c>
      <c r="D17" s="7">
        <v>128</v>
      </c>
      <c r="E17" s="7">
        <v>8000</v>
      </c>
      <c r="F17" s="5"/>
      <c r="G17" s="5"/>
      <c r="H17" s="5"/>
      <c r="I17" s="4" t="s">
        <v>13</v>
      </c>
    </row>
    <row r="18" spans="1:9" x14ac:dyDescent="0.2">
      <c r="A18" s="51"/>
      <c r="B18" s="34">
        <v>16</v>
      </c>
      <c r="C18" s="7">
        <v>16</v>
      </c>
      <c r="D18" s="7">
        <v>128</v>
      </c>
      <c r="E18" s="7">
        <v>8000</v>
      </c>
      <c r="F18" s="5"/>
      <c r="G18" s="5"/>
      <c r="H18" s="5"/>
      <c r="I18" s="4" t="s">
        <v>13</v>
      </c>
    </row>
    <row r="19" spans="1:9" x14ac:dyDescent="0.2">
      <c r="A19" s="51"/>
      <c r="B19" s="31">
        <v>17</v>
      </c>
      <c r="C19" s="7">
        <v>16</v>
      </c>
      <c r="D19" s="7">
        <v>128</v>
      </c>
      <c r="E19" s="7">
        <v>8000</v>
      </c>
      <c r="F19" s="5"/>
      <c r="G19" s="5"/>
      <c r="H19" s="5"/>
      <c r="I19" s="4" t="s">
        <v>13</v>
      </c>
    </row>
    <row r="20" spans="1:9" x14ac:dyDescent="0.2">
      <c r="A20" s="51"/>
      <c r="B20" s="34">
        <v>18</v>
      </c>
      <c r="C20" s="7">
        <v>16</v>
      </c>
      <c r="D20" s="7">
        <v>128</v>
      </c>
      <c r="E20" s="7">
        <v>8000</v>
      </c>
      <c r="F20" s="5"/>
      <c r="G20" s="5"/>
      <c r="H20" s="5"/>
      <c r="I20" s="4" t="s">
        <v>13</v>
      </c>
    </row>
    <row r="21" spans="1:9" x14ac:dyDescent="0.2">
      <c r="A21" s="51"/>
      <c r="B21" s="31">
        <v>19</v>
      </c>
      <c r="C21" s="7">
        <v>16</v>
      </c>
      <c r="D21" s="7">
        <v>128</v>
      </c>
      <c r="E21" s="7">
        <v>8000</v>
      </c>
      <c r="F21" s="5"/>
      <c r="G21" s="5"/>
      <c r="H21" s="5"/>
      <c r="I21" s="4" t="s">
        <v>13</v>
      </c>
    </row>
    <row r="22" spans="1:9" x14ac:dyDescent="0.2">
      <c r="A22" s="51"/>
      <c r="B22" s="34">
        <v>20</v>
      </c>
      <c r="C22" s="7">
        <v>16</v>
      </c>
      <c r="D22" s="7">
        <v>128</v>
      </c>
      <c r="E22" s="7">
        <v>8000</v>
      </c>
      <c r="F22" s="5"/>
      <c r="G22" s="5"/>
      <c r="H22" s="5"/>
      <c r="I22" s="4" t="s">
        <v>13</v>
      </c>
    </row>
    <row r="23" spans="1:9" x14ac:dyDescent="0.2">
      <c r="A23" s="51"/>
      <c r="B23" s="31">
        <v>21</v>
      </c>
      <c r="C23" s="7">
        <v>16</v>
      </c>
      <c r="D23" s="7">
        <v>128</v>
      </c>
      <c r="E23" s="7">
        <v>8000</v>
      </c>
      <c r="F23" s="5"/>
      <c r="G23" s="5"/>
      <c r="H23" s="5"/>
      <c r="I23" s="4" t="s">
        <v>13</v>
      </c>
    </row>
    <row r="24" spans="1:9" x14ac:dyDescent="0.2">
      <c r="A24" s="51"/>
      <c r="B24" s="34">
        <v>22</v>
      </c>
      <c r="C24" s="7">
        <v>16</v>
      </c>
      <c r="D24" s="7">
        <v>128</v>
      </c>
      <c r="E24" s="7">
        <v>8000</v>
      </c>
      <c r="F24" s="5"/>
      <c r="G24" s="5"/>
      <c r="H24" s="5"/>
      <c r="I24" s="4" t="s">
        <v>13</v>
      </c>
    </row>
    <row r="25" spans="1:9" x14ac:dyDescent="0.2">
      <c r="A25" s="29" t="s">
        <v>20</v>
      </c>
      <c r="B25" s="34" t="s">
        <v>61</v>
      </c>
      <c r="C25" s="7">
        <v>0</v>
      </c>
      <c r="D25" s="7">
        <v>0</v>
      </c>
      <c r="E25" s="7">
        <v>0</v>
      </c>
      <c r="F25" s="5"/>
      <c r="G25" s="5"/>
      <c r="H25" s="5"/>
      <c r="I25" s="4" t="s">
        <v>61</v>
      </c>
    </row>
    <row r="26" spans="1:9" x14ac:dyDescent="0.2">
      <c r="A26" s="45" t="s">
        <v>54</v>
      </c>
      <c r="B26" s="45"/>
      <c r="C26" s="45"/>
      <c r="D26" s="31">
        <f>SUM(D3:D25)</f>
        <v>1808</v>
      </c>
      <c r="E26" s="31">
        <f>SUM(E3:E25)</f>
        <v>88100</v>
      </c>
      <c r="F26" s="5"/>
      <c r="G26" s="5"/>
      <c r="H26" s="5"/>
      <c r="I26" s="5"/>
    </row>
  </sheetData>
  <mergeCells count="4">
    <mergeCell ref="A1:I1"/>
    <mergeCell ref="A26:C26"/>
    <mergeCell ref="A3:A9"/>
    <mergeCell ref="A10:A2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19" zoomScaleNormal="119" workbookViewId="0">
      <selection activeCell="E17" sqref="E17"/>
    </sheetView>
  </sheetViews>
  <sheetFormatPr baseColWidth="10" defaultColWidth="11" defaultRowHeight="16" x14ac:dyDescent="0.2"/>
  <cols>
    <col min="5" max="5" width="29.83203125" customWidth="1"/>
    <col min="6" max="6" width="14.1640625" customWidth="1"/>
  </cols>
  <sheetData>
    <row r="1" spans="1:7" ht="88" customHeight="1" x14ac:dyDescent="0.2">
      <c r="A1" s="52" t="s">
        <v>62</v>
      </c>
      <c r="B1" s="53"/>
      <c r="C1" s="53"/>
      <c r="D1" s="53"/>
      <c r="E1" s="53"/>
      <c r="F1" s="53"/>
      <c r="G1" s="54"/>
    </row>
    <row r="2" spans="1:7" x14ac:dyDescent="0.2">
      <c r="A2" s="30"/>
      <c r="B2" s="3" t="s">
        <v>3</v>
      </c>
      <c r="C2" s="30" t="s">
        <v>4</v>
      </c>
      <c r="D2" s="30" t="s">
        <v>5</v>
      </c>
      <c r="E2" s="30" t="s">
        <v>6</v>
      </c>
      <c r="F2" s="30" t="s">
        <v>63</v>
      </c>
      <c r="G2" s="30" t="s">
        <v>64</v>
      </c>
    </row>
    <row r="3" spans="1:7" x14ac:dyDescent="0.2">
      <c r="A3" s="34">
        <v>1</v>
      </c>
      <c r="B3" s="31">
        <v>40</v>
      </c>
      <c r="C3" s="31">
        <v>192</v>
      </c>
      <c r="D3" s="31">
        <v>3300</v>
      </c>
      <c r="E3" s="5"/>
      <c r="F3" s="35" t="s">
        <v>15</v>
      </c>
      <c r="G3" s="5" t="s">
        <v>65</v>
      </c>
    </row>
    <row r="4" spans="1:7" x14ac:dyDescent="0.2">
      <c r="A4" s="34">
        <v>2</v>
      </c>
      <c r="B4" s="31">
        <v>40</v>
      </c>
      <c r="C4" s="31">
        <v>192</v>
      </c>
      <c r="D4" s="31">
        <v>3300</v>
      </c>
      <c r="E4" s="5" t="s">
        <v>18</v>
      </c>
      <c r="F4" s="35" t="s">
        <v>17</v>
      </c>
      <c r="G4" s="5" t="s">
        <v>65</v>
      </c>
    </row>
    <row r="5" spans="1:7" x14ac:dyDescent="0.2">
      <c r="A5" s="34">
        <v>3</v>
      </c>
      <c r="B5" s="31">
        <v>40</v>
      </c>
      <c r="C5" s="31">
        <v>192</v>
      </c>
      <c r="D5" s="31">
        <v>3300</v>
      </c>
      <c r="E5" s="5" t="s">
        <v>18</v>
      </c>
      <c r="F5" s="35" t="s">
        <v>19</v>
      </c>
      <c r="G5" s="5" t="s">
        <v>65</v>
      </c>
    </row>
    <row r="6" spans="1:7" x14ac:dyDescent="0.2">
      <c r="A6" s="34">
        <v>4</v>
      </c>
      <c r="B6" s="31">
        <v>32</v>
      </c>
      <c r="C6" s="31">
        <v>192</v>
      </c>
      <c r="D6" s="31">
        <v>3300</v>
      </c>
      <c r="E6" s="5" t="s">
        <v>21</v>
      </c>
      <c r="F6" s="5" t="s">
        <v>22</v>
      </c>
      <c r="G6" s="5" t="s">
        <v>65</v>
      </c>
    </row>
    <row r="7" spans="1:7" x14ac:dyDescent="0.2">
      <c r="A7" s="34">
        <v>5</v>
      </c>
      <c r="B7" s="31">
        <v>32</v>
      </c>
      <c r="C7" s="31">
        <v>192</v>
      </c>
      <c r="D7" s="31">
        <v>3300</v>
      </c>
      <c r="E7" s="5" t="s">
        <v>21</v>
      </c>
      <c r="F7" s="5" t="s">
        <v>23</v>
      </c>
      <c r="G7" s="5" t="s">
        <v>65</v>
      </c>
    </row>
    <row r="8" spans="1:7" x14ac:dyDescent="0.2">
      <c r="A8" s="34">
        <v>6</v>
      </c>
      <c r="B8" s="31">
        <v>32</v>
      </c>
      <c r="C8" s="31">
        <v>192</v>
      </c>
      <c r="D8" s="31">
        <v>3300</v>
      </c>
      <c r="E8" s="5" t="s">
        <v>21</v>
      </c>
      <c r="F8" s="5" t="s">
        <v>24</v>
      </c>
      <c r="G8" s="5" t="s">
        <v>65</v>
      </c>
    </row>
    <row r="9" spans="1:7" x14ac:dyDescent="0.2">
      <c r="A9" s="34">
        <v>7</v>
      </c>
      <c r="B9" s="31">
        <v>32</v>
      </c>
      <c r="C9" s="31">
        <v>192</v>
      </c>
      <c r="D9" s="31">
        <v>3300</v>
      </c>
      <c r="E9" s="5" t="s">
        <v>21</v>
      </c>
      <c r="F9" s="5" t="s">
        <v>25</v>
      </c>
      <c r="G9" s="5" t="s">
        <v>65</v>
      </c>
    </row>
    <row r="10" spans="1:7" x14ac:dyDescent="0.2">
      <c r="A10" s="34">
        <v>8</v>
      </c>
      <c r="B10" s="31">
        <v>32</v>
      </c>
      <c r="C10" s="31">
        <v>192</v>
      </c>
      <c r="D10" s="31">
        <v>3300</v>
      </c>
      <c r="E10" s="5" t="s">
        <v>21</v>
      </c>
      <c r="F10" s="5" t="s">
        <v>26</v>
      </c>
      <c r="G10" s="5" t="s">
        <v>65</v>
      </c>
    </row>
    <row r="11" spans="1:7" x14ac:dyDescent="0.2">
      <c r="A11" s="34">
        <v>9</v>
      </c>
      <c r="B11" s="31">
        <v>40</v>
      </c>
      <c r="C11" s="31">
        <v>128</v>
      </c>
      <c r="D11" s="31">
        <v>3800</v>
      </c>
      <c r="E11" s="5" t="s">
        <v>27</v>
      </c>
      <c r="F11" s="5" t="s">
        <v>28</v>
      </c>
      <c r="G11" s="5" t="s">
        <v>65</v>
      </c>
    </row>
    <row r="12" spans="1:7" x14ac:dyDescent="0.2">
      <c r="A12" s="34">
        <v>10</v>
      </c>
      <c r="B12" s="31">
        <v>40</v>
      </c>
      <c r="C12" s="31">
        <v>128</v>
      </c>
      <c r="D12" s="31">
        <v>3800</v>
      </c>
      <c r="E12" s="5" t="s">
        <v>27</v>
      </c>
      <c r="F12" s="5" t="s">
        <v>29</v>
      </c>
      <c r="G12" s="5" t="s">
        <v>65</v>
      </c>
    </row>
    <row r="13" spans="1:7" x14ac:dyDescent="0.2">
      <c r="A13" s="34">
        <v>11</v>
      </c>
      <c r="B13" s="31">
        <v>40</v>
      </c>
      <c r="C13" s="31">
        <v>128</v>
      </c>
      <c r="D13" s="31">
        <v>3800</v>
      </c>
      <c r="E13" s="5" t="s">
        <v>27</v>
      </c>
      <c r="F13" s="5" t="s">
        <v>30</v>
      </c>
      <c r="G13" s="5" t="s">
        <v>65</v>
      </c>
    </row>
    <row r="14" spans="1:7" x14ac:dyDescent="0.2">
      <c r="A14" s="34">
        <v>12</v>
      </c>
      <c r="B14" s="31">
        <v>40</v>
      </c>
      <c r="C14" s="31">
        <v>128</v>
      </c>
      <c r="D14" s="31">
        <v>3800</v>
      </c>
      <c r="E14" s="5" t="s">
        <v>27</v>
      </c>
      <c r="F14" s="5" t="s">
        <v>31</v>
      </c>
      <c r="G14" s="5" t="s">
        <v>65</v>
      </c>
    </row>
    <row r="15" spans="1:7" x14ac:dyDescent="0.2">
      <c r="A15" s="34">
        <v>13</v>
      </c>
      <c r="B15" s="31">
        <v>40</v>
      </c>
      <c r="C15" s="31">
        <v>128</v>
      </c>
      <c r="D15" s="31">
        <v>3800</v>
      </c>
      <c r="E15" s="5" t="s">
        <v>27</v>
      </c>
      <c r="F15" s="5" t="s">
        <v>32</v>
      </c>
      <c r="G15" s="5" t="s">
        <v>65</v>
      </c>
    </row>
    <row r="16" spans="1:7" x14ac:dyDescent="0.2">
      <c r="A16" s="55" t="s">
        <v>54</v>
      </c>
      <c r="B16" s="56"/>
      <c r="C16" s="31">
        <f>SUM(C3:C15)</f>
        <v>2176</v>
      </c>
      <c r="D16" s="31">
        <f>SUM(D3:D15)</f>
        <v>45400</v>
      </c>
      <c r="E16" s="5"/>
      <c r="F16" s="5"/>
      <c r="G16" s="5"/>
    </row>
    <row r="17" spans="1:4" x14ac:dyDescent="0.2">
      <c r="A17" s="32"/>
      <c r="B17" s="32"/>
      <c r="C17" s="32"/>
      <c r="D17" s="32"/>
    </row>
    <row r="21" spans="1:4" x14ac:dyDescent="0.2">
      <c r="A21" s="57"/>
      <c r="B21" s="57"/>
      <c r="C21" s="32"/>
    </row>
  </sheetData>
  <mergeCells count="3">
    <mergeCell ref="A1:G1"/>
    <mergeCell ref="A16:B16"/>
    <mergeCell ref="A21:B21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41" zoomScaleNormal="141" workbookViewId="0">
      <selection activeCell="D9" sqref="D9"/>
    </sheetView>
  </sheetViews>
  <sheetFormatPr baseColWidth="10" defaultColWidth="11" defaultRowHeight="16" x14ac:dyDescent="0.2"/>
  <cols>
    <col min="1" max="1" width="33.6640625" customWidth="1"/>
    <col min="2" max="2" width="5.6640625" customWidth="1"/>
    <col min="6" max="6" width="13.6640625" customWidth="1"/>
  </cols>
  <sheetData>
    <row r="1" spans="1:6" ht="66" customHeight="1" x14ac:dyDescent="0.2">
      <c r="A1" s="58" t="s">
        <v>66</v>
      </c>
      <c r="B1" s="58"/>
      <c r="C1" s="58"/>
      <c r="D1" s="58"/>
      <c r="E1" s="58"/>
      <c r="F1" s="58"/>
    </row>
    <row r="2" spans="1:6" x14ac:dyDescent="0.2">
      <c r="A2" s="30"/>
      <c r="B2" s="3" t="s">
        <v>3</v>
      </c>
      <c r="C2" s="30" t="s">
        <v>4</v>
      </c>
      <c r="D2" s="30" t="s">
        <v>5</v>
      </c>
      <c r="E2" s="30" t="s">
        <v>6</v>
      </c>
      <c r="F2" s="30" t="s">
        <v>67</v>
      </c>
    </row>
    <row r="3" spans="1:6" x14ac:dyDescent="0.2">
      <c r="A3" s="31">
        <v>16</v>
      </c>
      <c r="B3" s="7">
        <v>40</v>
      </c>
      <c r="C3" s="7">
        <v>251</v>
      </c>
      <c r="D3" s="7">
        <v>7500</v>
      </c>
      <c r="E3" s="5" t="s">
        <v>68</v>
      </c>
      <c r="F3" s="5" t="s">
        <v>34</v>
      </c>
    </row>
    <row r="4" spans="1:6" x14ac:dyDescent="0.2">
      <c r="A4" s="31">
        <v>17</v>
      </c>
      <c r="B4" s="7">
        <v>40</v>
      </c>
      <c r="C4" s="7">
        <v>125</v>
      </c>
      <c r="D4" s="7">
        <v>7500</v>
      </c>
      <c r="E4" s="5" t="s">
        <v>68</v>
      </c>
      <c r="F4" s="5" t="s">
        <v>36</v>
      </c>
    </row>
    <row r="5" spans="1:6" x14ac:dyDescent="0.2">
      <c r="A5" s="31">
        <v>18</v>
      </c>
      <c r="B5" s="7">
        <v>32</v>
      </c>
      <c r="C5" s="7">
        <v>189</v>
      </c>
      <c r="D5" s="7">
        <v>3800</v>
      </c>
      <c r="E5" s="5" t="s">
        <v>68</v>
      </c>
      <c r="F5" s="5" t="s">
        <v>37</v>
      </c>
    </row>
    <row r="6" spans="1:6" x14ac:dyDescent="0.2">
      <c r="A6" s="31">
        <v>19</v>
      </c>
      <c r="B6" s="7">
        <v>32</v>
      </c>
      <c r="C6" s="7">
        <v>189</v>
      </c>
      <c r="D6" s="7">
        <v>3800</v>
      </c>
      <c r="E6" s="5" t="s">
        <v>68</v>
      </c>
      <c r="F6" s="5" t="s">
        <v>38</v>
      </c>
    </row>
    <row r="7" spans="1:6" x14ac:dyDescent="0.2">
      <c r="A7" s="31">
        <v>20</v>
      </c>
      <c r="B7" s="7">
        <v>32</v>
      </c>
      <c r="C7" s="7">
        <v>189</v>
      </c>
      <c r="D7" s="7">
        <v>3800</v>
      </c>
      <c r="E7" s="5" t="s">
        <v>68</v>
      </c>
      <c r="F7" s="5" t="s">
        <v>39</v>
      </c>
    </row>
    <row r="8" spans="1:6" x14ac:dyDescent="0.2">
      <c r="A8" s="31">
        <v>21</v>
      </c>
      <c r="B8" s="7">
        <v>32</v>
      </c>
      <c r="C8" s="7">
        <v>189</v>
      </c>
      <c r="D8" s="7">
        <v>3800</v>
      </c>
      <c r="E8" s="5" t="s">
        <v>68</v>
      </c>
      <c r="F8" s="5" t="s">
        <v>40</v>
      </c>
    </row>
    <row r="9" spans="1:6" x14ac:dyDescent="0.2">
      <c r="A9" s="55" t="s">
        <v>54</v>
      </c>
      <c r="B9" s="56"/>
      <c r="C9" s="31">
        <f>SUM(C3:C8)</f>
        <v>1132</v>
      </c>
      <c r="D9" s="31">
        <f>SUM(D3:D8)</f>
        <v>30200</v>
      </c>
      <c r="E9" s="5"/>
      <c r="F9" s="5"/>
    </row>
    <row r="11" spans="1:6" ht="16" customHeight="1" x14ac:dyDescent="0.2">
      <c r="A11" s="32"/>
      <c r="B11" s="33"/>
      <c r="C11" s="32"/>
    </row>
  </sheetData>
  <mergeCells count="2">
    <mergeCell ref="A1:F1"/>
    <mergeCell ref="A9:B9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125" zoomScaleNormal="125" workbookViewId="0">
      <selection activeCell="K17" sqref="K17"/>
    </sheetView>
  </sheetViews>
  <sheetFormatPr baseColWidth="10" defaultColWidth="11" defaultRowHeight="16" x14ac:dyDescent="0.2"/>
  <cols>
    <col min="2" max="2" width="14.1640625" customWidth="1"/>
    <col min="3" max="3" width="21.1640625" customWidth="1"/>
    <col min="6" max="6" width="12" customWidth="1"/>
    <col min="7" max="7" width="17.83203125" customWidth="1"/>
    <col min="8" max="8" width="13.83203125" customWidth="1"/>
    <col min="14" max="14" width="15.5" customWidth="1"/>
    <col min="16" max="16" width="12" customWidth="1"/>
  </cols>
  <sheetData>
    <row r="1" spans="1:16" x14ac:dyDescent="0.2">
      <c r="A1" s="45" t="s">
        <v>69</v>
      </c>
      <c r="B1" s="45"/>
      <c r="C1" s="45"/>
      <c r="D1" s="45"/>
      <c r="E1" s="45"/>
      <c r="F1" s="45"/>
      <c r="G1" s="45"/>
      <c r="H1" s="5"/>
    </row>
    <row r="2" spans="1:16" ht="18" x14ac:dyDescent="0.2">
      <c r="A2" s="5"/>
      <c r="B2" s="5" t="s">
        <v>70</v>
      </c>
      <c r="C2" s="5" t="s">
        <v>71</v>
      </c>
      <c r="D2" s="17" t="s">
        <v>72</v>
      </c>
      <c r="E2" s="17" t="s">
        <v>4</v>
      </c>
      <c r="F2" s="17" t="s">
        <v>73</v>
      </c>
      <c r="G2" s="18" t="s">
        <v>6</v>
      </c>
      <c r="H2" s="18" t="s">
        <v>74</v>
      </c>
    </row>
    <row r="3" spans="1:16" x14ac:dyDescent="0.2">
      <c r="A3" s="5">
        <v>1</v>
      </c>
      <c r="B3" s="61" t="s">
        <v>75</v>
      </c>
      <c r="C3" s="5" t="s">
        <v>75</v>
      </c>
      <c r="D3" s="5">
        <v>32</v>
      </c>
      <c r="E3" s="5">
        <v>128</v>
      </c>
      <c r="F3" s="5">
        <v>2000</v>
      </c>
      <c r="G3" s="5" t="s">
        <v>13</v>
      </c>
      <c r="H3" s="5" t="s">
        <v>76</v>
      </c>
    </row>
    <row r="4" spans="1:16" x14ac:dyDescent="0.2">
      <c r="A4" s="5">
        <v>2</v>
      </c>
      <c r="B4" s="62"/>
      <c r="C4" s="5" t="s">
        <v>75</v>
      </c>
      <c r="D4" s="5">
        <v>32</v>
      </c>
      <c r="E4" s="5">
        <v>128</v>
      </c>
      <c r="F4" s="5">
        <v>2000</v>
      </c>
      <c r="G4" s="5" t="s">
        <v>13</v>
      </c>
      <c r="H4" s="5" t="s">
        <v>76</v>
      </c>
    </row>
    <row r="5" spans="1:16" x14ac:dyDescent="0.2">
      <c r="A5" s="5">
        <v>3</v>
      </c>
      <c r="B5" s="62"/>
      <c r="C5" s="5" t="s">
        <v>75</v>
      </c>
      <c r="D5" s="5">
        <v>32</v>
      </c>
      <c r="E5" s="5">
        <v>128</v>
      </c>
      <c r="F5" s="5">
        <v>3000</v>
      </c>
      <c r="G5" s="5" t="s">
        <v>13</v>
      </c>
      <c r="H5" s="5" t="s">
        <v>76</v>
      </c>
    </row>
    <row r="6" spans="1:16" x14ac:dyDescent="0.2">
      <c r="A6" s="5">
        <v>4</v>
      </c>
      <c r="B6" s="62"/>
      <c r="C6" s="5" t="s">
        <v>75</v>
      </c>
      <c r="D6" s="5">
        <v>40</v>
      </c>
      <c r="E6" s="5">
        <v>192</v>
      </c>
      <c r="F6" s="5">
        <v>9600</v>
      </c>
      <c r="G6" s="5" t="s">
        <v>13</v>
      </c>
      <c r="H6" s="5" t="s">
        <v>76</v>
      </c>
      <c r="K6" s="5"/>
      <c r="L6" s="5"/>
      <c r="M6" s="5"/>
      <c r="N6" s="5"/>
      <c r="O6" s="5" t="s">
        <v>77</v>
      </c>
      <c r="P6" s="5" t="s">
        <v>78</v>
      </c>
    </row>
    <row r="7" spans="1:16" x14ac:dyDescent="0.2">
      <c r="A7" s="5">
        <v>5</v>
      </c>
      <c r="B7" s="62"/>
      <c r="C7" s="5" t="s">
        <v>75</v>
      </c>
      <c r="D7" s="5">
        <v>40</v>
      </c>
      <c r="E7" s="5">
        <v>192</v>
      </c>
      <c r="F7" s="5">
        <v>9600</v>
      </c>
      <c r="G7" s="5" t="s">
        <v>13</v>
      </c>
      <c r="H7" s="5" t="s">
        <v>76</v>
      </c>
      <c r="K7" s="5" t="s">
        <v>54</v>
      </c>
      <c r="L7" s="5" t="s">
        <v>13</v>
      </c>
      <c r="M7" s="5">
        <v>12</v>
      </c>
      <c r="N7" s="5" t="s">
        <v>79</v>
      </c>
      <c r="O7" s="5">
        <f>SUM(E3:E14)</f>
        <v>2112</v>
      </c>
      <c r="P7" s="5">
        <f>SUM(F3:F14)</f>
        <v>93400</v>
      </c>
    </row>
    <row r="8" spans="1:16" x14ac:dyDescent="0.2">
      <c r="A8" s="5">
        <v>6</v>
      </c>
      <c r="B8" s="62"/>
      <c r="C8" s="5" t="s">
        <v>75</v>
      </c>
      <c r="D8" s="5">
        <v>40</v>
      </c>
      <c r="E8" s="5">
        <v>192</v>
      </c>
      <c r="F8" s="5">
        <v>9600</v>
      </c>
      <c r="G8" s="5" t="s">
        <v>13</v>
      </c>
      <c r="H8" s="5" t="s">
        <v>76</v>
      </c>
      <c r="K8" s="5"/>
      <c r="L8" s="5" t="s">
        <v>44</v>
      </c>
      <c r="M8" s="5">
        <v>72</v>
      </c>
      <c r="N8" s="5" t="s">
        <v>79</v>
      </c>
      <c r="O8" s="5">
        <f>SUM(E15:E86)</f>
        <v>1544</v>
      </c>
      <c r="P8" s="5">
        <f>SUM(F15:F86)</f>
        <v>19000</v>
      </c>
    </row>
    <row r="9" spans="1:16" x14ac:dyDescent="0.2">
      <c r="A9" s="5">
        <v>7</v>
      </c>
      <c r="B9" s="62"/>
      <c r="C9" s="5" t="s">
        <v>75</v>
      </c>
      <c r="D9" s="5">
        <v>40</v>
      </c>
      <c r="E9" s="5">
        <v>192</v>
      </c>
      <c r="F9" s="5">
        <v>9600</v>
      </c>
      <c r="G9" s="5" t="s">
        <v>13</v>
      </c>
      <c r="H9" s="5" t="s">
        <v>76</v>
      </c>
      <c r="K9" s="5"/>
      <c r="L9" s="5"/>
      <c r="M9" s="5"/>
      <c r="N9" s="5"/>
      <c r="O9" s="5">
        <f>SUM(O7:O8)</f>
        <v>3656</v>
      </c>
      <c r="P9" s="5">
        <f>SUM(P7:P8)</f>
        <v>112400</v>
      </c>
    </row>
    <row r="10" spans="1:16" x14ac:dyDescent="0.2">
      <c r="A10" s="5">
        <v>8</v>
      </c>
      <c r="B10" s="62"/>
      <c r="C10" s="5" t="s">
        <v>75</v>
      </c>
      <c r="D10" s="5">
        <v>40</v>
      </c>
      <c r="E10" s="5">
        <v>192</v>
      </c>
      <c r="F10" s="5">
        <v>9600</v>
      </c>
      <c r="G10" s="5" t="s">
        <v>13</v>
      </c>
      <c r="H10" s="5" t="s">
        <v>76</v>
      </c>
      <c r="K10" s="5"/>
      <c r="L10" s="5" t="s">
        <v>80</v>
      </c>
      <c r="M10" s="5" t="s">
        <v>81</v>
      </c>
      <c r="N10" s="5"/>
      <c r="O10" s="5"/>
      <c r="P10" s="5"/>
    </row>
    <row r="11" spans="1:16" x14ac:dyDescent="0.2">
      <c r="A11" s="5">
        <v>9</v>
      </c>
      <c r="B11" s="62"/>
      <c r="C11" s="5" t="s">
        <v>75</v>
      </c>
      <c r="D11" s="5">
        <v>40</v>
      </c>
      <c r="E11" s="5">
        <v>192</v>
      </c>
      <c r="F11" s="5">
        <v>9600</v>
      </c>
      <c r="G11" s="5" t="s">
        <v>13</v>
      </c>
      <c r="H11" s="5" t="s">
        <v>76</v>
      </c>
    </row>
    <row r="12" spans="1:16" x14ac:dyDescent="0.2">
      <c r="A12" s="5">
        <v>10</v>
      </c>
      <c r="B12" s="62"/>
      <c r="C12" s="5" t="s">
        <v>75</v>
      </c>
      <c r="D12" s="5">
        <v>40</v>
      </c>
      <c r="E12" s="5">
        <v>192</v>
      </c>
      <c r="F12" s="5">
        <v>9600</v>
      </c>
      <c r="G12" s="5" t="s">
        <v>13</v>
      </c>
      <c r="H12" s="5"/>
    </row>
    <row r="13" spans="1:16" x14ac:dyDescent="0.2">
      <c r="A13" s="5">
        <v>11</v>
      </c>
      <c r="B13" s="62"/>
      <c r="C13" s="5" t="s">
        <v>75</v>
      </c>
      <c r="D13" s="5">
        <v>40</v>
      </c>
      <c r="E13" s="5">
        <v>192</v>
      </c>
      <c r="F13" s="5">
        <v>9600</v>
      </c>
      <c r="G13" s="5" t="s">
        <v>13</v>
      </c>
      <c r="H13" s="5"/>
    </row>
    <row r="14" spans="1:16" x14ac:dyDescent="0.2">
      <c r="A14" s="5">
        <v>12</v>
      </c>
      <c r="B14" s="62"/>
      <c r="C14" s="5" t="s">
        <v>75</v>
      </c>
      <c r="D14" s="5">
        <v>40</v>
      </c>
      <c r="E14" s="5">
        <v>192</v>
      </c>
      <c r="F14" s="5">
        <v>9600</v>
      </c>
      <c r="G14" s="5" t="s">
        <v>13</v>
      </c>
      <c r="H14" s="5"/>
    </row>
    <row r="15" spans="1:16" x14ac:dyDescent="0.2">
      <c r="A15" s="5">
        <v>13</v>
      </c>
      <c r="B15" s="62"/>
      <c r="C15" s="5" t="s">
        <v>82</v>
      </c>
      <c r="D15" s="5">
        <v>16</v>
      </c>
      <c r="E15" s="5">
        <v>64</v>
      </c>
      <c r="F15" s="5">
        <v>1500</v>
      </c>
      <c r="G15" s="5"/>
      <c r="H15" s="5" t="s">
        <v>76</v>
      </c>
    </row>
    <row r="16" spans="1:16" x14ac:dyDescent="0.2">
      <c r="A16" s="5">
        <v>14</v>
      </c>
      <c r="B16" s="62"/>
      <c r="C16" s="5" t="s">
        <v>82</v>
      </c>
      <c r="D16" s="5">
        <v>16</v>
      </c>
      <c r="E16" s="5">
        <v>64</v>
      </c>
      <c r="F16" s="5">
        <v>1500</v>
      </c>
      <c r="G16" s="5"/>
      <c r="H16" s="5" t="s">
        <v>76</v>
      </c>
    </row>
    <row r="17" spans="1:8" x14ac:dyDescent="0.2">
      <c r="A17" s="5">
        <v>15</v>
      </c>
      <c r="B17" s="62"/>
      <c r="C17" s="5" t="s">
        <v>82</v>
      </c>
      <c r="D17" s="5">
        <v>16</v>
      </c>
      <c r="E17" s="5">
        <v>64</v>
      </c>
      <c r="F17" s="5">
        <v>1500</v>
      </c>
      <c r="G17" s="5"/>
      <c r="H17" s="5" t="s">
        <v>76</v>
      </c>
    </row>
    <row r="18" spans="1:8" x14ac:dyDescent="0.2">
      <c r="A18" s="5">
        <v>16</v>
      </c>
      <c r="B18" s="62"/>
      <c r="C18" s="26" t="s">
        <v>82</v>
      </c>
      <c r="D18" s="26">
        <v>16</v>
      </c>
      <c r="E18" s="26">
        <v>64</v>
      </c>
      <c r="F18" s="26">
        <v>1500</v>
      </c>
      <c r="G18" s="5"/>
      <c r="H18" s="5" t="s">
        <v>76</v>
      </c>
    </row>
    <row r="19" spans="1:8" x14ac:dyDescent="0.2">
      <c r="A19" s="5">
        <v>17</v>
      </c>
      <c r="B19" s="62"/>
      <c r="C19" s="26" t="s">
        <v>82</v>
      </c>
      <c r="D19" s="26">
        <v>16</v>
      </c>
      <c r="E19" s="26">
        <v>64</v>
      </c>
      <c r="F19" s="26">
        <v>1500</v>
      </c>
      <c r="G19" s="5"/>
      <c r="H19" s="5" t="s">
        <v>76</v>
      </c>
    </row>
    <row r="20" spans="1:8" x14ac:dyDescent="0.2">
      <c r="A20" s="5">
        <v>18</v>
      </c>
      <c r="B20" s="62"/>
      <c r="C20" s="5" t="s">
        <v>83</v>
      </c>
      <c r="D20" s="5">
        <v>16</v>
      </c>
      <c r="E20" s="27">
        <v>32</v>
      </c>
      <c r="F20" s="5">
        <v>500</v>
      </c>
      <c r="G20" s="5"/>
      <c r="H20" s="5" t="s">
        <v>76</v>
      </c>
    </row>
    <row r="21" spans="1:8" x14ac:dyDescent="0.2">
      <c r="A21" s="5">
        <v>19</v>
      </c>
      <c r="B21" s="62"/>
      <c r="C21" s="5" t="s">
        <v>83</v>
      </c>
      <c r="D21" s="5">
        <v>16</v>
      </c>
      <c r="E21" s="27">
        <v>32</v>
      </c>
      <c r="F21" s="5">
        <v>500</v>
      </c>
      <c r="G21" s="5"/>
      <c r="H21" s="5" t="s">
        <v>76</v>
      </c>
    </row>
    <row r="22" spans="1:8" x14ac:dyDescent="0.2">
      <c r="A22" s="5">
        <v>20</v>
      </c>
      <c r="B22" s="63"/>
      <c r="C22" s="5" t="s">
        <v>83</v>
      </c>
      <c r="D22" s="5">
        <v>16</v>
      </c>
      <c r="E22" s="27">
        <v>32</v>
      </c>
      <c r="F22" s="5">
        <v>500</v>
      </c>
      <c r="G22" s="5"/>
      <c r="H22" s="5" t="s">
        <v>76</v>
      </c>
    </row>
    <row r="23" spans="1:8" x14ac:dyDescent="0.2">
      <c r="A23" s="5">
        <v>21</v>
      </c>
      <c r="B23" s="45" t="s">
        <v>84</v>
      </c>
      <c r="C23" s="5" t="s">
        <v>85</v>
      </c>
      <c r="D23" s="5">
        <v>8</v>
      </c>
      <c r="E23" s="5">
        <v>16</v>
      </c>
      <c r="F23" s="5">
        <v>100</v>
      </c>
      <c r="G23" s="5"/>
      <c r="H23" s="5" t="s">
        <v>76</v>
      </c>
    </row>
    <row r="24" spans="1:8" x14ac:dyDescent="0.2">
      <c r="A24" s="5">
        <v>22</v>
      </c>
      <c r="B24" s="45"/>
      <c r="C24" s="5" t="s">
        <v>85</v>
      </c>
      <c r="D24" s="5">
        <v>8</v>
      </c>
      <c r="E24" s="5">
        <v>16</v>
      </c>
      <c r="F24" s="5">
        <v>100</v>
      </c>
      <c r="G24" s="5"/>
      <c r="H24" s="5" t="s">
        <v>76</v>
      </c>
    </row>
    <row r="25" spans="1:8" x14ac:dyDescent="0.2">
      <c r="A25" s="5">
        <v>23</v>
      </c>
      <c r="B25" s="45"/>
      <c r="C25" s="5" t="s">
        <v>85</v>
      </c>
      <c r="D25" s="5">
        <v>8</v>
      </c>
      <c r="E25" s="5">
        <v>16</v>
      </c>
      <c r="F25" s="5">
        <v>100</v>
      </c>
      <c r="G25" s="5"/>
      <c r="H25" s="5" t="s">
        <v>76</v>
      </c>
    </row>
    <row r="26" spans="1:8" x14ac:dyDescent="0.2">
      <c r="A26" s="5">
        <v>24</v>
      </c>
      <c r="B26" s="45"/>
      <c r="C26" s="5" t="s">
        <v>86</v>
      </c>
      <c r="D26" s="5">
        <v>8</v>
      </c>
      <c r="E26" s="5">
        <v>16</v>
      </c>
      <c r="F26" s="5">
        <v>100</v>
      </c>
      <c r="G26" s="5"/>
      <c r="H26" s="5" t="s">
        <v>76</v>
      </c>
    </row>
    <row r="27" spans="1:8" x14ac:dyDescent="0.2">
      <c r="A27" s="5">
        <v>25</v>
      </c>
      <c r="B27" s="45"/>
      <c r="C27" s="5" t="s">
        <v>86</v>
      </c>
      <c r="D27" s="5">
        <v>8</v>
      </c>
      <c r="E27" s="5">
        <v>16</v>
      </c>
      <c r="F27" s="5">
        <v>100</v>
      </c>
      <c r="G27" s="5"/>
      <c r="H27" s="5" t="s">
        <v>76</v>
      </c>
    </row>
    <row r="28" spans="1:8" x14ac:dyDescent="0.2">
      <c r="A28" s="5">
        <v>26</v>
      </c>
      <c r="B28" s="45"/>
      <c r="C28" s="5" t="s">
        <v>86</v>
      </c>
      <c r="D28" s="5">
        <v>8</v>
      </c>
      <c r="E28" s="5">
        <v>16</v>
      </c>
      <c r="F28" s="5">
        <v>100</v>
      </c>
      <c r="G28" s="5"/>
      <c r="H28" s="5" t="s">
        <v>76</v>
      </c>
    </row>
    <row r="29" spans="1:8" x14ac:dyDescent="0.2">
      <c r="A29" s="5">
        <v>27</v>
      </c>
      <c r="B29" s="45"/>
      <c r="C29" s="5" t="s">
        <v>86</v>
      </c>
      <c r="D29" s="5">
        <v>8</v>
      </c>
      <c r="E29" s="5">
        <v>16</v>
      </c>
      <c r="F29" s="5">
        <v>100</v>
      </c>
      <c r="G29" s="5"/>
      <c r="H29" s="5" t="s">
        <v>76</v>
      </c>
    </row>
    <row r="30" spans="1:8" x14ac:dyDescent="0.2">
      <c r="A30" s="5">
        <v>28</v>
      </c>
      <c r="B30" s="45"/>
      <c r="C30" s="5" t="s">
        <v>86</v>
      </c>
      <c r="D30" s="5">
        <v>8</v>
      </c>
      <c r="E30" s="5">
        <v>16</v>
      </c>
      <c r="F30" s="5">
        <v>100</v>
      </c>
      <c r="G30" s="5"/>
      <c r="H30" s="5" t="s">
        <v>76</v>
      </c>
    </row>
    <row r="31" spans="1:8" x14ac:dyDescent="0.2">
      <c r="A31" s="5">
        <v>29</v>
      </c>
      <c r="B31" s="45"/>
      <c r="C31" s="5" t="s">
        <v>86</v>
      </c>
      <c r="D31" s="5">
        <v>8</v>
      </c>
      <c r="E31" s="5">
        <v>16</v>
      </c>
      <c r="F31" s="5">
        <v>100</v>
      </c>
      <c r="G31" s="5"/>
      <c r="H31" s="5" t="s">
        <v>76</v>
      </c>
    </row>
    <row r="32" spans="1:8" x14ac:dyDescent="0.2">
      <c r="A32" s="5">
        <v>30</v>
      </c>
      <c r="B32" s="45"/>
      <c r="C32" s="5" t="s">
        <v>87</v>
      </c>
      <c r="D32" s="5">
        <v>8</v>
      </c>
      <c r="E32" s="5">
        <v>16</v>
      </c>
      <c r="F32" s="5">
        <v>100</v>
      </c>
      <c r="G32" s="5"/>
      <c r="H32" s="5" t="s">
        <v>76</v>
      </c>
    </row>
    <row r="33" spans="1:8" x14ac:dyDescent="0.2">
      <c r="A33" s="5">
        <v>31</v>
      </c>
      <c r="B33" s="45"/>
      <c r="C33" s="5" t="s">
        <v>87</v>
      </c>
      <c r="D33" s="5">
        <v>8</v>
      </c>
      <c r="E33" s="5">
        <v>16</v>
      </c>
      <c r="F33" s="5">
        <v>100</v>
      </c>
      <c r="G33" s="5"/>
      <c r="H33" s="5" t="s">
        <v>76</v>
      </c>
    </row>
    <row r="34" spans="1:8" x14ac:dyDescent="0.2">
      <c r="A34" s="5">
        <v>32</v>
      </c>
      <c r="B34" s="45"/>
      <c r="C34" s="5" t="s">
        <v>88</v>
      </c>
      <c r="D34" s="5">
        <v>8</v>
      </c>
      <c r="E34" s="5">
        <v>16</v>
      </c>
      <c r="F34" s="5">
        <v>100</v>
      </c>
      <c r="G34" s="5"/>
      <c r="H34" s="5" t="s">
        <v>76</v>
      </c>
    </row>
    <row r="35" spans="1:8" x14ac:dyDescent="0.2">
      <c r="A35" s="5">
        <v>33</v>
      </c>
      <c r="B35" s="45"/>
      <c r="C35" s="5" t="s">
        <v>88</v>
      </c>
      <c r="D35" s="5">
        <v>8</v>
      </c>
      <c r="E35" s="5">
        <v>16</v>
      </c>
      <c r="F35" s="5">
        <v>100</v>
      </c>
      <c r="G35" s="5"/>
      <c r="H35" s="5" t="s">
        <v>76</v>
      </c>
    </row>
    <row r="36" spans="1:8" x14ac:dyDescent="0.2">
      <c r="A36" s="5">
        <v>34</v>
      </c>
      <c r="B36" s="45"/>
      <c r="C36" s="5" t="s">
        <v>89</v>
      </c>
      <c r="D36" s="5">
        <v>32</v>
      </c>
      <c r="E36" s="5">
        <v>64</v>
      </c>
      <c r="F36" s="5">
        <v>1000</v>
      </c>
      <c r="G36" s="5" t="s">
        <v>90</v>
      </c>
      <c r="H36" s="5" t="s">
        <v>76</v>
      </c>
    </row>
    <row r="37" spans="1:8" x14ac:dyDescent="0.2">
      <c r="A37" s="5">
        <v>35</v>
      </c>
      <c r="B37" s="45"/>
      <c r="C37" s="5" t="s">
        <v>89</v>
      </c>
      <c r="D37" s="5">
        <v>32</v>
      </c>
      <c r="E37" s="5">
        <v>64</v>
      </c>
      <c r="F37" s="5">
        <v>1000</v>
      </c>
      <c r="G37" s="5" t="s">
        <v>91</v>
      </c>
      <c r="H37" s="5" t="s">
        <v>76</v>
      </c>
    </row>
    <row r="38" spans="1:8" x14ac:dyDescent="0.2">
      <c r="A38" s="5">
        <v>36</v>
      </c>
      <c r="B38" s="45"/>
      <c r="C38" s="26" t="s">
        <v>89</v>
      </c>
      <c r="D38" s="26">
        <v>16</v>
      </c>
      <c r="E38" s="26">
        <v>32</v>
      </c>
      <c r="F38" s="26">
        <v>1000</v>
      </c>
      <c r="G38" s="5" t="s">
        <v>92</v>
      </c>
      <c r="H38" s="5" t="s">
        <v>76</v>
      </c>
    </row>
    <row r="39" spans="1:8" x14ac:dyDescent="0.2">
      <c r="A39" s="5">
        <v>37</v>
      </c>
      <c r="B39" s="45"/>
      <c r="C39" s="26" t="s">
        <v>89</v>
      </c>
      <c r="D39" s="26">
        <v>16</v>
      </c>
      <c r="E39" s="26">
        <v>32</v>
      </c>
      <c r="F39" s="26">
        <v>1000</v>
      </c>
      <c r="G39" s="5" t="s">
        <v>93</v>
      </c>
      <c r="H39" s="5" t="s">
        <v>76</v>
      </c>
    </row>
    <row r="40" spans="1:8" x14ac:dyDescent="0.2">
      <c r="A40" s="5">
        <v>38</v>
      </c>
      <c r="B40" s="45" t="s">
        <v>94</v>
      </c>
      <c r="C40" s="5" t="s">
        <v>95</v>
      </c>
      <c r="D40" s="5">
        <v>4</v>
      </c>
      <c r="E40" s="5">
        <v>8</v>
      </c>
      <c r="F40" s="5">
        <v>100</v>
      </c>
      <c r="G40" s="5"/>
      <c r="H40" s="5"/>
    </row>
    <row r="41" spans="1:8" x14ac:dyDescent="0.2">
      <c r="A41" s="5">
        <v>39</v>
      </c>
      <c r="B41" s="45"/>
      <c r="C41" s="5" t="s">
        <v>95</v>
      </c>
      <c r="D41" s="5">
        <v>4</v>
      </c>
      <c r="E41" s="5">
        <v>8</v>
      </c>
      <c r="F41" s="5">
        <v>100</v>
      </c>
      <c r="G41" s="5"/>
      <c r="H41" s="5"/>
    </row>
    <row r="42" spans="1:8" x14ac:dyDescent="0.2">
      <c r="A42" s="5">
        <v>40</v>
      </c>
      <c r="B42" s="45"/>
      <c r="C42" s="5" t="s">
        <v>95</v>
      </c>
      <c r="D42" s="5">
        <v>4</v>
      </c>
      <c r="E42" s="5">
        <v>8</v>
      </c>
      <c r="F42" s="5">
        <v>100</v>
      </c>
      <c r="G42" s="5"/>
      <c r="H42" s="5"/>
    </row>
    <row r="43" spans="1:8" x14ac:dyDescent="0.2">
      <c r="A43" s="5">
        <v>41</v>
      </c>
      <c r="B43" s="45"/>
      <c r="C43" s="5" t="s">
        <v>96</v>
      </c>
      <c r="D43" s="5">
        <v>8</v>
      </c>
      <c r="E43" s="5">
        <v>16</v>
      </c>
      <c r="F43" s="5">
        <v>100</v>
      </c>
      <c r="G43" s="5"/>
      <c r="H43" s="5"/>
    </row>
    <row r="44" spans="1:8" x14ac:dyDescent="0.2">
      <c r="A44" s="5">
        <v>42</v>
      </c>
      <c r="B44" s="45"/>
      <c r="C44" s="5" t="s">
        <v>96</v>
      </c>
      <c r="D44" s="5">
        <v>8</v>
      </c>
      <c r="E44" s="5">
        <v>16</v>
      </c>
      <c r="F44" s="5">
        <v>100</v>
      </c>
      <c r="G44" s="5"/>
      <c r="H44" s="5"/>
    </row>
    <row r="45" spans="1:8" x14ac:dyDescent="0.2">
      <c r="A45" s="5">
        <v>43</v>
      </c>
      <c r="B45" s="60" t="s">
        <v>20</v>
      </c>
      <c r="C45" s="5" t="s">
        <v>97</v>
      </c>
      <c r="D45" s="5">
        <v>8</v>
      </c>
      <c r="E45" s="5">
        <v>16</v>
      </c>
      <c r="F45" s="5">
        <v>100</v>
      </c>
      <c r="G45" s="5"/>
      <c r="H45" s="5"/>
    </row>
    <row r="46" spans="1:8" x14ac:dyDescent="0.2">
      <c r="A46" s="5">
        <v>44</v>
      </c>
      <c r="B46" s="60"/>
      <c r="C46" s="5" t="s">
        <v>97</v>
      </c>
      <c r="D46" s="5">
        <v>8</v>
      </c>
      <c r="E46" s="5">
        <v>16</v>
      </c>
      <c r="F46" s="5">
        <v>100</v>
      </c>
      <c r="G46" s="5"/>
      <c r="H46" s="5"/>
    </row>
    <row r="47" spans="1:8" x14ac:dyDescent="0.2">
      <c r="A47" s="5">
        <v>45</v>
      </c>
      <c r="B47" s="60"/>
      <c r="C47" s="5" t="s">
        <v>97</v>
      </c>
      <c r="D47" s="5">
        <v>8</v>
      </c>
      <c r="E47" s="5">
        <v>16</v>
      </c>
      <c r="F47" s="5">
        <v>100</v>
      </c>
      <c r="G47" s="5"/>
      <c r="H47" s="5"/>
    </row>
    <row r="48" spans="1:8" x14ac:dyDescent="0.2">
      <c r="A48" s="5">
        <v>46</v>
      </c>
      <c r="B48" s="60"/>
      <c r="C48" s="5" t="s">
        <v>98</v>
      </c>
      <c r="D48" s="5">
        <v>8</v>
      </c>
      <c r="E48" s="5">
        <v>16</v>
      </c>
      <c r="F48" s="5">
        <v>100</v>
      </c>
      <c r="G48" s="5"/>
      <c r="H48" s="5"/>
    </row>
    <row r="49" spans="1:8" x14ac:dyDescent="0.2">
      <c r="A49" s="5">
        <v>47</v>
      </c>
      <c r="B49" s="60"/>
      <c r="C49" s="5" t="s">
        <v>98</v>
      </c>
      <c r="D49" s="5">
        <v>8</v>
      </c>
      <c r="E49" s="5">
        <v>16</v>
      </c>
      <c r="F49" s="5">
        <v>100</v>
      </c>
      <c r="G49" s="5"/>
      <c r="H49" s="5"/>
    </row>
    <row r="50" spans="1:8" x14ac:dyDescent="0.2">
      <c r="A50" s="5">
        <v>48</v>
      </c>
      <c r="B50" s="60"/>
      <c r="C50" s="5" t="s">
        <v>98</v>
      </c>
      <c r="D50" s="5">
        <v>8</v>
      </c>
      <c r="E50" s="5">
        <v>16</v>
      </c>
      <c r="F50" s="5">
        <v>100</v>
      </c>
      <c r="G50" s="5"/>
      <c r="H50" s="5"/>
    </row>
    <row r="51" spans="1:8" x14ac:dyDescent="0.2">
      <c r="A51" s="5">
        <v>49</v>
      </c>
      <c r="B51" s="60" t="s">
        <v>99</v>
      </c>
      <c r="C51" s="5" t="s">
        <v>97</v>
      </c>
      <c r="D51" s="5">
        <v>8</v>
      </c>
      <c r="E51" s="5">
        <v>16</v>
      </c>
      <c r="F51" s="5">
        <v>100</v>
      </c>
      <c r="G51" s="5"/>
      <c r="H51" s="5"/>
    </row>
    <row r="52" spans="1:8" x14ac:dyDescent="0.2">
      <c r="A52" s="5">
        <v>50</v>
      </c>
      <c r="B52" s="60"/>
      <c r="C52" s="5" t="s">
        <v>97</v>
      </c>
      <c r="D52" s="5">
        <v>8</v>
      </c>
      <c r="E52" s="5">
        <v>16</v>
      </c>
      <c r="F52" s="5">
        <v>100</v>
      </c>
      <c r="G52" s="5"/>
      <c r="H52" s="5"/>
    </row>
    <row r="53" spans="1:8" x14ac:dyDescent="0.2">
      <c r="A53" s="5">
        <v>51</v>
      </c>
      <c r="B53" s="60"/>
      <c r="C53" s="5" t="s">
        <v>97</v>
      </c>
      <c r="D53" s="5">
        <v>8</v>
      </c>
      <c r="E53" s="5">
        <v>16</v>
      </c>
      <c r="F53" s="5">
        <v>100</v>
      </c>
      <c r="G53" s="5"/>
      <c r="H53" s="5"/>
    </row>
    <row r="54" spans="1:8" x14ac:dyDescent="0.2">
      <c r="A54" s="5">
        <v>52</v>
      </c>
      <c r="B54" s="60"/>
      <c r="C54" s="5" t="s">
        <v>98</v>
      </c>
      <c r="D54" s="5">
        <v>8</v>
      </c>
      <c r="E54" s="5">
        <v>16</v>
      </c>
      <c r="F54" s="5">
        <v>100</v>
      </c>
      <c r="G54" s="5"/>
      <c r="H54" s="5"/>
    </row>
    <row r="55" spans="1:8" x14ac:dyDescent="0.2">
      <c r="A55" s="5">
        <v>53</v>
      </c>
      <c r="B55" s="60"/>
      <c r="C55" s="5" t="s">
        <v>98</v>
      </c>
      <c r="D55" s="5">
        <v>8</v>
      </c>
      <c r="E55" s="5">
        <v>16</v>
      </c>
      <c r="F55" s="5">
        <v>100</v>
      </c>
      <c r="G55" s="5"/>
      <c r="H55" s="5"/>
    </row>
    <row r="56" spans="1:8" x14ac:dyDescent="0.2">
      <c r="A56" s="5">
        <v>54</v>
      </c>
      <c r="B56" s="60"/>
      <c r="C56" s="5" t="s">
        <v>98</v>
      </c>
      <c r="D56" s="5">
        <v>8</v>
      </c>
      <c r="E56" s="5">
        <v>16</v>
      </c>
      <c r="F56" s="5">
        <v>100</v>
      </c>
      <c r="G56" s="5"/>
      <c r="H56" s="5"/>
    </row>
    <row r="57" spans="1:8" x14ac:dyDescent="0.2">
      <c r="A57" s="5">
        <v>55</v>
      </c>
      <c r="B57" s="45" t="s">
        <v>100</v>
      </c>
      <c r="C57" s="5" t="s">
        <v>97</v>
      </c>
      <c r="D57" s="5">
        <v>8</v>
      </c>
      <c r="E57" s="5">
        <v>16</v>
      </c>
      <c r="F57" s="5">
        <v>100</v>
      </c>
      <c r="G57" s="5"/>
      <c r="H57" s="5" t="s">
        <v>76</v>
      </c>
    </row>
    <row r="58" spans="1:8" x14ac:dyDescent="0.2">
      <c r="A58" s="5">
        <v>56</v>
      </c>
      <c r="B58" s="45"/>
      <c r="C58" s="5" t="s">
        <v>97</v>
      </c>
      <c r="D58" s="5">
        <v>8</v>
      </c>
      <c r="E58" s="5">
        <v>16</v>
      </c>
      <c r="F58" s="5">
        <v>100</v>
      </c>
      <c r="G58" s="5"/>
      <c r="H58" s="5" t="s">
        <v>76</v>
      </c>
    </row>
    <row r="59" spans="1:8" x14ac:dyDescent="0.2">
      <c r="A59" s="5">
        <v>57</v>
      </c>
      <c r="B59" s="45"/>
      <c r="C59" s="5" t="s">
        <v>97</v>
      </c>
      <c r="D59" s="5">
        <v>8</v>
      </c>
      <c r="E59" s="5">
        <v>16</v>
      </c>
      <c r="F59" s="5">
        <v>100</v>
      </c>
      <c r="G59" s="5"/>
      <c r="H59" s="5" t="s">
        <v>76</v>
      </c>
    </row>
    <row r="60" spans="1:8" x14ac:dyDescent="0.2">
      <c r="A60" s="5">
        <v>58</v>
      </c>
      <c r="B60" s="45"/>
      <c r="C60" s="5" t="s">
        <v>98</v>
      </c>
      <c r="D60" s="5">
        <v>8</v>
      </c>
      <c r="E60" s="5">
        <v>16</v>
      </c>
      <c r="F60" s="5">
        <v>100</v>
      </c>
      <c r="G60" s="5"/>
      <c r="H60" s="5" t="s">
        <v>76</v>
      </c>
    </row>
    <row r="61" spans="1:8" x14ac:dyDescent="0.2">
      <c r="A61" s="5">
        <v>59</v>
      </c>
      <c r="B61" s="45"/>
      <c r="C61" s="5" t="s">
        <v>98</v>
      </c>
      <c r="D61" s="5">
        <v>8</v>
      </c>
      <c r="E61" s="5">
        <v>16</v>
      </c>
      <c r="F61" s="5">
        <v>100</v>
      </c>
      <c r="G61" s="5"/>
      <c r="H61" s="5" t="s">
        <v>76</v>
      </c>
    </row>
    <row r="62" spans="1:8" x14ac:dyDescent="0.2">
      <c r="A62" s="5">
        <v>60</v>
      </c>
      <c r="B62" s="45"/>
      <c r="C62" s="5" t="s">
        <v>98</v>
      </c>
      <c r="D62" s="5">
        <v>8</v>
      </c>
      <c r="E62" s="5">
        <v>16</v>
      </c>
      <c r="F62" s="5">
        <v>100</v>
      </c>
      <c r="G62" s="5"/>
      <c r="H62" s="5" t="s">
        <v>76</v>
      </c>
    </row>
    <row r="63" spans="1:8" x14ac:dyDescent="0.2">
      <c r="A63" s="5">
        <v>61</v>
      </c>
      <c r="B63" s="59" t="s">
        <v>101</v>
      </c>
      <c r="C63" s="5" t="s">
        <v>97</v>
      </c>
      <c r="D63" s="5">
        <v>8</v>
      </c>
      <c r="E63" s="5">
        <v>16</v>
      </c>
      <c r="F63" s="5">
        <v>100</v>
      </c>
      <c r="G63" s="5"/>
      <c r="H63" s="5" t="s">
        <v>76</v>
      </c>
    </row>
    <row r="64" spans="1:8" x14ac:dyDescent="0.2">
      <c r="A64" s="5">
        <v>62</v>
      </c>
      <c r="B64" s="59"/>
      <c r="C64" s="5" t="s">
        <v>97</v>
      </c>
      <c r="D64" s="5">
        <v>8</v>
      </c>
      <c r="E64" s="5">
        <v>16</v>
      </c>
      <c r="F64" s="5">
        <v>100</v>
      </c>
      <c r="G64" s="5"/>
      <c r="H64" s="5" t="s">
        <v>76</v>
      </c>
    </row>
    <row r="65" spans="1:8" x14ac:dyDescent="0.2">
      <c r="A65" s="5">
        <v>63</v>
      </c>
      <c r="B65" s="59"/>
      <c r="C65" s="5" t="s">
        <v>97</v>
      </c>
      <c r="D65" s="5">
        <v>8</v>
      </c>
      <c r="E65" s="5">
        <v>16</v>
      </c>
      <c r="F65" s="5">
        <v>100</v>
      </c>
      <c r="G65" s="5"/>
      <c r="H65" s="5" t="s">
        <v>76</v>
      </c>
    </row>
    <row r="66" spans="1:8" x14ac:dyDescent="0.2">
      <c r="A66" s="5">
        <v>64</v>
      </c>
      <c r="B66" s="59"/>
      <c r="C66" s="5" t="s">
        <v>98</v>
      </c>
      <c r="D66" s="5">
        <v>8</v>
      </c>
      <c r="E66" s="5">
        <v>16</v>
      </c>
      <c r="F66" s="5">
        <v>100</v>
      </c>
      <c r="G66" s="5"/>
      <c r="H66" s="5" t="s">
        <v>76</v>
      </c>
    </row>
    <row r="67" spans="1:8" x14ac:dyDescent="0.2">
      <c r="A67" s="5">
        <v>65</v>
      </c>
      <c r="B67" s="59"/>
      <c r="C67" s="5" t="s">
        <v>98</v>
      </c>
      <c r="D67" s="5">
        <v>8</v>
      </c>
      <c r="E67" s="5">
        <v>16</v>
      </c>
      <c r="F67" s="5">
        <v>100</v>
      </c>
      <c r="G67" s="5"/>
      <c r="H67" s="5" t="s">
        <v>76</v>
      </c>
    </row>
    <row r="68" spans="1:8" x14ac:dyDescent="0.2">
      <c r="A68" s="5">
        <v>66</v>
      </c>
      <c r="B68" s="59"/>
      <c r="C68" s="5" t="s">
        <v>98</v>
      </c>
      <c r="D68" s="5">
        <v>8</v>
      </c>
      <c r="E68" s="5">
        <v>16</v>
      </c>
      <c r="F68" s="5">
        <v>100</v>
      </c>
      <c r="G68" s="5"/>
      <c r="H68" s="5" t="s">
        <v>76</v>
      </c>
    </row>
    <row r="69" spans="1:8" x14ac:dyDescent="0.2">
      <c r="A69" s="5">
        <v>67</v>
      </c>
      <c r="B69" s="45" t="s">
        <v>102</v>
      </c>
      <c r="C69" s="5" t="s">
        <v>97</v>
      </c>
      <c r="D69" s="5">
        <v>8</v>
      </c>
      <c r="E69" s="5">
        <v>16</v>
      </c>
      <c r="F69" s="5">
        <v>100</v>
      </c>
      <c r="G69" s="5"/>
      <c r="H69" s="5" t="s">
        <v>76</v>
      </c>
    </row>
    <row r="70" spans="1:8" x14ac:dyDescent="0.2">
      <c r="A70" s="5">
        <v>68</v>
      </c>
      <c r="B70" s="45"/>
      <c r="C70" s="5" t="s">
        <v>97</v>
      </c>
      <c r="D70" s="5">
        <v>8</v>
      </c>
      <c r="E70" s="5">
        <v>16</v>
      </c>
      <c r="F70" s="5">
        <v>100</v>
      </c>
      <c r="G70" s="5"/>
      <c r="H70" s="5"/>
    </row>
    <row r="71" spans="1:8" x14ac:dyDescent="0.2">
      <c r="A71" s="5">
        <v>69</v>
      </c>
      <c r="B71" s="45"/>
      <c r="C71" s="5" t="s">
        <v>98</v>
      </c>
      <c r="D71" s="5">
        <v>8</v>
      </c>
      <c r="E71" s="5">
        <v>16</v>
      </c>
      <c r="F71" s="5">
        <v>100</v>
      </c>
      <c r="G71" s="5"/>
      <c r="H71" s="5" t="s">
        <v>76</v>
      </c>
    </row>
    <row r="72" spans="1:8" x14ac:dyDescent="0.2">
      <c r="A72" s="5">
        <v>70</v>
      </c>
      <c r="B72" s="45"/>
      <c r="C72" s="5" t="s">
        <v>98</v>
      </c>
      <c r="D72" s="5">
        <v>8</v>
      </c>
      <c r="E72" s="5">
        <v>16</v>
      </c>
      <c r="F72" s="5">
        <v>100</v>
      </c>
      <c r="G72" s="5"/>
      <c r="H72" s="5"/>
    </row>
    <row r="73" spans="1:8" x14ac:dyDescent="0.2">
      <c r="A73" s="5">
        <v>71</v>
      </c>
      <c r="B73" s="45" t="s">
        <v>103</v>
      </c>
      <c r="C73" s="5" t="s">
        <v>97</v>
      </c>
      <c r="D73" s="5">
        <v>8</v>
      </c>
      <c r="E73" s="5">
        <v>16</v>
      </c>
      <c r="F73" s="5">
        <v>100</v>
      </c>
      <c r="G73" s="5"/>
      <c r="H73" s="5" t="s">
        <v>76</v>
      </c>
    </row>
    <row r="74" spans="1:8" x14ac:dyDescent="0.2">
      <c r="A74" s="5">
        <v>72</v>
      </c>
      <c r="B74" s="45"/>
      <c r="C74" s="5" t="s">
        <v>98</v>
      </c>
      <c r="D74" s="5">
        <v>8</v>
      </c>
      <c r="E74" s="5">
        <v>16</v>
      </c>
      <c r="F74" s="5">
        <v>100</v>
      </c>
      <c r="G74" s="5"/>
      <c r="H74" s="5"/>
    </row>
    <row r="75" spans="1:8" x14ac:dyDescent="0.2">
      <c r="A75" s="5">
        <v>73</v>
      </c>
      <c r="B75" s="45" t="s">
        <v>104</v>
      </c>
      <c r="C75" s="5" t="s">
        <v>98</v>
      </c>
      <c r="D75" s="5">
        <v>8</v>
      </c>
      <c r="E75" s="5">
        <v>16</v>
      </c>
      <c r="F75" s="5">
        <v>100</v>
      </c>
      <c r="G75" s="5"/>
      <c r="H75" s="5" t="s">
        <v>76</v>
      </c>
    </row>
    <row r="76" spans="1:8" x14ac:dyDescent="0.2">
      <c r="A76" s="5">
        <v>74</v>
      </c>
      <c r="B76" s="45"/>
      <c r="C76" s="5" t="s">
        <v>98</v>
      </c>
      <c r="D76" s="5">
        <v>8</v>
      </c>
      <c r="E76" s="5">
        <v>16</v>
      </c>
      <c r="F76" s="5">
        <v>100</v>
      </c>
      <c r="G76" s="5"/>
      <c r="H76" s="5" t="s">
        <v>76</v>
      </c>
    </row>
    <row r="77" spans="1:8" x14ac:dyDescent="0.2">
      <c r="A77" s="5">
        <v>75</v>
      </c>
      <c r="B77" s="45"/>
      <c r="C77" s="5" t="s">
        <v>98</v>
      </c>
      <c r="D77" s="5">
        <v>8</v>
      </c>
      <c r="E77" s="5">
        <v>16</v>
      </c>
      <c r="F77" s="5">
        <v>100</v>
      </c>
      <c r="G77" s="5"/>
      <c r="H77" s="5"/>
    </row>
    <row r="78" spans="1:8" x14ac:dyDescent="0.2">
      <c r="A78" s="5">
        <v>76</v>
      </c>
      <c r="B78" s="59" t="s">
        <v>105</v>
      </c>
      <c r="C78" s="5" t="s">
        <v>97</v>
      </c>
      <c r="D78" s="5">
        <v>8</v>
      </c>
      <c r="E78" s="5">
        <v>16</v>
      </c>
      <c r="F78" s="5">
        <v>100</v>
      </c>
      <c r="G78" s="5"/>
      <c r="H78" s="5" t="s">
        <v>76</v>
      </c>
    </row>
    <row r="79" spans="1:8" x14ac:dyDescent="0.2">
      <c r="A79" s="5">
        <v>77</v>
      </c>
      <c r="B79" s="59"/>
      <c r="C79" s="5" t="s">
        <v>97</v>
      </c>
      <c r="D79" s="5">
        <v>8</v>
      </c>
      <c r="E79" s="5">
        <v>16</v>
      </c>
      <c r="F79" s="5">
        <v>100</v>
      </c>
      <c r="G79" s="5"/>
      <c r="H79" s="5" t="s">
        <v>76</v>
      </c>
    </row>
    <row r="80" spans="1:8" x14ac:dyDescent="0.2">
      <c r="A80" s="5">
        <v>78</v>
      </c>
      <c r="B80" s="59"/>
      <c r="C80" s="5" t="s">
        <v>97</v>
      </c>
      <c r="D80" s="5">
        <v>8</v>
      </c>
      <c r="E80" s="5">
        <v>16</v>
      </c>
      <c r="F80" s="5">
        <v>100</v>
      </c>
      <c r="G80" s="5"/>
      <c r="H80" s="5"/>
    </row>
    <row r="81" spans="1:8" x14ac:dyDescent="0.2">
      <c r="A81" s="5">
        <v>79</v>
      </c>
      <c r="B81" s="59"/>
      <c r="C81" s="5" t="s">
        <v>98</v>
      </c>
      <c r="D81" s="5">
        <v>8</v>
      </c>
      <c r="E81" s="5">
        <v>16</v>
      </c>
      <c r="F81" s="5">
        <v>100</v>
      </c>
      <c r="G81" s="5"/>
      <c r="H81" s="5" t="s">
        <v>76</v>
      </c>
    </row>
    <row r="82" spans="1:8" x14ac:dyDescent="0.2">
      <c r="A82" s="5">
        <v>80</v>
      </c>
      <c r="B82" s="59"/>
      <c r="C82" s="5" t="s">
        <v>98</v>
      </c>
      <c r="D82" s="5">
        <v>8</v>
      </c>
      <c r="E82" s="5">
        <v>16</v>
      </c>
      <c r="F82" s="5">
        <v>100</v>
      </c>
      <c r="G82" s="5"/>
      <c r="H82" s="5" t="s">
        <v>76</v>
      </c>
    </row>
    <row r="83" spans="1:8" x14ac:dyDescent="0.2">
      <c r="A83" s="5">
        <v>81</v>
      </c>
      <c r="B83" s="59"/>
      <c r="C83" s="5" t="s">
        <v>98</v>
      </c>
      <c r="D83" s="5">
        <v>8</v>
      </c>
      <c r="E83" s="5">
        <v>16</v>
      </c>
      <c r="F83" s="5">
        <v>100</v>
      </c>
      <c r="G83" s="5"/>
      <c r="H83" s="5"/>
    </row>
    <row r="84" spans="1:8" x14ac:dyDescent="0.2">
      <c r="A84" s="5">
        <v>82</v>
      </c>
      <c r="B84" s="45" t="s">
        <v>106</v>
      </c>
      <c r="C84" s="5" t="s">
        <v>107</v>
      </c>
      <c r="D84" s="5">
        <v>8</v>
      </c>
      <c r="E84" s="5">
        <v>16</v>
      </c>
      <c r="F84" s="5">
        <v>100</v>
      </c>
      <c r="G84" s="51" t="s">
        <v>108</v>
      </c>
      <c r="H84" s="5" t="s">
        <v>76</v>
      </c>
    </row>
    <row r="85" spans="1:8" x14ac:dyDescent="0.2">
      <c r="A85" s="5">
        <v>83</v>
      </c>
      <c r="B85" s="45"/>
      <c r="C85" s="5" t="s">
        <v>107</v>
      </c>
      <c r="D85" s="5">
        <v>8</v>
      </c>
      <c r="E85" s="5">
        <v>16</v>
      </c>
      <c r="F85" s="5">
        <v>100</v>
      </c>
      <c r="G85" s="51"/>
      <c r="H85" s="5" t="s">
        <v>76</v>
      </c>
    </row>
    <row r="86" spans="1:8" x14ac:dyDescent="0.2">
      <c r="A86" s="5">
        <v>84</v>
      </c>
      <c r="B86" s="45"/>
      <c r="C86" s="5" t="s">
        <v>107</v>
      </c>
      <c r="D86" s="5">
        <v>8</v>
      </c>
      <c r="E86" s="5">
        <v>16</v>
      </c>
      <c r="F86" s="5">
        <v>100</v>
      </c>
      <c r="G86" s="51"/>
      <c r="H86" s="5"/>
    </row>
    <row r="87" spans="1:8" x14ac:dyDescent="0.2">
      <c r="A87" s="5"/>
      <c r="B87" s="5" t="s">
        <v>109</v>
      </c>
      <c r="C87" s="5"/>
      <c r="D87" s="5"/>
      <c r="E87" s="5">
        <f>SUM(E3:E86)</f>
        <v>3656</v>
      </c>
      <c r="F87" s="5">
        <f>SUM(F3:F86)</f>
        <v>112400</v>
      </c>
      <c r="G87" s="5"/>
      <c r="H87" s="5"/>
    </row>
  </sheetData>
  <autoFilter ref="H1:H87"/>
  <mergeCells count="14">
    <mergeCell ref="A1:G1"/>
    <mergeCell ref="B3:B22"/>
    <mergeCell ref="B23:B39"/>
    <mergeCell ref="B40:B44"/>
    <mergeCell ref="B45:B50"/>
    <mergeCell ref="B75:B77"/>
    <mergeCell ref="B78:B83"/>
    <mergeCell ref="B84:B86"/>
    <mergeCell ref="G84:G86"/>
    <mergeCell ref="B51:B56"/>
    <mergeCell ref="B57:B62"/>
    <mergeCell ref="B63:B68"/>
    <mergeCell ref="B69:B72"/>
    <mergeCell ref="B73:B74"/>
  </mergeCells>
  <phoneticPr fontId="13" type="noConversion"/>
  <pageMargins left="0.7" right="0.7" top="0.75" bottom="0.75" header="0.3" footer="0.3"/>
  <ignoredErrors>
    <ignoredError sqref="O7:P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125" zoomScaleNormal="125" workbookViewId="0">
      <selection sqref="A1:G40"/>
    </sheetView>
  </sheetViews>
  <sheetFormatPr baseColWidth="10" defaultColWidth="11" defaultRowHeight="16" x14ac:dyDescent="0.2"/>
  <cols>
    <col min="2" max="2" width="14.1640625" customWidth="1"/>
    <col min="3" max="3" width="21.1640625" customWidth="1"/>
    <col min="6" max="6" width="12" customWidth="1"/>
    <col min="7" max="7" width="17.83203125" customWidth="1"/>
    <col min="14" max="14" width="15.5" customWidth="1"/>
    <col min="16" max="16" width="12" customWidth="1"/>
  </cols>
  <sheetData>
    <row r="1" spans="1:16" x14ac:dyDescent="0.2">
      <c r="A1" s="66" t="s">
        <v>123</v>
      </c>
      <c r="B1" s="66"/>
      <c r="C1" s="66"/>
      <c r="D1" s="66"/>
      <c r="E1" s="66"/>
      <c r="F1" s="66"/>
      <c r="G1" s="66"/>
    </row>
    <row r="2" spans="1:16" ht="18" x14ac:dyDescent="0.2">
      <c r="A2" s="5"/>
      <c r="B2" s="5" t="s">
        <v>70</v>
      </c>
      <c r="C2" s="5" t="s">
        <v>71</v>
      </c>
      <c r="D2" s="17" t="s">
        <v>72</v>
      </c>
      <c r="E2" s="17" t="s">
        <v>4</v>
      </c>
      <c r="F2" s="17" t="s">
        <v>73</v>
      </c>
      <c r="G2" s="18" t="s">
        <v>6</v>
      </c>
      <c r="K2" s="5"/>
      <c r="L2" s="5"/>
      <c r="M2" s="5"/>
      <c r="N2" s="5"/>
      <c r="O2" s="5" t="s">
        <v>77</v>
      </c>
      <c r="P2" s="5" t="s">
        <v>78</v>
      </c>
    </row>
    <row r="3" spans="1:16" x14ac:dyDescent="0.2">
      <c r="A3" s="5">
        <v>1</v>
      </c>
      <c r="B3" s="61" t="s">
        <v>75</v>
      </c>
      <c r="C3" s="5" t="s">
        <v>75</v>
      </c>
      <c r="D3" s="5">
        <v>32</v>
      </c>
      <c r="E3" s="5">
        <v>64</v>
      </c>
      <c r="F3" s="5">
        <v>1500</v>
      </c>
      <c r="G3" s="5"/>
      <c r="K3" s="5" t="s">
        <v>54</v>
      </c>
      <c r="L3" s="5" t="s">
        <v>44</v>
      </c>
      <c r="M3" s="5">
        <v>37</v>
      </c>
      <c r="N3" s="5" t="s">
        <v>79</v>
      </c>
      <c r="O3" s="5">
        <f>SUM(E3:E39)</f>
        <v>888</v>
      </c>
      <c r="P3" s="5">
        <f>SUM(F3:F39)</f>
        <v>12300</v>
      </c>
    </row>
    <row r="4" spans="1:16" x14ac:dyDescent="0.2">
      <c r="A4" s="5">
        <v>2</v>
      </c>
      <c r="B4" s="62"/>
      <c r="C4" s="5" t="s">
        <v>75</v>
      </c>
      <c r="D4" s="5">
        <v>32</v>
      </c>
      <c r="E4" s="5">
        <v>64</v>
      </c>
      <c r="F4" s="5">
        <v>1500</v>
      </c>
      <c r="G4" s="5"/>
      <c r="K4" s="5"/>
      <c r="L4" s="5"/>
      <c r="M4" s="5"/>
      <c r="N4" s="5"/>
      <c r="O4" s="5">
        <f>SUM(O3:O3)</f>
        <v>888</v>
      </c>
      <c r="P4" s="5">
        <f>SUM(P3:P3)</f>
        <v>12300</v>
      </c>
    </row>
    <row r="5" spans="1:16" x14ac:dyDescent="0.2">
      <c r="A5" s="5">
        <v>3</v>
      </c>
      <c r="B5" s="62"/>
      <c r="C5" s="5" t="s">
        <v>75</v>
      </c>
      <c r="D5" s="5">
        <v>32</v>
      </c>
      <c r="E5" s="5">
        <v>64</v>
      </c>
      <c r="F5" s="5">
        <v>1500</v>
      </c>
      <c r="G5" s="5"/>
      <c r="K5" s="5"/>
      <c r="L5" s="5" t="s">
        <v>80</v>
      </c>
      <c r="M5" s="5" t="s">
        <v>124</v>
      </c>
      <c r="N5" s="5"/>
      <c r="O5" s="5"/>
      <c r="P5" s="5"/>
    </row>
    <row r="6" spans="1:16" x14ac:dyDescent="0.2">
      <c r="A6" s="5">
        <v>4</v>
      </c>
      <c r="B6" s="62"/>
      <c r="C6" s="5" t="s">
        <v>75</v>
      </c>
      <c r="D6" s="5">
        <v>32</v>
      </c>
      <c r="E6" s="5">
        <v>64</v>
      </c>
      <c r="F6" s="5">
        <v>1500</v>
      </c>
      <c r="G6" s="5"/>
    </row>
    <row r="7" spans="1:16" x14ac:dyDescent="0.2">
      <c r="A7" s="5">
        <v>5</v>
      </c>
      <c r="B7" s="62"/>
      <c r="C7" s="5" t="s">
        <v>75</v>
      </c>
      <c r="D7" s="5">
        <v>32</v>
      </c>
      <c r="E7" s="5">
        <v>64</v>
      </c>
      <c r="F7" s="5">
        <v>1500</v>
      </c>
      <c r="G7" s="5"/>
    </row>
    <row r="8" spans="1:16" x14ac:dyDescent="0.2">
      <c r="A8" s="5">
        <v>6</v>
      </c>
      <c r="B8" s="62"/>
      <c r="C8" s="5" t="s">
        <v>75</v>
      </c>
      <c r="D8" s="5">
        <v>32</v>
      </c>
      <c r="E8" s="5">
        <v>64</v>
      </c>
      <c r="F8" s="5">
        <v>1500</v>
      </c>
      <c r="G8" s="5"/>
    </row>
    <row r="9" spans="1:16" x14ac:dyDescent="0.2">
      <c r="A9" s="5">
        <v>7</v>
      </c>
      <c r="B9" s="45" t="s">
        <v>84</v>
      </c>
      <c r="C9" s="5" t="s">
        <v>85</v>
      </c>
      <c r="D9" s="5">
        <v>8</v>
      </c>
      <c r="E9" s="5">
        <v>16</v>
      </c>
      <c r="F9" s="5">
        <v>100</v>
      </c>
      <c r="G9" s="5"/>
    </row>
    <row r="10" spans="1:16" x14ac:dyDescent="0.2">
      <c r="A10" s="5">
        <v>8</v>
      </c>
      <c r="B10" s="45"/>
      <c r="C10" s="5" t="s">
        <v>86</v>
      </c>
      <c r="D10" s="5">
        <v>8</v>
      </c>
      <c r="E10" s="5">
        <v>16</v>
      </c>
      <c r="F10" s="5">
        <v>100</v>
      </c>
      <c r="G10" s="5"/>
    </row>
    <row r="11" spans="1:16" x14ac:dyDescent="0.2">
      <c r="A11" s="5">
        <v>9</v>
      </c>
      <c r="B11" s="45"/>
      <c r="C11" s="5" t="s">
        <v>86</v>
      </c>
      <c r="D11" s="5">
        <v>8</v>
      </c>
      <c r="E11" s="5">
        <v>16</v>
      </c>
      <c r="F11" s="5">
        <v>100</v>
      </c>
      <c r="G11" s="5"/>
    </row>
    <row r="12" spans="1:16" x14ac:dyDescent="0.2">
      <c r="A12" s="5">
        <v>10</v>
      </c>
      <c r="B12" s="45"/>
      <c r="C12" s="5" t="s">
        <v>86</v>
      </c>
      <c r="D12" s="5">
        <v>8</v>
      </c>
      <c r="E12" s="5">
        <v>16</v>
      </c>
      <c r="F12" s="5">
        <v>100</v>
      </c>
      <c r="G12" s="5"/>
    </row>
    <row r="13" spans="1:16" x14ac:dyDescent="0.2">
      <c r="A13" s="5">
        <v>11</v>
      </c>
      <c r="B13" s="45"/>
      <c r="C13" s="5" t="s">
        <v>87</v>
      </c>
      <c r="D13" s="5">
        <v>8</v>
      </c>
      <c r="E13" s="5">
        <v>16</v>
      </c>
      <c r="F13" s="5">
        <v>100</v>
      </c>
      <c r="G13" s="5"/>
    </row>
    <row r="14" spans="1:16" x14ac:dyDescent="0.2">
      <c r="A14" s="5">
        <v>12</v>
      </c>
      <c r="B14" s="45"/>
      <c r="C14" s="5" t="s">
        <v>88</v>
      </c>
      <c r="D14" s="5">
        <v>8</v>
      </c>
      <c r="E14" s="5">
        <v>16</v>
      </c>
      <c r="F14" s="5">
        <v>100</v>
      </c>
      <c r="G14" s="5"/>
    </row>
    <row r="15" spans="1:16" x14ac:dyDescent="0.2">
      <c r="A15" s="5">
        <v>13</v>
      </c>
      <c r="B15" s="45"/>
      <c r="C15" s="5" t="s">
        <v>89</v>
      </c>
      <c r="D15" s="5">
        <v>16</v>
      </c>
      <c r="E15" s="5">
        <v>32</v>
      </c>
      <c r="F15" s="5">
        <v>300</v>
      </c>
      <c r="G15" s="5" t="s">
        <v>90</v>
      </c>
    </row>
    <row r="16" spans="1:16" x14ac:dyDescent="0.2">
      <c r="A16" s="5">
        <v>14</v>
      </c>
      <c r="B16" s="45" t="s">
        <v>94</v>
      </c>
      <c r="C16" s="5" t="s">
        <v>95</v>
      </c>
      <c r="D16" s="5">
        <v>4</v>
      </c>
      <c r="E16" s="5">
        <v>8</v>
      </c>
      <c r="F16" s="5">
        <v>100</v>
      </c>
      <c r="G16" s="5"/>
    </row>
    <row r="17" spans="1:7" x14ac:dyDescent="0.2">
      <c r="A17" s="5">
        <v>15</v>
      </c>
      <c r="B17" s="45"/>
      <c r="C17" s="5" t="s">
        <v>96</v>
      </c>
      <c r="D17" s="5">
        <v>8</v>
      </c>
      <c r="E17" s="5">
        <v>16</v>
      </c>
      <c r="F17" s="5">
        <v>100</v>
      </c>
      <c r="G17" s="5"/>
    </row>
    <row r="18" spans="1:7" x14ac:dyDescent="0.2">
      <c r="A18" s="5">
        <v>16</v>
      </c>
      <c r="B18" s="45" t="s">
        <v>125</v>
      </c>
      <c r="C18" s="5" t="s">
        <v>97</v>
      </c>
      <c r="D18" s="5">
        <v>8</v>
      </c>
      <c r="E18" s="5">
        <v>16</v>
      </c>
      <c r="F18" s="5">
        <v>100</v>
      </c>
      <c r="G18" s="5"/>
    </row>
    <row r="19" spans="1:7" x14ac:dyDescent="0.2">
      <c r="A19" s="5">
        <v>17</v>
      </c>
      <c r="B19" s="45"/>
      <c r="C19" s="5" t="s">
        <v>97</v>
      </c>
      <c r="D19" s="5">
        <v>8</v>
      </c>
      <c r="E19" s="5">
        <v>16</v>
      </c>
      <c r="F19" s="5">
        <v>100</v>
      </c>
      <c r="G19" s="5"/>
    </row>
    <row r="20" spans="1:7" x14ac:dyDescent="0.2">
      <c r="A20" s="5">
        <v>18</v>
      </c>
      <c r="B20" s="45"/>
      <c r="C20" s="5" t="s">
        <v>97</v>
      </c>
      <c r="D20" s="5">
        <v>8</v>
      </c>
      <c r="E20" s="5">
        <v>16</v>
      </c>
      <c r="F20" s="5">
        <v>100</v>
      </c>
      <c r="G20" s="5"/>
    </row>
    <row r="21" spans="1:7" x14ac:dyDescent="0.2">
      <c r="A21" s="5">
        <v>19</v>
      </c>
      <c r="B21" s="45"/>
      <c r="C21" s="5" t="s">
        <v>98</v>
      </c>
      <c r="D21" s="5">
        <v>8</v>
      </c>
      <c r="E21" s="5">
        <v>16</v>
      </c>
      <c r="F21" s="5">
        <v>100</v>
      </c>
      <c r="G21" s="5"/>
    </row>
    <row r="22" spans="1:7" x14ac:dyDescent="0.2">
      <c r="A22" s="5">
        <v>20</v>
      </c>
      <c r="B22" s="45"/>
      <c r="C22" s="5" t="s">
        <v>98</v>
      </c>
      <c r="D22" s="5">
        <v>8</v>
      </c>
      <c r="E22" s="5">
        <v>16</v>
      </c>
      <c r="F22" s="5">
        <v>100</v>
      </c>
      <c r="G22" s="5"/>
    </row>
    <row r="23" spans="1:7" x14ac:dyDescent="0.2">
      <c r="A23" s="5">
        <v>21</v>
      </c>
      <c r="B23" s="45"/>
      <c r="C23" s="5" t="s">
        <v>98</v>
      </c>
      <c r="D23" s="5">
        <v>8</v>
      </c>
      <c r="E23" s="5">
        <v>16</v>
      </c>
      <c r="F23" s="5">
        <v>100</v>
      </c>
      <c r="G23" s="5"/>
    </row>
    <row r="24" spans="1:7" x14ac:dyDescent="0.2">
      <c r="A24" s="5">
        <v>22</v>
      </c>
      <c r="B24" s="45" t="s">
        <v>126</v>
      </c>
      <c r="C24" s="5" t="s">
        <v>97</v>
      </c>
      <c r="D24" s="5">
        <v>8</v>
      </c>
      <c r="E24" s="5">
        <v>16</v>
      </c>
      <c r="F24" s="5">
        <v>100</v>
      </c>
      <c r="G24" s="5"/>
    </row>
    <row r="25" spans="1:7" x14ac:dyDescent="0.2">
      <c r="A25" s="5">
        <v>23</v>
      </c>
      <c r="B25" s="45"/>
      <c r="C25" s="5" t="s">
        <v>97</v>
      </c>
      <c r="D25" s="5">
        <v>8</v>
      </c>
      <c r="E25" s="5">
        <v>16</v>
      </c>
      <c r="F25" s="5">
        <v>100</v>
      </c>
      <c r="G25" s="5"/>
    </row>
    <row r="26" spans="1:7" x14ac:dyDescent="0.2">
      <c r="A26" s="5">
        <v>24</v>
      </c>
      <c r="B26" s="45"/>
      <c r="C26" s="5" t="s">
        <v>97</v>
      </c>
      <c r="D26" s="5">
        <v>8</v>
      </c>
      <c r="E26" s="5">
        <v>16</v>
      </c>
      <c r="F26" s="5">
        <v>100</v>
      </c>
      <c r="G26" s="5"/>
    </row>
    <row r="27" spans="1:7" x14ac:dyDescent="0.2">
      <c r="A27" s="5">
        <v>25</v>
      </c>
      <c r="B27" s="45"/>
      <c r="C27" s="5" t="s">
        <v>98</v>
      </c>
      <c r="D27" s="5">
        <v>8</v>
      </c>
      <c r="E27" s="5">
        <v>16</v>
      </c>
      <c r="F27" s="5">
        <v>100</v>
      </c>
      <c r="G27" s="5"/>
    </row>
    <row r="28" spans="1:7" x14ac:dyDescent="0.2">
      <c r="A28" s="5">
        <v>26</v>
      </c>
      <c r="B28" s="45"/>
      <c r="C28" s="5" t="s">
        <v>98</v>
      </c>
      <c r="D28" s="5">
        <v>8</v>
      </c>
      <c r="E28" s="5">
        <v>16</v>
      </c>
      <c r="F28" s="5">
        <v>100</v>
      </c>
      <c r="G28" s="5"/>
    </row>
    <row r="29" spans="1:7" x14ac:dyDescent="0.2">
      <c r="A29" s="5">
        <v>27</v>
      </c>
      <c r="B29" s="45"/>
      <c r="C29" s="5" t="s">
        <v>98</v>
      </c>
      <c r="D29" s="5">
        <v>8</v>
      </c>
      <c r="E29" s="5">
        <v>16</v>
      </c>
      <c r="F29" s="5">
        <v>100</v>
      </c>
      <c r="G29" s="5"/>
    </row>
    <row r="30" spans="1:7" x14ac:dyDescent="0.2">
      <c r="A30" s="5">
        <v>28</v>
      </c>
      <c r="B30" s="45" t="s">
        <v>127</v>
      </c>
      <c r="C30" s="5" t="s">
        <v>97</v>
      </c>
      <c r="D30" s="5">
        <v>8</v>
      </c>
      <c r="E30" s="5">
        <v>16</v>
      </c>
      <c r="F30" s="5">
        <v>100</v>
      </c>
      <c r="G30" s="5"/>
    </row>
    <row r="31" spans="1:7" x14ac:dyDescent="0.2">
      <c r="A31" s="5">
        <v>29</v>
      </c>
      <c r="B31" s="45"/>
      <c r="C31" s="5" t="s">
        <v>97</v>
      </c>
      <c r="D31" s="5">
        <v>8</v>
      </c>
      <c r="E31" s="5">
        <v>16</v>
      </c>
      <c r="F31" s="5">
        <v>100</v>
      </c>
      <c r="G31" s="5"/>
    </row>
    <row r="32" spans="1:7" x14ac:dyDescent="0.2">
      <c r="A32" s="5">
        <v>30</v>
      </c>
      <c r="B32" s="45"/>
      <c r="C32" s="5" t="s">
        <v>98</v>
      </c>
      <c r="D32" s="5">
        <v>8</v>
      </c>
      <c r="E32" s="5">
        <v>16</v>
      </c>
      <c r="F32" s="5">
        <v>100</v>
      </c>
      <c r="G32" s="5"/>
    </row>
    <row r="33" spans="1:7" x14ac:dyDescent="0.2">
      <c r="A33" s="5">
        <v>31</v>
      </c>
      <c r="B33" s="45"/>
      <c r="C33" s="5" t="s">
        <v>98</v>
      </c>
      <c r="D33" s="5">
        <v>8</v>
      </c>
      <c r="E33" s="5">
        <v>16</v>
      </c>
      <c r="F33" s="5">
        <v>100</v>
      </c>
      <c r="G33" s="5"/>
    </row>
    <row r="34" spans="1:7" x14ac:dyDescent="0.2">
      <c r="A34" s="5">
        <v>32</v>
      </c>
      <c r="B34" s="59" t="s">
        <v>128</v>
      </c>
      <c r="C34" s="5" t="s">
        <v>97</v>
      </c>
      <c r="D34" s="5">
        <v>8</v>
      </c>
      <c r="E34" s="5">
        <v>16</v>
      </c>
      <c r="F34" s="5">
        <v>100</v>
      </c>
      <c r="G34" s="5"/>
    </row>
    <row r="35" spans="1:7" x14ac:dyDescent="0.2">
      <c r="A35" s="5">
        <v>33</v>
      </c>
      <c r="B35" s="59"/>
      <c r="C35" s="5" t="s">
        <v>97</v>
      </c>
      <c r="D35" s="5">
        <v>8</v>
      </c>
      <c r="E35" s="5">
        <v>16</v>
      </c>
      <c r="F35" s="5">
        <v>100</v>
      </c>
      <c r="G35" s="5"/>
    </row>
    <row r="36" spans="1:7" x14ac:dyDescent="0.2">
      <c r="A36" s="5">
        <v>34</v>
      </c>
      <c r="B36" s="59"/>
      <c r="C36" s="5" t="s">
        <v>98</v>
      </c>
      <c r="D36" s="5">
        <v>8</v>
      </c>
      <c r="E36" s="5">
        <v>16</v>
      </c>
      <c r="F36" s="5">
        <v>100</v>
      </c>
      <c r="G36" s="5"/>
    </row>
    <row r="37" spans="1:7" x14ac:dyDescent="0.2">
      <c r="A37" s="5">
        <v>35</v>
      </c>
      <c r="B37" s="59"/>
      <c r="C37" s="5" t="s">
        <v>98</v>
      </c>
      <c r="D37" s="5">
        <v>8</v>
      </c>
      <c r="E37" s="5">
        <v>16</v>
      </c>
      <c r="F37" s="5">
        <v>100</v>
      </c>
      <c r="G37" s="5"/>
    </row>
    <row r="38" spans="1:7" x14ac:dyDescent="0.2">
      <c r="A38" s="5">
        <v>36</v>
      </c>
      <c r="B38" s="45" t="s">
        <v>106</v>
      </c>
      <c r="C38" s="5" t="s">
        <v>107</v>
      </c>
      <c r="D38" s="5">
        <v>8</v>
      </c>
      <c r="E38" s="5">
        <v>16</v>
      </c>
      <c r="F38" s="5">
        <v>100</v>
      </c>
      <c r="G38" s="64" t="s">
        <v>108</v>
      </c>
    </row>
    <row r="39" spans="1:7" x14ac:dyDescent="0.2">
      <c r="A39" s="5">
        <v>37</v>
      </c>
      <c r="B39" s="45"/>
      <c r="C39" s="5" t="s">
        <v>107</v>
      </c>
      <c r="D39" s="5">
        <v>8</v>
      </c>
      <c r="E39" s="5">
        <v>16</v>
      </c>
      <c r="F39" s="5">
        <v>100</v>
      </c>
      <c r="G39" s="65"/>
    </row>
    <row r="40" spans="1:7" x14ac:dyDescent="0.2">
      <c r="B40" s="5" t="s">
        <v>109</v>
      </c>
      <c r="C40" s="5"/>
      <c r="D40" s="5"/>
      <c r="E40" s="5">
        <f>SUM(E3:E39)</f>
        <v>888</v>
      </c>
      <c r="F40" s="5">
        <f>SUM(F3:F39)</f>
        <v>12300</v>
      </c>
      <c r="G40" s="5"/>
    </row>
  </sheetData>
  <mergeCells count="10">
    <mergeCell ref="A1:G1"/>
    <mergeCell ref="B3:B8"/>
    <mergeCell ref="B9:B15"/>
    <mergeCell ref="B16:B17"/>
    <mergeCell ref="B18:B23"/>
    <mergeCell ref="B24:B29"/>
    <mergeCell ref="B30:B33"/>
    <mergeCell ref="B34:B37"/>
    <mergeCell ref="B38:B39"/>
    <mergeCell ref="G38:G39"/>
  </mergeCells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zoomScale="239" workbookViewId="0">
      <selection activeCell="A17" sqref="A17:XFD17"/>
    </sheetView>
  </sheetViews>
  <sheetFormatPr baseColWidth="10" defaultColWidth="9" defaultRowHeight="16" x14ac:dyDescent="0.2"/>
  <cols>
    <col min="2" max="2" width="19.33203125" customWidth="1"/>
    <col min="7" max="7" width="45.1640625" customWidth="1"/>
  </cols>
  <sheetData>
    <row r="1" spans="1:8" x14ac:dyDescent="0.2">
      <c r="A1" s="66" t="s">
        <v>183</v>
      </c>
      <c r="B1" s="66"/>
      <c r="C1" s="66"/>
      <c r="D1" s="66"/>
      <c r="E1" s="66"/>
      <c r="F1" s="66"/>
      <c r="G1" s="66"/>
    </row>
    <row r="2" spans="1:8" ht="18" x14ac:dyDescent="0.2">
      <c r="A2" s="5"/>
      <c r="B2" s="5"/>
      <c r="C2" s="5" t="s">
        <v>71</v>
      </c>
      <c r="D2" s="17" t="s">
        <v>72</v>
      </c>
      <c r="E2" s="17" t="s">
        <v>4</v>
      </c>
      <c r="F2" s="17" t="s">
        <v>73</v>
      </c>
      <c r="G2" s="18" t="s">
        <v>6</v>
      </c>
    </row>
    <row r="3" spans="1:8" x14ac:dyDescent="0.2">
      <c r="A3" s="5">
        <v>1</v>
      </c>
      <c r="B3" s="61" t="s">
        <v>110</v>
      </c>
      <c r="C3" s="5" t="s">
        <v>111</v>
      </c>
      <c r="D3" s="5">
        <v>4</v>
      </c>
      <c r="E3" s="5">
        <v>8</v>
      </c>
      <c r="F3" s="5">
        <v>100</v>
      </c>
      <c r="G3" s="5"/>
      <c r="H3" s="67" t="s">
        <v>188</v>
      </c>
    </row>
    <row r="4" spans="1:8" x14ac:dyDescent="0.2">
      <c r="A4" s="5">
        <v>2</v>
      </c>
      <c r="B4" s="62"/>
      <c r="C4" s="5" t="s">
        <v>111</v>
      </c>
      <c r="D4" s="5">
        <v>4</v>
      </c>
      <c r="E4" s="5">
        <v>8</v>
      </c>
      <c r="F4" s="5">
        <v>100</v>
      </c>
      <c r="G4" s="5"/>
      <c r="H4" s="67"/>
    </row>
    <row r="5" spans="1:8" x14ac:dyDescent="0.2">
      <c r="A5" s="5">
        <v>3</v>
      </c>
      <c r="B5" s="62"/>
      <c r="C5" s="5" t="s">
        <v>111</v>
      </c>
      <c r="D5" s="5">
        <v>4</v>
      </c>
      <c r="E5" s="5">
        <v>8</v>
      </c>
      <c r="F5" s="5">
        <v>100</v>
      </c>
      <c r="G5" s="5"/>
      <c r="H5" s="67"/>
    </row>
    <row r="6" spans="1:8" x14ac:dyDescent="0.2">
      <c r="A6" s="5">
        <v>4</v>
      </c>
      <c r="B6" s="62"/>
      <c r="C6" s="5" t="s">
        <v>111</v>
      </c>
      <c r="D6" s="5">
        <v>4</v>
      </c>
      <c r="E6" s="5">
        <v>8</v>
      </c>
      <c r="F6" s="5">
        <v>100</v>
      </c>
      <c r="G6" s="5"/>
      <c r="H6" s="67"/>
    </row>
    <row r="7" spans="1:8" x14ac:dyDescent="0.2">
      <c r="A7" s="5">
        <v>5</v>
      </c>
      <c r="B7" s="62"/>
      <c r="C7" s="5" t="s">
        <v>111</v>
      </c>
      <c r="D7" s="5">
        <v>4</v>
      </c>
      <c r="E7" s="5">
        <v>8</v>
      </c>
      <c r="F7" s="5">
        <v>100</v>
      </c>
      <c r="G7" s="5"/>
      <c r="H7" s="67"/>
    </row>
    <row r="8" spans="1:8" x14ac:dyDescent="0.2">
      <c r="A8" s="5">
        <v>6</v>
      </c>
      <c r="B8" s="62"/>
      <c r="C8" s="5" t="s">
        <v>111</v>
      </c>
      <c r="D8" s="5">
        <v>4</v>
      </c>
      <c r="E8" s="5">
        <v>64</v>
      </c>
      <c r="F8" s="5">
        <v>100</v>
      </c>
      <c r="G8" s="5"/>
      <c r="H8" s="67"/>
    </row>
    <row r="9" spans="1:8" x14ac:dyDescent="0.2">
      <c r="A9" s="5">
        <v>7</v>
      </c>
      <c r="B9" s="45" t="s">
        <v>112</v>
      </c>
      <c r="C9" s="5" t="s">
        <v>113</v>
      </c>
      <c r="D9" s="5">
        <v>4</v>
      </c>
      <c r="E9" s="5">
        <v>8</v>
      </c>
      <c r="F9" s="5">
        <v>500</v>
      </c>
      <c r="G9" s="5"/>
      <c r="H9" s="67"/>
    </row>
    <row r="10" spans="1:8" x14ac:dyDescent="0.2">
      <c r="A10" s="5">
        <v>8</v>
      </c>
      <c r="B10" s="45"/>
      <c r="C10" s="5" t="s">
        <v>114</v>
      </c>
      <c r="D10" s="5">
        <v>4</v>
      </c>
      <c r="E10" s="5">
        <v>16</v>
      </c>
      <c r="F10" s="5">
        <v>100</v>
      </c>
      <c r="G10" s="5"/>
      <c r="H10" s="67"/>
    </row>
    <row r="11" spans="1:8" x14ac:dyDescent="0.2">
      <c r="A11" s="19">
        <v>9</v>
      </c>
      <c r="B11" s="71" t="s">
        <v>115</v>
      </c>
      <c r="C11" s="19" t="s">
        <v>111</v>
      </c>
      <c r="D11" s="19">
        <v>6</v>
      </c>
      <c r="E11" s="19">
        <v>16</v>
      </c>
      <c r="F11" s="19">
        <v>256</v>
      </c>
      <c r="G11" s="19" t="s">
        <v>116</v>
      </c>
      <c r="H11" s="67"/>
    </row>
    <row r="12" spans="1:8" x14ac:dyDescent="0.2">
      <c r="A12" s="1">
        <v>10</v>
      </c>
      <c r="B12" s="75"/>
      <c r="C12" s="1" t="s">
        <v>111</v>
      </c>
      <c r="D12" s="1">
        <v>6</v>
      </c>
      <c r="E12" s="1">
        <v>16</v>
      </c>
      <c r="F12" s="1">
        <v>256</v>
      </c>
      <c r="G12" s="1" t="s">
        <v>116</v>
      </c>
      <c r="H12" s="67"/>
    </row>
    <row r="13" spans="1:8" x14ac:dyDescent="0.2">
      <c r="A13" s="21"/>
      <c r="B13" s="22"/>
      <c r="C13" s="23"/>
      <c r="D13" s="23" t="s">
        <v>109</v>
      </c>
      <c r="E13" s="23">
        <f>SUM(E3:E12)</f>
        <v>160</v>
      </c>
      <c r="F13" s="23">
        <f>SUM(F3:F12)</f>
        <v>1712</v>
      </c>
      <c r="G13" s="24"/>
    </row>
    <row r="14" spans="1:8" x14ac:dyDescent="0.2">
      <c r="A14" s="68"/>
      <c r="B14" s="69"/>
      <c r="C14" s="69"/>
      <c r="D14" s="69"/>
      <c r="E14" s="69"/>
      <c r="F14" s="69"/>
      <c r="G14" s="70"/>
    </row>
    <row r="15" spans="1:8" x14ac:dyDescent="0.2">
      <c r="A15" s="19"/>
      <c r="B15" s="20" t="s">
        <v>117</v>
      </c>
      <c r="C15" s="71" t="s">
        <v>118</v>
      </c>
      <c r="D15" s="71"/>
      <c r="E15" s="71"/>
      <c r="F15" s="71"/>
      <c r="G15" s="71"/>
    </row>
    <row r="16" spans="1:8" x14ac:dyDescent="0.2">
      <c r="A16" s="25"/>
      <c r="B16" s="25" t="s">
        <v>119</v>
      </c>
      <c r="C16" s="72" t="s">
        <v>120</v>
      </c>
      <c r="D16" s="73"/>
      <c r="E16" s="73"/>
      <c r="F16" s="73"/>
      <c r="G16" s="74"/>
    </row>
    <row r="17" spans="1:7" x14ac:dyDescent="0.2">
      <c r="A17" s="20"/>
      <c r="B17" s="20" t="s">
        <v>121</v>
      </c>
      <c r="C17" s="72" t="s">
        <v>122</v>
      </c>
      <c r="D17" s="73"/>
      <c r="E17" s="73"/>
      <c r="F17" s="73"/>
      <c r="G17" s="74"/>
    </row>
  </sheetData>
  <mergeCells count="9">
    <mergeCell ref="C17:G17"/>
    <mergeCell ref="B3:B8"/>
    <mergeCell ref="B9:B10"/>
    <mergeCell ref="B11:B12"/>
    <mergeCell ref="H3:H12"/>
    <mergeCell ref="A1:G1"/>
    <mergeCell ref="A14:G14"/>
    <mergeCell ref="C15:G15"/>
    <mergeCell ref="C16:G16"/>
  </mergeCells>
  <phoneticPr fontId="1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3" zoomScale="243" workbookViewId="0">
      <selection activeCell="D11" sqref="D11"/>
    </sheetView>
  </sheetViews>
  <sheetFormatPr baseColWidth="10" defaultColWidth="9" defaultRowHeight="16" x14ac:dyDescent="0.2"/>
  <cols>
    <col min="3" max="3" width="18.83203125" customWidth="1"/>
    <col min="8" max="8" width="46" customWidth="1"/>
  </cols>
  <sheetData>
    <row r="1" spans="1:8" x14ac:dyDescent="0.2">
      <c r="A1" s="76" t="s">
        <v>174</v>
      </c>
      <c r="B1" s="77"/>
      <c r="C1" s="77"/>
      <c r="D1" s="77"/>
      <c r="E1" s="77"/>
      <c r="F1" s="77"/>
      <c r="G1" s="77"/>
      <c r="H1" s="78"/>
    </row>
    <row r="2" spans="1:8" x14ac:dyDescent="0.2">
      <c r="A2" s="1"/>
      <c r="B2" s="1" t="s">
        <v>70</v>
      </c>
      <c r="C2" s="1" t="s">
        <v>71</v>
      </c>
      <c r="D2" s="1" t="s">
        <v>72</v>
      </c>
      <c r="E2" s="1" t="s">
        <v>4</v>
      </c>
      <c r="F2" s="1" t="s">
        <v>73</v>
      </c>
      <c r="G2" s="5" t="s">
        <v>185</v>
      </c>
      <c r="H2" s="1" t="s">
        <v>6</v>
      </c>
    </row>
    <row r="3" spans="1:8" x14ac:dyDescent="0.2">
      <c r="A3" s="1">
        <v>1</v>
      </c>
      <c r="B3" s="61" t="s">
        <v>75</v>
      </c>
      <c r="C3" s="1" t="s">
        <v>175</v>
      </c>
      <c r="D3" s="1">
        <v>4</v>
      </c>
      <c r="E3" s="1">
        <v>8</v>
      </c>
      <c r="F3" s="1">
        <v>200</v>
      </c>
      <c r="G3" s="61" t="s">
        <v>186</v>
      </c>
      <c r="H3" s="1"/>
    </row>
    <row r="4" spans="1:8" x14ac:dyDescent="0.2">
      <c r="A4" s="1">
        <v>2</v>
      </c>
      <c r="B4" s="62"/>
      <c r="C4" s="1" t="s">
        <v>175</v>
      </c>
      <c r="D4" s="1">
        <v>4</v>
      </c>
      <c r="E4" s="1">
        <v>8</v>
      </c>
      <c r="F4" s="1">
        <v>200</v>
      </c>
      <c r="G4" s="62"/>
      <c r="H4" s="1"/>
    </row>
    <row r="5" spans="1:8" x14ac:dyDescent="0.2">
      <c r="A5" s="1">
        <v>3</v>
      </c>
      <c r="B5" s="62"/>
      <c r="C5" s="1" t="s">
        <v>176</v>
      </c>
      <c r="D5" s="1">
        <v>4</v>
      </c>
      <c r="E5" s="1">
        <v>8</v>
      </c>
      <c r="F5" s="1">
        <v>200</v>
      </c>
      <c r="G5" s="62"/>
      <c r="H5" s="1"/>
    </row>
    <row r="6" spans="1:8" x14ac:dyDescent="0.2">
      <c r="A6" s="1">
        <v>4</v>
      </c>
      <c r="B6" s="62"/>
      <c r="C6" s="1" t="s">
        <v>177</v>
      </c>
      <c r="D6" s="1">
        <v>8</v>
      </c>
      <c r="E6" s="1">
        <v>16</v>
      </c>
      <c r="F6" s="1">
        <v>500</v>
      </c>
      <c r="G6" s="62"/>
      <c r="H6" s="1"/>
    </row>
    <row r="7" spans="1:8" x14ac:dyDescent="0.2">
      <c r="A7" s="1">
        <v>5</v>
      </c>
      <c r="B7" s="62"/>
      <c r="C7" s="1" t="s">
        <v>177</v>
      </c>
      <c r="D7" s="1">
        <v>8</v>
      </c>
      <c r="E7" s="1">
        <v>16</v>
      </c>
      <c r="F7" s="1">
        <v>500</v>
      </c>
      <c r="G7" s="62"/>
      <c r="H7" s="1"/>
    </row>
    <row r="8" spans="1:8" x14ac:dyDescent="0.2">
      <c r="A8" s="1">
        <v>6</v>
      </c>
      <c r="B8" s="62"/>
      <c r="C8" s="1" t="s">
        <v>177</v>
      </c>
      <c r="D8" s="1">
        <v>8</v>
      </c>
      <c r="E8" s="1">
        <v>16</v>
      </c>
      <c r="F8" s="1">
        <v>500</v>
      </c>
      <c r="G8" s="62"/>
      <c r="H8" s="1"/>
    </row>
    <row r="9" spans="1:8" x14ac:dyDescent="0.2">
      <c r="A9" s="1">
        <v>7</v>
      </c>
      <c r="B9" s="63"/>
      <c r="C9" s="1" t="s">
        <v>177</v>
      </c>
      <c r="D9" s="1">
        <v>8</v>
      </c>
      <c r="E9" s="1">
        <v>16</v>
      </c>
      <c r="F9" s="1">
        <v>500</v>
      </c>
      <c r="G9" s="63"/>
      <c r="H9" s="1"/>
    </row>
    <row r="10" spans="1:8" x14ac:dyDescent="0.2">
      <c r="A10" s="5"/>
      <c r="B10" s="5" t="s">
        <v>109</v>
      </c>
      <c r="C10" s="5"/>
      <c r="D10" s="5"/>
      <c r="E10" s="5">
        <f>SUM(E3:E9)</f>
        <v>88</v>
      </c>
      <c r="F10" s="5">
        <f>SUM(F3:F9)</f>
        <v>2600</v>
      </c>
      <c r="G10" s="5"/>
      <c r="H10" s="5"/>
    </row>
    <row r="11" spans="1:8" x14ac:dyDescent="0.2">
      <c r="A11" s="5"/>
      <c r="B11" s="28"/>
      <c r="C11" s="5"/>
      <c r="D11" s="5"/>
      <c r="E11" s="5"/>
      <c r="F11" s="5"/>
      <c r="G11" s="5"/>
      <c r="H11" s="5"/>
    </row>
    <row r="12" spans="1:8" x14ac:dyDescent="0.2">
      <c r="A12" s="76" t="s">
        <v>184</v>
      </c>
      <c r="B12" s="77"/>
      <c r="C12" s="77"/>
      <c r="D12" s="77"/>
      <c r="E12" s="77"/>
      <c r="F12" s="77"/>
      <c r="G12" s="77"/>
      <c r="H12" s="78"/>
    </row>
    <row r="13" spans="1:8" x14ac:dyDescent="0.2">
      <c r="A13" s="1">
        <v>8</v>
      </c>
      <c r="B13" s="1" t="s">
        <v>178</v>
      </c>
      <c r="C13" s="1" t="s">
        <v>179</v>
      </c>
      <c r="D13" s="1">
        <v>8</v>
      </c>
      <c r="E13" s="1">
        <v>16</v>
      </c>
      <c r="F13" s="1">
        <v>1000</v>
      </c>
      <c r="G13" s="61" t="s">
        <v>187</v>
      </c>
      <c r="H13" s="1"/>
    </row>
    <row r="14" spans="1:8" x14ac:dyDescent="0.2">
      <c r="A14" s="1">
        <v>9</v>
      </c>
      <c r="B14" s="1" t="s">
        <v>180</v>
      </c>
      <c r="C14" s="1" t="s">
        <v>181</v>
      </c>
      <c r="D14" s="1">
        <v>4</v>
      </c>
      <c r="E14" s="1">
        <v>8</v>
      </c>
      <c r="F14" s="1">
        <v>100</v>
      </c>
      <c r="G14" s="63"/>
      <c r="H14" s="1" t="s">
        <v>182</v>
      </c>
    </row>
    <row r="15" spans="1:8" x14ac:dyDescent="0.2">
      <c r="A15" s="1"/>
      <c r="B15" s="1" t="s">
        <v>109</v>
      </c>
      <c r="C15" s="1"/>
      <c r="D15" s="1"/>
      <c r="E15" s="5">
        <f>SUM(E13:E14)</f>
        <v>24</v>
      </c>
      <c r="F15" s="5">
        <f>SUM(F13:F14)</f>
        <v>1100</v>
      </c>
      <c r="G15" s="5"/>
      <c r="H15" s="1"/>
    </row>
    <row r="17" spans="1:7" x14ac:dyDescent="0.2">
      <c r="A17" s="44"/>
      <c r="B17" s="44" t="s">
        <v>121</v>
      </c>
      <c r="C17" s="72" t="s">
        <v>189</v>
      </c>
      <c r="D17" s="73"/>
      <c r="E17" s="73"/>
      <c r="F17" s="73"/>
      <c r="G17" s="74"/>
    </row>
  </sheetData>
  <mergeCells count="6">
    <mergeCell ref="C17:G17"/>
    <mergeCell ref="A1:H1"/>
    <mergeCell ref="B3:B9"/>
    <mergeCell ref="A12:H12"/>
    <mergeCell ref="G3:G9"/>
    <mergeCell ref="G13:G14"/>
  </mergeCells>
  <phoneticPr fontId="1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7" zoomScale="142" zoomScaleNormal="142" workbookViewId="0">
      <selection activeCell="E18" sqref="E18"/>
    </sheetView>
  </sheetViews>
  <sheetFormatPr baseColWidth="10" defaultColWidth="11" defaultRowHeight="16" x14ac:dyDescent="0.2"/>
  <cols>
    <col min="1" max="1" width="27.33203125" customWidth="1"/>
    <col min="5" max="5" width="16.33203125" customWidth="1"/>
    <col min="9" max="9" width="20.83203125" customWidth="1"/>
    <col min="10" max="10" width="28.5" customWidth="1"/>
  </cols>
  <sheetData>
    <row r="1" spans="1:11" ht="21" x14ac:dyDescent="0.2">
      <c r="A1" s="81" t="s">
        <v>129</v>
      </c>
      <c r="B1" s="81"/>
      <c r="C1" s="81"/>
      <c r="D1" s="81"/>
      <c r="E1" s="81"/>
      <c r="G1" s="82" t="s">
        <v>130</v>
      </c>
      <c r="H1" s="45"/>
      <c r="I1" s="45"/>
      <c r="J1" s="45"/>
    </row>
    <row r="2" spans="1:11" x14ac:dyDescent="0.2">
      <c r="A2" s="3" t="s">
        <v>131</v>
      </c>
      <c r="B2" s="3" t="s">
        <v>4</v>
      </c>
      <c r="C2" s="3" t="s">
        <v>73</v>
      </c>
      <c r="D2" s="3" t="s">
        <v>132</v>
      </c>
      <c r="E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</row>
    <row r="3" spans="1:11" x14ac:dyDescent="0.2">
      <c r="A3" s="4" t="s">
        <v>138</v>
      </c>
      <c r="B3" s="5">
        <f>现有服务器资源!D34</f>
        <v>3892</v>
      </c>
      <c r="C3" s="5">
        <f>现有服务器资源!E34</f>
        <v>116500</v>
      </c>
      <c r="D3" s="5">
        <f>_xlfn.CEILING.MATH(B3/192,1)</f>
        <v>21</v>
      </c>
      <c r="E3" s="5">
        <f>D3*5</f>
        <v>105</v>
      </c>
      <c r="F3" s="6" t="s">
        <v>139</v>
      </c>
      <c r="G3" s="45" t="s">
        <v>140</v>
      </c>
      <c r="H3" s="5" t="s">
        <v>141</v>
      </c>
      <c r="I3" s="5"/>
      <c r="J3" s="5">
        <f>I3/1000*100</f>
        <v>0</v>
      </c>
    </row>
    <row r="4" spans="1:11" x14ac:dyDescent="0.2">
      <c r="A4" s="4" t="s">
        <v>142</v>
      </c>
      <c r="B4" s="5">
        <f>原计划2019各部门大数据资源申请!D26</f>
        <v>1808</v>
      </c>
      <c r="C4" s="5">
        <f>原计划2019各部门大数据资源申请!E26</f>
        <v>88100</v>
      </c>
      <c r="D4" s="5">
        <f>_xlfn.CEILING.MATH(B4/192,1)</f>
        <v>10</v>
      </c>
      <c r="E4" s="5">
        <f t="shared" ref="E4:E6" si="0">D4*5</f>
        <v>50</v>
      </c>
      <c r="F4" s="6" t="s">
        <v>143</v>
      </c>
      <c r="G4" s="45"/>
      <c r="H4" s="5" t="s">
        <v>144</v>
      </c>
      <c r="I4" s="5"/>
      <c r="J4" s="5">
        <f t="shared" ref="J4:J15" si="1">I4/1000*100</f>
        <v>0</v>
      </c>
    </row>
    <row r="5" spans="1:11" x14ac:dyDescent="0.2">
      <c r="A5" s="7" t="s">
        <v>145</v>
      </c>
      <c r="B5" s="8">
        <f>C17</f>
        <v>4544</v>
      </c>
      <c r="C5" s="8">
        <f>C18</f>
        <v>124700</v>
      </c>
      <c r="D5" s="5">
        <f>_xlfn.CEILING.MATH(B5/192,1)</f>
        <v>24</v>
      </c>
      <c r="E5" s="5">
        <f t="shared" si="0"/>
        <v>120</v>
      </c>
      <c r="F5" s="6" t="s">
        <v>146</v>
      </c>
      <c r="G5" s="45"/>
      <c r="H5" s="5" t="s">
        <v>147</v>
      </c>
      <c r="I5" s="5"/>
      <c r="J5" s="5">
        <f t="shared" si="1"/>
        <v>0</v>
      </c>
    </row>
    <row r="6" spans="1:11" x14ac:dyDescent="0.2">
      <c r="A6" s="4" t="s">
        <v>148</v>
      </c>
      <c r="B6" s="8">
        <f>B3+B4-B5</f>
        <v>1156</v>
      </c>
      <c r="C6" s="8">
        <f>C3+C4-C5</f>
        <v>79900</v>
      </c>
      <c r="D6" s="5">
        <f>_xlfn.CEILING.MATH(B6/192,1)</f>
        <v>7</v>
      </c>
      <c r="E6" s="5">
        <f t="shared" si="0"/>
        <v>35</v>
      </c>
      <c r="G6" s="45"/>
      <c r="H6" s="5" t="s">
        <v>149</v>
      </c>
      <c r="I6" s="5"/>
      <c r="J6" s="5">
        <f t="shared" si="1"/>
        <v>0</v>
      </c>
    </row>
    <row r="7" spans="1:11" ht="17" x14ac:dyDescent="0.2">
      <c r="D7">
        <v>3</v>
      </c>
      <c r="G7" s="45"/>
      <c r="H7" s="5" t="s">
        <v>111</v>
      </c>
      <c r="I7" s="5">
        <v>3000</v>
      </c>
      <c r="J7" s="5">
        <f t="shared" si="1"/>
        <v>300</v>
      </c>
      <c r="K7" s="15"/>
    </row>
    <row r="8" spans="1:11" ht="17" x14ac:dyDescent="0.2">
      <c r="G8" s="45" t="s">
        <v>150</v>
      </c>
      <c r="H8" s="5" t="s">
        <v>151</v>
      </c>
      <c r="I8" s="5">
        <v>5000</v>
      </c>
      <c r="J8" s="5">
        <f t="shared" si="1"/>
        <v>500</v>
      </c>
      <c r="K8" s="15"/>
    </row>
    <row r="9" spans="1:11" ht="21" x14ac:dyDescent="0.2">
      <c r="A9" s="83" t="s">
        <v>152</v>
      </c>
      <c r="B9" s="83"/>
      <c r="C9" s="83"/>
      <c r="D9" s="83"/>
      <c r="G9" s="45"/>
      <c r="H9" s="5" t="s">
        <v>144</v>
      </c>
      <c r="I9" s="5">
        <v>10000</v>
      </c>
      <c r="J9" s="5">
        <f t="shared" si="1"/>
        <v>1000</v>
      </c>
      <c r="K9" s="15"/>
    </row>
    <row r="10" spans="1:11" ht="17" x14ac:dyDescent="0.2">
      <c r="A10" s="9" t="s">
        <v>153</v>
      </c>
      <c r="B10" s="10" t="s">
        <v>154</v>
      </c>
      <c r="C10" s="10" t="s">
        <v>13</v>
      </c>
      <c r="D10" s="10" t="s">
        <v>44</v>
      </c>
      <c r="G10" s="45"/>
      <c r="H10" s="5" t="s">
        <v>155</v>
      </c>
      <c r="I10" s="5">
        <v>10000</v>
      </c>
      <c r="J10" s="5">
        <f t="shared" si="1"/>
        <v>1000</v>
      </c>
      <c r="K10" s="15"/>
    </row>
    <row r="11" spans="1:11" x14ac:dyDescent="0.2">
      <c r="A11" s="45" t="s">
        <v>156</v>
      </c>
      <c r="B11" s="5" t="s">
        <v>157</v>
      </c>
      <c r="C11" s="5">
        <f>'大数据部新申请资源-生产环境（兆维）'!M7</f>
        <v>12</v>
      </c>
      <c r="D11" s="8">
        <f>'大数据部新申请资源-生产环境（兆维）'!M8</f>
        <v>72</v>
      </c>
      <c r="G11" s="45"/>
      <c r="H11" s="5" t="s">
        <v>158</v>
      </c>
      <c r="I11" s="5">
        <v>10000</v>
      </c>
      <c r="J11" s="5">
        <f t="shared" si="1"/>
        <v>1000</v>
      </c>
    </row>
    <row r="12" spans="1:11" ht="17" x14ac:dyDescent="0.2">
      <c r="A12" s="45"/>
      <c r="B12" s="5" t="s">
        <v>77</v>
      </c>
      <c r="C12" s="5">
        <f>'大数据部新申请资源-生产环境（兆维）'!O7</f>
        <v>2112</v>
      </c>
      <c r="D12" s="8">
        <f>'大数据部新申请资源-生产环境（兆维）'!O8</f>
        <v>1544</v>
      </c>
      <c r="E12">
        <f>C12-600</f>
        <v>1512</v>
      </c>
      <c r="G12" s="45"/>
      <c r="H12" s="5" t="s">
        <v>159</v>
      </c>
      <c r="I12" s="5">
        <v>10000</v>
      </c>
      <c r="J12" s="5">
        <f t="shared" si="1"/>
        <v>1000</v>
      </c>
      <c r="K12" s="15"/>
    </row>
    <row r="13" spans="1:11" ht="17" x14ac:dyDescent="0.2">
      <c r="A13" s="45"/>
      <c r="B13" s="5" t="s">
        <v>78</v>
      </c>
      <c r="C13" s="5">
        <f>'大数据部新申请资源-生产环境（兆维）'!P7</f>
        <v>93400</v>
      </c>
      <c r="D13" s="8">
        <f>'大数据部新申请资源-生产环境（兆维）'!P8</f>
        <v>19000</v>
      </c>
      <c r="E13">
        <f>C13-22000</f>
        <v>71400</v>
      </c>
      <c r="G13" s="5" t="s">
        <v>160</v>
      </c>
      <c r="H13" s="5" t="s">
        <v>161</v>
      </c>
      <c r="I13" s="5">
        <v>50000</v>
      </c>
      <c r="J13" s="5">
        <f t="shared" si="1"/>
        <v>5000</v>
      </c>
      <c r="K13" s="15"/>
    </row>
    <row r="14" spans="1:11" ht="17" x14ac:dyDescent="0.2">
      <c r="A14" s="45" t="s">
        <v>162</v>
      </c>
      <c r="B14" s="5" t="s">
        <v>157</v>
      </c>
      <c r="C14" s="5">
        <v>0</v>
      </c>
      <c r="D14" s="8">
        <f>'大数据部新申请资源-开发测试环境（数码庄园'!M3</f>
        <v>37</v>
      </c>
      <c r="G14" s="5" t="s">
        <v>20</v>
      </c>
      <c r="H14" s="5" t="s">
        <v>161</v>
      </c>
      <c r="I14" s="5">
        <v>50000</v>
      </c>
      <c r="J14" s="5">
        <f t="shared" si="1"/>
        <v>5000</v>
      </c>
      <c r="K14" s="15"/>
    </row>
    <row r="15" spans="1:11" ht="17" x14ac:dyDescent="0.2">
      <c r="A15" s="45"/>
      <c r="B15" s="5" t="s">
        <v>77</v>
      </c>
      <c r="C15" s="5">
        <v>0</v>
      </c>
      <c r="D15" s="5">
        <f>'大数据部新申请资源-开发测试环境（数码庄园'!O3</f>
        <v>888</v>
      </c>
      <c r="G15" s="5"/>
      <c r="H15" s="5"/>
      <c r="I15" s="5">
        <f>SUM(I3:I14)</f>
        <v>148000</v>
      </c>
      <c r="J15" s="5">
        <f t="shared" si="1"/>
        <v>14800</v>
      </c>
      <c r="K15" s="15"/>
    </row>
    <row r="16" spans="1:11" ht="17" x14ac:dyDescent="0.2">
      <c r="A16" s="45"/>
      <c r="B16" s="5" t="s">
        <v>78</v>
      </c>
      <c r="C16" s="5">
        <f>'大数据部新申请资源-生产环境（兆维）'!P10</f>
        <v>0</v>
      </c>
      <c r="D16" s="8">
        <f>'大数据部新申请资源-开发测试环境（数码庄园'!P3</f>
        <v>12300</v>
      </c>
      <c r="G16" s="5"/>
      <c r="H16" s="5"/>
      <c r="I16" s="5" t="s">
        <v>163</v>
      </c>
      <c r="J16" s="5">
        <v>3</v>
      </c>
      <c r="K16" s="15"/>
    </row>
    <row r="17" spans="1:11" ht="17" x14ac:dyDescent="0.2">
      <c r="A17" s="45" t="s">
        <v>54</v>
      </c>
      <c r="B17" s="4" t="s">
        <v>77</v>
      </c>
      <c r="C17" s="84">
        <f>C12+D12+D15</f>
        <v>4544</v>
      </c>
      <c r="D17" s="85"/>
      <c r="G17" s="5"/>
      <c r="H17" s="5"/>
      <c r="I17" s="5" t="s">
        <v>164</v>
      </c>
      <c r="J17" s="5">
        <v>1.7</v>
      </c>
      <c r="K17" s="15"/>
    </row>
    <row r="18" spans="1:11" s="2" customFormat="1" x14ac:dyDescent="0.2">
      <c r="A18" s="45"/>
      <c r="B18" s="11" t="s">
        <v>78</v>
      </c>
      <c r="C18" s="86">
        <f>C13+D13+D16</f>
        <v>124700</v>
      </c>
      <c r="D18" s="87"/>
      <c r="G18" s="5"/>
      <c r="H18" s="5"/>
      <c r="I18" s="5"/>
      <c r="J18" s="5">
        <f>J15*J16*J17</f>
        <v>75480</v>
      </c>
    </row>
    <row r="19" spans="1:11" s="2" customFormat="1" ht="17" x14ac:dyDescent="0.2">
      <c r="A19" s="12"/>
      <c r="B19" s="12"/>
      <c r="C19" s="12"/>
      <c r="G19" s="5"/>
      <c r="H19" s="5"/>
      <c r="I19" s="5" t="s">
        <v>54</v>
      </c>
      <c r="J19" s="5" t="s">
        <v>165</v>
      </c>
      <c r="K19" s="16"/>
    </row>
    <row r="20" spans="1:11" s="2" customFormat="1" x14ac:dyDescent="0.2">
      <c r="A20" s="13"/>
      <c r="B20" s="14"/>
      <c r="C20" s="14"/>
    </row>
    <row r="21" spans="1:11" ht="17" x14ac:dyDescent="0.2">
      <c r="K21" s="15"/>
    </row>
    <row r="22" spans="1:11" ht="18" x14ac:dyDescent="0.2">
      <c r="A22" s="79" t="s">
        <v>166</v>
      </c>
      <c r="B22" s="80"/>
      <c r="J22">
        <f>97-75</f>
        <v>22</v>
      </c>
    </row>
    <row r="23" spans="1:11" x14ac:dyDescent="0.2">
      <c r="A23" s="3" t="s">
        <v>135</v>
      </c>
      <c r="B23" s="3" t="s">
        <v>167</v>
      </c>
    </row>
    <row r="24" spans="1:11" x14ac:dyDescent="0.2">
      <c r="A24" s="5" t="s">
        <v>168</v>
      </c>
      <c r="B24" s="5" t="s">
        <v>169</v>
      </c>
    </row>
    <row r="25" spans="1:11" x14ac:dyDescent="0.2">
      <c r="A25" s="5" t="s">
        <v>170</v>
      </c>
      <c r="B25" s="5" t="s">
        <v>171</v>
      </c>
    </row>
    <row r="26" spans="1:11" x14ac:dyDescent="0.2">
      <c r="A26" s="5" t="s">
        <v>172</v>
      </c>
      <c r="B26" s="5" t="s">
        <v>173</v>
      </c>
    </row>
  </sheetData>
  <mergeCells count="11">
    <mergeCell ref="A1:E1"/>
    <mergeCell ref="G1:J1"/>
    <mergeCell ref="A9:D9"/>
    <mergeCell ref="C17:D17"/>
    <mergeCell ref="C18:D18"/>
    <mergeCell ref="A22:B22"/>
    <mergeCell ref="A11:A13"/>
    <mergeCell ref="A14:A16"/>
    <mergeCell ref="A17:A18"/>
    <mergeCell ref="G3:G7"/>
    <mergeCell ref="G8:G1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现有服务器资源</vt:lpstr>
      <vt:lpstr>原计划2019各部门大数据资源申请</vt:lpstr>
      <vt:lpstr>第一阶段退还服务器</vt:lpstr>
      <vt:lpstr>第二阶段退还服务器</vt:lpstr>
      <vt:lpstr>大数据部新申请资源-生产环境（兆维）</vt:lpstr>
      <vt:lpstr>大数据部新申请资源-开发测试环境（数码庄园</vt:lpstr>
      <vt:lpstr>大数据新申请资源-成都爬虫</vt:lpstr>
      <vt:lpstr>大数据部新申请资源（成都）</vt:lpstr>
      <vt:lpstr>概况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王路</dc:creator>
  <cp:lastModifiedBy>Microsoft Office 用户</cp:lastModifiedBy>
  <dcterms:created xsi:type="dcterms:W3CDTF">2019-02-28T11:54:00Z</dcterms:created>
  <dcterms:modified xsi:type="dcterms:W3CDTF">2019-04-08T08:11:25Z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