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中企动力\冯哥发的文档\"/>
    </mc:Choice>
  </mc:AlternateContent>
  <bookViews>
    <workbookView xWindow="0" yWindow="465" windowWidth="28800" windowHeight="17535" tabRatio="827"/>
  </bookViews>
  <sheets>
    <sheet name="大数据部新申请资源-生产环境（兆维）" sheetId="2" r:id="rId1"/>
    <sheet name="大数据部新申请资源-开发测试环境（数码庄园" sheetId="5" r:id="rId2"/>
    <sheet name="概况" sheetId="7" r:id="rId3"/>
  </sheets>
  <definedNames>
    <definedName name="_xlnm._FilterDatabase" localSheetId="0" hidden="1">'大数据部新申请资源-生产环境（兆维）'!$H$1:$H$87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7" l="1"/>
  <c r="I15" i="7"/>
  <c r="J15" i="7"/>
  <c r="J18" i="7"/>
  <c r="P7" i="2"/>
  <c r="C13" i="7"/>
  <c r="P8" i="2"/>
  <c r="D13" i="7"/>
  <c r="P3" i="5"/>
  <c r="D16" i="7"/>
  <c r="C18" i="7"/>
  <c r="O7" i="2"/>
  <c r="C12" i="7"/>
  <c r="O8" i="2"/>
  <c r="D12" i="7"/>
  <c r="O3" i="5"/>
  <c r="D15" i="7"/>
  <c r="C17" i="7"/>
  <c r="C16" i="7"/>
  <c r="J14" i="7"/>
  <c r="D14" i="7"/>
  <c r="J13" i="7"/>
  <c r="E13" i="7"/>
  <c r="J12" i="7"/>
  <c r="E12" i="7"/>
  <c r="J11" i="7"/>
  <c r="D11" i="7"/>
  <c r="C11" i="7"/>
  <c r="J10" i="7"/>
  <c r="J9" i="7"/>
  <c r="J8" i="7"/>
  <c r="J7" i="7"/>
  <c r="J6" i="7"/>
  <c r="B3" i="7"/>
  <c r="B4" i="7"/>
  <c r="B5" i="7"/>
  <c r="B6" i="7"/>
  <c r="D6" i="7"/>
  <c r="E6" i="7"/>
  <c r="C3" i="7"/>
  <c r="C4" i="7"/>
  <c r="C5" i="7"/>
  <c r="C6" i="7"/>
  <c r="J5" i="7"/>
  <c r="D5" i="7"/>
  <c r="E5" i="7"/>
  <c r="J4" i="7"/>
  <c r="D4" i="7"/>
  <c r="E4" i="7"/>
  <c r="J3" i="7"/>
  <c r="D3" i="7"/>
  <c r="E3" i="7"/>
  <c r="F40" i="5"/>
  <c r="E40" i="5"/>
  <c r="P4" i="5"/>
  <c r="O4" i="5"/>
  <c r="F87" i="2"/>
  <c r="E87" i="2"/>
  <c r="P9" i="2"/>
  <c r="O9" i="2"/>
</calcChain>
</file>

<file path=xl/sharedStrings.xml><?xml version="1.0" encoding="utf-8"?>
<sst xmlns="http://schemas.openxmlformats.org/spreadsheetml/2006/main" count="313" uniqueCount="99">
  <si>
    <t>内存</t>
  </si>
  <si>
    <t>备注</t>
  </si>
  <si>
    <t>物理机</t>
  </si>
  <si>
    <t>CDP</t>
  </si>
  <si>
    <t>虚拟机</t>
  </si>
  <si>
    <t>合计</t>
  </si>
  <si>
    <t>2019年大数据部整合后申请资源</t>
  </si>
  <si>
    <t>集群</t>
  </si>
  <si>
    <t>用途</t>
  </si>
  <si>
    <t>cpu</t>
  </si>
  <si>
    <t>硬盘</t>
  </si>
  <si>
    <t>预计开通时间</t>
  </si>
  <si>
    <t>大数据集群</t>
  </si>
  <si>
    <t>立即</t>
  </si>
  <si>
    <t>合计内存</t>
  </si>
  <si>
    <t>合计硬盘</t>
  </si>
  <si>
    <t>台</t>
  </si>
  <si>
    <t>NAS</t>
  </si>
  <si>
    <t>500G</t>
  </si>
  <si>
    <t>KAFKA</t>
  </si>
  <si>
    <t>Elasticsearch</t>
  </si>
  <si>
    <t>公共基础服务</t>
  </si>
  <si>
    <t>DATAX</t>
  </si>
  <si>
    <t>REDIS集群</t>
  </si>
  <si>
    <t>KONG</t>
  </si>
  <si>
    <t>POSTGRESS</t>
  </si>
  <si>
    <t>MYSQL</t>
  </si>
  <si>
    <t>大数据MYSQL-主</t>
  </si>
  <si>
    <t>大数据MYSQL-从</t>
  </si>
  <si>
    <t>业务MYSQL-主</t>
  </si>
  <si>
    <t>业务MYSQL-从</t>
  </si>
  <si>
    <t>算法</t>
  </si>
  <si>
    <t>算法接口服务</t>
  </si>
  <si>
    <t>算法模型环境</t>
  </si>
  <si>
    <t>web服务器组-TOMCAT</t>
  </si>
  <si>
    <t>web服务器组-DUBBO</t>
  </si>
  <si>
    <t>DWP</t>
  </si>
  <si>
    <t>DGP</t>
  </si>
  <si>
    <t>MATS</t>
  </si>
  <si>
    <t>SSO+MTS</t>
  </si>
  <si>
    <t>SSP</t>
  </si>
  <si>
    <t>DFFR</t>
  </si>
  <si>
    <t>BI</t>
  </si>
  <si>
    <t>反向代理</t>
  </si>
  <si>
    <t>OpenResty</t>
  </si>
  <si>
    <t>所有的web服务统一使用反向代理</t>
  </si>
  <si>
    <t>合计：</t>
  </si>
  <si>
    <t>爬虫</t>
  </si>
  <si>
    <t>2019年大数据部整合后开发测试环境申请资源（仅一套环境）</t>
  </si>
  <si>
    <t>100G</t>
  </si>
  <si>
    <t>CDP+DGP</t>
  </si>
  <si>
    <t>DWP+MATS</t>
  </si>
  <si>
    <t>SSO+MTS+SSP</t>
  </si>
  <si>
    <t>BI+DFFR</t>
  </si>
  <si>
    <t>服务器现有和规划对比表</t>
  </si>
  <si>
    <t>大数据数据节点承载</t>
  </si>
  <si>
    <t>科目</t>
  </si>
  <si>
    <t>折合物理机</t>
  </si>
  <si>
    <t>估算费用（万元）</t>
  </si>
  <si>
    <t>数据源</t>
  </si>
  <si>
    <t>类目</t>
  </si>
  <si>
    <t>数据量（单位万条）</t>
  </si>
  <si>
    <t>按照单条记录10KB计算（GB）</t>
  </si>
  <si>
    <t>现有资源盘点</t>
  </si>
  <si>
    <t>cdp、刘彬、成都</t>
  </si>
  <si>
    <t>成都</t>
  </si>
  <si>
    <t>企业信息</t>
  </si>
  <si>
    <t>原计划各部门2019年资源规划</t>
  </si>
  <si>
    <t>刘彬、成都</t>
  </si>
  <si>
    <t>联系人</t>
  </si>
  <si>
    <t>融合后2019年资源整体规划</t>
  </si>
  <si>
    <t>cdp、成都、刘彬</t>
  </si>
  <si>
    <t>海关数据</t>
  </si>
  <si>
    <t>合计节约资源</t>
  </si>
  <si>
    <t>日志数据</t>
  </si>
  <si>
    <t>基础数仓</t>
  </si>
  <si>
    <t>企业数据</t>
  </si>
  <si>
    <t>2019大数据部服务器资源规划表</t>
  </si>
  <si>
    <t>环境</t>
  </si>
  <si>
    <t>指标</t>
  </si>
  <si>
    <t>联系方式</t>
  </si>
  <si>
    <t>生产环境</t>
  </si>
  <si>
    <t>机器数量</t>
  </si>
  <si>
    <t>对外投资</t>
  </si>
  <si>
    <t>其他</t>
  </si>
  <si>
    <t>数据集市</t>
  </si>
  <si>
    <t>预估</t>
  </si>
  <si>
    <t>开发、测试环境</t>
  </si>
  <si>
    <t>备份系数</t>
  </si>
  <si>
    <t>索引系数</t>
  </si>
  <si>
    <t>97TB</t>
  </si>
  <si>
    <t>资源申请原由</t>
  </si>
  <si>
    <t>硬盘大小</t>
  </si>
  <si>
    <t>预计需求</t>
  </si>
  <si>
    <t>97T</t>
  </si>
  <si>
    <t>目前申请</t>
  </si>
  <si>
    <t>57T</t>
  </si>
  <si>
    <t>年度合计申请</t>
  </si>
  <si>
    <t>86T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</si>
</sst>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 (正文)"/>
      <charset val="134"/>
    </font>
    <font>
      <sz val="8"/>
      <color theme="1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3"/>
      <color rgb="FF000000"/>
      <name val="Helvetica Neue"/>
      <family val="2"/>
    </font>
    <font>
      <sz val="12"/>
      <color theme="1"/>
      <name val="微软雅黑"/>
      <family val="2"/>
      <charset val="134"/>
    </font>
    <font>
      <sz val="12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right" vertical="center"/>
    </xf>
    <xf numFmtId="176" fontId="0" fillId="0" borderId="0" xfId="0" applyNumberForma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zoomScale="125" zoomScaleNormal="125" workbookViewId="0">
      <selection activeCell="G19" sqref="G19"/>
    </sheetView>
  </sheetViews>
  <sheetFormatPr defaultColWidth="11" defaultRowHeight="15.75"/>
  <cols>
    <col min="2" max="2" width="14.125" customWidth="1"/>
    <col min="3" max="3" width="21.125" customWidth="1"/>
    <col min="6" max="6" width="12" customWidth="1"/>
    <col min="7" max="7" width="17.875" customWidth="1"/>
    <col min="8" max="8" width="13.875" customWidth="1"/>
    <col min="14" max="14" width="15.5" customWidth="1"/>
    <col min="16" max="16" width="12" customWidth="1"/>
  </cols>
  <sheetData>
    <row r="1" spans="1:16">
      <c r="A1" s="20" t="s">
        <v>6</v>
      </c>
      <c r="B1" s="20"/>
      <c r="C1" s="20"/>
      <c r="D1" s="20"/>
      <c r="E1" s="20"/>
      <c r="F1" s="20"/>
      <c r="G1" s="20"/>
      <c r="H1" s="4"/>
    </row>
    <row r="2" spans="1:16" ht="17.25">
      <c r="A2" s="4"/>
      <c r="B2" s="4" t="s">
        <v>7</v>
      </c>
      <c r="C2" s="4" t="s">
        <v>8</v>
      </c>
      <c r="D2" s="16" t="s">
        <v>9</v>
      </c>
      <c r="E2" s="16" t="s">
        <v>0</v>
      </c>
      <c r="F2" s="16" t="s">
        <v>10</v>
      </c>
      <c r="G2" s="17" t="s">
        <v>1</v>
      </c>
      <c r="H2" s="17" t="s">
        <v>11</v>
      </c>
    </row>
    <row r="3" spans="1:16">
      <c r="A3" s="4">
        <v>1</v>
      </c>
      <c r="B3" s="24" t="s">
        <v>12</v>
      </c>
      <c r="C3" s="4" t="s">
        <v>12</v>
      </c>
      <c r="D3" s="4">
        <v>32</v>
      </c>
      <c r="E3" s="4">
        <v>128</v>
      </c>
      <c r="F3" s="4">
        <v>2000</v>
      </c>
      <c r="G3" s="4" t="s">
        <v>2</v>
      </c>
      <c r="H3" s="4" t="s">
        <v>13</v>
      </c>
    </row>
    <row r="4" spans="1:16">
      <c r="A4" s="4">
        <v>2</v>
      </c>
      <c r="B4" s="25"/>
      <c r="C4" s="4" t="s">
        <v>12</v>
      </c>
      <c r="D4" s="4">
        <v>32</v>
      </c>
      <c r="E4" s="4">
        <v>128</v>
      </c>
      <c r="F4" s="4">
        <v>2000</v>
      </c>
      <c r="G4" s="4" t="s">
        <v>2</v>
      </c>
      <c r="H4" s="4" t="s">
        <v>13</v>
      </c>
    </row>
    <row r="5" spans="1:16">
      <c r="A5" s="4">
        <v>3</v>
      </c>
      <c r="B5" s="25"/>
      <c r="C5" s="4" t="s">
        <v>12</v>
      </c>
      <c r="D5" s="4">
        <v>32</v>
      </c>
      <c r="E5" s="4">
        <v>128</v>
      </c>
      <c r="F5" s="4">
        <v>3000</v>
      </c>
      <c r="G5" s="4" t="s">
        <v>2</v>
      </c>
      <c r="H5" s="4" t="s">
        <v>13</v>
      </c>
    </row>
    <row r="6" spans="1:16">
      <c r="A6" s="4">
        <v>4</v>
      </c>
      <c r="B6" s="25"/>
      <c r="C6" s="4" t="s">
        <v>12</v>
      </c>
      <c r="D6" s="4">
        <v>40</v>
      </c>
      <c r="E6" s="4">
        <v>192</v>
      </c>
      <c r="F6" s="4">
        <v>9600</v>
      </c>
      <c r="G6" s="4" t="s">
        <v>2</v>
      </c>
      <c r="H6" s="4" t="s">
        <v>13</v>
      </c>
      <c r="K6" s="4"/>
      <c r="L6" s="4"/>
      <c r="M6" s="4"/>
      <c r="N6" s="4"/>
      <c r="O6" s="4" t="s">
        <v>14</v>
      </c>
      <c r="P6" s="4" t="s">
        <v>15</v>
      </c>
    </row>
    <row r="7" spans="1:16">
      <c r="A7" s="4">
        <v>5</v>
      </c>
      <c r="B7" s="25"/>
      <c r="C7" s="4" t="s">
        <v>12</v>
      </c>
      <c r="D7" s="4">
        <v>40</v>
      </c>
      <c r="E7" s="4">
        <v>192</v>
      </c>
      <c r="F7" s="4">
        <v>9600</v>
      </c>
      <c r="G7" s="4" t="s">
        <v>2</v>
      </c>
      <c r="H7" s="4" t="s">
        <v>13</v>
      </c>
      <c r="K7" s="4" t="s">
        <v>5</v>
      </c>
      <c r="L7" s="4" t="s">
        <v>2</v>
      </c>
      <c r="M7" s="4">
        <v>12</v>
      </c>
      <c r="N7" s="4" t="s">
        <v>16</v>
      </c>
      <c r="O7" s="4">
        <f>SUM(E3:E14)</f>
        <v>2112</v>
      </c>
      <c r="P7" s="4">
        <f>SUM(F3:F14)</f>
        <v>93400</v>
      </c>
    </row>
    <row r="8" spans="1:16">
      <c r="A8" s="4">
        <v>6</v>
      </c>
      <c r="B8" s="25"/>
      <c r="C8" s="4" t="s">
        <v>12</v>
      </c>
      <c r="D8" s="4">
        <v>40</v>
      </c>
      <c r="E8" s="4">
        <v>192</v>
      </c>
      <c r="F8" s="4">
        <v>9600</v>
      </c>
      <c r="G8" s="4" t="s">
        <v>2</v>
      </c>
      <c r="H8" s="4" t="s">
        <v>13</v>
      </c>
      <c r="K8" s="4"/>
      <c r="L8" s="4" t="s">
        <v>4</v>
      </c>
      <c r="M8" s="4">
        <v>72</v>
      </c>
      <c r="N8" s="4" t="s">
        <v>16</v>
      </c>
      <c r="O8" s="4">
        <f>SUM(E15:E86)</f>
        <v>1544</v>
      </c>
      <c r="P8" s="4">
        <f>SUM(F15:F86)</f>
        <v>19000</v>
      </c>
    </row>
    <row r="9" spans="1:16">
      <c r="A9" s="4">
        <v>7</v>
      </c>
      <c r="B9" s="25"/>
      <c r="C9" s="4" t="s">
        <v>12</v>
      </c>
      <c r="D9" s="4">
        <v>40</v>
      </c>
      <c r="E9" s="4">
        <v>192</v>
      </c>
      <c r="F9" s="4">
        <v>9600</v>
      </c>
      <c r="G9" s="4" t="s">
        <v>2</v>
      </c>
      <c r="H9" s="4" t="s">
        <v>13</v>
      </c>
      <c r="K9" s="4"/>
      <c r="L9" s="4"/>
      <c r="M9" s="4"/>
      <c r="N9" s="4"/>
      <c r="O9" s="4">
        <f>SUM(O7:O8)</f>
        <v>3656</v>
      </c>
      <c r="P9" s="4">
        <f>SUM(P7:P8)</f>
        <v>112400</v>
      </c>
    </row>
    <row r="10" spans="1:16">
      <c r="A10" s="4">
        <v>8</v>
      </c>
      <c r="B10" s="25"/>
      <c r="C10" s="4" t="s">
        <v>12</v>
      </c>
      <c r="D10" s="4">
        <v>40</v>
      </c>
      <c r="E10" s="4">
        <v>192</v>
      </c>
      <c r="F10" s="4">
        <v>9600</v>
      </c>
      <c r="G10" s="4" t="s">
        <v>2</v>
      </c>
      <c r="H10" s="4" t="s">
        <v>13</v>
      </c>
      <c r="K10" s="4"/>
      <c r="L10" s="4" t="s">
        <v>17</v>
      </c>
      <c r="M10" s="4" t="s">
        <v>18</v>
      </c>
      <c r="N10" s="4"/>
      <c r="O10" s="4"/>
      <c r="P10" s="4"/>
    </row>
    <row r="11" spans="1:16">
      <c r="A11" s="4">
        <v>9</v>
      </c>
      <c r="B11" s="25"/>
      <c r="C11" s="4" t="s">
        <v>12</v>
      </c>
      <c r="D11" s="4">
        <v>40</v>
      </c>
      <c r="E11" s="4">
        <v>192</v>
      </c>
      <c r="F11" s="4">
        <v>9600</v>
      </c>
      <c r="G11" s="4" t="s">
        <v>2</v>
      </c>
      <c r="H11" s="4" t="s">
        <v>13</v>
      </c>
    </row>
    <row r="12" spans="1:16">
      <c r="A12" s="4">
        <v>10</v>
      </c>
      <c r="B12" s="25"/>
      <c r="C12" s="4" t="s">
        <v>12</v>
      </c>
      <c r="D12" s="4">
        <v>40</v>
      </c>
      <c r="E12" s="4">
        <v>192</v>
      </c>
      <c r="F12" s="4">
        <v>9600</v>
      </c>
      <c r="G12" s="4" t="s">
        <v>2</v>
      </c>
      <c r="H12" s="4"/>
    </row>
    <row r="13" spans="1:16">
      <c r="A13" s="4">
        <v>11</v>
      </c>
      <c r="B13" s="25"/>
      <c r="C13" s="4" t="s">
        <v>12</v>
      </c>
      <c r="D13" s="4">
        <v>40</v>
      </c>
      <c r="E13" s="4">
        <v>192</v>
      </c>
      <c r="F13" s="4">
        <v>9600</v>
      </c>
      <c r="G13" s="4" t="s">
        <v>2</v>
      </c>
      <c r="H13" s="4"/>
    </row>
    <row r="14" spans="1:16">
      <c r="A14" s="4">
        <v>12</v>
      </c>
      <c r="B14" s="25"/>
      <c r="C14" s="4" t="s">
        <v>12</v>
      </c>
      <c r="D14" s="4">
        <v>40</v>
      </c>
      <c r="E14" s="4">
        <v>192</v>
      </c>
      <c r="F14" s="4">
        <v>9600</v>
      </c>
      <c r="G14" s="4" t="s">
        <v>2</v>
      </c>
      <c r="H14" s="4"/>
    </row>
    <row r="15" spans="1:16">
      <c r="A15" s="4">
        <v>13</v>
      </c>
      <c r="B15" s="25"/>
      <c r="C15" s="4" t="s">
        <v>19</v>
      </c>
      <c r="D15" s="4">
        <v>16</v>
      </c>
      <c r="E15" s="4">
        <v>64</v>
      </c>
      <c r="F15" s="4">
        <v>1500</v>
      </c>
      <c r="G15" s="4"/>
      <c r="H15" s="4" t="s">
        <v>13</v>
      </c>
    </row>
    <row r="16" spans="1:16">
      <c r="A16" s="4">
        <v>14</v>
      </c>
      <c r="B16" s="25"/>
      <c r="C16" s="4" t="s">
        <v>19</v>
      </c>
      <c r="D16" s="4">
        <v>16</v>
      </c>
      <c r="E16" s="4">
        <v>64</v>
      </c>
      <c r="F16" s="4">
        <v>1500</v>
      </c>
      <c r="G16" s="4"/>
      <c r="H16" s="4" t="s">
        <v>13</v>
      </c>
    </row>
    <row r="17" spans="1:8">
      <c r="A17" s="4">
        <v>15</v>
      </c>
      <c r="B17" s="25"/>
      <c r="C17" s="4" t="s">
        <v>19</v>
      </c>
      <c r="D17" s="4">
        <v>16</v>
      </c>
      <c r="E17" s="4">
        <v>64</v>
      </c>
      <c r="F17" s="4">
        <v>1500</v>
      </c>
      <c r="G17" s="4"/>
      <c r="H17" s="4" t="s">
        <v>13</v>
      </c>
    </row>
    <row r="18" spans="1:8">
      <c r="A18" s="4">
        <v>16</v>
      </c>
      <c r="B18" s="25"/>
      <c r="C18" s="18" t="s">
        <v>19</v>
      </c>
      <c r="D18" s="18">
        <v>16</v>
      </c>
      <c r="E18" s="18">
        <v>64</v>
      </c>
      <c r="F18" s="18">
        <v>1500</v>
      </c>
      <c r="G18" s="4"/>
      <c r="H18" s="4" t="s">
        <v>13</v>
      </c>
    </row>
    <row r="19" spans="1:8">
      <c r="A19" s="4">
        <v>17</v>
      </c>
      <c r="B19" s="25"/>
      <c r="C19" s="18" t="s">
        <v>19</v>
      </c>
      <c r="D19" s="18">
        <v>16</v>
      </c>
      <c r="E19" s="18">
        <v>64</v>
      </c>
      <c r="F19" s="18">
        <v>1500</v>
      </c>
      <c r="G19" s="4"/>
      <c r="H19" s="4" t="s">
        <v>13</v>
      </c>
    </row>
    <row r="20" spans="1:8">
      <c r="A20" s="4">
        <v>18</v>
      </c>
      <c r="B20" s="25"/>
      <c r="C20" s="4" t="s">
        <v>20</v>
      </c>
      <c r="D20" s="4">
        <v>16</v>
      </c>
      <c r="E20" s="19">
        <v>32</v>
      </c>
      <c r="F20" s="4">
        <v>500</v>
      </c>
      <c r="G20" s="4"/>
      <c r="H20" s="4" t="s">
        <v>13</v>
      </c>
    </row>
    <row r="21" spans="1:8">
      <c r="A21" s="4">
        <v>19</v>
      </c>
      <c r="B21" s="25"/>
      <c r="C21" s="4" t="s">
        <v>20</v>
      </c>
      <c r="D21" s="4">
        <v>16</v>
      </c>
      <c r="E21" s="19">
        <v>32</v>
      </c>
      <c r="F21" s="4">
        <v>500</v>
      </c>
      <c r="G21" s="4"/>
      <c r="H21" s="4" t="s">
        <v>13</v>
      </c>
    </row>
    <row r="22" spans="1:8">
      <c r="A22" s="4">
        <v>20</v>
      </c>
      <c r="B22" s="26"/>
      <c r="C22" s="4" t="s">
        <v>20</v>
      </c>
      <c r="D22" s="4">
        <v>16</v>
      </c>
      <c r="E22" s="19">
        <v>32</v>
      </c>
      <c r="F22" s="4">
        <v>500</v>
      </c>
      <c r="G22" s="4"/>
      <c r="H22" s="4" t="s">
        <v>13</v>
      </c>
    </row>
    <row r="23" spans="1:8">
      <c r="A23" s="4">
        <v>21</v>
      </c>
      <c r="B23" s="20" t="s">
        <v>21</v>
      </c>
      <c r="C23" s="4" t="s">
        <v>22</v>
      </c>
      <c r="D23" s="4">
        <v>8</v>
      </c>
      <c r="E23" s="4">
        <v>16</v>
      </c>
      <c r="F23" s="4">
        <v>100</v>
      </c>
      <c r="G23" s="4"/>
      <c r="H23" s="4" t="s">
        <v>13</v>
      </c>
    </row>
    <row r="24" spans="1:8">
      <c r="A24" s="4">
        <v>22</v>
      </c>
      <c r="B24" s="20"/>
      <c r="C24" s="4" t="s">
        <v>22</v>
      </c>
      <c r="D24" s="4">
        <v>8</v>
      </c>
      <c r="E24" s="4">
        <v>16</v>
      </c>
      <c r="F24" s="4">
        <v>100</v>
      </c>
      <c r="G24" s="4"/>
      <c r="H24" s="4" t="s">
        <v>13</v>
      </c>
    </row>
    <row r="25" spans="1:8">
      <c r="A25" s="4">
        <v>23</v>
      </c>
      <c r="B25" s="20"/>
      <c r="C25" s="4" t="s">
        <v>22</v>
      </c>
      <c r="D25" s="4">
        <v>8</v>
      </c>
      <c r="E25" s="4">
        <v>16</v>
      </c>
      <c r="F25" s="4">
        <v>100</v>
      </c>
      <c r="G25" s="4"/>
      <c r="H25" s="4" t="s">
        <v>13</v>
      </c>
    </row>
    <row r="26" spans="1:8">
      <c r="A26" s="4">
        <v>24</v>
      </c>
      <c r="B26" s="20"/>
      <c r="C26" s="4" t="s">
        <v>23</v>
      </c>
      <c r="D26" s="4">
        <v>8</v>
      </c>
      <c r="E26" s="4">
        <v>16</v>
      </c>
      <c r="F26" s="4">
        <v>100</v>
      </c>
      <c r="G26" s="4"/>
      <c r="H26" s="4" t="s">
        <v>13</v>
      </c>
    </row>
    <row r="27" spans="1:8">
      <c r="A27" s="4">
        <v>25</v>
      </c>
      <c r="B27" s="20"/>
      <c r="C27" s="4" t="s">
        <v>23</v>
      </c>
      <c r="D27" s="4">
        <v>8</v>
      </c>
      <c r="E27" s="4">
        <v>16</v>
      </c>
      <c r="F27" s="4">
        <v>100</v>
      </c>
      <c r="G27" s="4"/>
      <c r="H27" s="4" t="s">
        <v>13</v>
      </c>
    </row>
    <row r="28" spans="1:8">
      <c r="A28" s="4">
        <v>26</v>
      </c>
      <c r="B28" s="20"/>
      <c r="C28" s="4" t="s">
        <v>23</v>
      </c>
      <c r="D28" s="4">
        <v>8</v>
      </c>
      <c r="E28" s="4">
        <v>16</v>
      </c>
      <c r="F28" s="4">
        <v>100</v>
      </c>
      <c r="G28" s="4"/>
      <c r="H28" s="4" t="s">
        <v>13</v>
      </c>
    </row>
    <row r="29" spans="1:8">
      <c r="A29" s="4">
        <v>27</v>
      </c>
      <c r="B29" s="20"/>
      <c r="C29" s="4" t="s">
        <v>23</v>
      </c>
      <c r="D29" s="4">
        <v>8</v>
      </c>
      <c r="E29" s="4">
        <v>16</v>
      </c>
      <c r="F29" s="4">
        <v>100</v>
      </c>
      <c r="G29" s="4"/>
      <c r="H29" s="4" t="s">
        <v>13</v>
      </c>
    </row>
    <row r="30" spans="1:8">
      <c r="A30" s="4">
        <v>28</v>
      </c>
      <c r="B30" s="20"/>
      <c r="C30" s="4" t="s">
        <v>23</v>
      </c>
      <c r="D30" s="4">
        <v>8</v>
      </c>
      <c r="E30" s="4">
        <v>16</v>
      </c>
      <c r="F30" s="4">
        <v>100</v>
      </c>
      <c r="G30" s="4"/>
      <c r="H30" s="4" t="s">
        <v>13</v>
      </c>
    </row>
    <row r="31" spans="1:8">
      <c r="A31" s="4">
        <v>29</v>
      </c>
      <c r="B31" s="20"/>
      <c r="C31" s="4" t="s">
        <v>23</v>
      </c>
      <c r="D31" s="4">
        <v>8</v>
      </c>
      <c r="E31" s="4">
        <v>16</v>
      </c>
      <c r="F31" s="4">
        <v>100</v>
      </c>
      <c r="G31" s="4"/>
      <c r="H31" s="4" t="s">
        <v>13</v>
      </c>
    </row>
    <row r="32" spans="1:8">
      <c r="A32" s="4">
        <v>30</v>
      </c>
      <c r="B32" s="20"/>
      <c r="C32" s="4" t="s">
        <v>24</v>
      </c>
      <c r="D32" s="4">
        <v>8</v>
      </c>
      <c r="E32" s="4">
        <v>16</v>
      </c>
      <c r="F32" s="4">
        <v>100</v>
      </c>
      <c r="G32" s="4"/>
      <c r="H32" s="4" t="s">
        <v>13</v>
      </c>
    </row>
    <row r="33" spans="1:8">
      <c r="A33" s="4">
        <v>31</v>
      </c>
      <c r="B33" s="20"/>
      <c r="C33" s="4" t="s">
        <v>24</v>
      </c>
      <c r="D33" s="4">
        <v>8</v>
      </c>
      <c r="E33" s="4">
        <v>16</v>
      </c>
      <c r="F33" s="4">
        <v>100</v>
      </c>
      <c r="G33" s="4"/>
      <c r="H33" s="4" t="s">
        <v>13</v>
      </c>
    </row>
    <row r="34" spans="1:8">
      <c r="A34" s="4">
        <v>32</v>
      </c>
      <c r="B34" s="20"/>
      <c r="C34" s="4" t="s">
        <v>25</v>
      </c>
      <c r="D34" s="4">
        <v>8</v>
      </c>
      <c r="E34" s="4">
        <v>16</v>
      </c>
      <c r="F34" s="4">
        <v>100</v>
      </c>
      <c r="G34" s="4"/>
      <c r="H34" s="4" t="s">
        <v>13</v>
      </c>
    </row>
    <row r="35" spans="1:8">
      <c r="A35" s="4">
        <v>33</v>
      </c>
      <c r="B35" s="20"/>
      <c r="C35" s="4" t="s">
        <v>25</v>
      </c>
      <c r="D35" s="4">
        <v>8</v>
      </c>
      <c r="E35" s="4">
        <v>16</v>
      </c>
      <c r="F35" s="4">
        <v>100</v>
      </c>
      <c r="G35" s="4"/>
      <c r="H35" s="4" t="s">
        <v>13</v>
      </c>
    </row>
    <row r="36" spans="1:8">
      <c r="A36" s="4">
        <v>34</v>
      </c>
      <c r="B36" s="20"/>
      <c r="C36" s="4" t="s">
        <v>26</v>
      </c>
      <c r="D36" s="4">
        <v>32</v>
      </c>
      <c r="E36" s="4">
        <v>64</v>
      </c>
      <c r="F36" s="4">
        <v>1000</v>
      </c>
      <c r="G36" s="4" t="s">
        <v>27</v>
      </c>
      <c r="H36" s="4" t="s">
        <v>13</v>
      </c>
    </row>
    <row r="37" spans="1:8">
      <c r="A37" s="4">
        <v>35</v>
      </c>
      <c r="B37" s="20"/>
      <c r="C37" s="4" t="s">
        <v>26</v>
      </c>
      <c r="D37" s="4">
        <v>32</v>
      </c>
      <c r="E37" s="4">
        <v>64</v>
      </c>
      <c r="F37" s="4">
        <v>1000</v>
      </c>
      <c r="G37" s="4" t="s">
        <v>28</v>
      </c>
      <c r="H37" s="4" t="s">
        <v>13</v>
      </c>
    </row>
    <row r="38" spans="1:8">
      <c r="A38" s="4">
        <v>36</v>
      </c>
      <c r="B38" s="20"/>
      <c r="C38" s="18" t="s">
        <v>26</v>
      </c>
      <c r="D38" s="18">
        <v>16</v>
      </c>
      <c r="E38" s="18">
        <v>32</v>
      </c>
      <c r="F38" s="18">
        <v>1000</v>
      </c>
      <c r="G38" s="4" t="s">
        <v>29</v>
      </c>
      <c r="H38" s="4" t="s">
        <v>13</v>
      </c>
    </row>
    <row r="39" spans="1:8">
      <c r="A39" s="4">
        <v>37</v>
      </c>
      <c r="B39" s="20"/>
      <c r="C39" s="18" t="s">
        <v>26</v>
      </c>
      <c r="D39" s="18">
        <v>16</v>
      </c>
      <c r="E39" s="18">
        <v>32</v>
      </c>
      <c r="F39" s="18">
        <v>1000</v>
      </c>
      <c r="G39" s="4" t="s">
        <v>30</v>
      </c>
      <c r="H39" s="4" t="s">
        <v>13</v>
      </c>
    </row>
    <row r="40" spans="1:8">
      <c r="A40" s="4">
        <v>38</v>
      </c>
      <c r="B40" s="20" t="s">
        <v>31</v>
      </c>
      <c r="C40" s="4" t="s">
        <v>32</v>
      </c>
      <c r="D40" s="4">
        <v>4</v>
      </c>
      <c r="E40" s="4">
        <v>8</v>
      </c>
      <c r="F40" s="4">
        <v>100</v>
      </c>
      <c r="G40" s="4"/>
      <c r="H40" s="4"/>
    </row>
    <row r="41" spans="1:8">
      <c r="A41" s="4">
        <v>39</v>
      </c>
      <c r="B41" s="20"/>
      <c r="C41" s="4" t="s">
        <v>32</v>
      </c>
      <c r="D41" s="4">
        <v>4</v>
      </c>
      <c r="E41" s="4">
        <v>8</v>
      </c>
      <c r="F41" s="4">
        <v>100</v>
      </c>
      <c r="G41" s="4"/>
      <c r="H41" s="4"/>
    </row>
    <row r="42" spans="1:8">
      <c r="A42" s="4">
        <v>40</v>
      </c>
      <c r="B42" s="20"/>
      <c r="C42" s="4" t="s">
        <v>32</v>
      </c>
      <c r="D42" s="4">
        <v>4</v>
      </c>
      <c r="E42" s="4">
        <v>8</v>
      </c>
      <c r="F42" s="4">
        <v>100</v>
      </c>
      <c r="G42" s="4"/>
      <c r="H42" s="4"/>
    </row>
    <row r="43" spans="1:8">
      <c r="A43" s="4">
        <v>41</v>
      </c>
      <c r="B43" s="20"/>
      <c r="C43" s="4" t="s">
        <v>33</v>
      </c>
      <c r="D43" s="4">
        <v>8</v>
      </c>
      <c r="E43" s="4">
        <v>16</v>
      </c>
      <c r="F43" s="4">
        <v>100</v>
      </c>
      <c r="G43" s="4"/>
      <c r="H43" s="4"/>
    </row>
    <row r="44" spans="1:8">
      <c r="A44" s="4">
        <v>42</v>
      </c>
      <c r="B44" s="20"/>
      <c r="C44" s="4" t="s">
        <v>33</v>
      </c>
      <c r="D44" s="4">
        <v>8</v>
      </c>
      <c r="E44" s="4">
        <v>16</v>
      </c>
      <c r="F44" s="4">
        <v>100</v>
      </c>
      <c r="G44" s="4"/>
      <c r="H44" s="4"/>
    </row>
    <row r="45" spans="1:8">
      <c r="A45" s="4">
        <v>43</v>
      </c>
      <c r="B45" s="23" t="s">
        <v>3</v>
      </c>
      <c r="C45" s="4" t="s">
        <v>34</v>
      </c>
      <c r="D45" s="4">
        <v>8</v>
      </c>
      <c r="E45" s="4">
        <v>16</v>
      </c>
      <c r="F45" s="4">
        <v>100</v>
      </c>
      <c r="G45" s="4"/>
      <c r="H45" s="4"/>
    </row>
    <row r="46" spans="1:8">
      <c r="A46" s="4">
        <v>44</v>
      </c>
      <c r="B46" s="23"/>
      <c r="C46" s="4" t="s">
        <v>34</v>
      </c>
      <c r="D46" s="4">
        <v>8</v>
      </c>
      <c r="E46" s="4">
        <v>16</v>
      </c>
      <c r="F46" s="4">
        <v>100</v>
      </c>
      <c r="G46" s="4"/>
      <c r="H46" s="4"/>
    </row>
    <row r="47" spans="1:8">
      <c r="A47" s="4">
        <v>45</v>
      </c>
      <c r="B47" s="23"/>
      <c r="C47" s="4" t="s">
        <v>34</v>
      </c>
      <c r="D47" s="4">
        <v>8</v>
      </c>
      <c r="E47" s="4">
        <v>16</v>
      </c>
      <c r="F47" s="4">
        <v>100</v>
      </c>
      <c r="G47" s="4"/>
      <c r="H47" s="4"/>
    </row>
    <row r="48" spans="1:8">
      <c r="A48" s="4">
        <v>46</v>
      </c>
      <c r="B48" s="23"/>
      <c r="C48" s="4" t="s">
        <v>35</v>
      </c>
      <c r="D48" s="4">
        <v>8</v>
      </c>
      <c r="E48" s="4">
        <v>16</v>
      </c>
      <c r="F48" s="4">
        <v>100</v>
      </c>
      <c r="G48" s="4"/>
      <c r="H48" s="4"/>
    </row>
    <row r="49" spans="1:8">
      <c r="A49" s="4">
        <v>47</v>
      </c>
      <c r="B49" s="23"/>
      <c r="C49" s="4" t="s">
        <v>35</v>
      </c>
      <c r="D49" s="4">
        <v>8</v>
      </c>
      <c r="E49" s="4">
        <v>16</v>
      </c>
      <c r="F49" s="4">
        <v>100</v>
      </c>
      <c r="G49" s="4"/>
      <c r="H49" s="4"/>
    </row>
    <row r="50" spans="1:8">
      <c r="A50" s="4">
        <v>48</v>
      </c>
      <c r="B50" s="23"/>
      <c r="C50" s="4" t="s">
        <v>35</v>
      </c>
      <c r="D50" s="4">
        <v>8</v>
      </c>
      <c r="E50" s="4">
        <v>16</v>
      </c>
      <c r="F50" s="4">
        <v>100</v>
      </c>
      <c r="G50" s="4"/>
      <c r="H50" s="4"/>
    </row>
    <row r="51" spans="1:8">
      <c r="A51" s="4">
        <v>49</v>
      </c>
      <c r="B51" s="23" t="s">
        <v>36</v>
      </c>
      <c r="C51" s="4" t="s">
        <v>34</v>
      </c>
      <c r="D51" s="4">
        <v>8</v>
      </c>
      <c r="E51" s="4">
        <v>16</v>
      </c>
      <c r="F51" s="4">
        <v>100</v>
      </c>
      <c r="G51" s="4"/>
      <c r="H51" s="4"/>
    </row>
    <row r="52" spans="1:8">
      <c r="A52" s="4">
        <v>50</v>
      </c>
      <c r="B52" s="23"/>
      <c r="C52" s="4" t="s">
        <v>34</v>
      </c>
      <c r="D52" s="4">
        <v>8</v>
      </c>
      <c r="E52" s="4">
        <v>16</v>
      </c>
      <c r="F52" s="4">
        <v>100</v>
      </c>
      <c r="G52" s="4"/>
      <c r="H52" s="4"/>
    </row>
    <row r="53" spans="1:8">
      <c r="A53" s="4">
        <v>51</v>
      </c>
      <c r="B53" s="23"/>
      <c r="C53" s="4" t="s">
        <v>34</v>
      </c>
      <c r="D53" s="4">
        <v>8</v>
      </c>
      <c r="E53" s="4">
        <v>16</v>
      </c>
      <c r="F53" s="4">
        <v>100</v>
      </c>
      <c r="G53" s="4"/>
      <c r="H53" s="4"/>
    </row>
    <row r="54" spans="1:8">
      <c r="A54" s="4">
        <v>52</v>
      </c>
      <c r="B54" s="23"/>
      <c r="C54" s="4" t="s">
        <v>35</v>
      </c>
      <c r="D54" s="4">
        <v>8</v>
      </c>
      <c r="E54" s="4">
        <v>16</v>
      </c>
      <c r="F54" s="4">
        <v>100</v>
      </c>
      <c r="G54" s="4"/>
      <c r="H54" s="4"/>
    </row>
    <row r="55" spans="1:8">
      <c r="A55" s="4">
        <v>53</v>
      </c>
      <c r="B55" s="23"/>
      <c r="C55" s="4" t="s">
        <v>35</v>
      </c>
      <c r="D55" s="4">
        <v>8</v>
      </c>
      <c r="E55" s="4">
        <v>16</v>
      </c>
      <c r="F55" s="4">
        <v>100</v>
      </c>
      <c r="G55" s="4"/>
      <c r="H55" s="4"/>
    </row>
    <row r="56" spans="1:8">
      <c r="A56" s="4">
        <v>54</v>
      </c>
      <c r="B56" s="23"/>
      <c r="C56" s="4" t="s">
        <v>35</v>
      </c>
      <c r="D56" s="4">
        <v>8</v>
      </c>
      <c r="E56" s="4">
        <v>16</v>
      </c>
      <c r="F56" s="4">
        <v>100</v>
      </c>
      <c r="G56" s="4"/>
      <c r="H56" s="4"/>
    </row>
    <row r="57" spans="1:8">
      <c r="A57" s="4">
        <v>55</v>
      </c>
      <c r="B57" s="20" t="s">
        <v>37</v>
      </c>
      <c r="C57" s="4" t="s">
        <v>34</v>
      </c>
      <c r="D57" s="4">
        <v>8</v>
      </c>
      <c r="E57" s="4">
        <v>16</v>
      </c>
      <c r="F57" s="4">
        <v>100</v>
      </c>
      <c r="G57" s="4"/>
      <c r="H57" s="4" t="s">
        <v>13</v>
      </c>
    </row>
    <row r="58" spans="1:8">
      <c r="A58" s="4">
        <v>56</v>
      </c>
      <c r="B58" s="20"/>
      <c r="C58" s="4" t="s">
        <v>34</v>
      </c>
      <c r="D58" s="4">
        <v>8</v>
      </c>
      <c r="E58" s="4">
        <v>16</v>
      </c>
      <c r="F58" s="4">
        <v>100</v>
      </c>
      <c r="G58" s="4"/>
      <c r="H58" s="4" t="s">
        <v>13</v>
      </c>
    </row>
    <row r="59" spans="1:8">
      <c r="A59" s="4">
        <v>57</v>
      </c>
      <c r="B59" s="20"/>
      <c r="C59" s="4" t="s">
        <v>34</v>
      </c>
      <c r="D59" s="4">
        <v>8</v>
      </c>
      <c r="E59" s="4">
        <v>16</v>
      </c>
      <c r="F59" s="4">
        <v>100</v>
      </c>
      <c r="G59" s="4"/>
      <c r="H59" s="4" t="s">
        <v>13</v>
      </c>
    </row>
    <row r="60" spans="1:8">
      <c r="A60" s="4">
        <v>58</v>
      </c>
      <c r="B60" s="20"/>
      <c r="C60" s="4" t="s">
        <v>35</v>
      </c>
      <c r="D60" s="4">
        <v>8</v>
      </c>
      <c r="E60" s="4">
        <v>16</v>
      </c>
      <c r="F60" s="4">
        <v>100</v>
      </c>
      <c r="G60" s="4"/>
      <c r="H60" s="4" t="s">
        <v>13</v>
      </c>
    </row>
    <row r="61" spans="1:8">
      <c r="A61" s="4">
        <v>59</v>
      </c>
      <c r="B61" s="20"/>
      <c r="C61" s="4" t="s">
        <v>35</v>
      </c>
      <c r="D61" s="4">
        <v>8</v>
      </c>
      <c r="E61" s="4">
        <v>16</v>
      </c>
      <c r="F61" s="4">
        <v>100</v>
      </c>
      <c r="G61" s="4"/>
      <c r="H61" s="4" t="s">
        <v>13</v>
      </c>
    </row>
    <row r="62" spans="1:8">
      <c r="A62" s="4">
        <v>60</v>
      </c>
      <c r="B62" s="20"/>
      <c r="C62" s="4" t="s">
        <v>35</v>
      </c>
      <c r="D62" s="4">
        <v>8</v>
      </c>
      <c r="E62" s="4">
        <v>16</v>
      </c>
      <c r="F62" s="4">
        <v>100</v>
      </c>
      <c r="G62" s="4"/>
      <c r="H62" s="4" t="s">
        <v>13</v>
      </c>
    </row>
    <row r="63" spans="1:8">
      <c r="A63" s="4">
        <v>61</v>
      </c>
      <c r="B63" s="22" t="s">
        <v>38</v>
      </c>
      <c r="C63" s="4" t="s">
        <v>34</v>
      </c>
      <c r="D63" s="4">
        <v>8</v>
      </c>
      <c r="E63" s="4">
        <v>16</v>
      </c>
      <c r="F63" s="4">
        <v>100</v>
      </c>
      <c r="G63" s="4"/>
      <c r="H63" s="4" t="s">
        <v>13</v>
      </c>
    </row>
    <row r="64" spans="1:8">
      <c r="A64" s="4">
        <v>62</v>
      </c>
      <c r="B64" s="22"/>
      <c r="C64" s="4" t="s">
        <v>34</v>
      </c>
      <c r="D64" s="4">
        <v>8</v>
      </c>
      <c r="E64" s="4">
        <v>16</v>
      </c>
      <c r="F64" s="4">
        <v>100</v>
      </c>
      <c r="G64" s="4"/>
      <c r="H64" s="4" t="s">
        <v>13</v>
      </c>
    </row>
    <row r="65" spans="1:8">
      <c r="A65" s="4">
        <v>63</v>
      </c>
      <c r="B65" s="22"/>
      <c r="C65" s="4" t="s">
        <v>34</v>
      </c>
      <c r="D65" s="4">
        <v>8</v>
      </c>
      <c r="E65" s="4">
        <v>16</v>
      </c>
      <c r="F65" s="4">
        <v>100</v>
      </c>
      <c r="G65" s="4"/>
      <c r="H65" s="4" t="s">
        <v>13</v>
      </c>
    </row>
    <row r="66" spans="1:8">
      <c r="A66" s="4">
        <v>64</v>
      </c>
      <c r="B66" s="22"/>
      <c r="C66" s="4" t="s">
        <v>35</v>
      </c>
      <c r="D66" s="4">
        <v>8</v>
      </c>
      <c r="E66" s="4">
        <v>16</v>
      </c>
      <c r="F66" s="4">
        <v>100</v>
      </c>
      <c r="G66" s="4"/>
      <c r="H66" s="4" t="s">
        <v>13</v>
      </c>
    </row>
    <row r="67" spans="1:8">
      <c r="A67" s="4">
        <v>65</v>
      </c>
      <c r="B67" s="22"/>
      <c r="C67" s="4" t="s">
        <v>35</v>
      </c>
      <c r="D67" s="4">
        <v>8</v>
      </c>
      <c r="E67" s="4">
        <v>16</v>
      </c>
      <c r="F67" s="4">
        <v>100</v>
      </c>
      <c r="G67" s="4"/>
      <c r="H67" s="4" t="s">
        <v>13</v>
      </c>
    </row>
    <row r="68" spans="1:8">
      <c r="A68" s="4">
        <v>66</v>
      </c>
      <c r="B68" s="22"/>
      <c r="C68" s="4" t="s">
        <v>35</v>
      </c>
      <c r="D68" s="4">
        <v>8</v>
      </c>
      <c r="E68" s="4">
        <v>16</v>
      </c>
      <c r="F68" s="4">
        <v>100</v>
      </c>
      <c r="G68" s="4"/>
      <c r="H68" s="4" t="s">
        <v>13</v>
      </c>
    </row>
    <row r="69" spans="1:8">
      <c r="A69" s="4">
        <v>67</v>
      </c>
      <c r="B69" s="20" t="s">
        <v>39</v>
      </c>
      <c r="C69" s="4" t="s">
        <v>34</v>
      </c>
      <c r="D69" s="4">
        <v>8</v>
      </c>
      <c r="E69" s="4">
        <v>16</v>
      </c>
      <c r="F69" s="4">
        <v>100</v>
      </c>
      <c r="G69" s="4"/>
      <c r="H69" s="4" t="s">
        <v>13</v>
      </c>
    </row>
    <row r="70" spans="1:8">
      <c r="A70" s="4">
        <v>68</v>
      </c>
      <c r="B70" s="20"/>
      <c r="C70" s="4" t="s">
        <v>34</v>
      </c>
      <c r="D70" s="4">
        <v>8</v>
      </c>
      <c r="E70" s="4">
        <v>16</v>
      </c>
      <c r="F70" s="4">
        <v>100</v>
      </c>
      <c r="G70" s="4"/>
      <c r="H70" s="4"/>
    </row>
    <row r="71" spans="1:8">
      <c r="A71" s="4">
        <v>69</v>
      </c>
      <c r="B71" s="20"/>
      <c r="C71" s="4" t="s">
        <v>35</v>
      </c>
      <c r="D71" s="4">
        <v>8</v>
      </c>
      <c r="E71" s="4">
        <v>16</v>
      </c>
      <c r="F71" s="4">
        <v>100</v>
      </c>
      <c r="G71" s="4"/>
      <c r="H71" s="4" t="s">
        <v>13</v>
      </c>
    </row>
    <row r="72" spans="1:8">
      <c r="A72" s="4">
        <v>70</v>
      </c>
      <c r="B72" s="20"/>
      <c r="C72" s="4" t="s">
        <v>35</v>
      </c>
      <c r="D72" s="4">
        <v>8</v>
      </c>
      <c r="E72" s="4">
        <v>16</v>
      </c>
      <c r="F72" s="4">
        <v>100</v>
      </c>
      <c r="G72" s="4"/>
      <c r="H72" s="4"/>
    </row>
    <row r="73" spans="1:8">
      <c r="A73" s="4">
        <v>71</v>
      </c>
      <c r="B73" s="20" t="s">
        <v>40</v>
      </c>
      <c r="C73" s="4" t="s">
        <v>34</v>
      </c>
      <c r="D73" s="4">
        <v>8</v>
      </c>
      <c r="E73" s="4">
        <v>16</v>
      </c>
      <c r="F73" s="4">
        <v>100</v>
      </c>
      <c r="G73" s="4"/>
      <c r="H73" s="4" t="s">
        <v>13</v>
      </c>
    </row>
    <row r="74" spans="1:8">
      <c r="A74" s="4">
        <v>72</v>
      </c>
      <c r="B74" s="20"/>
      <c r="C74" s="4" t="s">
        <v>35</v>
      </c>
      <c r="D74" s="4">
        <v>8</v>
      </c>
      <c r="E74" s="4">
        <v>16</v>
      </c>
      <c r="F74" s="4">
        <v>100</v>
      </c>
      <c r="G74" s="4"/>
      <c r="H74" s="4"/>
    </row>
    <row r="75" spans="1:8">
      <c r="A75" s="4">
        <v>73</v>
      </c>
      <c r="B75" s="20" t="s">
        <v>41</v>
      </c>
      <c r="C75" s="4" t="s">
        <v>35</v>
      </c>
      <c r="D75" s="4">
        <v>8</v>
      </c>
      <c r="E75" s="4">
        <v>16</v>
      </c>
      <c r="F75" s="4">
        <v>100</v>
      </c>
      <c r="G75" s="4"/>
      <c r="H75" s="4" t="s">
        <v>13</v>
      </c>
    </row>
    <row r="76" spans="1:8">
      <c r="A76" s="4">
        <v>74</v>
      </c>
      <c r="B76" s="20"/>
      <c r="C76" s="4" t="s">
        <v>35</v>
      </c>
      <c r="D76" s="4">
        <v>8</v>
      </c>
      <c r="E76" s="4">
        <v>16</v>
      </c>
      <c r="F76" s="4">
        <v>100</v>
      </c>
      <c r="G76" s="4"/>
      <c r="H76" s="4" t="s">
        <v>13</v>
      </c>
    </row>
    <row r="77" spans="1:8">
      <c r="A77" s="4">
        <v>75</v>
      </c>
      <c r="B77" s="20"/>
      <c r="C77" s="4" t="s">
        <v>35</v>
      </c>
      <c r="D77" s="4">
        <v>8</v>
      </c>
      <c r="E77" s="4">
        <v>16</v>
      </c>
      <c r="F77" s="4">
        <v>100</v>
      </c>
      <c r="G77" s="4"/>
      <c r="H77" s="4"/>
    </row>
    <row r="78" spans="1:8">
      <c r="A78" s="4">
        <v>76</v>
      </c>
      <c r="B78" s="22" t="s">
        <v>42</v>
      </c>
      <c r="C78" s="4" t="s">
        <v>34</v>
      </c>
      <c r="D78" s="4">
        <v>8</v>
      </c>
      <c r="E78" s="4">
        <v>16</v>
      </c>
      <c r="F78" s="4">
        <v>100</v>
      </c>
      <c r="G78" s="4"/>
      <c r="H78" s="4" t="s">
        <v>13</v>
      </c>
    </row>
    <row r="79" spans="1:8">
      <c r="A79" s="4">
        <v>77</v>
      </c>
      <c r="B79" s="22"/>
      <c r="C79" s="4" t="s">
        <v>34</v>
      </c>
      <c r="D79" s="4">
        <v>8</v>
      </c>
      <c r="E79" s="4">
        <v>16</v>
      </c>
      <c r="F79" s="4">
        <v>100</v>
      </c>
      <c r="G79" s="4"/>
      <c r="H79" s="4" t="s">
        <v>13</v>
      </c>
    </row>
    <row r="80" spans="1:8">
      <c r="A80" s="4">
        <v>78</v>
      </c>
      <c r="B80" s="22"/>
      <c r="C80" s="4" t="s">
        <v>34</v>
      </c>
      <c r="D80" s="4">
        <v>8</v>
      </c>
      <c r="E80" s="4">
        <v>16</v>
      </c>
      <c r="F80" s="4">
        <v>100</v>
      </c>
      <c r="G80" s="4"/>
      <c r="H80" s="4"/>
    </row>
    <row r="81" spans="1:8">
      <c r="A81" s="4">
        <v>79</v>
      </c>
      <c r="B81" s="22"/>
      <c r="C81" s="4" t="s">
        <v>35</v>
      </c>
      <c r="D81" s="4">
        <v>8</v>
      </c>
      <c r="E81" s="4">
        <v>16</v>
      </c>
      <c r="F81" s="4">
        <v>100</v>
      </c>
      <c r="G81" s="4"/>
      <c r="H81" s="4" t="s">
        <v>13</v>
      </c>
    </row>
    <row r="82" spans="1:8">
      <c r="A82" s="4">
        <v>80</v>
      </c>
      <c r="B82" s="22"/>
      <c r="C82" s="4" t="s">
        <v>35</v>
      </c>
      <c r="D82" s="4">
        <v>8</v>
      </c>
      <c r="E82" s="4">
        <v>16</v>
      </c>
      <c r="F82" s="4">
        <v>100</v>
      </c>
      <c r="G82" s="4"/>
      <c r="H82" s="4" t="s">
        <v>13</v>
      </c>
    </row>
    <row r="83" spans="1:8">
      <c r="A83" s="4">
        <v>81</v>
      </c>
      <c r="B83" s="22"/>
      <c r="C83" s="4" t="s">
        <v>35</v>
      </c>
      <c r="D83" s="4">
        <v>8</v>
      </c>
      <c r="E83" s="4">
        <v>16</v>
      </c>
      <c r="F83" s="4">
        <v>100</v>
      </c>
      <c r="G83" s="4"/>
      <c r="H83" s="4"/>
    </row>
    <row r="84" spans="1:8">
      <c r="A84" s="4">
        <v>82</v>
      </c>
      <c r="B84" s="20" t="s">
        <v>43</v>
      </c>
      <c r="C84" s="4" t="s">
        <v>44</v>
      </c>
      <c r="D84" s="4">
        <v>8</v>
      </c>
      <c r="E84" s="4">
        <v>16</v>
      </c>
      <c r="F84" s="4">
        <v>100</v>
      </c>
      <c r="G84" s="21" t="s">
        <v>45</v>
      </c>
      <c r="H84" s="4" t="s">
        <v>13</v>
      </c>
    </row>
    <row r="85" spans="1:8">
      <c r="A85" s="4">
        <v>83</v>
      </c>
      <c r="B85" s="20"/>
      <c r="C85" s="4" t="s">
        <v>44</v>
      </c>
      <c r="D85" s="4">
        <v>8</v>
      </c>
      <c r="E85" s="4">
        <v>16</v>
      </c>
      <c r="F85" s="4">
        <v>100</v>
      </c>
      <c r="G85" s="21"/>
      <c r="H85" s="4" t="s">
        <v>13</v>
      </c>
    </row>
    <row r="86" spans="1:8">
      <c r="A86" s="4">
        <v>84</v>
      </c>
      <c r="B86" s="20"/>
      <c r="C86" s="4" t="s">
        <v>44</v>
      </c>
      <c r="D86" s="4">
        <v>8</v>
      </c>
      <c r="E86" s="4">
        <v>16</v>
      </c>
      <c r="F86" s="4">
        <v>100</v>
      </c>
      <c r="G86" s="21"/>
      <c r="H86" s="4"/>
    </row>
    <row r="87" spans="1:8">
      <c r="A87" s="4"/>
      <c r="B87" s="4" t="s">
        <v>46</v>
      </c>
      <c r="C87" s="4"/>
      <c r="D87" s="4"/>
      <c r="E87" s="4">
        <f>SUM(E3:E86)</f>
        <v>3656</v>
      </c>
      <c r="F87" s="4">
        <f>SUM(F3:F86)</f>
        <v>112400</v>
      </c>
      <c r="G87" s="4"/>
      <c r="H87" s="4"/>
    </row>
  </sheetData>
  <autoFilter ref="H1:H87"/>
  <mergeCells count="14">
    <mergeCell ref="A1:G1"/>
    <mergeCell ref="B3:B22"/>
    <mergeCell ref="B23:B39"/>
    <mergeCell ref="B40:B44"/>
    <mergeCell ref="B45:B50"/>
    <mergeCell ref="B75:B77"/>
    <mergeCell ref="B78:B83"/>
    <mergeCell ref="B84:B86"/>
    <mergeCell ref="G84:G86"/>
    <mergeCell ref="B51:B56"/>
    <mergeCell ref="B57:B62"/>
    <mergeCell ref="B63:B68"/>
    <mergeCell ref="B69:B72"/>
    <mergeCell ref="B73:B74"/>
  </mergeCells>
  <phoneticPr fontId="12" type="noConversion"/>
  <pageMargins left="0.7" right="0.7" top="0.75" bottom="0.75" header="0.3" footer="0.3"/>
  <ignoredErrors>
    <ignoredError sqref="O7:P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7" zoomScale="125" zoomScaleNormal="125" workbookViewId="0">
      <selection activeCell="E29" sqref="E29"/>
    </sheetView>
  </sheetViews>
  <sheetFormatPr defaultColWidth="11" defaultRowHeight="15.75"/>
  <cols>
    <col min="2" max="2" width="14.125" customWidth="1"/>
    <col min="3" max="3" width="21.125" customWidth="1"/>
    <col min="6" max="6" width="12" customWidth="1"/>
    <col min="7" max="7" width="17.875" customWidth="1"/>
    <col min="14" max="14" width="15.5" customWidth="1"/>
    <col min="16" max="16" width="12" customWidth="1"/>
  </cols>
  <sheetData>
    <row r="1" spans="1:16">
      <c r="A1" s="29" t="s">
        <v>48</v>
      </c>
      <c r="B1" s="29"/>
      <c r="C1" s="29"/>
      <c r="D1" s="29"/>
      <c r="E1" s="29"/>
      <c r="F1" s="29"/>
      <c r="G1" s="29"/>
    </row>
    <row r="2" spans="1:16" ht="17.25">
      <c r="A2" s="4"/>
      <c r="B2" s="4" t="s">
        <v>7</v>
      </c>
      <c r="C2" s="4" t="s">
        <v>8</v>
      </c>
      <c r="D2" s="16" t="s">
        <v>9</v>
      </c>
      <c r="E2" s="16" t="s">
        <v>0</v>
      </c>
      <c r="F2" s="16" t="s">
        <v>10</v>
      </c>
      <c r="G2" s="17" t="s">
        <v>1</v>
      </c>
      <c r="K2" s="4"/>
      <c r="L2" s="4"/>
      <c r="M2" s="4"/>
      <c r="N2" s="4"/>
      <c r="O2" s="4" t="s">
        <v>14</v>
      </c>
      <c r="P2" s="4" t="s">
        <v>15</v>
      </c>
    </row>
    <row r="3" spans="1:16">
      <c r="A3" s="4">
        <v>1</v>
      </c>
      <c r="B3" s="24" t="s">
        <v>12</v>
      </c>
      <c r="C3" s="4" t="s">
        <v>12</v>
      </c>
      <c r="D3" s="4">
        <v>32</v>
      </c>
      <c r="E3" s="4">
        <v>64</v>
      </c>
      <c r="F3" s="4">
        <v>1500</v>
      </c>
      <c r="G3" s="4"/>
      <c r="K3" s="4" t="s">
        <v>5</v>
      </c>
      <c r="L3" s="4" t="s">
        <v>4</v>
      </c>
      <c r="M3" s="4">
        <v>37</v>
      </c>
      <c r="N3" s="4" t="s">
        <v>16</v>
      </c>
      <c r="O3" s="4">
        <f>SUM(E3:E39)</f>
        <v>888</v>
      </c>
      <c r="P3" s="4">
        <f>SUM(F3:F39)</f>
        <v>12300</v>
      </c>
    </row>
    <row r="4" spans="1:16">
      <c r="A4" s="4">
        <v>2</v>
      </c>
      <c r="B4" s="25"/>
      <c r="C4" s="4" t="s">
        <v>12</v>
      </c>
      <c r="D4" s="4">
        <v>32</v>
      </c>
      <c r="E4" s="4">
        <v>64</v>
      </c>
      <c r="F4" s="4">
        <v>1500</v>
      </c>
      <c r="G4" s="4"/>
      <c r="K4" s="4"/>
      <c r="L4" s="4"/>
      <c r="M4" s="4"/>
      <c r="N4" s="4"/>
      <c r="O4" s="4">
        <f>SUM(O3:O3)</f>
        <v>888</v>
      </c>
      <c r="P4" s="4">
        <f>SUM(P3:P3)</f>
        <v>12300</v>
      </c>
    </row>
    <row r="5" spans="1:16">
      <c r="A5" s="4">
        <v>3</v>
      </c>
      <c r="B5" s="25"/>
      <c r="C5" s="4" t="s">
        <v>12</v>
      </c>
      <c r="D5" s="4">
        <v>32</v>
      </c>
      <c r="E5" s="4">
        <v>64</v>
      </c>
      <c r="F5" s="4">
        <v>1500</v>
      </c>
      <c r="G5" s="4"/>
      <c r="K5" s="4"/>
      <c r="L5" s="4" t="s">
        <v>17</v>
      </c>
      <c r="M5" s="4" t="s">
        <v>49</v>
      </c>
      <c r="N5" s="4"/>
      <c r="O5" s="4"/>
      <c r="P5" s="4"/>
    </row>
    <row r="6" spans="1:16">
      <c r="A6" s="4">
        <v>4</v>
      </c>
      <c r="B6" s="25"/>
      <c r="C6" s="4" t="s">
        <v>12</v>
      </c>
      <c r="D6" s="4">
        <v>32</v>
      </c>
      <c r="E6" s="4">
        <v>64</v>
      </c>
      <c r="F6" s="4">
        <v>1500</v>
      </c>
      <c r="G6" s="4"/>
    </row>
    <row r="7" spans="1:16">
      <c r="A7" s="4">
        <v>5</v>
      </c>
      <c r="B7" s="25"/>
      <c r="C7" s="4" t="s">
        <v>12</v>
      </c>
      <c r="D7" s="4">
        <v>32</v>
      </c>
      <c r="E7" s="4">
        <v>64</v>
      </c>
      <c r="F7" s="4">
        <v>1500</v>
      </c>
      <c r="G7" s="4"/>
    </row>
    <row r="8" spans="1:16">
      <c r="A8" s="4">
        <v>6</v>
      </c>
      <c r="B8" s="25"/>
      <c r="C8" s="4" t="s">
        <v>12</v>
      </c>
      <c r="D8" s="4">
        <v>32</v>
      </c>
      <c r="E8" s="4">
        <v>64</v>
      </c>
      <c r="F8" s="4">
        <v>1500</v>
      </c>
      <c r="G8" s="4"/>
    </row>
    <row r="9" spans="1:16">
      <c r="A9" s="4">
        <v>7</v>
      </c>
      <c r="B9" s="20" t="s">
        <v>21</v>
      </c>
      <c r="C9" s="4" t="s">
        <v>22</v>
      </c>
      <c r="D9" s="4">
        <v>8</v>
      </c>
      <c r="E9" s="4">
        <v>16</v>
      </c>
      <c r="F9" s="4">
        <v>100</v>
      </c>
      <c r="G9" s="4"/>
    </row>
    <row r="10" spans="1:16">
      <c r="A10" s="4">
        <v>8</v>
      </c>
      <c r="B10" s="20"/>
      <c r="C10" s="4" t="s">
        <v>23</v>
      </c>
      <c r="D10" s="4">
        <v>8</v>
      </c>
      <c r="E10" s="4">
        <v>16</v>
      </c>
      <c r="F10" s="4">
        <v>100</v>
      </c>
      <c r="G10" s="4"/>
    </row>
    <row r="11" spans="1:16">
      <c r="A11" s="4">
        <v>9</v>
      </c>
      <c r="B11" s="20"/>
      <c r="C11" s="4" t="s">
        <v>23</v>
      </c>
      <c r="D11" s="4">
        <v>8</v>
      </c>
      <c r="E11" s="4">
        <v>16</v>
      </c>
      <c r="F11" s="4">
        <v>100</v>
      </c>
      <c r="G11" s="4"/>
    </row>
    <row r="12" spans="1:16">
      <c r="A12" s="4">
        <v>10</v>
      </c>
      <c r="B12" s="20"/>
      <c r="C12" s="4" t="s">
        <v>23</v>
      </c>
      <c r="D12" s="4">
        <v>8</v>
      </c>
      <c r="E12" s="4">
        <v>16</v>
      </c>
      <c r="F12" s="4">
        <v>100</v>
      </c>
      <c r="G12" s="4"/>
    </row>
    <row r="13" spans="1:16">
      <c r="A13" s="4">
        <v>11</v>
      </c>
      <c r="B13" s="20"/>
      <c r="C13" s="4" t="s">
        <v>24</v>
      </c>
      <c r="D13" s="4">
        <v>8</v>
      </c>
      <c r="E13" s="4">
        <v>16</v>
      </c>
      <c r="F13" s="4">
        <v>100</v>
      </c>
      <c r="G13" s="4"/>
    </row>
    <row r="14" spans="1:16">
      <c r="A14" s="4">
        <v>12</v>
      </c>
      <c r="B14" s="20"/>
      <c r="C14" s="4" t="s">
        <v>25</v>
      </c>
      <c r="D14" s="4">
        <v>8</v>
      </c>
      <c r="E14" s="4">
        <v>16</v>
      </c>
      <c r="F14" s="4">
        <v>100</v>
      </c>
      <c r="G14" s="4"/>
    </row>
    <row r="15" spans="1:16">
      <c r="A15" s="4">
        <v>13</v>
      </c>
      <c r="B15" s="20"/>
      <c r="C15" s="4" t="s">
        <v>26</v>
      </c>
      <c r="D15" s="4">
        <v>16</v>
      </c>
      <c r="E15" s="4">
        <v>32</v>
      </c>
      <c r="F15" s="4">
        <v>300</v>
      </c>
      <c r="G15" s="4" t="s">
        <v>27</v>
      </c>
    </row>
    <row r="16" spans="1:16">
      <c r="A16" s="4">
        <v>14</v>
      </c>
      <c r="B16" s="20" t="s">
        <v>31</v>
      </c>
      <c r="C16" s="4" t="s">
        <v>32</v>
      </c>
      <c r="D16" s="4">
        <v>4</v>
      </c>
      <c r="E16" s="4">
        <v>8</v>
      </c>
      <c r="F16" s="4">
        <v>100</v>
      </c>
      <c r="G16" s="4"/>
    </row>
    <row r="17" spans="1:7">
      <c r="A17" s="4">
        <v>15</v>
      </c>
      <c r="B17" s="20"/>
      <c r="C17" s="4" t="s">
        <v>33</v>
      </c>
      <c r="D17" s="4">
        <v>8</v>
      </c>
      <c r="E17" s="4">
        <v>16</v>
      </c>
      <c r="F17" s="4">
        <v>100</v>
      </c>
      <c r="G17" s="4"/>
    </row>
    <row r="18" spans="1:7">
      <c r="A18" s="4">
        <v>16</v>
      </c>
      <c r="B18" s="20" t="s">
        <v>50</v>
      </c>
      <c r="C18" s="4" t="s">
        <v>34</v>
      </c>
      <c r="D18" s="4">
        <v>8</v>
      </c>
      <c r="E18" s="4">
        <v>16</v>
      </c>
      <c r="F18" s="4">
        <v>100</v>
      </c>
      <c r="G18" s="4"/>
    </row>
    <row r="19" spans="1:7">
      <c r="A19" s="4">
        <v>17</v>
      </c>
      <c r="B19" s="20"/>
      <c r="C19" s="4" t="s">
        <v>34</v>
      </c>
      <c r="D19" s="4">
        <v>8</v>
      </c>
      <c r="E19" s="4">
        <v>16</v>
      </c>
      <c r="F19" s="4">
        <v>100</v>
      </c>
      <c r="G19" s="4"/>
    </row>
    <row r="20" spans="1:7">
      <c r="A20" s="4">
        <v>18</v>
      </c>
      <c r="B20" s="20"/>
      <c r="C20" s="4" t="s">
        <v>34</v>
      </c>
      <c r="D20" s="4">
        <v>8</v>
      </c>
      <c r="E20" s="4">
        <v>16</v>
      </c>
      <c r="F20" s="4">
        <v>100</v>
      </c>
      <c r="G20" s="4"/>
    </row>
    <row r="21" spans="1:7">
      <c r="A21" s="4">
        <v>19</v>
      </c>
      <c r="B21" s="20"/>
      <c r="C21" s="4" t="s">
        <v>35</v>
      </c>
      <c r="D21" s="4">
        <v>8</v>
      </c>
      <c r="E21" s="4">
        <v>16</v>
      </c>
      <c r="F21" s="4">
        <v>100</v>
      </c>
      <c r="G21" s="4"/>
    </row>
    <row r="22" spans="1:7">
      <c r="A22" s="4">
        <v>20</v>
      </c>
      <c r="B22" s="20"/>
      <c r="C22" s="4" t="s">
        <v>35</v>
      </c>
      <c r="D22" s="4">
        <v>8</v>
      </c>
      <c r="E22" s="4">
        <v>16</v>
      </c>
      <c r="F22" s="4">
        <v>100</v>
      </c>
      <c r="G22" s="4"/>
    </row>
    <row r="23" spans="1:7">
      <c r="A23" s="4">
        <v>21</v>
      </c>
      <c r="B23" s="20"/>
      <c r="C23" s="4" t="s">
        <v>35</v>
      </c>
      <c r="D23" s="4">
        <v>8</v>
      </c>
      <c r="E23" s="4">
        <v>16</v>
      </c>
      <c r="F23" s="4">
        <v>100</v>
      </c>
      <c r="G23" s="4"/>
    </row>
    <row r="24" spans="1:7">
      <c r="A24" s="4">
        <v>22</v>
      </c>
      <c r="B24" s="20" t="s">
        <v>51</v>
      </c>
      <c r="C24" s="4" t="s">
        <v>34</v>
      </c>
      <c r="D24" s="4">
        <v>8</v>
      </c>
      <c r="E24" s="4">
        <v>16</v>
      </c>
      <c r="F24" s="4">
        <v>100</v>
      </c>
      <c r="G24" s="4"/>
    </row>
    <row r="25" spans="1:7">
      <c r="A25" s="4">
        <v>23</v>
      </c>
      <c r="B25" s="20"/>
      <c r="C25" s="4" t="s">
        <v>34</v>
      </c>
      <c r="D25" s="4">
        <v>8</v>
      </c>
      <c r="E25" s="4">
        <v>16</v>
      </c>
      <c r="F25" s="4">
        <v>100</v>
      </c>
      <c r="G25" s="4"/>
    </row>
    <row r="26" spans="1:7">
      <c r="A26" s="4">
        <v>24</v>
      </c>
      <c r="B26" s="20"/>
      <c r="C26" s="4" t="s">
        <v>34</v>
      </c>
      <c r="D26" s="4">
        <v>8</v>
      </c>
      <c r="E26" s="4">
        <v>16</v>
      </c>
      <c r="F26" s="4">
        <v>100</v>
      </c>
      <c r="G26" s="4"/>
    </row>
    <row r="27" spans="1:7">
      <c r="A27" s="4">
        <v>25</v>
      </c>
      <c r="B27" s="20"/>
      <c r="C27" s="4" t="s">
        <v>35</v>
      </c>
      <c r="D27" s="4">
        <v>8</v>
      </c>
      <c r="E27" s="4">
        <v>16</v>
      </c>
      <c r="F27" s="4">
        <v>100</v>
      </c>
      <c r="G27" s="4"/>
    </row>
    <row r="28" spans="1:7">
      <c r="A28" s="4">
        <v>26</v>
      </c>
      <c r="B28" s="20"/>
      <c r="C28" s="4" t="s">
        <v>35</v>
      </c>
      <c r="D28" s="4">
        <v>8</v>
      </c>
      <c r="E28" s="4">
        <v>16</v>
      </c>
      <c r="F28" s="4">
        <v>100</v>
      </c>
      <c r="G28" s="4"/>
    </row>
    <row r="29" spans="1:7">
      <c r="A29" s="4">
        <v>27</v>
      </c>
      <c r="B29" s="20"/>
      <c r="C29" s="4" t="s">
        <v>35</v>
      </c>
      <c r="D29" s="4">
        <v>8</v>
      </c>
      <c r="E29" s="4">
        <v>16</v>
      </c>
      <c r="F29" s="4">
        <v>100</v>
      </c>
      <c r="G29" s="4"/>
    </row>
    <row r="30" spans="1:7">
      <c r="A30" s="4">
        <v>28</v>
      </c>
      <c r="B30" s="20" t="s">
        <v>52</v>
      </c>
      <c r="C30" s="4" t="s">
        <v>34</v>
      </c>
      <c r="D30" s="4">
        <v>8</v>
      </c>
      <c r="E30" s="4">
        <v>16</v>
      </c>
      <c r="F30" s="4">
        <v>100</v>
      </c>
      <c r="G30" s="4"/>
    </row>
    <row r="31" spans="1:7">
      <c r="A31" s="4">
        <v>29</v>
      </c>
      <c r="B31" s="20"/>
      <c r="C31" s="4" t="s">
        <v>34</v>
      </c>
      <c r="D31" s="4">
        <v>8</v>
      </c>
      <c r="E31" s="4">
        <v>16</v>
      </c>
      <c r="F31" s="4">
        <v>100</v>
      </c>
      <c r="G31" s="4"/>
    </row>
    <row r="32" spans="1:7">
      <c r="A32" s="4">
        <v>30</v>
      </c>
      <c r="B32" s="20"/>
      <c r="C32" s="4" t="s">
        <v>35</v>
      </c>
      <c r="D32" s="4">
        <v>8</v>
      </c>
      <c r="E32" s="4">
        <v>16</v>
      </c>
      <c r="F32" s="4">
        <v>100</v>
      </c>
      <c r="G32" s="4"/>
    </row>
    <row r="33" spans="1:7">
      <c r="A33" s="4">
        <v>31</v>
      </c>
      <c r="B33" s="20"/>
      <c r="C33" s="4" t="s">
        <v>35</v>
      </c>
      <c r="D33" s="4">
        <v>8</v>
      </c>
      <c r="E33" s="4">
        <v>16</v>
      </c>
      <c r="F33" s="4">
        <v>100</v>
      </c>
      <c r="G33" s="4"/>
    </row>
    <row r="34" spans="1:7">
      <c r="A34" s="4">
        <v>32</v>
      </c>
      <c r="B34" s="22" t="s">
        <v>53</v>
      </c>
      <c r="C34" s="4" t="s">
        <v>34</v>
      </c>
      <c r="D34" s="4">
        <v>8</v>
      </c>
      <c r="E34" s="4">
        <v>16</v>
      </c>
      <c r="F34" s="4">
        <v>100</v>
      </c>
      <c r="G34" s="4"/>
    </row>
    <row r="35" spans="1:7">
      <c r="A35" s="4">
        <v>33</v>
      </c>
      <c r="B35" s="22"/>
      <c r="C35" s="4" t="s">
        <v>34</v>
      </c>
      <c r="D35" s="4">
        <v>8</v>
      </c>
      <c r="E35" s="4">
        <v>16</v>
      </c>
      <c r="F35" s="4">
        <v>100</v>
      </c>
      <c r="G35" s="4"/>
    </row>
    <row r="36" spans="1:7">
      <c r="A36" s="4">
        <v>34</v>
      </c>
      <c r="B36" s="22"/>
      <c r="C36" s="4" t="s">
        <v>35</v>
      </c>
      <c r="D36" s="4">
        <v>8</v>
      </c>
      <c r="E36" s="4">
        <v>16</v>
      </c>
      <c r="F36" s="4">
        <v>100</v>
      </c>
      <c r="G36" s="4"/>
    </row>
    <row r="37" spans="1:7">
      <c r="A37" s="4">
        <v>35</v>
      </c>
      <c r="B37" s="22"/>
      <c r="C37" s="4" t="s">
        <v>35</v>
      </c>
      <c r="D37" s="4">
        <v>8</v>
      </c>
      <c r="E37" s="4">
        <v>16</v>
      </c>
      <c r="F37" s="4">
        <v>100</v>
      </c>
      <c r="G37" s="4"/>
    </row>
    <row r="38" spans="1:7">
      <c r="A38" s="4">
        <v>36</v>
      </c>
      <c r="B38" s="20" t="s">
        <v>43</v>
      </c>
      <c r="C38" s="4" t="s">
        <v>44</v>
      </c>
      <c r="D38" s="4">
        <v>8</v>
      </c>
      <c r="E38" s="4">
        <v>16</v>
      </c>
      <c r="F38" s="4">
        <v>100</v>
      </c>
      <c r="G38" s="27" t="s">
        <v>45</v>
      </c>
    </row>
    <row r="39" spans="1:7">
      <c r="A39" s="4">
        <v>37</v>
      </c>
      <c r="B39" s="20"/>
      <c r="C39" s="4" t="s">
        <v>44</v>
      </c>
      <c r="D39" s="4">
        <v>8</v>
      </c>
      <c r="E39" s="4">
        <v>16</v>
      </c>
      <c r="F39" s="4">
        <v>100</v>
      </c>
      <c r="G39" s="28"/>
    </row>
    <row r="40" spans="1:7">
      <c r="B40" s="4" t="s">
        <v>46</v>
      </c>
      <c r="C40" s="4"/>
      <c r="D40" s="4"/>
      <c r="E40" s="4">
        <f>SUM(E3:E39)</f>
        <v>888</v>
      </c>
      <c r="F40" s="4">
        <f>SUM(F3:F39)</f>
        <v>12300</v>
      </c>
      <c r="G40" s="4"/>
    </row>
  </sheetData>
  <mergeCells count="10">
    <mergeCell ref="A1:G1"/>
    <mergeCell ref="B3:B8"/>
    <mergeCell ref="B9:B15"/>
    <mergeCell ref="B16:B17"/>
    <mergeCell ref="B18:B23"/>
    <mergeCell ref="B24:B29"/>
    <mergeCell ref="B30:B33"/>
    <mergeCell ref="B34:B37"/>
    <mergeCell ref="B38:B39"/>
    <mergeCell ref="G38:G39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zoomScale="142" zoomScaleNormal="142" workbookViewId="0">
      <selection activeCell="E18" sqref="E18"/>
    </sheetView>
  </sheetViews>
  <sheetFormatPr defaultColWidth="11" defaultRowHeight="15.75"/>
  <cols>
    <col min="1" max="1" width="27.375" customWidth="1"/>
    <col min="5" max="5" width="16.375" customWidth="1"/>
    <col min="9" max="9" width="20.875" customWidth="1"/>
    <col min="10" max="10" width="28.5" customWidth="1"/>
  </cols>
  <sheetData>
    <row r="1" spans="1:11" ht="20.25">
      <c r="A1" s="32" t="s">
        <v>54</v>
      </c>
      <c r="B1" s="32"/>
      <c r="C1" s="32"/>
      <c r="D1" s="32"/>
      <c r="E1" s="32"/>
      <c r="G1" s="33" t="s">
        <v>55</v>
      </c>
      <c r="H1" s="20"/>
      <c r="I1" s="20"/>
      <c r="J1" s="20"/>
    </row>
    <row r="2" spans="1:11">
      <c r="A2" s="2" t="s">
        <v>56</v>
      </c>
      <c r="B2" s="2" t="s">
        <v>0</v>
      </c>
      <c r="C2" s="2" t="s">
        <v>10</v>
      </c>
      <c r="D2" s="2" t="s">
        <v>57</v>
      </c>
      <c r="E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</row>
    <row r="3" spans="1:11">
      <c r="A3" s="3" t="s">
        <v>63</v>
      </c>
      <c r="B3" s="4" t="e">
        <f>#REF!</f>
        <v>#REF!</v>
      </c>
      <c r="C3" s="4" t="e">
        <f>#REF!</f>
        <v>#REF!</v>
      </c>
      <c r="D3" s="4" t="e">
        <f>_xlfn.CEILING.MATH(B3/192,1)</f>
        <v>#REF!</v>
      </c>
      <c r="E3" s="4" t="e">
        <f>D3*5</f>
        <v>#REF!</v>
      </c>
      <c r="F3" s="5" t="s">
        <v>64</v>
      </c>
      <c r="G3" s="20" t="s">
        <v>65</v>
      </c>
      <c r="H3" s="4" t="s">
        <v>66</v>
      </c>
      <c r="I3" s="4"/>
      <c r="J3" s="4">
        <f>I3/1000*100</f>
        <v>0</v>
      </c>
    </row>
    <row r="4" spans="1:11">
      <c r="A4" s="3" t="s">
        <v>67</v>
      </c>
      <c r="B4" s="4" t="e">
        <f>#REF!</f>
        <v>#REF!</v>
      </c>
      <c r="C4" s="4" t="e">
        <f>#REF!</f>
        <v>#REF!</v>
      </c>
      <c r="D4" s="4" t="e">
        <f>_xlfn.CEILING.MATH(B4/192,1)</f>
        <v>#REF!</v>
      </c>
      <c r="E4" s="4" t="e">
        <f t="shared" ref="E4:E6" si="0">D4*5</f>
        <v>#REF!</v>
      </c>
      <c r="F4" s="5" t="s">
        <v>68</v>
      </c>
      <c r="G4" s="20"/>
      <c r="H4" s="4" t="s">
        <v>69</v>
      </c>
      <c r="I4" s="4"/>
      <c r="J4" s="4">
        <f t="shared" ref="J4:J15" si="1">I4/1000*100</f>
        <v>0</v>
      </c>
    </row>
    <row r="5" spans="1:11">
      <c r="A5" s="6" t="s">
        <v>70</v>
      </c>
      <c r="B5" s="7">
        <f>C17</f>
        <v>4544</v>
      </c>
      <c r="C5" s="7">
        <f>C18</f>
        <v>124700</v>
      </c>
      <c r="D5" s="4">
        <f>_xlfn.CEILING.MATH(B5/192,1)</f>
        <v>24</v>
      </c>
      <c r="E5" s="4">
        <f t="shared" si="0"/>
        <v>120</v>
      </c>
      <c r="F5" s="5" t="s">
        <v>71</v>
      </c>
      <c r="G5" s="20"/>
      <c r="H5" s="4" t="s">
        <v>72</v>
      </c>
      <c r="I5" s="4"/>
      <c r="J5" s="4">
        <f t="shared" si="1"/>
        <v>0</v>
      </c>
    </row>
    <row r="6" spans="1:11">
      <c r="A6" s="3" t="s">
        <v>73</v>
      </c>
      <c r="B6" s="7" t="e">
        <f>B3+B4-B5</f>
        <v>#REF!</v>
      </c>
      <c r="C6" s="7" t="e">
        <f>C3+C4-C5</f>
        <v>#REF!</v>
      </c>
      <c r="D6" s="4" t="e">
        <f>_xlfn.CEILING.MATH(B6/192,1)</f>
        <v>#REF!</v>
      </c>
      <c r="E6" s="4" t="e">
        <f t="shared" si="0"/>
        <v>#REF!</v>
      </c>
      <c r="G6" s="20"/>
      <c r="H6" s="4" t="s">
        <v>74</v>
      </c>
      <c r="I6" s="4"/>
      <c r="J6" s="4">
        <f t="shared" si="1"/>
        <v>0</v>
      </c>
    </row>
    <row r="7" spans="1:11" ht="16.5">
      <c r="D7">
        <v>3</v>
      </c>
      <c r="G7" s="20"/>
      <c r="H7" s="4" t="s">
        <v>47</v>
      </c>
      <c r="I7" s="4">
        <v>3000</v>
      </c>
      <c r="J7" s="4">
        <f t="shared" si="1"/>
        <v>300</v>
      </c>
      <c r="K7" s="14"/>
    </row>
    <row r="8" spans="1:11" ht="16.5">
      <c r="G8" s="20" t="s">
        <v>75</v>
      </c>
      <c r="H8" s="4" t="s">
        <v>76</v>
      </c>
      <c r="I8" s="4">
        <v>5000</v>
      </c>
      <c r="J8" s="4">
        <f t="shared" si="1"/>
        <v>500</v>
      </c>
      <c r="K8" s="14"/>
    </row>
    <row r="9" spans="1:11" ht="20.25">
      <c r="A9" s="34" t="s">
        <v>77</v>
      </c>
      <c r="B9" s="34"/>
      <c r="C9" s="34"/>
      <c r="D9" s="34"/>
      <c r="G9" s="20"/>
      <c r="H9" s="4" t="s">
        <v>69</v>
      </c>
      <c r="I9" s="4">
        <v>10000</v>
      </c>
      <c r="J9" s="4">
        <f t="shared" si="1"/>
        <v>1000</v>
      </c>
      <c r="K9" s="14"/>
    </row>
    <row r="10" spans="1:11" ht="16.5">
      <c r="A10" s="8" t="s">
        <v>78</v>
      </c>
      <c r="B10" s="9" t="s">
        <v>79</v>
      </c>
      <c r="C10" s="9" t="s">
        <v>2</v>
      </c>
      <c r="D10" s="9" t="s">
        <v>4</v>
      </c>
      <c r="G10" s="20"/>
      <c r="H10" s="4" t="s">
        <v>80</v>
      </c>
      <c r="I10" s="4">
        <v>10000</v>
      </c>
      <c r="J10" s="4">
        <f t="shared" si="1"/>
        <v>1000</v>
      </c>
      <c r="K10" s="14"/>
    </row>
    <row r="11" spans="1:11">
      <c r="A11" s="20" t="s">
        <v>81</v>
      </c>
      <c r="B11" s="4" t="s">
        <v>82</v>
      </c>
      <c r="C11" s="4">
        <f>'大数据部新申请资源-生产环境（兆维）'!M7</f>
        <v>12</v>
      </c>
      <c r="D11" s="7">
        <f>'大数据部新申请资源-生产环境（兆维）'!M8</f>
        <v>72</v>
      </c>
      <c r="G11" s="20"/>
      <c r="H11" s="4" t="s">
        <v>83</v>
      </c>
      <c r="I11" s="4">
        <v>10000</v>
      </c>
      <c r="J11" s="4">
        <f t="shared" si="1"/>
        <v>1000</v>
      </c>
    </row>
    <row r="12" spans="1:11" ht="16.5">
      <c r="A12" s="20"/>
      <c r="B12" s="4" t="s">
        <v>14</v>
      </c>
      <c r="C12" s="4">
        <f>'大数据部新申请资源-生产环境（兆维）'!O7</f>
        <v>2112</v>
      </c>
      <c r="D12" s="7">
        <f>'大数据部新申请资源-生产环境（兆维）'!O8</f>
        <v>1544</v>
      </c>
      <c r="E12">
        <f>C12-600</f>
        <v>1512</v>
      </c>
      <c r="G12" s="20"/>
      <c r="H12" s="4" t="s">
        <v>84</v>
      </c>
      <c r="I12" s="4">
        <v>10000</v>
      </c>
      <c r="J12" s="4">
        <f t="shared" si="1"/>
        <v>1000</v>
      </c>
      <c r="K12" s="14"/>
    </row>
    <row r="13" spans="1:11" ht="16.5">
      <c r="A13" s="20"/>
      <c r="B13" s="4" t="s">
        <v>15</v>
      </c>
      <c r="C13" s="4">
        <f>'大数据部新申请资源-生产环境（兆维）'!P7</f>
        <v>93400</v>
      </c>
      <c r="D13" s="7">
        <f>'大数据部新申请资源-生产环境（兆维）'!P8</f>
        <v>19000</v>
      </c>
      <c r="E13">
        <f>C13-22000</f>
        <v>71400</v>
      </c>
      <c r="G13" s="4" t="s">
        <v>85</v>
      </c>
      <c r="H13" s="4" t="s">
        <v>86</v>
      </c>
      <c r="I13" s="4">
        <v>50000</v>
      </c>
      <c r="J13" s="4">
        <f t="shared" si="1"/>
        <v>5000</v>
      </c>
      <c r="K13" s="14"/>
    </row>
    <row r="14" spans="1:11" ht="16.5">
      <c r="A14" s="20" t="s">
        <v>87</v>
      </c>
      <c r="B14" s="4" t="s">
        <v>82</v>
      </c>
      <c r="C14" s="4">
        <v>0</v>
      </c>
      <c r="D14" s="7">
        <f>'大数据部新申请资源-开发测试环境（数码庄园'!M3</f>
        <v>37</v>
      </c>
      <c r="G14" s="4" t="s">
        <v>3</v>
      </c>
      <c r="H14" s="4" t="s">
        <v>86</v>
      </c>
      <c r="I14" s="4">
        <v>50000</v>
      </c>
      <c r="J14" s="4">
        <f t="shared" si="1"/>
        <v>5000</v>
      </c>
      <c r="K14" s="14"/>
    </row>
    <row r="15" spans="1:11" ht="16.5">
      <c r="A15" s="20"/>
      <c r="B15" s="4" t="s">
        <v>14</v>
      </c>
      <c r="C15" s="4">
        <v>0</v>
      </c>
      <c r="D15" s="4">
        <f>'大数据部新申请资源-开发测试环境（数码庄园'!O3</f>
        <v>888</v>
      </c>
      <c r="G15" s="4"/>
      <c r="H15" s="4"/>
      <c r="I15" s="4">
        <f>SUM(I3:I14)</f>
        <v>148000</v>
      </c>
      <c r="J15" s="4">
        <f t="shared" si="1"/>
        <v>14800</v>
      </c>
      <c r="K15" s="14"/>
    </row>
    <row r="16" spans="1:11" ht="16.5">
      <c r="A16" s="20"/>
      <c r="B16" s="4" t="s">
        <v>15</v>
      </c>
      <c r="C16" s="4">
        <f>'大数据部新申请资源-生产环境（兆维）'!P10</f>
        <v>0</v>
      </c>
      <c r="D16" s="7">
        <f>'大数据部新申请资源-开发测试环境（数码庄园'!P3</f>
        <v>12300</v>
      </c>
      <c r="G16" s="4"/>
      <c r="H16" s="4"/>
      <c r="I16" s="4" t="s">
        <v>88</v>
      </c>
      <c r="J16" s="4">
        <v>3</v>
      </c>
      <c r="K16" s="14"/>
    </row>
    <row r="17" spans="1:11" ht="16.5">
      <c r="A17" s="20" t="s">
        <v>5</v>
      </c>
      <c r="B17" s="3" t="s">
        <v>14</v>
      </c>
      <c r="C17" s="35">
        <f>C12+D12+D15</f>
        <v>4544</v>
      </c>
      <c r="D17" s="36"/>
      <c r="G17" s="4"/>
      <c r="H17" s="4"/>
      <c r="I17" s="4" t="s">
        <v>89</v>
      </c>
      <c r="J17" s="4">
        <v>1.7</v>
      </c>
      <c r="K17" s="14"/>
    </row>
    <row r="18" spans="1:11" s="1" customFormat="1">
      <c r="A18" s="20"/>
      <c r="B18" s="10" t="s">
        <v>15</v>
      </c>
      <c r="C18" s="37">
        <f>C13+D13+D16</f>
        <v>124700</v>
      </c>
      <c r="D18" s="38"/>
      <c r="G18" s="4"/>
      <c r="H18" s="4"/>
      <c r="I18" s="4"/>
      <c r="J18" s="4">
        <f>J15*J16*J17</f>
        <v>75480</v>
      </c>
    </row>
    <row r="19" spans="1:11" s="1" customFormat="1" ht="16.5">
      <c r="A19" s="11"/>
      <c r="B19" s="11"/>
      <c r="C19" s="11"/>
      <c r="G19" s="4"/>
      <c r="H19" s="4"/>
      <c r="I19" s="4" t="s">
        <v>5</v>
      </c>
      <c r="J19" s="4" t="s">
        <v>90</v>
      </c>
      <c r="K19" s="15"/>
    </row>
    <row r="20" spans="1:11" s="1" customFormat="1">
      <c r="A20" s="12"/>
      <c r="B20" s="13"/>
      <c r="C20" s="13"/>
    </row>
    <row r="21" spans="1:11" ht="16.5">
      <c r="K21" s="14"/>
    </row>
    <row r="22" spans="1:11" ht="18">
      <c r="A22" s="30" t="s">
        <v>91</v>
      </c>
      <c r="B22" s="31"/>
      <c r="J22">
        <f>97-75</f>
        <v>22</v>
      </c>
    </row>
    <row r="23" spans="1:11">
      <c r="A23" s="2" t="s">
        <v>60</v>
      </c>
      <c r="B23" s="2" t="s">
        <v>92</v>
      </c>
    </row>
    <row r="24" spans="1:11">
      <c r="A24" s="4" t="s">
        <v>93</v>
      </c>
      <c r="B24" s="4" t="s">
        <v>94</v>
      </c>
    </row>
    <row r="25" spans="1:11">
      <c r="A25" s="4" t="s">
        <v>95</v>
      </c>
      <c r="B25" s="4" t="s">
        <v>96</v>
      </c>
    </row>
    <row r="26" spans="1:11">
      <c r="A26" s="4" t="s">
        <v>97</v>
      </c>
      <c r="B26" s="4" t="s">
        <v>98</v>
      </c>
    </row>
  </sheetData>
  <mergeCells count="11">
    <mergeCell ref="A1:E1"/>
    <mergeCell ref="G1:J1"/>
    <mergeCell ref="A9:D9"/>
    <mergeCell ref="C17:D17"/>
    <mergeCell ref="C18:D18"/>
    <mergeCell ref="A22:B22"/>
    <mergeCell ref="A11:A13"/>
    <mergeCell ref="A14:A16"/>
    <mergeCell ref="A17:A18"/>
    <mergeCell ref="G3:G7"/>
    <mergeCell ref="G8:G1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大数据部新申请资源-生产环境（兆维）</vt:lpstr>
      <vt:lpstr>大数据部新申请资源-开发测试环境（数码庄园</vt:lpstr>
      <vt:lpstr>概况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王路</dc:creator>
  <cp:lastModifiedBy>Yangcl</cp:lastModifiedBy>
  <dcterms:created xsi:type="dcterms:W3CDTF">2019-02-28T11:54:00Z</dcterms:created>
  <dcterms:modified xsi:type="dcterms:W3CDTF">2019-05-07T02:50:16Z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