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hpark\개인\git_day\"/>
    </mc:Choice>
  </mc:AlternateContent>
  <xr:revisionPtr revIDLastSave="0" documentId="13_ncr:1_{7621F460-9F6F-46BB-A2D6-648E87CFF3BC}" xr6:coauthVersionLast="36" xr6:coauthVersionMax="36" xr10:uidLastSave="{00000000-0000-0000-0000-000000000000}"/>
  <bookViews>
    <workbookView xWindow="0" yWindow="0" windowWidth="28800" windowHeight="13650" xr2:uid="{A6863924-1DCD-4000-9801-3D2F34906C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K36" i="1" l="1"/>
  <c r="K41" i="1" s="1"/>
  <c r="K42" i="1"/>
  <c r="N12" i="1" l="1"/>
  <c r="K3" i="1" l="1"/>
  <c r="K4" i="1"/>
  <c r="K5" i="1"/>
  <c r="K6" i="1"/>
  <c r="K7" i="1"/>
  <c r="K8" i="1"/>
  <c r="K11" i="1"/>
  <c r="K12" i="1"/>
  <c r="K13" i="1"/>
  <c r="K14" i="1"/>
  <c r="K15" i="1"/>
  <c r="K16" i="1"/>
  <c r="K17" i="1"/>
  <c r="K18" i="1"/>
  <c r="K19" i="1"/>
  <c r="K20" i="1"/>
  <c r="K23" i="1"/>
  <c r="K24" i="1"/>
  <c r="K25" i="1"/>
  <c r="K28" i="1"/>
  <c r="K29" i="1"/>
  <c r="K30" i="1"/>
  <c r="K31" i="1"/>
  <c r="K32" i="1"/>
  <c r="K33" i="1"/>
  <c r="K2" i="1"/>
  <c r="H39" i="1"/>
  <c r="B14" i="1"/>
  <c r="E3" i="1"/>
  <c r="E4" i="1"/>
  <c r="E6" i="1"/>
  <c r="E7" i="1"/>
  <c r="E8" i="1"/>
  <c r="E9" i="1"/>
  <c r="E10" i="1"/>
  <c r="E11" i="1"/>
  <c r="E12" i="1"/>
  <c r="E13" i="1"/>
  <c r="E2" i="1"/>
  <c r="E14" i="1" l="1"/>
  <c r="K39" i="1"/>
  <c r="E17" i="1"/>
  <c r="E16" i="1"/>
</calcChain>
</file>

<file path=xl/sharedStrings.xml><?xml version="1.0" encoding="utf-8"?>
<sst xmlns="http://schemas.openxmlformats.org/spreadsheetml/2006/main" count="189" uniqueCount="123">
  <si>
    <t>현금</t>
  </si>
  <si>
    <t xml:space="preserve">600엔 가라야케 </t>
  </si>
  <si>
    <t>150엔 떡(혁주)</t>
  </si>
  <si>
    <t xml:space="preserve">2730엔 우동 </t>
  </si>
  <si>
    <t>200엔 고로케</t>
  </si>
  <si>
    <t>600엔 목욕탕</t>
  </si>
  <si>
    <t>150엔 KiRiN Love sports</t>
  </si>
  <si>
    <t xml:space="preserve">200엔 고로케 </t>
  </si>
  <si>
    <t>1058엔 산도</t>
  </si>
  <si>
    <t xml:space="preserve">440엔 가라야케 </t>
  </si>
  <si>
    <t>2000엔 파스모 충전</t>
  </si>
  <si>
    <t>카드</t>
  </si>
  <si>
    <t>600엔 락커</t>
  </si>
  <si>
    <t>900엔 아침</t>
  </si>
  <si>
    <t>282엔  복숭아물</t>
  </si>
  <si>
    <t>3300엔 기린 비어팜</t>
  </si>
  <si>
    <t>1091엔 스벅</t>
  </si>
  <si>
    <t>438엔 쿨티슈</t>
  </si>
  <si>
    <t xml:space="preserve">630엔 스무디 </t>
  </si>
  <si>
    <t>10000엔 러쉬 (혁주)</t>
  </si>
  <si>
    <t>2849엔 러쉬 (지후)</t>
  </si>
  <si>
    <t xml:space="preserve">550엔 고튀 </t>
  </si>
  <si>
    <t>1000엔 기린 투어</t>
  </si>
  <si>
    <t>500엔 기린 기념품</t>
  </si>
  <si>
    <t>719엔 로손</t>
  </si>
  <si>
    <t>4499엔 초밥</t>
  </si>
  <si>
    <t>933엔 휴족시간</t>
  </si>
  <si>
    <t>2030엔 야식</t>
  </si>
  <si>
    <t>1252엔 로손</t>
  </si>
  <si>
    <t>300엔 떡</t>
  </si>
  <si>
    <t>500엔 명란바게트</t>
  </si>
  <si>
    <t>370엔 당고 지후</t>
  </si>
  <si>
    <t>400엔 당고 혁주</t>
  </si>
  <si>
    <t>338엔 세븐 음료</t>
  </si>
  <si>
    <t>4400엔 로손 벳부 기념티</t>
  </si>
  <si>
    <t>184엔 로손 아이스크림</t>
  </si>
  <si>
    <t>5419엔 유니클로 지후</t>
  </si>
  <si>
    <t>10110엔 유니클로 혁주</t>
  </si>
  <si>
    <t xml:space="preserve">2855엔 파울로 선물 </t>
  </si>
  <si>
    <t>10087엔 야끼토리</t>
  </si>
  <si>
    <t>2265엔 세븐</t>
  </si>
  <si>
    <t>2090엔 이치란 라멘</t>
  </si>
  <si>
    <t xml:space="preserve">183엔 로손 아이스크림 </t>
  </si>
  <si>
    <t xml:space="preserve">1106엔 스벅 </t>
  </si>
  <si>
    <t>979엔 패밀리 지후</t>
  </si>
  <si>
    <t>884엔 패밀리 혁주</t>
  </si>
  <si>
    <t>1867.8엔 드럭스토어</t>
  </si>
  <si>
    <t>2000엔 카스테라 면세</t>
  </si>
  <si>
    <t>N빵</t>
    <phoneticPr fontId="3" type="noConversion"/>
  </si>
  <si>
    <t>혁주</t>
    <phoneticPr fontId="3" type="noConversion"/>
  </si>
  <si>
    <t>우동</t>
  </si>
  <si>
    <t>고로케</t>
  </si>
  <si>
    <t>목욕탕</t>
  </si>
  <si>
    <t>산도</t>
  </si>
  <si>
    <t>가라야케</t>
  </si>
  <si>
    <t>떡</t>
  </si>
  <si>
    <t>파스모</t>
  </si>
  <si>
    <t>2000엔 파스모 7/17</t>
    <phoneticPr fontId="3" type="noConversion"/>
  </si>
  <si>
    <t xml:space="preserve">2280엔 텐뿌라 </t>
    <phoneticPr fontId="3" type="noConversion"/>
  </si>
  <si>
    <t>금액</t>
    <phoneticPr fontId="3" type="noConversion"/>
  </si>
  <si>
    <t>내역</t>
    <phoneticPr fontId="3" type="noConversion"/>
  </si>
  <si>
    <t>관리</t>
    <phoneticPr fontId="3" type="noConversion"/>
  </si>
  <si>
    <t>파스모</t>
    <phoneticPr fontId="3" type="noConversion"/>
  </si>
  <si>
    <t>텐뿌라</t>
    <phoneticPr fontId="3" type="noConversion"/>
  </si>
  <si>
    <t>떡</t>
    <phoneticPr fontId="3" type="noConversion"/>
  </si>
  <si>
    <t>음료</t>
  </si>
  <si>
    <t>음료</t>
    <phoneticPr fontId="3" type="noConversion"/>
  </si>
  <si>
    <t>락커</t>
    <phoneticPr fontId="3" type="noConversion"/>
  </si>
  <si>
    <t>복숭아물</t>
  </si>
  <si>
    <t>스벅</t>
  </si>
  <si>
    <t>쿨티슈</t>
  </si>
  <si>
    <t>스무디</t>
  </si>
  <si>
    <t>기념품</t>
  </si>
  <si>
    <t>로손</t>
  </si>
  <si>
    <t>초밥</t>
  </si>
  <si>
    <t>휴족시간</t>
  </si>
  <si>
    <t>명란바게트</t>
  </si>
  <si>
    <t>기념티</t>
  </si>
  <si>
    <t>아이스크림</t>
  </si>
  <si>
    <t>선물</t>
  </si>
  <si>
    <t>야끼토리</t>
  </si>
  <si>
    <t>세븐</t>
  </si>
  <si>
    <t>라멘</t>
  </si>
  <si>
    <t>면세</t>
  </si>
  <si>
    <t>아침(우동)</t>
    <phoneticPr fontId="3" type="noConversion"/>
  </si>
  <si>
    <t>비어팜(티켓)</t>
    <phoneticPr fontId="3" type="noConversion"/>
  </si>
  <si>
    <t>러쉬</t>
    <phoneticPr fontId="3" type="noConversion"/>
  </si>
  <si>
    <t>가라아게</t>
    <phoneticPr fontId="3" type="noConversion"/>
  </si>
  <si>
    <t>기린입장료</t>
    <phoneticPr fontId="3" type="noConversion"/>
  </si>
  <si>
    <t>지후</t>
    <phoneticPr fontId="3" type="noConversion"/>
  </si>
  <si>
    <t>당고</t>
    <phoneticPr fontId="3" type="noConversion"/>
  </si>
  <si>
    <t>유니클로</t>
    <phoneticPr fontId="3" type="noConversion"/>
  </si>
  <si>
    <t>패밀리</t>
    <phoneticPr fontId="3" type="noConversion"/>
  </si>
  <si>
    <t>야식(마트)</t>
    <phoneticPr fontId="3" type="noConversion"/>
  </si>
  <si>
    <t>휴족시간 1개 698엔</t>
  </si>
  <si>
    <t xml:space="preserve">명란 프링글스 1개 770엔 </t>
  </si>
  <si>
    <t>키츠네우동 199엔</t>
  </si>
  <si>
    <t>간장계란밥 양념 599엔</t>
  </si>
  <si>
    <t>매운명란전병 556엔</t>
  </si>
  <si>
    <t>복숭아 림밤 3개 1134엔</t>
  </si>
  <si>
    <t>군고구마 스프레드 399엔</t>
  </si>
  <si>
    <t>온비선물 299엔</t>
  </si>
  <si>
    <t>곤약젤리 (콜라&amp;사이다) 239엔</t>
  </si>
  <si>
    <t>곤약젤리 (복숭아&amp;포도) 239엔</t>
  </si>
  <si>
    <t>휴족시간</t>
    <phoneticPr fontId="3" type="noConversion"/>
  </si>
  <si>
    <t>명란</t>
  </si>
  <si>
    <t>키츠네우동</t>
  </si>
  <si>
    <t>간장계란밥</t>
  </si>
  <si>
    <t>매운명란전병</t>
  </si>
  <si>
    <t>복숭아</t>
  </si>
  <si>
    <t>군고구마</t>
  </si>
  <si>
    <t>온비선물</t>
  </si>
  <si>
    <t>곤약젤리</t>
  </si>
  <si>
    <t>내역</t>
    <phoneticPr fontId="3" type="noConversion"/>
  </si>
  <si>
    <t>금액</t>
    <phoneticPr fontId="3" type="noConversion"/>
  </si>
  <si>
    <t>드럭스토어</t>
    <phoneticPr fontId="3" type="noConversion"/>
  </si>
  <si>
    <t>부리부리</t>
    <phoneticPr fontId="3" type="noConversion"/>
  </si>
  <si>
    <t>휴족시간</t>
    <phoneticPr fontId="3" type="noConversion"/>
  </si>
  <si>
    <t>동전지갑</t>
    <phoneticPr fontId="3" type="noConversion"/>
  </si>
  <si>
    <t>돈키호테</t>
    <phoneticPr fontId="3" type="noConversion"/>
  </si>
  <si>
    <t>혁주</t>
    <phoneticPr fontId="3" type="noConversion"/>
  </si>
  <si>
    <t>돈키호테</t>
    <phoneticPr fontId="3" type="noConversion"/>
  </si>
  <si>
    <t>&lt;- sum함수되있음(우측 두개 입력하면 계산됨)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</si>
</sst>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0" fillId="0" borderId="0" xfId="0" applyAlignment="1">
      <alignment horizontal="center"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1E28-35D1-42A1-82FC-F39F26244507}">
  <dimension ref="A1:O42"/>
  <sheetViews>
    <sheetView tabSelected="1" workbookViewId="0">
      <selection activeCell="O23" sqref="O23"/>
    </sheetView>
  </sheetViews>
  <sheetFormatPr defaultRowHeight="16.5" x14ac:dyDescent="0.3"/>
  <cols>
    <col min="1" max="1" width="23" bestFit="1" customWidth="1"/>
    <col min="7" max="7" width="23.75" bestFit="1" customWidth="1"/>
    <col min="9" max="9" width="11" bestFit="1" customWidth="1"/>
    <col min="13" max="13" width="29.125" bestFit="1" customWidth="1"/>
    <col min="15" max="15" width="13" bestFit="1" customWidth="1"/>
  </cols>
  <sheetData>
    <row r="1" spans="1:15" x14ac:dyDescent="0.3">
      <c r="A1" t="s">
        <v>0</v>
      </c>
      <c r="B1" t="s">
        <v>59</v>
      </c>
      <c r="C1" t="s">
        <v>60</v>
      </c>
      <c r="D1" t="s">
        <v>61</v>
      </c>
      <c r="G1" t="s">
        <v>11</v>
      </c>
      <c r="H1" t="s">
        <v>59</v>
      </c>
      <c r="I1" t="s">
        <v>60</v>
      </c>
      <c r="J1" t="s">
        <v>61</v>
      </c>
      <c r="M1" t="s">
        <v>119</v>
      </c>
      <c r="N1" t="s">
        <v>114</v>
      </c>
      <c r="O1" t="s">
        <v>113</v>
      </c>
    </row>
    <row r="2" spans="1:15" x14ac:dyDescent="0.3">
      <c r="A2" t="s">
        <v>57</v>
      </c>
      <c r="B2">
        <v>2000</v>
      </c>
      <c r="C2" t="s">
        <v>62</v>
      </c>
      <c r="D2" t="s">
        <v>48</v>
      </c>
      <c r="E2">
        <f>B2/2</f>
        <v>1000</v>
      </c>
      <c r="G2" t="s">
        <v>12</v>
      </c>
      <c r="H2">
        <v>600</v>
      </c>
      <c r="I2" t="s">
        <v>67</v>
      </c>
      <c r="J2" t="s">
        <v>48</v>
      </c>
      <c r="K2">
        <f>H2/2</f>
        <v>300</v>
      </c>
      <c r="M2" t="s">
        <v>94</v>
      </c>
      <c r="N2">
        <v>698</v>
      </c>
      <c r="O2" t="s">
        <v>104</v>
      </c>
    </row>
    <row r="3" spans="1:15" x14ac:dyDescent="0.3">
      <c r="A3" t="s">
        <v>58</v>
      </c>
      <c r="B3">
        <v>2280</v>
      </c>
      <c r="C3" t="s">
        <v>63</v>
      </c>
      <c r="D3" t="s">
        <v>48</v>
      </c>
      <c r="E3">
        <f t="shared" ref="E3:E13" si="0">B3/2</f>
        <v>1140</v>
      </c>
      <c r="G3" t="s">
        <v>13</v>
      </c>
      <c r="H3">
        <v>900</v>
      </c>
      <c r="I3" t="s">
        <v>84</v>
      </c>
      <c r="J3" t="s">
        <v>48</v>
      </c>
      <c r="K3">
        <f t="shared" ref="K3:K33" si="1">H3/2</f>
        <v>450</v>
      </c>
      <c r="M3" t="s">
        <v>95</v>
      </c>
      <c r="N3">
        <v>770</v>
      </c>
      <c r="O3" t="s">
        <v>105</v>
      </c>
    </row>
    <row r="4" spans="1:15" x14ac:dyDescent="0.3">
      <c r="A4" t="s">
        <v>1</v>
      </c>
      <c r="B4">
        <v>600</v>
      </c>
      <c r="C4" t="s">
        <v>54</v>
      </c>
      <c r="D4" t="s">
        <v>48</v>
      </c>
      <c r="E4">
        <f t="shared" si="0"/>
        <v>300</v>
      </c>
      <c r="G4" t="s">
        <v>14</v>
      </c>
      <c r="H4">
        <v>282</v>
      </c>
      <c r="I4" t="s">
        <v>68</v>
      </c>
      <c r="J4" t="s">
        <v>48</v>
      </c>
      <c r="K4">
        <f t="shared" si="1"/>
        <v>141</v>
      </c>
      <c r="M4" t="s">
        <v>96</v>
      </c>
      <c r="N4">
        <v>199</v>
      </c>
      <c r="O4" t="s">
        <v>106</v>
      </c>
    </row>
    <row r="5" spans="1:15" x14ac:dyDescent="0.3">
      <c r="A5" s="1" t="s">
        <v>2</v>
      </c>
      <c r="B5" s="1">
        <v>150</v>
      </c>
      <c r="C5" s="1" t="s">
        <v>64</v>
      </c>
      <c r="D5" s="1" t="s">
        <v>49</v>
      </c>
      <c r="E5" s="1">
        <v>150</v>
      </c>
      <c r="G5" t="s">
        <v>15</v>
      </c>
      <c r="H5">
        <v>3300</v>
      </c>
      <c r="I5" t="s">
        <v>85</v>
      </c>
      <c r="J5" t="s">
        <v>48</v>
      </c>
      <c r="K5">
        <f t="shared" si="1"/>
        <v>1650</v>
      </c>
      <c r="M5" t="s">
        <v>97</v>
      </c>
      <c r="N5">
        <v>599</v>
      </c>
      <c r="O5" t="s">
        <v>107</v>
      </c>
    </row>
    <row r="6" spans="1:15" x14ac:dyDescent="0.3">
      <c r="A6" t="s">
        <v>3</v>
      </c>
      <c r="B6">
        <v>2730</v>
      </c>
      <c r="C6" t="s">
        <v>50</v>
      </c>
      <c r="D6" t="s">
        <v>48</v>
      </c>
      <c r="E6">
        <f t="shared" si="0"/>
        <v>1365</v>
      </c>
      <c r="G6" t="s">
        <v>16</v>
      </c>
      <c r="H6">
        <v>1091</v>
      </c>
      <c r="I6" t="s">
        <v>69</v>
      </c>
      <c r="J6" t="s">
        <v>48</v>
      </c>
      <c r="K6">
        <f t="shared" si="1"/>
        <v>545.5</v>
      </c>
      <c r="M6" t="s">
        <v>98</v>
      </c>
      <c r="N6">
        <v>556</v>
      </c>
      <c r="O6" t="s">
        <v>108</v>
      </c>
    </row>
    <row r="7" spans="1:15" x14ac:dyDescent="0.3">
      <c r="A7" t="s">
        <v>4</v>
      </c>
      <c r="B7">
        <v>200</v>
      </c>
      <c r="C7" t="s">
        <v>51</v>
      </c>
      <c r="D7" t="s">
        <v>48</v>
      </c>
      <c r="E7">
        <f t="shared" si="0"/>
        <v>100</v>
      </c>
      <c r="G7" t="s">
        <v>17</v>
      </c>
      <c r="H7">
        <v>438</v>
      </c>
      <c r="I7" t="s">
        <v>70</v>
      </c>
      <c r="J7" t="s">
        <v>48</v>
      </c>
      <c r="K7">
        <f t="shared" si="1"/>
        <v>219</v>
      </c>
      <c r="M7" t="s">
        <v>99</v>
      </c>
      <c r="N7">
        <v>1134</v>
      </c>
      <c r="O7" t="s">
        <v>109</v>
      </c>
    </row>
    <row r="8" spans="1:15" x14ac:dyDescent="0.3">
      <c r="A8" t="s">
        <v>5</v>
      </c>
      <c r="B8">
        <v>600</v>
      </c>
      <c r="C8" t="s">
        <v>52</v>
      </c>
      <c r="D8" t="s">
        <v>48</v>
      </c>
      <c r="E8">
        <f t="shared" si="0"/>
        <v>300</v>
      </c>
      <c r="G8" t="s">
        <v>18</v>
      </c>
      <c r="H8">
        <v>630</v>
      </c>
      <c r="I8" t="s">
        <v>71</v>
      </c>
      <c r="J8" t="s">
        <v>48</v>
      </c>
      <c r="K8">
        <f t="shared" si="1"/>
        <v>315</v>
      </c>
      <c r="M8" t="s">
        <v>100</v>
      </c>
      <c r="N8">
        <v>399</v>
      </c>
      <c r="O8" t="s">
        <v>110</v>
      </c>
    </row>
    <row r="9" spans="1:15" x14ac:dyDescent="0.3">
      <c r="A9" t="s">
        <v>6</v>
      </c>
      <c r="B9">
        <v>150</v>
      </c>
      <c r="C9" t="s">
        <v>66</v>
      </c>
      <c r="D9" t="s">
        <v>48</v>
      </c>
      <c r="E9">
        <f t="shared" si="0"/>
        <v>75</v>
      </c>
      <c r="G9" s="1" t="s">
        <v>19</v>
      </c>
      <c r="H9" s="1">
        <v>10000</v>
      </c>
      <c r="I9" s="1" t="s">
        <v>86</v>
      </c>
      <c r="J9" s="1" t="s">
        <v>49</v>
      </c>
      <c r="K9" s="1">
        <v>10000</v>
      </c>
      <c r="M9" t="s">
        <v>101</v>
      </c>
      <c r="N9">
        <v>299</v>
      </c>
      <c r="O9" t="s">
        <v>111</v>
      </c>
    </row>
    <row r="10" spans="1:15" x14ac:dyDescent="0.3">
      <c r="A10" t="s">
        <v>7</v>
      </c>
      <c r="B10">
        <v>200</v>
      </c>
      <c r="C10" t="s">
        <v>51</v>
      </c>
      <c r="D10" t="s">
        <v>48</v>
      </c>
      <c r="E10">
        <f t="shared" si="0"/>
        <v>100</v>
      </c>
      <c r="G10" s="2" t="s">
        <v>20</v>
      </c>
      <c r="H10" s="2">
        <v>2849</v>
      </c>
      <c r="I10" s="2" t="s">
        <v>86</v>
      </c>
      <c r="J10" s="2" t="s">
        <v>89</v>
      </c>
      <c r="K10" s="2">
        <v>2849</v>
      </c>
      <c r="M10" t="s">
        <v>102</v>
      </c>
      <c r="N10">
        <v>239</v>
      </c>
      <c r="O10" t="s">
        <v>112</v>
      </c>
    </row>
    <row r="11" spans="1:15" x14ac:dyDescent="0.3">
      <c r="A11" t="s">
        <v>8</v>
      </c>
      <c r="B11">
        <v>1058</v>
      </c>
      <c r="C11" t="s">
        <v>53</v>
      </c>
      <c r="D11" t="s">
        <v>48</v>
      </c>
      <c r="E11">
        <f t="shared" si="0"/>
        <v>529</v>
      </c>
      <c r="G11" t="s">
        <v>21</v>
      </c>
      <c r="H11">
        <v>550</v>
      </c>
      <c r="I11" t="s">
        <v>87</v>
      </c>
      <c r="J11" t="s">
        <v>48</v>
      </c>
      <c r="K11">
        <f t="shared" si="1"/>
        <v>275</v>
      </c>
      <c r="M11" t="s">
        <v>103</v>
      </c>
      <c r="N11">
        <v>239</v>
      </c>
      <c r="O11" t="s">
        <v>112</v>
      </c>
    </row>
    <row r="12" spans="1:15" x14ac:dyDescent="0.3">
      <c r="A12" t="s">
        <v>9</v>
      </c>
      <c r="B12">
        <v>440</v>
      </c>
      <c r="C12" t="s">
        <v>54</v>
      </c>
      <c r="D12" t="s">
        <v>48</v>
      </c>
      <c r="E12">
        <f t="shared" si="0"/>
        <v>220</v>
      </c>
      <c r="G12" t="s">
        <v>22</v>
      </c>
      <c r="H12">
        <v>1000</v>
      </c>
      <c r="I12" t="s">
        <v>88</v>
      </c>
      <c r="J12" t="s">
        <v>48</v>
      </c>
      <c r="K12">
        <f t="shared" si="1"/>
        <v>500</v>
      </c>
      <c r="N12">
        <f>SUM(N2:N11)*0.95</f>
        <v>4875.3999999999996</v>
      </c>
    </row>
    <row r="13" spans="1:15" x14ac:dyDescent="0.3">
      <c r="A13" t="s">
        <v>10</v>
      </c>
      <c r="B13">
        <v>2000</v>
      </c>
      <c r="C13" t="s">
        <v>56</v>
      </c>
      <c r="D13" t="s">
        <v>48</v>
      </c>
      <c r="E13">
        <f t="shared" si="0"/>
        <v>1000</v>
      </c>
      <c r="G13" t="s">
        <v>23</v>
      </c>
      <c r="H13">
        <v>500</v>
      </c>
      <c r="I13" t="s">
        <v>72</v>
      </c>
      <c r="J13" t="s">
        <v>48</v>
      </c>
      <c r="K13">
        <f t="shared" si="1"/>
        <v>250</v>
      </c>
    </row>
    <row r="14" spans="1:15" x14ac:dyDescent="0.3">
      <c r="B14">
        <f>SUM(B2:B13)</f>
        <v>12408</v>
      </c>
      <c r="E14">
        <f>SUM(E6:E13,E2:E4)</f>
        <v>6129</v>
      </c>
      <c r="G14" t="s">
        <v>24</v>
      </c>
      <c r="H14">
        <v>719</v>
      </c>
      <c r="I14" t="s">
        <v>73</v>
      </c>
      <c r="J14" t="s">
        <v>48</v>
      </c>
      <c r="K14">
        <f t="shared" si="1"/>
        <v>359.5</v>
      </c>
    </row>
    <row r="15" spans="1:15" x14ac:dyDescent="0.3">
      <c r="G15" t="s">
        <v>25</v>
      </c>
      <c r="H15">
        <v>4499</v>
      </c>
      <c r="I15" t="s">
        <v>74</v>
      </c>
      <c r="J15" t="s">
        <v>48</v>
      </c>
      <c r="K15">
        <f t="shared" si="1"/>
        <v>2249.5</v>
      </c>
      <c r="M15" t="s">
        <v>115</v>
      </c>
      <c r="N15" t="s">
        <v>59</v>
      </c>
      <c r="O15" t="s">
        <v>60</v>
      </c>
    </row>
    <row r="16" spans="1:15" x14ac:dyDescent="0.3">
      <c r="D16" s="2" t="s">
        <v>89</v>
      </c>
      <c r="E16" s="2">
        <f>E14</f>
        <v>6129</v>
      </c>
      <c r="G16" t="s">
        <v>26</v>
      </c>
      <c r="H16">
        <v>933</v>
      </c>
      <c r="I16" t="s">
        <v>75</v>
      </c>
      <c r="J16" t="s">
        <v>48</v>
      </c>
      <c r="K16">
        <f t="shared" si="1"/>
        <v>466.5</v>
      </c>
      <c r="M16" t="s">
        <v>116</v>
      </c>
      <c r="O16" t="s">
        <v>118</v>
      </c>
    </row>
    <row r="17" spans="4:15" x14ac:dyDescent="0.3">
      <c r="D17" s="1" t="s">
        <v>49</v>
      </c>
      <c r="E17" s="1">
        <f>E14+E5</f>
        <v>6279</v>
      </c>
      <c r="G17" t="s">
        <v>27</v>
      </c>
      <c r="H17">
        <v>2030</v>
      </c>
      <c r="I17" t="s">
        <v>93</v>
      </c>
      <c r="J17" t="s">
        <v>48</v>
      </c>
      <c r="K17">
        <f t="shared" si="1"/>
        <v>1015</v>
      </c>
      <c r="M17" t="s">
        <v>117</v>
      </c>
      <c r="O17" t="s">
        <v>117</v>
      </c>
    </row>
    <row r="18" spans="4:15" x14ac:dyDescent="0.3">
      <c r="G18" t="s">
        <v>28</v>
      </c>
      <c r="H18">
        <v>1252</v>
      </c>
      <c r="I18" t="s">
        <v>73</v>
      </c>
      <c r="J18" t="s">
        <v>48</v>
      </c>
      <c r="K18">
        <f t="shared" si="1"/>
        <v>626</v>
      </c>
      <c r="N18">
        <f>SUM(N16:N17)</f>
        <v>0</v>
      </c>
    </row>
    <row r="19" spans="4:15" x14ac:dyDescent="0.3">
      <c r="G19" t="s">
        <v>29</v>
      </c>
      <c r="H19">
        <v>300</v>
      </c>
      <c r="I19" t="s">
        <v>55</v>
      </c>
      <c r="J19" t="s">
        <v>48</v>
      </c>
      <c r="K19">
        <f t="shared" si="1"/>
        <v>150</v>
      </c>
    </row>
    <row r="20" spans="4:15" x14ac:dyDescent="0.3">
      <c r="G20" t="s">
        <v>30</v>
      </c>
      <c r="H20">
        <v>500</v>
      </c>
      <c r="I20" t="s">
        <v>76</v>
      </c>
      <c r="J20" t="s">
        <v>48</v>
      </c>
      <c r="K20">
        <f t="shared" si="1"/>
        <v>250</v>
      </c>
    </row>
    <row r="21" spans="4:15" x14ac:dyDescent="0.3">
      <c r="G21" s="2" t="s">
        <v>31</v>
      </c>
      <c r="H21" s="2">
        <v>370</v>
      </c>
      <c r="I21" s="2" t="s">
        <v>90</v>
      </c>
      <c r="J21" s="2" t="s">
        <v>89</v>
      </c>
      <c r="K21" s="2">
        <v>370</v>
      </c>
    </row>
    <row r="22" spans="4:15" x14ac:dyDescent="0.3">
      <c r="G22" s="1" t="s">
        <v>32</v>
      </c>
      <c r="H22" s="1">
        <v>400</v>
      </c>
      <c r="I22" s="1" t="s">
        <v>90</v>
      </c>
      <c r="J22" s="1" t="s">
        <v>49</v>
      </c>
      <c r="K22" s="1">
        <v>400</v>
      </c>
    </row>
    <row r="23" spans="4:15" x14ac:dyDescent="0.3">
      <c r="G23" t="s">
        <v>33</v>
      </c>
      <c r="H23">
        <v>338</v>
      </c>
      <c r="I23" t="s">
        <v>65</v>
      </c>
      <c r="J23" t="s">
        <v>48</v>
      </c>
      <c r="K23">
        <f t="shared" si="1"/>
        <v>169</v>
      </c>
    </row>
    <row r="24" spans="4:15" x14ac:dyDescent="0.3">
      <c r="G24" t="s">
        <v>34</v>
      </c>
      <c r="H24">
        <v>4400</v>
      </c>
      <c r="I24" t="s">
        <v>77</v>
      </c>
      <c r="J24" t="s">
        <v>48</v>
      </c>
      <c r="K24">
        <f t="shared" si="1"/>
        <v>2200</v>
      </c>
    </row>
    <row r="25" spans="4:15" x14ac:dyDescent="0.3">
      <c r="G25" t="s">
        <v>35</v>
      </c>
      <c r="H25">
        <v>184</v>
      </c>
      <c r="I25" t="s">
        <v>78</v>
      </c>
      <c r="J25" t="s">
        <v>48</v>
      </c>
      <c r="K25">
        <f t="shared" si="1"/>
        <v>92</v>
      </c>
    </row>
    <row r="26" spans="4:15" x14ac:dyDescent="0.3">
      <c r="G26" s="2" t="s">
        <v>36</v>
      </c>
      <c r="H26" s="2">
        <v>5419</v>
      </c>
      <c r="I26" s="2" t="s">
        <v>91</v>
      </c>
      <c r="J26" s="2" t="s">
        <v>89</v>
      </c>
      <c r="K26" s="2">
        <v>5419</v>
      </c>
    </row>
    <row r="27" spans="4:15" x14ac:dyDescent="0.3">
      <c r="G27" s="1" t="s">
        <v>37</v>
      </c>
      <c r="H27" s="1">
        <v>10110</v>
      </c>
      <c r="I27" s="1" t="s">
        <v>91</v>
      </c>
      <c r="J27" s="1" t="s">
        <v>49</v>
      </c>
      <c r="K27" s="1">
        <v>10110</v>
      </c>
    </row>
    <row r="28" spans="4:15" x14ac:dyDescent="0.3">
      <c r="G28" t="s">
        <v>38</v>
      </c>
      <c r="H28">
        <v>2855</v>
      </c>
      <c r="I28" t="s">
        <v>79</v>
      </c>
      <c r="J28" t="s">
        <v>48</v>
      </c>
      <c r="K28">
        <f t="shared" si="1"/>
        <v>1427.5</v>
      </c>
    </row>
    <row r="29" spans="4:15" x14ac:dyDescent="0.3">
      <c r="G29" t="s">
        <v>39</v>
      </c>
      <c r="H29">
        <v>10087</v>
      </c>
      <c r="I29" t="s">
        <v>80</v>
      </c>
      <c r="J29" t="s">
        <v>48</v>
      </c>
      <c r="K29">
        <f t="shared" si="1"/>
        <v>5043.5</v>
      </c>
    </row>
    <row r="30" spans="4:15" x14ac:dyDescent="0.3">
      <c r="G30" t="s">
        <v>40</v>
      </c>
      <c r="H30">
        <v>2265</v>
      </c>
      <c r="I30" t="s">
        <v>81</v>
      </c>
      <c r="J30" t="s">
        <v>48</v>
      </c>
      <c r="K30">
        <f t="shared" si="1"/>
        <v>1132.5</v>
      </c>
    </row>
    <row r="31" spans="4:15" x14ac:dyDescent="0.3">
      <c r="G31" t="s">
        <v>41</v>
      </c>
      <c r="H31">
        <v>2090</v>
      </c>
      <c r="I31" t="s">
        <v>82</v>
      </c>
      <c r="J31" t="s">
        <v>48</v>
      </c>
      <c r="K31">
        <f t="shared" si="1"/>
        <v>1045</v>
      </c>
    </row>
    <row r="32" spans="4:15" x14ac:dyDescent="0.3">
      <c r="G32" t="s">
        <v>42</v>
      </c>
      <c r="H32">
        <v>183</v>
      </c>
      <c r="I32" t="s">
        <v>78</v>
      </c>
      <c r="J32" t="s">
        <v>48</v>
      </c>
      <c r="K32">
        <f t="shared" si="1"/>
        <v>91.5</v>
      </c>
    </row>
    <row r="33" spans="7:12" x14ac:dyDescent="0.3">
      <c r="G33" t="s">
        <v>43</v>
      </c>
      <c r="H33">
        <v>1106</v>
      </c>
      <c r="I33" t="s">
        <v>69</v>
      </c>
      <c r="J33" t="s">
        <v>48</v>
      </c>
      <c r="K33">
        <f t="shared" si="1"/>
        <v>553</v>
      </c>
    </row>
    <row r="34" spans="7:12" x14ac:dyDescent="0.3">
      <c r="G34" s="2" t="s">
        <v>44</v>
      </c>
      <c r="H34" s="2">
        <v>979</v>
      </c>
      <c r="I34" s="2" t="s">
        <v>92</v>
      </c>
      <c r="J34" s="2" t="s">
        <v>89</v>
      </c>
      <c r="K34" s="2">
        <v>979</v>
      </c>
    </row>
    <row r="35" spans="7:12" x14ac:dyDescent="0.3">
      <c r="G35" s="1" t="s">
        <v>45</v>
      </c>
      <c r="H35" s="1">
        <v>884</v>
      </c>
      <c r="I35" s="1" t="s">
        <v>92</v>
      </c>
      <c r="J35" s="1" t="s">
        <v>49</v>
      </c>
      <c r="K35" s="1">
        <v>884</v>
      </c>
    </row>
    <row r="36" spans="7:12" x14ac:dyDescent="0.3">
      <c r="G36" s="3" t="s">
        <v>46</v>
      </c>
      <c r="H36" s="3">
        <v>1867.8</v>
      </c>
      <c r="I36" s="2" t="s">
        <v>121</v>
      </c>
      <c r="J36" s="2" t="s">
        <v>89</v>
      </c>
      <c r="K36" s="2">
        <f>SUM(N12+N18)</f>
        <v>4875.3999999999996</v>
      </c>
      <c r="L36" t="s">
        <v>122</v>
      </c>
    </row>
    <row r="37" spans="7:12" x14ac:dyDescent="0.3">
      <c r="G37" s="3"/>
      <c r="H37" s="3"/>
      <c r="I37" s="1" t="s">
        <v>121</v>
      </c>
      <c r="J37" s="1" t="s">
        <v>120</v>
      </c>
      <c r="K37" s="1"/>
    </row>
    <row r="38" spans="7:12" x14ac:dyDescent="0.3">
      <c r="G38" s="2" t="s">
        <v>47</v>
      </c>
      <c r="H38" s="2">
        <v>2000</v>
      </c>
      <c r="I38" s="2" t="s">
        <v>83</v>
      </c>
      <c r="J38" s="2" t="s">
        <v>89</v>
      </c>
      <c r="K38" s="2">
        <v>2000</v>
      </c>
    </row>
    <row r="39" spans="7:12" x14ac:dyDescent="0.3">
      <c r="H39">
        <f>SUM(H2:H38)</f>
        <v>77910.8</v>
      </c>
      <c r="K39">
        <f>SUM(K28:K33,K23:K25,K11:K20,K2:K8)</f>
        <v>21516</v>
      </c>
    </row>
    <row r="41" spans="7:12" x14ac:dyDescent="0.3">
      <c r="J41" t="s">
        <v>89</v>
      </c>
      <c r="K41">
        <f>K39+K38+K34+K26+K21+K10+K36</f>
        <v>38008.400000000001</v>
      </c>
    </row>
    <row r="42" spans="7:12" x14ac:dyDescent="0.3">
      <c r="J42" t="s">
        <v>49</v>
      </c>
      <c r="K42">
        <f>K39+K35+K27+K22+K9+K37</f>
        <v>42910</v>
      </c>
    </row>
  </sheetData>
  <mergeCells count="2">
    <mergeCell ref="G36:G37"/>
    <mergeCell ref="H36:H37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jhpark</dc:creator>
  <cp:lastModifiedBy>jhpark</cp:lastModifiedBy>
  <dcterms:created xsi:type="dcterms:W3CDTF">2025-07-21T01:03:01Z</dcterms:created>
  <dcterms:modified xsi:type="dcterms:W3CDTF">2025-07-21T02:03:06Z</dcterms:modified>
</cp:coreProperties>
</file>