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fidel\OneDrive\Desktop\PLP\Sheryl\Wk 8 DB\"/>
    </mc:Choice>
  </mc:AlternateContent>
  <bookViews>
    <workbookView xWindow="0" yWindow="0" windowWidth="7470" windowHeight="2700" activeTab="3"/>
  </bookViews>
  <sheets>
    <sheet name="Dataset" sheetId="1" r:id="rId1"/>
    <sheet name="Analysis" sheetId="2" r:id="rId2"/>
    <sheet name="Analysis 2" sheetId="6" r:id="rId3"/>
    <sheet name="Dashboard" sheetId="3" r:id="rId4"/>
  </sheets>
  <definedNames>
    <definedName name="Slicer_Age_group">#N/A</definedName>
    <definedName name="Slicer_gender">#N/A</definedName>
    <definedName name="Slicer_locat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2" l="1"/>
  <c r="D7" i="2"/>
  <c r="D6" i="2"/>
  <c r="D5" i="2"/>
  <c r="D4" i="2"/>
  <c r="J55" i="1"/>
  <c r="I55" i="1"/>
  <c r="H55" i="1"/>
  <c r="G55" i="1"/>
  <c r="F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N6" i="2"/>
  <c r="N7" i="2"/>
</calcChain>
</file>

<file path=xl/sharedStrings.xml><?xml version="1.0" encoding="utf-8"?>
<sst xmlns="http://schemas.openxmlformats.org/spreadsheetml/2006/main" count="243" uniqueCount="37">
  <si>
    <t>user_id</t>
  </si>
  <si>
    <t>age</t>
  </si>
  <si>
    <t>gender</t>
  </si>
  <si>
    <t>location</t>
  </si>
  <si>
    <t>stress_level</t>
  </si>
  <si>
    <t>anxiety_level</t>
  </si>
  <si>
    <t>depression_level</t>
  </si>
  <si>
    <t>sleep_hours</t>
  </si>
  <si>
    <t>social_media_usage_hours</t>
  </si>
  <si>
    <t>Female</t>
  </si>
  <si>
    <t>New York</t>
  </si>
  <si>
    <t>Male</t>
  </si>
  <si>
    <t>Los Angeles</t>
  </si>
  <si>
    <t>Chicago</t>
  </si>
  <si>
    <t>Miami</t>
  </si>
  <si>
    <t>San Francisco</t>
  </si>
  <si>
    <t>Texas</t>
  </si>
  <si>
    <t>ohio</t>
  </si>
  <si>
    <t>Average Levels</t>
  </si>
  <si>
    <t>Location</t>
  </si>
  <si>
    <t>Row Labels</t>
  </si>
  <si>
    <t>Grand Total</t>
  </si>
  <si>
    <t>Count of gender</t>
  </si>
  <si>
    <t>Sum of depression_level</t>
  </si>
  <si>
    <t>Sum of stress_level</t>
  </si>
  <si>
    <t>Therapy</t>
  </si>
  <si>
    <t>yes</t>
  </si>
  <si>
    <t>no</t>
  </si>
  <si>
    <t>Age group</t>
  </si>
  <si>
    <t>Adult</t>
  </si>
  <si>
    <t>Elderly</t>
  </si>
  <si>
    <t>minor</t>
  </si>
  <si>
    <t>Youth</t>
  </si>
  <si>
    <t>Count of Therapy</t>
  </si>
  <si>
    <t>Sum of anxiety_level</t>
  </si>
  <si>
    <t>Sum of social_media_usage_hours</t>
  </si>
  <si>
    <t>Senior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</si>
</sst>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0"/>
      <name val="Calibri"/>
      <family val="2"/>
      <scheme val="minor"/>
    </font>
    <font>
      <sz val="11"/>
      <color theme="1"/>
      <name val="Calibri"/>
      <family val="2"/>
      <scheme val="minor"/>
    </font>
  </fonts>
  <fills count="4">
    <fill>
      <patternFill patternType="none"/>
    </fill>
    <fill>
      <patternFill patternType="gray125"/>
    </fill>
    <fill>
      <patternFill patternType="solid">
        <fgColor theme="8"/>
        <bgColor theme="8"/>
      </patternFill>
    </fill>
    <fill>
      <patternFill patternType="solid">
        <fgColor theme="1" tint="0.34998626667073579"/>
        <bgColor indexed="64"/>
      </patternFill>
    </fill>
  </fills>
  <borders count="12">
    <border>
      <left/>
      <right/>
      <top/>
      <bottom/>
      <diagonal/>
    </border>
    <border>
      <left/>
      <right/>
      <top style="medium">
        <color theme="1"/>
      </top>
      <bottom style="medium">
        <color theme="1"/>
      </bottom>
      <diagonal/>
    </border>
    <border>
      <left/>
      <right/>
      <top style="double">
        <color theme="1"/>
      </top>
      <bottom style="medium">
        <color theme="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2" fillId="0" borderId="0" applyFont="0" applyFill="0" applyBorder="0" applyAlignment="0" applyProtection="0"/>
  </cellStyleXfs>
  <cellXfs count="19">
    <xf numFmtId="0" fontId="0" fillId="0" borderId="0" xfId="0"/>
    <xf numFmtId="0" fontId="1" fillId="2" borderId="1" xfId="0" applyFont="1" applyFill="1" applyBorder="1"/>
    <xf numFmtId="1" fontId="0" fillId="0" borderId="0" xfId="0" applyNumberFormat="1"/>
    <xf numFmtId="1" fontId="0" fillId="0" borderId="2" xfId="0" applyNumberFormat="1" applyFont="1" applyBorder="1"/>
    <xf numFmtId="0" fontId="0" fillId="3" borderId="0" xfId="0" applyFill="1"/>
    <xf numFmtId="0" fontId="0" fillId="0" borderId="0" xfId="0" pivotButton="1"/>
    <xf numFmtId="0" fontId="0" fillId="0" borderId="0" xfId="0" applyAlignment="1">
      <alignment horizontal="left"/>
    </xf>
    <xf numFmtId="0" fontId="0" fillId="0" borderId="0" xfId="0" applyNumberFormat="1"/>
    <xf numFmtId="9" fontId="0" fillId="0" borderId="0" xfId="1" applyFont="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9" fontId="0" fillId="0" borderId="0" xfId="0" applyNumberFormat="1"/>
  </cellXfs>
  <cellStyles count="2">
    <cellStyle name="Normal" xfId="0" builtinId="0"/>
    <cellStyle name="Percent" xfId="1" builtinId="5"/>
  </cellStyles>
  <dxfs count="6">
    <dxf>
      <numFmt numFmtId="1" formatCode="0"/>
    </dxf>
    <dxf>
      <numFmt numFmtId="1" formatCode="0"/>
    </dxf>
    <dxf>
      <numFmt numFmtId="1" formatCode="0"/>
    </dxf>
    <dxf>
      <numFmt numFmtId="1" formatCode="0"/>
    </dxf>
    <dxf>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Depression</a:t>
            </a:r>
            <a:r>
              <a:rPr lang="en-US" baseline="0"/>
              <a:t> levels by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Analysis!$D$15</c:f>
              <c:strCache>
                <c:ptCount val="1"/>
                <c:pt idx="0">
                  <c:v>Total</c:v>
                </c:pt>
              </c:strCache>
            </c:strRef>
          </c:tx>
          <c:spPr>
            <a:ln w="28575" cap="rnd">
              <a:solidFill>
                <a:schemeClr val="accent1"/>
              </a:solidFill>
              <a:round/>
            </a:ln>
            <a:effectLst/>
          </c:spPr>
          <c:marker>
            <c:symbol val="none"/>
          </c:marker>
          <c:cat>
            <c:strRef>
              <c:f>Analysis!$C$16:$C$23</c:f>
              <c:strCache>
                <c:ptCount val="7"/>
                <c:pt idx="0">
                  <c:v>ohio</c:v>
                </c:pt>
                <c:pt idx="1">
                  <c:v>San Francisco</c:v>
                </c:pt>
                <c:pt idx="2">
                  <c:v>Texas</c:v>
                </c:pt>
                <c:pt idx="3">
                  <c:v>Los Angeles</c:v>
                </c:pt>
                <c:pt idx="4">
                  <c:v>Miami</c:v>
                </c:pt>
                <c:pt idx="5">
                  <c:v>Chicago</c:v>
                </c:pt>
                <c:pt idx="6">
                  <c:v>New York</c:v>
                </c:pt>
              </c:strCache>
            </c:strRef>
          </c:cat>
          <c:val>
            <c:numRef>
              <c:f>Analysis!$D$16:$D$23</c:f>
              <c:numCache>
                <c:formatCode>General</c:formatCode>
                <c:ptCount val="7"/>
                <c:pt idx="0">
                  <c:v>19</c:v>
                </c:pt>
                <c:pt idx="1">
                  <c:v>32</c:v>
                </c:pt>
                <c:pt idx="2">
                  <c:v>42</c:v>
                </c:pt>
                <c:pt idx="3">
                  <c:v>50</c:v>
                </c:pt>
                <c:pt idx="4">
                  <c:v>63</c:v>
                </c:pt>
                <c:pt idx="5">
                  <c:v>72</c:v>
                </c:pt>
                <c:pt idx="6">
                  <c:v>80</c:v>
                </c:pt>
              </c:numCache>
            </c:numRef>
          </c:val>
          <c:smooth val="0"/>
          <c:extLst>
            <c:ext xmlns:c16="http://schemas.microsoft.com/office/drawing/2014/chart" uri="{C3380CC4-5D6E-409C-BE32-E72D297353CC}">
              <c16:uniqueId val="{00000000-9396-4DBF-8B41-C7AA31440005}"/>
            </c:ext>
          </c:extLst>
        </c:ser>
        <c:dLbls>
          <c:showLegendKey val="0"/>
          <c:showVal val="0"/>
          <c:showCatName val="0"/>
          <c:showSerName val="0"/>
          <c:showPercent val="0"/>
          <c:showBubbleSize val="0"/>
        </c:dLbls>
        <c:smooth val="0"/>
        <c:axId val="651814832"/>
        <c:axId val="651812752"/>
      </c:lineChart>
      <c:catAx>
        <c:axId val="65181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812752"/>
        <c:crosses val="autoZero"/>
        <c:auto val="1"/>
        <c:lblAlgn val="ctr"/>
        <c:lblOffset val="100"/>
        <c:noMultiLvlLbl val="0"/>
      </c:catAx>
      <c:valAx>
        <c:axId val="65181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814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 2!PivotTable3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Depression Levels by Gender</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 2'!$C$39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59-4D71-9293-C9068422AE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59-4D71-9293-C9068422AE13}"/>
              </c:ext>
            </c:extLst>
          </c:dPt>
          <c:cat>
            <c:strRef>
              <c:f>'Analysis 2'!$B$40:$B$42</c:f>
              <c:strCache>
                <c:ptCount val="2"/>
                <c:pt idx="0">
                  <c:v>Female</c:v>
                </c:pt>
                <c:pt idx="1">
                  <c:v>Male</c:v>
                </c:pt>
              </c:strCache>
            </c:strRef>
          </c:cat>
          <c:val>
            <c:numRef>
              <c:f>'Analysis 2'!$C$40:$C$42</c:f>
              <c:numCache>
                <c:formatCode>General</c:formatCode>
                <c:ptCount val="2"/>
                <c:pt idx="0">
                  <c:v>129</c:v>
                </c:pt>
                <c:pt idx="1">
                  <c:v>229</c:v>
                </c:pt>
              </c:numCache>
            </c:numRef>
          </c:val>
          <c:extLst>
            <c:ext xmlns:c16="http://schemas.microsoft.com/office/drawing/2014/chart" uri="{C3380CC4-5D6E-409C-BE32-E72D297353CC}">
              <c16:uniqueId val="{00000000-0FEE-46C9-BBC8-BF1DE28BF5A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 2!PivotTable4</c:name>
    <c:fmtId val="9"/>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'Analysis 2'!$D$53</c:f>
              <c:strCache>
                <c:ptCount val="1"/>
                <c:pt idx="0">
                  <c:v>Sum of depression_level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 2'!$C$54:$C$61</c:f>
              <c:strCache>
                <c:ptCount val="7"/>
                <c:pt idx="0">
                  <c:v>Chicago</c:v>
                </c:pt>
                <c:pt idx="1">
                  <c:v>Los Angeles</c:v>
                </c:pt>
                <c:pt idx="2">
                  <c:v>Miami</c:v>
                </c:pt>
                <c:pt idx="3">
                  <c:v>New York</c:v>
                </c:pt>
                <c:pt idx="4">
                  <c:v>ohio</c:v>
                </c:pt>
                <c:pt idx="5">
                  <c:v>San Francisco</c:v>
                </c:pt>
                <c:pt idx="6">
                  <c:v>Texas</c:v>
                </c:pt>
              </c:strCache>
            </c:strRef>
          </c:cat>
          <c:val>
            <c:numRef>
              <c:f>'Analysis 2'!$D$54:$D$61</c:f>
              <c:numCache>
                <c:formatCode>General</c:formatCode>
                <c:ptCount val="7"/>
                <c:pt idx="0">
                  <c:v>72</c:v>
                </c:pt>
                <c:pt idx="1">
                  <c:v>50</c:v>
                </c:pt>
                <c:pt idx="2">
                  <c:v>63</c:v>
                </c:pt>
                <c:pt idx="3">
                  <c:v>80</c:v>
                </c:pt>
                <c:pt idx="4">
                  <c:v>19</c:v>
                </c:pt>
                <c:pt idx="5">
                  <c:v>32</c:v>
                </c:pt>
                <c:pt idx="6">
                  <c:v>42</c:v>
                </c:pt>
              </c:numCache>
            </c:numRef>
          </c:val>
          <c:smooth val="0"/>
          <c:extLst>
            <c:ext xmlns:c16="http://schemas.microsoft.com/office/drawing/2014/chart" uri="{C3380CC4-5D6E-409C-BE32-E72D297353CC}">
              <c16:uniqueId val="{00000000-DB11-4702-845B-8199D5CA7C56}"/>
            </c:ext>
          </c:extLst>
        </c:ser>
        <c:ser>
          <c:idx val="1"/>
          <c:order val="1"/>
          <c:tx>
            <c:strRef>
              <c:f>'Analysis 2'!$E$53</c:f>
              <c:strCache>
                <c:ptCount val="1"/>
                <c:pt idx="0">
                  <c:v>Sum of stress_level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 2'!$C$54:$C$61</c:f>
              <c:strCache>
                <c:ptCount val="7"/>
                <c:pt idx="0">
                  <c:v>Chicago</c:v>
                </c:pt>
                <c:pt idx="1">
                  <c:v>Los Angeles</c:v>
                </c:pt>
                <c:pt idx="2">
                  <c:v>Miami</c:v>
                </c:pt>
                <c:pt idx="3">
                  <c:v>New York</c:v>
                </c:pt>
                <c:pt idx="4">
                  <c:v>ohio</c:v>
                </c:pt>
                <c:pt idx="5">
                  <c:v>San Francisco</c:v>
                </c:pt>
                <c:pt idx="6">
                  <c:v>Texas</c:v>
                </c:pt>
              </c:strCache>
            </c:strRef>
          </c:cat>
          <c:val>
            <c:numRef>
              <c:f>'Analysis 2'!$E$54:$E$61</c:f>
              <c:numCache>
                <c:formatCode>General</c:formatCode>
                <c:ptCount val="7"/>
                <c:pt idx="0">
                  <c:v>78</c:v>
                </c:pt>
                <c:pt idx="1">
                  <c:v>49</c:v>
                </c:pt>
                <c:pt idx="2">
                  <c:v>59</c:v>
                </c:pt>
                <c:pt idx="3">
                  <c:v>88</c:v>
                </c:pt>
                <c:pt idx="4">
                  <c:v>21</c:v>
                </c:pt>
                <c:pt idx="5">
                  <c:v>37</c:v>
                </c:pt>
                <c:pt idx="6">
                  <c:v>44</c:v>
                </c:pt>
              </c:numCache>
            </c:numRef>
          </c:val>
          <c:smooth val="0"/>
          <c:extLst>
            <c:ext xmlns:c16="http://schemas.microsoft.com/office/drawing/2014/chart" uri="{C3380CC4-5D6E-409C-BE32-E72D297353CC}">
              <c16:uniqueId val="{00000001-DB11-4702-845B-8199D5CA7C56}"/>
            </c:ext>
          </c:extLst>
        </c:ser>
        <c:ser>
          <c:idx val="2"/>
          <c:order val="2"/>
          <c:tx>
            <c:strRef>
              <c:f>'Analysis 2'!$F$53</c:f>
              <c:strCache>
                <c:ptCount val="1"/>
                <c:pt idx="0">
                  <c:v>Sum of anxiety_level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'Analysis 2'!$C$54:$C$61</c:f>
              <c:strCache>
                <c:ptCount val="7"/>
                <c:pt idx="0">
                  <c:v>Chicago</c:v>
                </c:pt>
                <c:pt idx="1">
                  <c:v>Los Angeles</c:v>
                </c:pt>
                <c:pt idx="2">
                  <c:v>Miami</c:v>
                </c:pt>
                <c:pt idx="3">
                  <c:v>New York</c:v>
                </c:pt>
                <c:pt idx="4">
                  <c:v>ohio</c:v>
                </c:pt>
                <c:pt idx="5">
                  <c:v>San Francisco</c:v>
                </c:pt>
                <c:pt idx="6">
                  <c:v>Texas</c:v>
                </c:pt>
              </c:strCache>
            </c:strRef>
          </c:cat>
          <c:val>
            <c:numRef>
              <c:f>'Analysis 2'!$F$54:$F$61</c:f>
              <c:numCache>
                <c:formatCode>General</c:formatCode>
                <c:ptCount val="7"/>
                <c:pt idx="0">
                  <c:v>72</c:v>
                </c:pt>
                <c:pt idx="1">
                  <c:v>50</c:v>
                </c:pt>
                <c:pt idx="2">
                  <c:v>53</c:v>
                </c:pt>
                <c:pt idx="3">
                  <c:v>73</c:v>
                </c:pt>
                <c:pt idx="4">
                  <c:v>20</c:v>
                </c:pt>
                <c:pt idx="5">
                  <c:v>36</c:v>
                </c:pt>
                <c:pt idx="6">
                  <c:v>32</c:v>
                </c:pt>
              </c:numCache>
            </c:numRef>
          </c:val>
          <c:smooth val="0"/>
          <c:extLst>
            <c:ext xmlns:c16="http://schemas.microsoft.com/office/drawing/2014/chart" uri="{C3380CC4-5D6E-409C-BE32-E72D297353CC}">
              <c16:uniqueId val="{00000002-DB11-4702-845B-8199D5CA7C56}"/>
            </c:ext>
          </c:extLst>
        </c:ser>
        <c:dLbls>
          <c:showLegendKey val="0"/>
          <c:showVal val="0"/>
          <c:showCatName val="0"/>
          <c:showSerName val="0"/>
          <c:showPercent val="0"/>
          <c:showBubbleSize val="0"/>
        </c:dLbls>
        <c:marker val="1"/>
        <c:smooth val="0"/>
        <c:axId val="295048223"/>
        <c:axId val="295054879"/>
      </c:lineChart>
      <c:catAx>
        <c:axId val="29504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54879"/>
        <c:crosses val="autoZero"/>
        <c:auto val="1"/>
        <c:lblAlgn val="ctr"/>
        <c:lblOffset val="100"/>
        <c:noMultiLvlLbl val="0"/>
      </c:catAx>
      <c:valAx>
        <c:axId val="29505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4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 2!PivotTable5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Social Media Usage</a:t>
            </a:r>
            <a:r>
              <a:rPr lang="en-US" baseline="0"/>
              <a:t>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'Analysis 2'!$D$84</c:f>
              <c:strCache>
                <c:ptCount val="1"/>
                <c:pt idx="0">
                  <c:v>Total</c:v>
                </c:pt>
              </c:strCache>
            </c:strRef>
          </c:tx>
          <c:spPr>
            <a:solidFill>
              <a:schemeClr val="accent1"/>
            </a:solidFill>
            <a:ln>
              <a:noFill/>
            </a:ln>
            <a:effectLst/>
          </c:spPr>
          <c:invertIfNegative val="0"/>
          <c:cat>
            <c:strRef>
              <c:f>'Analysis 2'!$C$85:$C$90</c:f>
              <c:strCache>
                <c:ptCount val="5"/>
                <c:pt idx="0">
                  <c:v>Adult</c:v>
                </c:pt>
                <c:pt idx="1">
                  <c:v>Elderly</c:v>
                </c:pt>
                <c:pt idx="2">
                  <c:v>minor</c:v>
                </c:pt>
                <c:pt idx="3">
                  <c:v>Senior</c:v>
                </c:pt>
                <c:pt idx="4">
                  <c:v>Youth</c:v>
                </c:pt>
              </c:strCache>
            </c:strRef>
          </c:cat>
          <c:val>
            <c:numRef>
              <c:f>'Analysis 2'!$D$85:$D$90</c:f>
              <c:numCache>
                <c:formatCode>General</c:formatCode>
                <c:ptCount val="5"/>
                <c:pt idx="0">
                  <c:v>156</c:v>
                </c:pt>
                <c:pt idx="1">
                  <c:v>50</c:v>
                </c:pt>
                <c:pt idx="2">
                  <c:v>42</c:v>
                </c:pt>
                <c:pt idx="3">
                  <c:v>16</c:v>
                </c:pt>
                <c:pt idx="4">
                  <c:v>249</c:v>
                </c:pt>
              </c:numCache>
            </c:numRef>
          </c:val>
          <c:extLst>
            <c:ext xmlns:c16="http://schemas.microsoft.com/office/drawing/2014/chart" uri="{C3380CC4-5D6E-409C-BE32-E72D297353CC}">
              <c16:uniqueId val="{00000000-0251-46E7-BE96-262CE02E0CA5}"/>
            </c:ext>
          </c:extLst>
        </c:ser>
        <c:dLbls>
          <c:showLegendKey val="0"/>
          <c:showVal val="0"/>
          <c:showCatName val="0"/>
          <c:showSerName val="0"/>
          <c:showPercent val="0"/>
          <c:showBubbleSize val="0"/>
        </c:dLbls>
        <c:gapWidth val="219"/>
        <c:overlap val="-27"/>
        <c:axId val="287365584"/>
        <c:axId val="287356432"/>
      </c:barChart>
      <c:catAx>
        <c:axId val="28736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356432"/>
        <c:crosses val="autoZero"/>
        <c:auto val="1"/>
        <c:lblAlgn val="ctr"/>
        <c:lblOffset val="100"/>
        <c:noMultiLvlLbl val="0"/>
      </c:catAx>
      <c:valAx>
        <c:axId val="287356432"/>
        <c:scaling>
          <c:orientation val="minMax"/>
        </c:scaling>
        <c:delete val="1"/>
        <c:axPos val="l"/>
        <c:numFmt formatCode="General" sourceLinked="1"/>
        <c:majorTickMark val="none"/>
        <c:minorTickMark val="none"/>
        <c:tickLblPos val="nextTo"/>
        <c:crossAx val="287365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 2!PivotTable6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Indiduals</a:t>
            </a:r>
            <a:r>
              <a:rPr lang="en-US" sz="1600" b="1" baseline="0">
                <a:solidFill>
                  <a:sysClr val="windowText" lastClr="000000"/>
                </a:solidFill>
              </a:rPr>
              <a:t> Who attend Therapy by Age group</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 2'!$D$102</c:f>
              <c:strCache>
                <c:ptCount val="1"/>
                <c:pt idx="0">
                  <c:v>Total</c:v>
                </c:pt>
              </c:strCache>
            </c:strRef>
          </c:tx>
          <c:spPr>
            <a:solidFill>
              <a:schemeClr val="accent1"/>
            </a:solidFill>
            <a:ln>
              <a:noFill/>
            </a:ln>
            <a:effectLst/>
            <a:sp3d/>
          </c:spPr>
          <c:invertIfNegative val="0"/>
          <c:cat>
            <c:strRef>
              <c:f>'Analysis 2'!$C$103:$C$108</c:f>
              <c:strCache>
                <c:ptCount val="5"/>
                <c:pt idx="0">
                  <c:v>Adult</c:v>
                </c:pt>
                <c:pt idx="1">
                  <c:v>Elderly</c:v>
                </c:pt>
                <c:pt idx="2">
                  <c:v>minor</c:v>
                </c:pt>
                <c:pt idx="3">
                  <c:v>Senior</c:v>
                </c:pt>
                <c:pt idx="4">
                  <c:v>Youth</c:v>
                </c:pt>
              </c:strCache>
            </c:strRef>
          </c:cat>
          <c:val>
            <c:numRef>
              <c:f>'Analysis 2'!$D$103:$D$108</c:f>
              <c:numCache>
                <c:formatCode>General</c:formatCode>
                <c:ptCount val="5"/>
                <c:pt idx="0">
                  <c:v>16</c:v>
                </c:pt>
                <c:pt idx="1">
                  <c:v>6</c:v>
                </c:pt>
                <c:pt idx="2">
                  <c:v>4</c:v>
                </c:pt>
                <c:pt idx="3">
                  <c:v>2</c:v>
                </c:pt>
                <c:pt idx="4">
                  <c:v>25</c:v>
                </c:pt>
              </c:numCache>
            </c:numRef>
          </c:val>
          <c:extLst>
            <c:ext xmlns:c16="http://schemas.microsoft.com/office/drawing/2014/chart" uri="{C3380CC4-5D6E-409C-BE32-E72D297353CC}">
              <c16:uniqueId val="{00000000-F063-4F3F-950E-6726398B486C}"/>
            </c:ext>
          </c:extLst>
        </c:ser>
        <c:dLbls>
          <c:showLegendKey val="0"/>
          <c:showVal val="0"/>
          <c:showCatName val="0"/>
          <c:showSerName val="0"/>
          <c:showPercent val="0"/>
          <c:showBubbleSize val="0"/>
        </c:dLbls>
        <c:gapWidth val="150"/>
        <c:shape val="box"/>
        <c:axId val="288084768"/>
        <c:axId val="288085184"/>
        <c:axId val="0"/>
      </c:bar3DChart>
      <c:catAx>
        <c:axId val="288084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85184"/>
        <c:crosses val="autoZero"/>
        <c:auto val="1"/>
        <c:lblAlgn val="ctr"/>
        <c:lblOffset val="100"/>
        <c:noMultiLvlLbl val="0"/>
      </c:catAx>
      <c:valAx>
        <c:axId val="28808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84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Comparison</a:t>
            </a:r>
            <a:r>
              <a:rPr lang="en-US" sz="1600" b="1" baseline="0">
                <a:solidFill>
                  <a:sysClr val="windowText" lastClr="000000"/>
                </a:solidFill>
              </a:rPr>
              <a:t> on Levels of Depression, Anxiety and Stress</a:t>
            </a:r>
            <a:endParaRPr lang="en-US" sz="1600"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Analysis!$C$4:$C$6</c:f>
              <c:strCache>
                <c:ptCount val="3"/>
                <c:pt idx="0">
                  <c:v>stress_level</c:v>
                </c:pt>
                <c:pt idx="1">
                  <c:v>anxiety_level</c:v>
                </c:pt>
                <c:pt idx="2">
                  <c:v>depression_level</c:v>
                </c:pt>
              </c:strCache>
            </c:strRef>
          </c:cat>
          <c:val>
            <c:numRef>
              <c:f>Analysis!$D$4:$D$6</c:f>
              <c:numCache>
                <c:formatCode>0</c:formatCode>
                <c:ptCount val="3"/>
                <c:pt idx="0">
                  <c:v>7.0943396226415096</c:v>
                </c:pt>
                <c:pt idx="1">
                  <c:v>6.3396226415094343</c:v>
                </c:pt>
                <c:pt idx="2">
                  <c:v>6.7547169811320753</c:v>
                </c:pt>
              </c:numCache>
            </c:numRef>
          </c:val>
          <c:extLst>
            <c:ext xmlns:c16="http://schemas.microsoft.com/office/drawing/2014/chart" uri="{C3380CC4-5D6E-409C-BE32-E72D297353CC}">
              <c16:uniqueId val="{00000000-5D9B-4492-B9B4-E3BB9E24A939}"/>
            </c:ext>
          </c:extLst>
        </c:ser>
        <c:dLbls>
          <c:showLegendKey val="0"/>
          <c:showVal val="0"/>
          <c:showCatName val="0"/>
          <c:showSerName val="0"/>
          <c:showPercent val="0"/>
          <c:showBubbleSize val="0"/>
        </c:dLbls>
        <c:gapWidth val="182"/>
        <c:axId val="766595808"/>
        <c:axId val="766597888"/>
      </c:barChart>
      <c:catAx>
        <c:axId val="766595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6597888"/>
        <c:crosses val="autoZero"/>
        <c:auto val="1"/>
        <c:lblAlgn val="ctr"/>
        <c:lblOffset val="100"/>
        <c:noMultiLvlLbl val="0"/>
      </c:catAx>
      <c:valAx>
        <c:axId val="766597888"/>
        <c:scaling>
          <c:orientation val="minMax"/>
        </c:scaling>
        <c:delete val="1"/>
        <c:axPos val="b"/>
        <c:numFmt formatCode="0" sourceLinked="1"/>
        <c:majorTickMark val="none"/>
        <c:minorTickMark val="none"/>
        <c:tickLblPos val="nextTo"/>
        <c:crossAx val="7665958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160468288494832"/>
          <c:y val="2.8368794326241134E-2"/>
          <c:w val="0.64691408333942513"/>
          <c:h val="0.92907801418439717"/>
        </c:manualLayout>
      </c:layout>
      <c:doughnutChart>
        <c:varyColors val="1"/>
        <c:ser>
          <c:idx val="0"/>
          <c:order val="0"/>
          <c:spPr>
            <a:ln>
              <a:noFill/>
            </a:ln>
          </c:spPr>
          <c:dPt>
            <c:idx val="0"/>
            <c:bubble3D val="0"/>
            <c:spPr>
              <a:solidFill>
                <a:schemeClr val="bg2">
                  <a:lumMod val="75000"/>
                </a:schemeClr>
              </a:solidFill>
              <a:ln w="19050">
                <a:noFill/>
              </a:ln>
              <a:effectLst/>
            </c:spPr>
            <c:extLst>
              <c:ext xmlns:c16="http://schemas.microsoft.com/office/drawing/2014/chart" uri="{C3380CC4-5D6E-409C-BE32-E72D297353CC}">
                <c16:uniqueId val="{00000001-6DC2-42DA-B22F-F904C4132DFF}"/>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6DC2-42DA-B22F-F904C4132DFF}"/>
              </c:ext>
            </c:extLst>
          </c:dPt>
          <c:val>
            <c:numRef>
              <c:f>Analysis!$E$4:$F$4</c:f>
              <c:numCache>
                <c:formatCode>General</c:formatCode>
                <c:ptCount val="2"/>
                <c:pt idx="0">
                  <c:v>3</c:v>
                </c:pt>
                <c:pt idx="1">
                  <c:v>7</c:v>
                </c:pt>
              </c:numCache>
            </c:numRef>
          </c:val>
          <c:extLst>
            <c:ext xmlns:c16="http://schemas.microsoft.com/office/drawing/2014/chart" uri="{C3380CC4-5D6E-409C-BE32-E72D297353CC}">
              <c16:uniqueId val="{00000004-6DC2-42DA-B22F-F904C4132DF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164804399450069"/>
          <c:y val="0.11088401183894567"/>
          <c:w val="0.70940232470941134"/>
          <c:h val="0.79241749036689568"/>
        </c:manualLayout>
      </c:layout>
      <c:doughnutChart>
        <c:varyColors val="1"/>
        <c:ser>
          <c:idx val="0"/>
          <c:order val="0"/>
          <c:spPr>
            <a:ln>
              <a:noFill/>
            </a:ln>
          </c:spPr>
          <c:dPt>
            <c:idx val="0"/>
            <c:bubble3D val="0"/>
            <c:spPr>
              <a:solidFill>
                <a:schemeClr val="bg2">
                  <a:lumMod val="75000"/>
                </a:schemeClr>
              </a:solidFill>
              <a:ln w="19050">
                <a:noFill/>
              </a:ln>
              <a:effectLst/>
            </c:spPr>
            <c:extLst>
              <c:ext xmlns:c16="http://schemas.microsoft.com/office/drawing/2014/chart" uri="{C3380CC4-5D6E-409C-BE32-E72D297353CC}">
                <c16:uniqueId val="{00000001-8684-4354-A9BE-D71F53719570}"/>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8684-4354-A9BE-D71F53719570}"/>
              </c:ext>
            </c:extLst>
          </c:dPt>
          <c:val>
            <c:numRef>
              <c:f>Analysis!$D$10:$E$10</c:f>
              <c:numCache>
                <c:formatCode>General</c:formatCode>
                <c:ptCount val="2"/>
                <c:pt idx="0">
                  <c:v>18</c:v>
                </c:pt>
                <c:pt idx="1">
                  <c:v>6</c:v>
                </c:pt>
              </c:numCache>
            </c:numRef>
          </c:val>
          <c:extLst>
            <c:ext xmlns:c16="http://schemas.microsoft.com/office/drawing/2014/chart" uri="{C3380CC4-5D6E-409C-BE32-E72D297353CC}">
              <c16:uniqueId val="{00000004-8684-4354-A9BE-D71F5371957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2">
                  <a:lumMod val="75000"/>
                </a:schemeClr>
              </a:solidFill>
              <a:ln w="19050">
                <a:noFill/>
              </a:ln>
              <a:effectLst/>
            </c:spPr>
            <c:extLst>
              <c:ext xmlns:c16="http://schemas.microsoft.com/office/drawing/2014/chart" uri="{C3380CC4-5D6E-409C-BE32-E72D297353CC}">
                <c16:uniqueId val="{00000001-924E-4159-8F26-BF9E85D44F1C}"/>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924E-4159-8F26-BF9E85D44F1C}"/>
              </c:ext>
            </c:extLst>
          </c:dPt>
          <c:val>
            <c:numRef>
              <c:f>Analysis!$E$4:$F$4</c:f>
              <c:numCache>
                <c:formatCode>General</c:formatCode>
                <c:ptCount val="2"/>
                <c:pt idx="0">
                  <c:v>3</c:v>
                </c:pt>
                <c:pt idx="1">
                  <c:v>7</c:v>
                </c:pt>
              </c:numCache>
            </c:numRef>
          </c:val>
          <c:extLst>
            <c:ext xmlns:c16="http://schemas.microsoft.com/office/drawing/2014/chart" uri="{C3380CC4-5D6E-409C-BE32-E72D297353CC}">
              <c16:uniqueId val="{00000004-924E-4159-8F26-BF9E85D44F1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05581445176496"/>
          <c:y val="5.1948051948051951E-2"/>
          <c:w val="0.64786008891745661"/>
          <c:h val="0.94805217529626984"/>
        </c:manualLayout>
      </c:layout>
      <c:doughnutChart>
        <c:varyColors val="1"/>
        <c:ser>
          <c:idx val="0"/>
          <c:order val="0"/>
          <c:spPr>
            <a:ln>
              <a:noFill/>
            </a:ln>
          </c:spPr>
          <c:dPt>
            <c:idx val="0"/>
            <c:bubble3D val="0"/>
            <c:spPr>
              <a:solidFill>
                <a:schemeClr val="bg2">
                  <a:lumMod val="75000"/>
                </a:schemeClr>
              </a:solidFill>
              <a:ln w="19050">
                <a:noFill/>
              </a:ln>
              <a:effectLst/>
            </c:spPr>
            <c:extLst>
              <c:ext xmlns:c16="http://schemas.microsoft.com/office/drawing/2014/chart" uri="{C3380CC4-5D6E-409C-BE32-E72D297353CC}">
                <c16:uniqueId val="{00000001-3B1B-464F-91AF-77F5029B8395}"/>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3B1B-464F-91AF-77F5029B8395}"/>
              </c:ext>
            </c:extLst>
          </c:dPt>
          <c:val>
            <c:numRef>
              <c:f>Analysis!$N$6:$N$7</c:f>
              <c:numCache>
                <c:formatCode>0%</c:formatCode>
                <c:ptCount val="2"/>
                <c:pt idx="0">
                  <c:v>0.37735849056603776</c:v>
                </c:pt>
                <c:pt idx="1">
                  <c:v>0.62264150943396224</c:v>
                </c:pt>
              </c:numCache>
            </c:numRef>
          </c:val>
          <c:extLst>
            <c:ext xmlns:c16="http://schemas.microsoft.com/office/drawing/2014/chart" uri="{C3380CC4-5D6E-409C-BE32-E72D297353CC}">
              <c16:uniqueId val="{00000004-3B1B-464F-91AF-77F5029B839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98150579163347"/>
          <c:y val="5.6140288835155316E-2"/>
          <c:w val="0.70603698841673301"/>
          <c:h val="0.94385971116484457"/>
        </c:manualLayout>
      </c:layout>
      <c:doughnutChart>
        <c:varyColors val="1"/>
        <c:ser>
          <c:idx val="0"/>
          <c:order val="0"/>
          <c:spPr>
            <a:ln>
              <a:noFill/>
            </a:ln>
          </c:spPr>
          <c:dPt>
            <c:idx val="0"/>
            <c:bubble3D val="0"/>
            <c:spPr>
              <a:solidFill>
                <a:schemeClr val="bg2">
                  <a:lumMod val="75000"/>
                </a:schemeClr>
              </a:solidFill>
              <a:ln w="19050">
                <a:noFill/>
              </a:ln>
              <a:effectLst/>
            </c:spPr>
            <c:extLst>
              <c:ext xmlns:c16="http://schemas.microsoft.com/office/drawing/2014/chart" uri="{C3380CC4-5D6E-409C-BE32-E72D297353CC}">
                <c16:uniqueId val="{00000001-669F-457E-AA88-0136F3E46A8E}"/>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669F-457E-AA88-0136F3E46A8E}"/>
              </c:ext>
            </c:extLst>
          </c:dPt>
          <c:val>
            <c:numRef>
              <c:f>Analysis!$N$7:$O$7</c:f>
              <c:numCache>
                <c:formatCode>0%</c:formatCode>
                <c:ptCount val="2"/>
                <c:pt idx="0">
                  <c:v>0.62264150943396224</c:v>
                </c:pt>
                <c:pt idx="1">
                  <c:v>0.38</c:v>
                </c:pt>
              </c:numCache>
            </c:numRef>
          </c:val>
          <c:extLst>
            <c:ext xmlns:c16="http://schemas.microsoft.com/office/drawing/2014/chart" uri="{C3380CC4-5D6E-409C-BE32-E72D297353CC}">
              <c16:uniqueId val="{00000004-669F-457E-AA88-0136F3E46A8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Stres</a:t>
            </a:r>
            <a:r>
              <a:rPr lang="en-US" baseline="0"/>
              <a:t> level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pivotFmt>
      <c:pivotFmt>
        <c:idx val="1"/>
        <c:spPr>
          <a:solidFill>
            <a:schemeClr val="accent1"/>
          </a:solidFill>
          <a:ln w="19050">
            <a:noFill/>
          </a:ln>
          <a:effectLst/>
        </c:spPr>
      </c:pivotFmt>
      <c:pivotFmt>
        <c:idx val="2"/>
        <c:spPr>
          <a:solidFill>
            <a:schemeClr val="accent1"/>
          </a:solidFill>
          <a:ln w="19050">
            <a:noFill/>
          </a:ln>
          <a:effectLst/>
        </c:spPr>
      </c:pivotFmt>
    </c:pivotFmts>
    <c:plotArea>
      <c:layout/>
      <c:doughnutChart>
        <c:varyColors val="1"/>
        <c:ser>
          <c:idx val="0"/>
          <c:order val="0"/>
          <c:tx>
            <c:strRef>
              <c:f>Analysis!$D$32</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DD48-4980-B00B-A97BC9870756}"/>
              </c:ext>
            </c:extLst>
          </c:dPt>
          <c:dPt>
            <c:idx val="1"/>
            <c:bubble3D val="0"/>
            <c:spPr>
              <a:solidFill>
                <a:schemeClr val="accent2"/>
              </a:solidFill>
              <a:ln w="19050">
                <a:noFill/>
              </a:ln>
              <a:effectLst/>
            </c:spPr>
            <c:extLst>
              <c:ext xmlns:c16="http://schemas.microsoft.com/office/drawing/2014/chart" uri="{C3380CC4-5D6E-409C-BE32-E72D297353CC}">
                <c16:uniqueId val="{00000003-DD48-4980-B00B-A97BC9870756}"/>
              </c:ext>
            </c:extLst>
          </c:dPt>
          <c:cat>
            <c:strRef>
              <c:f>Analysis!$C$33:$C$35</c:f>
              <c:strCache>
                <c:ptCount val="2"/>
                <c:pt idx="0">
                  <c:v>Female</c:v>
                </c:pt>
                <c:pt idx="1">
                  <c:v>Male</c:v>
                </c:pt>
              </c:strCache>
            </c:strRef>
          </c:cat>
          <c:val>
            <c:numRef>
              <c:f>Analysis!$D$33:$D$35</c:f>
              <c:numCache>
                <c:formatCode>General</c:formatCode>
                <c:ptCount val="2"/>
                <c:pt idx="0">
                  <c:v>148</c:v>
                </c:pt>
                <c:pt idx="1">
                  <c:v>228</c:v>
                </c:pt>
              </c:numCache>
            </c:numRef>
          </c:val>
          <c:extLst>
            <c:ext xmlns:c16="http://schemas.microsoft.com/office/drawing/2014/chart" uri="{C3380CC4-5D6E-409C-BE32-E72D297353CC}">
              <c16:uniqueId val="{00000000-BA5A-4AE0-96AB-BBD8C0E18453}"/>
            </c:ext>
          </c:extLst>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 2!PivotTable1</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600" b="1">
                <a:solidFill>
                  <a:sysClr val="windowText" lastClr="000000"/>
                </a:solidFill>
              </a:rPr>
              <a:t>Stress</a:t>
            </a:r>
            <a:r>
              <a:rPr lang="en-US" sz="1600" b="1" baseline="0">
                <a:solidFill>
                  <a:sysClr val="windowText" lastClr="000000"/>
                </a:solidFill>
              </a:rPr>
              <a:t> Levels by Age group</a:t>
            </a:r>
            <a:endParaRPr lang="en-US" sz="1600"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'Analysis 2'!$C$3</c:f>
              <c:strCache>
                <c:ptCount val="1"/>
                <c:pt idx="0">
                  <c:v>Total</c:v>
                </c:pt>
              </c:strCache>
            </c:strRef>
          </c:tx>
          <c:spPr>
            <a:solidFill>
              <a:schemeClr val="accent1"/>
            </a:solidFill>
            <a:ln>
              <a:noFill/>
            </a:ln>
            <a:effectLst/>
          </c:spPr>
          <c:invertIfNegative val="0"/>
          <c:cat>
            <c:strRef>
              <c:f>'Analysis 2'!$B$4:$B$9</c:f>
              <c:strCache>
                <c:ptCount val="5"/>
                <c:pt idx="0">
                  <c:v>Adult</c:v>
                </c:pt>
                <c:pt idx="1">
                  <c:v>Elderly</c:v>
                </c:pt>
                <c:pt idx="2">
                  <c:v>minor</c:v>
                </c:pt>
                <c:pt idx="3">
                  <c:v>Senior</c:v>
                </c:pt>
                <c:pt idx="4">
                  <c:v>Youth</c:v>
                </c:pt>
              </c:strCache>
            </c:strRef>
          </c:cat>
          <c:val>
            <c:numRef>
              <c:f>'Analysis 2'!$C$4:$C$9</c:f>
              <c:numCache>
                <c:formatCode>General</c:formatCode>
                <c:ptCount val="5"/>
                <c:pt idx="0">
                  <c:v>122</c:v>
                </c:pt>
                <c:pt idx="1">
                  <c:v>44</c:v>
                </c:pt>
                <c:pt idx="2">
                  <c:v>27</c:v>
                </c:pt>
                <c:pt idx="3">
                  <c:v>14</c:v>
                </c:pt>
                <c:pt idx="4">
                  <c:v>169</c:v>
                </c:pt>
              </c:numCache>
            </c:numRef>
          </c:val>
          <c:extLst>
            <c:ext xmlns:c16="http://schemas.microsoft.com/office/drawing/2014/chart" uri="{C3380CC4-5D6E-409C-BE32-E72D297353CC}">
              <c16:uniqueId val="{00000000-3187-4A8F-AA3D-8363CD952808}"/>
            </c:ext>
          </c:extLst>
        </c:ser>
        <c:dLbls>
          <c:showLegendKey val="0"/>
          <c:showVal val="0"/>
          <c:showCatName val="0"/>
          <c:showSerName val="0"/>
          <c:showPercent val="0"/>
          <c:showBubbleSize val="0"/>
        </c:dLbls>
        <c:gapWidth val="219"/>
        <c:overlap val="-27"/>
        <c:axId val="643361919"/>
        <c:axId val="643370239"/>
      </c:barChart>
      <c:catAx>
        <c:axId val="64336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370239"/>
        <c:crosses val="autoZero"/>
        <c:auto val="1"/>
        <c:lblAlgn val="ctr"/>
        <c:lblOffset val="100"/>
        <c:noMultiLvlLbl val="0"/>
      </c:catAx>
      <c:valAx>
        <c:axId val="643370239"/>
        <c:scaling>
          <c:orientation val="minMax"/>
        </c:scaling>
        <c:delete val="1"/>
        <c:axPos val="l"/>
        <c:numFmt formatCode="General" sourceLinked="1"/>
        <c:majorTickMark val="none"/>
        <c:minorTickMark val="none"/>
        <c:tickLblPos val="nextTo"/>
        <c:crossAx val="64336191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 2!PivotTable2</c:name>
    <c:fmtId val="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600" b="1">
                <a:solidFill>
                  <a:sysClr val="windowText" lastClr="000000"/>
                </a:solidFill>
              </a:rPr>
              <a:t>Indiviual</a:t>
            </a:r>
            <a:r>
              <a:rPr lang="en-US" sz="1600" b="1" baseline="0">
                <a:solidFill>
                  <a:sysClr val="windowText" lastClr="000000"/>
                </a:solidFill>
              </a:rPr>
              <a:t> Who attend Therapy session</a:t>
            </a:r>
            <a:endParaRPr lang="en-US" sz="1600"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noFill/>
          </a:ln>
          <a:effectLst/>
          <a:sp3d/>
        </c:spPr>
        <c:marker>
          <c:symbol val="none"/>
        </c:marker>
      </c:pivotFmt>
      <c:pivotFmt>
        <c:idx val="5"/>
        <c:spPr>
          <a:solidFill>
            <a:schemeClr val="accent1"/>
          </a:solidFill>
          <a:ln w="25400">
            <a:noFill/>
          </a:ln>
          <a:effectLst/>
          <a:sp3d/>
        </c:spPr>
      </c:pivotFmt>
      <c:pivotFmt>
        <c:idx val="6"/>
        <c:spPr>
          <a:solidFill>
            <a:schemeClr val="accent1"/>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 2'!$C$22</c:f>
              <c:strCache>
                <c:ptCount val="1"/>
                <c:pt idx="0">
                  <c:v>Total</c:v>
                </c:pt>
              </c:strCache>
            </c:strRef>
          </c:tx>
          <c:spPr>
            <a:ln>
              <a:noFill/>
            </a:ln>
          </c:spPr>
          <c:dPt>
            <c:idx val="0"/>
            <c:bubble3D val="0"/>
            <c:spPr>
              <a:solidFill>
                <a:schemeClr val="accent1"/>
              </a:solidFill>
              <a:ln w="25400">
                <a:noFill/>
              </a:ln>
              <a:effectLst/>
              <a:sp3d/>
            </c:spPr>
            <c:extLst>
              <c:ext xmlns:c16="http://schemas.microsoft.com/office/drawing/2014/chart" uri="{C3380CC4-5D6E-409C-BE32-E72D297353CC}">
                <c16:uniqueId val="{00000001-530B-4995-80F4-AE36A3F72A14}"/>
              </c:ext>
            </c:extLst>
          </c:dPt>
          <c:dPt>
            <c:idx val="1"/>
            <c:bubble3D val="0"/>
            <c:spPr>
              <a:solidFill>
                <a:schemeClr val="accent2"/>
              </a:solidFill>
              <a:ln w="25400">
                <a:noFill/>
              </a:ln>
              <a:effectLst/>
              <a:sp3d/>
            </c:spPr>
            <c:extLst>
              <c:ext xmlns:c16="http://schemas.microsoft.com/office/drawing/2014/chart" uri="{C3380CC4-5D6E-409C-BE32-E72D297353CC}">
                <c16:uniqueId val="{00000003-530B-4995-80F4-AE36A3F72A14}"/>
              </c:ext>
            </c:extLst>
          </c:dPt>
          <c:dLbls>
            <c:delete val="1"/>
          </c:dLbls>
          <c:cat>
            <c:strRef>
              <c:f>'Analysis 2'!$B$23:$B$25</c:f>
              <c:strCache>
                <c:ptCount val="2"/>
                <c:pt idx="0">
                  <c:v>no</c:v>
                </c:pt>
                <c:pt idx="1">
                  <c:v>yes</c:v>
                </c:pt>
              </c:strCache>
            </c:strRef>
          </c:cat>
          <c:val>
            <c:numRef>
              <c:f>'Analysis 2'!$C$23:$C$25</c:f>
              <c:numCache>
                <c:formatCode>General</c:formatCode>
                <c:ptCount val="2"/>
                <c:pt idx="0">
                  <c:v>34</c:v>
                </c:pt>
                <c:pt idx="1">
                  <c:v>19</c:v>
                </c:pt>
              </c:numCache>
            </c:numRef>
          </c:val>
          <c:extLst>
            <c:ext xmlns:c16="http://schemas.microsoft.com/office/drawing/2014/chart" uri="{C3380CC4-5D6E-409C-BE32-E72D297353CC}">
              <c16:uniqueId val="{00000004-530B-4995-80F4-AE36A3F72A14}"/>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 2!PivotTable3</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600" b="1">
                <a:solidFill>
                  <a:sysClr val="windowText" lastClr="000000"/>
                </a:solidFill>
              </a:rPr>
              <a:t>Depression Levels by Gender</a:t>
            </a:r>
            <a:r>
              <a:rPr lang="en-US" sz="1600" b="1" baseline="0">
                <a:solidFill>
                  <a:sysClr val="windowText" lastClr="000000"/>
                </a:solidFill>
              </a:rPr>
              <a:t> </a:t>
            </a:r>
            <a:endParaRPr lang="en-US" sz="1600"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pieChart>
        <c:varyColors val="1"/>
        <c:ser>
          <c:idx val="0"/>
          <c:order val="0"/>
          <c:tx>
            <c:strRef>
              <c:f>'Analysis 2'!$C$39</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CAFD-4859-B3AE-8CBD1ED169C3}"/>
              </c:ext>
            </c:extLst>
          </c:dPt>
          <c:dPt>
            <c:idx val="1"/>
            <c:bubble3D val="0"/>
            <c:spPr>
              <a:solidFill>
                <a:schemeClr val="accent2"/>
              </a:solidFill>
              <a:ln w="19050">
                <a:noFill/>
              </a:ln>
              <a:effectLst/>
            </c:spPr>
            <c:extLst>
              <c:ext xmlns:c16="http://schemas.microsoft.com/office/drawing/2014/chart" uri="{C3380CC4-5D6E-409C-BE32-E72D297353CC}">
                <c16:uniqueId val="{00000003-CAFD-4859-B3AE-8CBD1ED169C3}"/>
              </c:ext>
            </c:extLst>
          </c:dPt>
          <c:cat>
            <c:strRef>
              <c:f>'Analysis 2'!$B$40:$B$42</c:f>
              <c:strCache>
                <c:ptCount val="2"/>
                <c:pt idx="0">
                  <c:v>Female</c:v>
                </c:pt>
                <c:pt idx="1">
                  <c:v>Male</c:v>
                </c:pt>
              </c:strCache>
            </c:strRef>
          </c:cat>
          <c:val>
            <c:numRef>
              <c:f>'Analysis 2'!$C$40:$C$42</c:f>
              <c:numCache>
                <c:formatCode>General</c:formatCode>
                <c:ptCount val="2"/>
                <c:pt idx="0">
                  <c:v>129</c:v>
                </c:pt>
                <c:pt idx="1">
                  <c:v>229</c:v>
                </c:pt>
              </c:numCache>
            </c:numRef>
          </c:val>
          <c:extLst>
            <c:ext xmlns:c16="http://schemas.microsoft.com/office/drawing/2014/chart" uri="{C3380CC4-5D6E-409C-BE32-E72D297353CC}">
              <c16:uniqueId val="{00000004-CAFD-4859-B3AE-8CBD1ED169C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 2!PivotTable4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Different Mental Disorders by Location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1"/>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'Analysis 2'!$D$53</c:f>
              <c:strCache>
                <c:ptCount val="1"/>
                <c:pt idx="0">
                  <c:v>Sum of depression_level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 2'!$C$54:$C$61</c:f>
              <c:strCache>
                <c:ptCount val="7"/>
                <c:pt idx="0">
                  <c:v>Chicago</c:v>
                </c:pt>
                <c:pt idx="1">
                  <c:v>Los Angeles</c:v>
                </c:pt>
                <c:pt idx="2">
                  <c:v>Miami</c:v>
                </c:pt>
                <c:pt idx="3">
                  <c:v>New York</c:v>
                </c:pt>
                <c:pt idx="4">
                  <c:v>ohio</c:v>
                </c:pt>
                <c:pt idx="5">
                  <c:v>San Francisco</c:v>
                </c:pt>
                <c:pt idx="6">
                  <c:v>Texas</c:v>
                </c:pt>
              </c:strCache>
            </c:strRef>
          </c:cat>
          <c:val>
            <c:numRef>
              <c:f>'Analysis 2'!$D$54:$D$61</c:f>
              <c:numCache>
                <c:formatCode>General</c:formatCode>
                <c:ptCount val="7"/>
                <c:pt idx="0">
                  <c:v>72</c:v>
                </c:pt>
                <c:pt idx="1">
                  <c:v>50</c:v>
                </c:pt>
                <c:pt idx="2">
                  <c:v>63</c:v>
                </c:pt>
                <c:pt idx="3">
                  <c:v>80</c:v>
                </c:pt>
                <c:pt idx="4">
                  <c:v>19</c:v>
                </c:pt>
                <c:pt idx="5">
                  <c:v>32</c:v>
                </c:pt>
                <c:pt idx="6">
                  <c:v>42</c:v>
                </c:pt>
              </c:numCache>
            </c:numRef>
          </c:val>
          <c:smooth val="0"/>
          <c:extLst>
            <c:ext xmlns:c16="http://schemas.microsoft.com/office/drawing/2014/chart" uri="{C3380CC4-5D6E-409C-BE32-E72D297353CC}">
              <c16:uniqueId val="{00000000-7A5A-4F8A-B514-B6266DEA265E}"/>
            </c:ext>
          </c:extLst>
        </c:ser>
        <c:ser>
          <c:idx val="1"/>
          <c:order val="1"/>
          <c:tx>
            <c:strRef>
              <c:f>'Analysis 2'!$E$53</c:f>
              <c:strCache>
                <c:ptCount val="1"/>
                <c:pt idx="0">
                  <c:v>Sum of stress_level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 2'!$C$54:$C$61</c:f>
              <c:strCache>
                <c:ptCount val="7"/>
                <c:pt idx="0">
                  <c:v>Chicago</c:v>
                </c:pt>
                <c:pt idx="1">
                  <c:v>Los Angeles</c:v>
                </c:pt>
                <c:pt idx="2">
                  <c:v>Miami</c:v>
                </c:pt>
                <c:pt idx="3">
                  <c:v>New York</c:v>
                </c:pt>
                <c:pt idx="4">
                  <c:v>ohio</c:v>
                </c:pt>
                <c:pt idx="5">
                  <c:v>San Francisco</c:v>
                </c:pt>
                <c:pt idx="6">
                  <c:v>Texas</c:v>
                </c:pt>
              </c:strCache>
            </c:strRef>
          </c:cat>
          <c:val>
            <c:numRef>
              <c:f>'Analysis 2'!$E$54:$E$61</c:f>
              <c:numCache>
                <c:formatCode>General</c:formatCode>
                <c:ptCount val="7"/>
                <c:pt idx="0">
                  <c:v>78</c:v>
                </c:pt>
                <c:pt idx="1">
                  <c:v>49</c:v>
                </c:pt>
                <c:pt idx="2">
                  <c:v>59</c:v>
                </c:pt>
                <c:pt idx="3">
                  <c:v>88</c:v>
                </c:pt>
                <c:pt idx="4">
                  <c:v>21</c:v>
                </c:pt>
                <c:pt idx="5">
                  <c:v>37</c:v>
                </c:pt>
                <c:pt idx="6">
                  <c:v>44</c:v>
                </c:pt>
              </c:numCache>
            </c:numRef>
          </c:val>
          <c:smooth val="0"/>
          <c:extLst>
            <c:ext xmlns:c16="http://schemas.microsoft.com/office/drawing/2014/chart" uri="{C3380CC4-5D6E-409C-BE32-E72D297353CC}">
              <c16:uniqueId val="{00000001-7A5A-4F8A-B514-B6266DEA265E}"/>
            </c:ext>
          </c:extLst>
        </c:ser>
        <c:ser>
          <c:idx val="2"/>
          <c:order val="2"/>
          <c:tx>
            <c:strRef>
              <c:f>'Analysis 2'!$F$53</c:f>
              <c:strCache>
                <c:ptCount val="1"/>
                <c:pt idx="0">
                  <c:v>Sum of anxiety_level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'Analysis 2'!$C$54:$C$61</c:f>
              <c:strCache>
                <c:ptCount val="7"/>
                <c:pt idx="0">
                  <c:v>Chicago</c:v>
                </c:pt>
                <c:pt idx="1">
                  <c:v>Los Angeles</c:v>
                </c:pt>
                <c:pt idx="2">
                  <c:v>Miami</c:v>
                </c:pt>
                <c:pt idx="3">
                  <c:v>New York</c:v>
                </c:pt>
                <c:pt idx="4">
                  <c:v>ohio</c:v>
                </c:pt>
                <c:pt idx="5">
                  <c:v>San Francisco</c:v>
                </c:pt>
                <c:pt idx="6">
                  <c:v>Texas</c:v>
                </c:pt>
              </c:strCache>
            </c:strRef>
          </c:cat>
          <c:val>
            <c:numRef>
              <c:f>'Analysis 2'!$F$54:$F$61</c:f>
              <c:numCache>
                <c:formatCode>General</c:formatCode>
                <c:ptCount val="7"/>
                <c:pt idx="0">
                  <c:v>72</c:v>
                </c:pt>
                <c:pt idx="1">
                  <c:v>50</c:v>
                </c:pt>
                <c:pt idx="2">
                  <c:v>53</c:v>
                </c:pt>
                <c:pt idx="3">
                  <c:v>73</c:v>
                </c:pt>
                <c:pt idx="4">
                  <c:v>20</c:v>
                </c:pt>
                <c:pt idx="5">
                  <c:v>36</c:v>
                </c:pt>
                <c:pt idx="6">
                  <c:v>32</c:v>
                </c:pt>
              </c:numCache>
            </c:numRef>
          </c:val>
          <c:smooth val="0"/>
          <c:extLst>
            <c:ext xmlns:c16="http://schemas.microsoft.com/office/drawing/2014/chart" uri="{C3380CC4-5D6E-409C-BE32-E72D297353CC}">
              <c16:uniqueId val="{00000002-7A5A-4F8A-B514-B6266DEA265E}"/>
            </c:ext>
          </c:extLst>
        </c:ser>
        <c:dLbls>
          <c:showLegendKey val="0"/>
          <c:showVal val="0"/>
          <c:showCatName val="0"/>
          <c:showSerName val="0"/>
          <c:showPercent val="0"/>
          <c:showBubbleSize val="0"/>
        </c:dLbls>
        <c:marker val="1"/>
        <c:smooth val="0"/>
        <c:axId val="295048223"/>
        <c:axId val="295054879"/>
      </c:lineChart>
      <c:catAx>
        <c:axId val="29504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95054879"/>
        <c:crosses val="autoZero"/>
        <c:auto val="1"/>
        <c:lblAlgn val="ctr"/>
        <c:lblOffset val="100"/>
        <c:noMultiLvlLbl val="0"/>
      </c:catAx>
      <c:valAx>
        <c:axId val="295054879"/>
        <c:scaling>
          <c:orientation val="minMax"/>
        </c:scaling>
        <c:delete val="1"/>
        <c:axPos val="l"/>
        <c:numFmt formatCode="General" sourceLinked="1"/>
        <c:majorTickMark val="none"/>
        <c:minorTickMark val="none"/>
        <c:tickLblPos val="nextTo"/>
        <c:crossAx val="2950482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 2!PivotTable5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Social Media Usage</a:t>
            </a:r>
            <a:r>
              <a:rPr lang="en-US" sz="1600" b="1" baseline="0">
                <a:solidFill>
                  <a:sysClr val="windowText" lastClr="000000"/>
                </a:solidFill>
              </a:rPr>
              <a:t> by Age group</a:t>
            </a:r>
            <a:endParaRPr lang="en-US" sz="1600"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'Analysis 2'!$D$84</c:f>
              <c:strCache>
                <c:ptCount val="1"/>
                <c:pt idx="0">
                  <c:v>Total</c:v>
                </c:pt>
              </c:strCache>
            </c:strRef>
          </c:tx>
          <c:spPr>
            <a:solidFill>
              <a:schemeClr val="accent1"/>
            </a:solidFill>
            <a:ln>
              <a:noFill/>
            </a:ln>
            <a:effectLst/>
          </c:spPr>
          <c:invertIfNegative val="0"/>
          <c:cat>
            <c:strRef>
              <c:f>'Analysis 2'!$C$85:$C$90</c:f>
              <c:strCache>
                <c:ptCount val="5"/>
                <c:pt idx="0">
                  <c:v>Adult</c:v>
                </c:pt>
                <c:pt idx="1">
                  <c:v>Elderly</c:v>
                </c:pt>
                <c:pt idx="2">
                  <c:v>minor</c:v>
                </c:pt>
                <c:pt idx="3">
                  <c:v>Senior</c:v>
                </c:pt>
                <c:pt idx="4">
                  <c:v>Youth</c:v>
                </c:pt>
              </c:strCache>
            </c:strRef>
          </c:cat>
          <c:val>
            <c:numRef>
              <c:f>'Analysis 2'!$D$85:$D$90</c:f>
              <c:numCache>
                <c:formatCode>General</c:formatCode>
                <c:ptCount val="5"/>
                <c:pt idx="0">
                  <c:v>156</c:v>
                </c:pt>
                <c:pt idx="1">
                  <c:v>50</c:v>
                </c:pt>
                <c:pt idx="2">
                  <c:v>42</c:v>
                </c:pt>
                <c:pt idx="3">
                  <c:v>16</c:v>
                </c:pt>
                <c:pt idx="4">
                  <c:v>249</c:v>
                </c:pt>
              </c:numCache>
            </c:numRef>
          </c:val>
          <c:extLst>
            <c:ext xmlns:c16="http://schemas.microsoft.com/office/drawing/2014/chart" uri="{C3380CC4-5D6E-409C-BE32-E72D297353CC}">
              <c16:uniqueId val="{00000000-59AE-4E76-BB39-5D7A5A3147BA}"/>
            </c:ext>
          </c:extLst>
        </c:ser>
        <c:dLbls>
          <c:showLegendKey val="0"/>
          <c:showVal val="0"/>
          <c:showCatName val="0"/>
          <c:showSerName val="0"/>
          <c:showPercent val="0"/>
          <c:showBubbleSize val="0"/>
        </c:dLbls>
        <c:gapWidth val="219"/>
        <c:overlap val="-27"/>
        <c:axId val="287365584"/>
        <c:axId val="287356432"/>
      </c:barChart>
      <c:catAx>
        <c:axId val="28736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356432"/>
        <c:crosses val="autoZero"/>
        <c:auto val="1"/>
        <c:lblAlgn val="ctr"/>
        <c:lblOffset val="100"/>
        <c:noMultiLvlLbl val="0"/>
      </c:catAx>
      <c:valAx>
        <c:axId val="287356432"/>
        <c:scaling>
          <c:orientation val="minMax"/>
        </c:scaling>
        <c:delete val="1"/>
        <c:axPos val="l"/>
        <c:numFmt formatCode="General" sourceLinked="1"/>
        <c:majorTickMark val="none"/>
        <c:minorTickMark val="none"/>
        <c:tickLblPos val="nextTo"/>
        <c:crossAx val="2873655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 2!PivotTable6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Comparison of Individuals</a:t>
            </a:r>
            <a:r>
              <a:rPr lang="en-US" sz="1600" b="1" baseline="0">
                <a:solidFill>
                  <a:sysClr val="windowText" lastClr="000000"/>
                </a:solidFill>
              </a:rPr>
              <a:t> Who attend Therapy by Age group</a:t>
            </a:r>
            <a:endParaRPr lang="en-US" sz="1600"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 2'!$D$102</c:f>
              <c:strCache>
                <c:ptCount val="1"/>
                <c:pt idx="0">
                  <c:v>Total</c:v>
                </c:pt>
              </c:strCache>
            </c:strRef>
          </c:tx>
          <c:spPr>
            <a:solidFill>
              <a:schemeClr val="accent1"/>
            </a:solidFill>
            <a:ln>
              <a:noFill/>
            </a:ln>
            <a:effectLst/>
            <a:sp3d/>
          </c:spPr>
          <c:invertIfNegative val="0"/>
          <c:cat>
            <c:strRef>
              <c:f>'Analysis 2'!$C$103:$C$108</c:f>
              <c:strCache>
                <c:ptCount val="5"/>
                <c:pt idx="0">
                  <c:v>Adult</c:v>
                </c:pt>
                <c:pt idx="1">
                  <c:v>Elderly</c:v>
                </c:pt>
                <c:pt idx="2">
                  <c:v>minor</c:v>
                </c:pt>
                <c:pt idx="3">
                  <c:v>Senior</c:v>
                </c:pt>
                <c:pt idx="4">
                  <c:v>Youth</c:v>
                </c:pt>
              </c:strCache>
            </c:strRef>
          </c:cat>
          <c:val>
            <c:numRef>
              <c:f>'Analysis 2'!$D$103:$D$108</c:f>
              <c:numCache>
                <c:formatCode>General</c:formatCode>
                <c:ptCount val="5"/>
                <c:pt idx="0">
                  <c:v>16</c:v>
                </c:pt>
                <c:pt idx="1">
                  <c:v>6</c:v>
                </c:pt>
                <c:pt idx="2">
                  <c:v>4</c:v>
                </c:pt>
                <c:pt idx="3">
                  <c:v>2</c:v>
                </c:pt>
                <c:pt idx="4">
                  <c:v>25</c:v>
                </c:pt>
              </c:numCache>
            </c:numRef>
          </c:val>
          <c:extLst>
            <c:ext xmlns:c16="http://schemas.microsoft.com/office/drawing/2014/chart" uri="{C3380CC4-5D6E-409C-BE32-E72D297353CC}">
              <c16:uniqueId val="{00000000-3D8F-4FE6-8942-E95EC1A9DC25}"/>
            </c:ext>
          </c:extLst>
        </c:ser>
        <c:dLbls>
          <c:showLegendKey val="0"/>
          <c:showVal val="0"/>
          <c:showCatName val="0"/>
          <c:showSerName val="0"/>
          <c:showPercent val="0"/>
          <c:showBubbleSize val="0"/>
        </c:dLbls>
        <c:gapWidth val="150"/>
        <c:shape val="box"/>
        <c:axId val="288084768"/>
        <c:axId val="288085184"/>
        <c:axId val="0"/>
      </c:bar3DChart>
      <c:catAx>
        <c:axId val="288084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85184"/>
        <c:crosses val="autoZero"/>
        <c:auto val="1"/>
        <c:lblAlgn val="ctr"/>
        <c:lblOffset val="100"/>
        <c:noMultiLvlLbl val="0"/>
      </c:catAx>
      <c:valAx>
        <c:axId val="288085184"/>
        <c:scaling>
          <c:orientation val="minMax"/>
        </c:scaling>
        <c:delete val="1"/>
        <c:axPos val="l"/>
        <c:numFmt formatCode="General" sourceLinked="1"/>
        <c:majorTickMark val="none"/>
        <c:minorTickMark val="none"/>
        <c:tickLblPos val="nextTo"/>
        <c:crossAx val="2880847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on Levels of depression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Analysis!$C$4:$C$6</c:f>
              <c:strCache>
                <c:ptCount val="3"/>
                <c:pt idx="0">
                  <c:v>stress_level</c:v>
                </c:pt>
                <c:pt idx="1">
                  <c:v>anxiety_level</c:v>
                </c:pt>
                <c:pt idx="2">
                  <c:v>depression_level</c:v>
                </c:pt>
              </c:strCache>
            </c:strRef>
          </c:cat>
          <c:val>
            <c:numRef>
              <c:f>Analysis!$D$4:$D$6</c:f>
              <c:numCache>
                <c:formatCode>0</c:formatCode>
                <c:ptCount val="3"/>
                <c:pt idx="0">
                  <c:v>7.0943396226415096</c:v>
                </c:pt>
                <c:pt idx="1">
                  <c:v>6.3396226415094343</c:v>
                </c:pt>
                <c:pt idx="2">
                  <c:v>6.7547169811320753</c:v>
                </c:pt>
              </c:numCache>
            </c:numRef>
          </c:val>
          <c:extLst>
            <c:ext xmlns:c16="http://schemas.microsoft.com/office/drawing/2014/chart" uri="{C3380CC4-5D6E-409C-BE32-E72D297353CC}">
              <c16:uniqueId val="{00000000-6F28-4CFF-A343-0066B2AA60F2}"/>
            </c:ext>
          </c:extLst>
        </c:ser>
        <c:dLbls>
          <c:showLegendKey val="0"/>
          <c:showVal val="0"/>
          <c:showCatName val="0"/>
          <c:showSerName val="0"/>
          <c:showPercent val="0"/>
          <c:showBubbleSize val="0"/>
        </c:dLbls>
        <c:gapWidth val="182"/>
        <c:axId val="766595808"/>
        <c:axId val="766597888"/>
      </c:barChart>
      <c:catAx>
        <c:axId val="766595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597888"/>
        <c:crosses val="autoZero"/>
        <c:auto val="1"/>
        <c:lblAlgn val="ctr"/>
        <c:lblOffset val="100"/>
        <c:noMultiLvlLbl val="0"/>
      </c:catAx>
      <c:valAx>
        <c:axId val="7665978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595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96-4BAF-806B-7CFD6071F5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96-4BAF-806B-7CFD6071F5E1}"/>
              </c:ext>
            </c:extLst>
          </c:dPt>
          <c:val>
            <c:numRef>
              <c:f>Analysis!$E$4:$F$4</c:f>
              <c:numCache>
                <c:formatCode>General</c:formatCode>
                <c:ptCount val="2"/>
                <c:pt idx="0">
                  <c:v>3</c:v>
                </c:pt>
                <c:pt idx="1">
                  <c:v>7</c:v>
                </c:pt>
              </c:numCache>
            </c:numRef>
          </c:val>
          <c:extLst>
            <c:ext xmlns:c16="http://schemas.microsoft.com/office/drawing/2014/chart" uri="{C3380CC4-5D6E-409C-BE32-E72D297353CC}">
              <c16:uniqueId val="{00000000-B48C-4E72-84E0-76A557C6A9D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52-4D2A-BB60-A061633E65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52-4D2A-BB60-A061633E6541}"/>
              </c:ext>
            </c:extLst>
          </c:dPt>
          <c:val>
            <c:numRef>
              <c:f>Analysis!$D$10:$E$10</c:f>
              <c:numCache>
                <c:formatCode>General</c:formatCode>
                <c:ptCount val="2"/>
                <c:pt idx="0">
                  <c:v>18</c:v>
                </c:pt>
                <c:pt idx="1">
                  <c:v>6</c:v>
                </c:pt>
              </c:numCache>
            </c:numRef>
          </c:val>
          <c:extLst>
            <c:ext xmlns:c16="http://schemas.microsoft.com/office/drawing/2014/chart" uri="{C3380CC4-5D6E-409C-BE32-E72D297353CC}">
              <c16:uniqueId val="{00000000-6EA3-4DB4-9F6C-68D8B8800D7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2A-44A3-B40F-06FEE210DE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2A-44A3-B40F-06FEE210DEE1}"/>
              </c:ext>
            </c:extLst>
          </c:dPt>
          <c:val>
            <c:numRef>
              <c:f>Analysis!$N$6:$N$7</c:f>
              <c:numCache>
                <c:formatCode>0%</c:formatCode>
                <c:ptCount val="2"/>
                <c:pt idx="0">
                  <c:v>0.37735849056603776</c:v>
                </c:pt>
                <c:pt idx="1">
                  <c:v>0.62264150943396224</c:v>
                </c:pt>
              </c:numCache>
            </c:numRef>
          </c:val>
          <c:extLst>
            <c:ext xmlns:c16="http://schemas.microsoft.com/office/drawing/2014/chart" uri="{C3380CC4-5D6E-409C-BE32-E72D297353CC}">
              <c16:uniqueId val="{00000000-019A-4D01-8E99-C1C88D97476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92-4FD6-88FF-1FCECCC36D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92-4FD6-88FF-1FCECCC36D92}"/>
              </c:ext>
            </c:extLst>
          </c:dPt>
          <c:val>
            <c:numRef>
              <c:f>Analysis!$N$7:$O$7</c:f>
              <c:numCache>
                <c:formatCode>0%</c:formatCode>
                <c:ptCount val="2"/>
                <c:pt idx="0">
                  <c:v>0.62264150943396224</c:v>
                </c:pt>
                <c:pt idx="1">
                  <c:v>0.38</c:v>
                </c:pt>
              </c:numCache>
            </c:numRef>
          </c:val>
          <c:extLst>
            <c:ext xmlns:c16="http://schemas.microsoft.com/office/drawing/2014/chart" uri="{C3380CC4-5D6E-409C-BE32-E72D297353CC}">
              <c16:uniqueId val="{00000000-D553-4679-89C3-A7DE2F37F04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 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'Analysis 2'!$C$3</c:f>
              <c:strCache>
                <c:ptCount val="1"/>
                <c:pt idx="0">
                  <c:v>Total</c:v>
                </c:pt>
              </c:strCache>
            </c:strRef>
          </c:tx>
          <c:spPr>
            <a:solidFill>
              <a:schemeClr val="accent1"/>
            </a:solidFill>
            <a:ln>
              <a:noFill/>
            </a:ln>
            <a:effectLst/>
          </c:spPr>
          <c:invertIfNegative val="0"/>
          <c:cat>
            <c:strRef>
              <c:f>'Analysis 2'!$B$4:$B$9</c:f>
              <c:strCache>
                <c:ptCount val="5"/>
                <c:pt idx="0">
                  <c:v>Adult</c:v>
                </c:pt>
                <c:pt idx="1">
                  <c:v>Elderly</c:v>
                </c:pt>
                <c:pt idx="2">
                  <c:v>minor</c:v>
                </c:pt>
                <c:pt idx="3">
                  <c:v>Senior</c:v>
                </c:pt>
                <c:pt idx="4">
                  <c:v>Youth</c:v>
                </c:pt>
              </c:strCache>
            </c:strRef>
          </c:cat>
          <c:val>
            <c:numRef>
              <c:f>'Analysis 2'!$C$4:$C$9</c:f>
              <c:numCache>
                <c:formatCode>General</c:formatCode>
                <c:ptCount val="5"/>
                <c:pt idx="0">
                  <c:v>122</c:v>
                </c:pt>
                <c:pt idx="1">
                  <c:v>44</c:v>
                </c:pt>
                <c:pt idx="2">
                  <c:v>27</c:v>
                </c:pt>
                <c:pt idx="3">
                  <c:v>14</c:v>
                </c:pt>
                <c:pt idx="4">
                  <c:v>169</c:v>
                </c:pt>
              </c:numCache>
            </c:numRef>
          </c:val>
          <c:extLst>
            <c:ext xmlns:c16="http://schemas.microsoft.com/office/drawing/2014/chart" uri="{C3380CC4-5D6E-409C-BE32-E72D297353CC}">
              <c16:uniqueId val="{00000000-A1B8-4C36-9E98-70D1F2792EDE}"/>
            </c:ext>
          </c:extLst>
        </c:ser>
        <c:dLbls>
          <c:showLegendKey val="0"/>
          <c:showVal val="0"/>
          <c:showCatName val="0"/>
          <c:showSerName val="0"/>
          <c:showPercent val="0"/>
          <c:showBubbleSize val="0"/>
        </c:dLbls>
        <c:gapWidth val="219"/>
        <c:overlap val="-27"/>
        <c:axId val="643361919"/>
        <c:axId val="643370239"/>
      </c:barChart>
      <c:catAx>
        <c:axId val="64336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370239"/>
        <c:crosses val="autoZero"/>
        <c:auto val="1"/>
        <c:lblAlgn val="ctr"/>
        <c:lblOffset val="100"/>
        <c:noMultiLvlLbl val="0"/>
      </c:catAx>
      <c:valAx>
        <c:axId val="64337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3619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[Dashboard.xlsx]Analysis 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Indiviual</a:t>
            </a:r>
            <a:r>
              <a:rPr lang="en-US" baseline="0"/>
              <a:t> Who attend Therapy session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 2'!$C$22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916-4937-946D-99CDAE985F3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916-4937-946D-99CDAE985F37}"/>
              </c:ext>
            </c:extLst>
          </c:dPt>
          <c:cat>
            <c:strRef>
              <c:f>'Analysis 2'!$B$23:$B$25</c:f>
              <c:strCache>
                <c:ptCount val="2"/>
                <c:pt idx="0">
                  <c:v>no</c:v>
                </c:pt>
                <c:pt idx="1">
                  <c:v>yes</c:v>
                </c:pt>
              </c:strCache>
            </c:strRef>
          </c:cat>
          <c:val>
            <c:numRef>
              <c:f>'Analysis 2'!$C$23:$C$25</c:f>
              <c:numCache>
                <c:formatCode>General</c:formatCode>
                <c:ptCount val="2"/>
                <c:pt idx="0">
                  <c:v>34</c:v>
                </c:pt>
                <c:pt idx="1">
                  <c:v>19</c:v>
                </c:pt>
              </c:numCache>
            </c:numRef>
          </c:val>
          <c:extLst>
            <c:ext xmlns:c16="http://schemas.microsoft.com/office/drawing/2014/chart" uri="{C3380CC4-5D6E-409C-BE32-E72D297353CC}">
              <c16:uniqueId val="{00000000-8A34-4665-A450-BD0C3D1E8D6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5</xdr:col>
      <xdr:colOff>33337</xdr:colOff>
      <xdr:row>12</xdr:row>
      <xdr:rowOff>38100</xdr:rowOff>
    </xdr:from>
    <xdr:to>
      <xdr:col>11</xdr:col>
      <xdr:colOff>166687</xdr:colOff>
      <xdr:row>26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461962</xdr:colOff>
      <xdr:row>23</xdr:row>
      <xdr:rowOff>133350</xdr:rowOff>
    </xdr:from>
    <xdr:to>
      <xdr:col>10</xdr:col>
      <xdr:colOff>161925</xdr:colOff>
      <xdr:row>38</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1014412</xdr:colOff>
      <xdr:row>13</xdr:row>
      <xdr:rowOff>0</xdr:rowOff>
    </xdr:from>
    <xdr:to>
      <xdr:col>14</xdr:col>
      <xdr:colOff>119062</xdr:colOff>
      <xdr:row>27</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57150</xdr:colOff>
      <xdr:row>7</xdr:row>
      <xdr:rowOff>1</xdr:rowOff>
    </xdr:from>
    <xdr:to>
      <xdr:col>11</xdr:col>
      <xdr:colOff>800100</xdr:colOff>
      <xdr:row>13</xdr:row>
      <xdr:rowOff>38101</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638175</xdr:colOff>
      <xdr:row>4</xdr:row>
      <xdr:rowOff>180975</xdr:rowOff>
    </xdr:from>
    <xdr:to>
      <xdr:col>6</xdr:col>
      <xdr:colOff>571500</xdr:colOff>
      <xdr:row>12</xdr:row>
      <xdr:rowOff>133350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76199</xdr:colOff>
      <xdr:row>13</xdr:row>
      <xdr:rowOff>85725</xdr:rowOff>
    </xdr:from>
    <xdr:to>
      <xdr:col>17</xdr:col>
      <xdr:colOff>66674</xdr:colOff>
      <xdr:row>19</xdr:row>
      <xdr:rowOff>171450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600075</xdr:colOff>
      <xdr:row>8</xdr:row>
      <xdr:rowOff>133350</xdr:rowOff>
    </xdr:from>
    <xdr:to>
      <xdr:col>11</xdr:col>
      <xdr:colOff>838200</xdr:colOff>
      <xdr:row>17</xdr:row>
      <xdr:rowOff>85725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214312</xdr:colOff>
      <xdr:row>1</xdr:row>
      <xdr:rowOff>114300</xdr:rowOff>
    </xdr:from>
    <xdr:to>
      <xdr:col>11</xdr:col>
      <xdr:colOff>519112</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404812</xdr:colOff>
      <xdr:row>18</xdr:row>
      <xdr:rowOff>9525</xdr:rowOff>
    </xdr:from>
    <xdr:to>
      <xdr:col>12</xdr:col>
      <xdr:colOff>100012</xdr:colOff>
      <xdr:row>32</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566737</xdr:colOff>
      <xdr:row>34</xdr:row>
      <xdr:rowOff>47625</xdr:rowOff>
    </xdr:from>
    <xdr:to>
      <xdr:col>11</xdr:col>
      <xdr:colOff>523875</xdr:colOff>
      <xdr:row>48</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595311</xdr:colOff>
      <xdr:row>63</xdr:row>
      <xdr:rowOff>76200</xdr:rowOff>
    </xdr:from>
    <xdr:to>
      <xdr:col>9</xdr:col>
      <xdr:colOff>495299</xdr:colOff>
      <xdr:row>77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423862</xdr:colOff>
      <xdr:row>81</xdr:row>
      <xdr:rowOff>66675</xdr:rowOff>
    </xdr:from>
    <xdr:to>
      <xdr:col>10</xdr:col>
      <xdr:colOff>4762</xdr:colOff>
      <xdr:row>95</xdr:row>
      <xdr:rowOff>142875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1071562</xdr:colOff>
      <xdr:row>97</xdr:row>
      <xdr:rowOff>57150</xdr:rowOff>
    </xdr:from>
    <xdr:to>
      <xdr:col>11</xdr:col>
      <xdr:colOff>42862</xdr:colOff>
      <xdr:row>111</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53</xdr:row>
      <xdr:rowOff>104775</xdr:rowOff>
    </xdr:from>
    <xdr:to>
      <xdr:col>15</xdr:col>
      <xdr:colOff>323850</xdr:colOff>
      <xdr:row>68</xdr:row>
      <xdr:rowOff>38100</xdr:rowOff>
    </xdr:to>
    <xdr:sp macro="" textlink="">
      <xdr:nvSpPr>
        <xdr:cNvPr id="57" name="Rounded Rectangle 56"/>
        <xdr:cNvSpPr/>
      </xdr:nvSpPr>
      <xdr:spPr>
        <a:xfrm>
          <a:off x="28575" y="10201275"/>
          <a:ext cx="9439275" cy="2790825"/>
        </a:xfrm>
        <a:prstGeom prst="roundRect">
          <a:avLst>
            <a:gd name="adj" fmla="val 3573"/>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333376</xdr:colOff>
      <xdr:row>24</xdr:row>
      <xdr:rowOff>19050</xdr:rowOff>
    </xdr:from>
    <xdr:to>
      <xdr:col>20</xdr:col>
      <xdr:colOff>28576</xdr:colOff>
      <xdr:row>38</xdr:row>
      <xdr:rowOff>133350</xdr:rowOff>
    </xdr:to>
    <xdr:sp macro="" textlink="">
      <xdr:nvSpPr>
        <xdr:cNvPr id="43" name="Rounded Rectangle 42"/>
        <xdr:cNvSpPr/>
      </xdr:nvSpPr>
      <xdr:spPr>
        <a:xfrm>
          <a:off x="9477376" y="4591050"/>
          <a:ext cx="2743200" cy="2781300"/>
        </a:xfrm>
        <a:prstGeom prst="roundRect">
          <a:avLst>
            <a:gd name="adj" fmla="val 3856"/>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38101</xdr:colOff>
      <xdr:row>0</xdr:row>
      <xdr:rowOff>38101</xdr:rowOff>
    </xdr:from>
    <xdr:to>
      <xdr:col>20</xdr:col>
      <xdr:colOff>9525</xdr:colOff>
      <xdr:row>2</xdr:row>
      <xdr:rowOff>171451</xdr:rowOff>
    </xdr:to>
    <xdr:sp macro="" textlink="">
      <xdr:nvSpPr>
        <xdr:cNvPr id="2" name="Rounded Rectangle 1"/>
        <xdr:cNvSpPr/>
      </xdr:nvSpPr>
      <xdr:spPr>
        <a:xfrm>
          <a:off x="38101" y="38101"/>
          <a:ext cx="12163424" cy="514350"/>
        </a:xfrm>
        <a:prstGeom prst="roundRect">
          <a:avLst>
            <a:gd name="adj" fmla="val 6863"/>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cap="none" spc="0">
              <a:ln w="0"/>
              <a:solidFill>
                <a:schemeClr val="tx1"/>
              </a:solidFill>
              <a:effectLst>
                <a:outerShdw blurRad="38100" dist="19050" dir="2700000" algn="tl" rotWithShape="0">
                  <a:schemeClr val="dk1">
                    <a:alpha val="40000"/>
                  </a:schemeClr>
                </a:outerShdw>
              </a:effectLst>
            </a:rPr>
            <a:t>MENTAL HEALTH DASHBOARD</a:t>
          </a:r>
        </a:p>
      </xdr:txBody>
    </xdr:sp>
    <xdr:clientData/>
  </xdr:twoCellAnchor>
  <xdr:twoCellAnchor>
    <xdr:from>
      <xdr:col>0</xdr:col>
      <xdr:colOff>38101</xdr:colOff>
      <xdr:row>3</xdr:row>
      <xdr:rowOff>0</xdr:rowOff>
    </xdr:from>
    <xdr:to>
      <xdr:col>7</xdr:col>
      <xdr:colOff>466725</xdr:colOff>
      <xdr:row>8</xdr:row>
      <xdr:rowOff>9525</xdr:rowOff>
    </xdr:to>
    <xdr:sp macro="" textlink="">
      <xdr:nvSpPr>
        <xdr:cNvPr id="3" name="Rounded Rectangle 2"/>
        <xdr:cNvSpPr/>
      </xdr:nvSpPr>
      <xdr:spPr>
        <a:xfrm>
          <a:off x="38101" y="571500"/>
          <a:ext cx="4695824" cy="962025"/>
        </a:xfrm>
        <a:prstGeom prst="roundRect">
          <a:avLst>
            <a:gd name="adj" fmla="val 7447"/>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xdr:colOff>
      <xdr:row>8</xdr:row>
      <xdr:rowOff>28575</xdr:rowOff>
    </xdr:from>
    <xdr:to>
      <xdr:col>12</xdr:col>
      <xdr:colOff>200024</xdr:colOff>
      <xdr:row>24</xdr:row>
      <xdr:rowOff>0</xdr:rowOff>
    </xdr:to>
    <xdr:sp macro="" textlink="">
      <xdr:nvSpPr>
        <xdr:cNvPr id="8" name="Rounded Rectangle 7"/>
        <xdr:cNvSpPr/>
      </xdr:nvSpPr>
      <xdr:spPr>
        <a:xfrm>
          <a:off x="28575" y="1552575"/>
          <a:ext cx="7486649" cy="3019425"/>
        </a:xfrm>
        <a:prstGeom prst="roundRect">
          <a:avLst>
            <a:gd name="adj" fmla="val 3102"/>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142875</xdr:colOff>
      <xdr:row>24</xdr:row>
      <xdr:rowOff>19051</xdr:rowOff>
    </xdr:from>
    <xdr:to>
      <xdr:col>15</xdr:col>
      <xdr:colOff>304800</xdr:colOff>
      <xdr:row>38</xdr:row>
      <xdr:rowOff>161925</xdr:rowOff>
    </xdr:to>
    <xdr:sp macro="" textlink="">
      <xdr:nvSpPr>
        <xdr:cNvPr id="9" name="Rounded Rectangle 8"/>
        <xdr:cNvSpPr/>
      </xdr:nvSpPr>
      <xdr:spPr>
        <a:xfrm>
          <a:off x="3800475" y="4591051"/>
          <a:ext cx="5648325" cy="2809874"/>
        </a:xfrm>
        <a:prstGeom prst="roundRect">
          <a:avLst>
            <a:gd name="adj" fmla="val 3009"/>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485775</xdr:colOff>
      <xdr:row>2</xdr:row>
      <xdr:rowOff>180975</xdr:rowOff>
    </xdr:from>
    <xdr:to>
      <xdr:col>11</xdr:col>
      <xdr:colOff>428625</xdr:colOff>
      <xdr:row>8</xdr:row>
      <xdr:rowOff>0</xdr:rowOff>
    </xdr:to>
    <xdr:sp macro="" textlink="">
      <xdr:nvSpPr>
        <xdr:cNvPr id="10" name="Rounded Rectangle 9"/>
        <xdr:cNvSpPr/>
      </xdr:nvSpPr>
      <xdr:spPr>
        <a:xfrm>
          <a:off x="4752975" y="561975"/>
          <a:ext cx="2381250" cy="962025"/>
        </a:xfrm>
        <a:prstGeom prst="roundRect">
          <a:avLst>
            <a:gd name="adj" fmla="val 9427"/>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238124</xdr:colOff>
      <xdr:row>8</xdr:row>
      <xdr:rowOff>19050</xdr:rowOff>
    </xdr:from>
    <xdr:to>
      <xdr:col>20</xdr:col>
      <xdr:colOff>9525</xdr:colOff>
      <xdr:row>23</xdr:row>
      <xdr:rowOff>180976</xdr:rowOff>
    </xdr:to>
    <xdr:sp macro="" textlink="">
      <xdr:nvSpPr>
        <xdr:cNvPr id="11" name="Rounded Rectangle 10"/>
        <xdr:cNvSpPr/>
      </xdr:nvSpPr>
      <xdr:spPr>
        <a:xfrm>
          <a:off x="7553324" y="1543050"/>
          <a:ext cx="4648201" cy="3019426"/>
        </a:xfrm>
        <a:prstGeom prst="roundRect">
          <a:avLst>
            <a:gd name="adj" fmla="val 3187"/>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47625</xdr:colOff>
      <xdr:row>3</xdr:row>
      <xdr:rowOff>0</xdr:rowOff>
    </xdr:from>
    <xdr:to>
      <xdr:col>20</xdr:col>
      <xdr:colOff>9525</xdr:colOff>
      <xdr:row>7</xdr:row>
      <xdr:rowOff>180975</xdr:rowOff>
    </xdr:to>
    <xdr:sp macro="" textlink="">
      <xdr:nvSpPr>
        <xdr:cNvPr id="12" name="Rounded Rectangle 11"/>
        <xdr:cNvSpPr/>
      </xdr:nvSpPr>
      <xdr:spPr>
        <a:xfrm>
          <a:off x="9801225" y="571500"/>
          <a:ext cx="2400300" cy="942975"/>
        </a:xfrm>
        <a:prstGeom prst="roundRect">
          <a:avLst>
            <a:gd name="adj" fmla="val 5466"/>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457200</xdr:colOff>
      <xdr:row>3</xdr:row>
      <xdr:rowOff>1</xdr:rowOff>
    </xdr:from>
    <xdr:to>
      <xdr:col>16</xdr:col>
      <xdr:colOff>28575</xdr:colOff>
      <xdr:row>8</xdr:row>
      <xdr:rowOff>1</xdr:rowOff>
    </xdr:to>
    <xdr:sp macro="" textlink="">
      <xdr:nvSpPr>
        <xdr:cNvPr id="13" name="Rounded Rectangle 12"/>
        <xdr:cNvSpPr/>
      </xdr:nvSpPr>
      <xdr:spPr>
        <a:xfrm>
          <a:off x="7162800" y="571501"/>
          <a:ext cx="2619375" cy="952500"/>
        </a:xfrm>
        <a:prstGeom prst="roundRect">
          <a:avLst>
            <a:gd name="adj" fmla="val 7417"/>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xdr:colOff>
      <xdr:row>24</xdr:row>
      <xdr:rowOff>19050</xdr:rowOff>
    </xdr:from>
    <xdr:to>
      <xdr:col>6</xdr:col>
      <xdr:colOff>123825</xdr:colOff>
      <xdr:row>38</xdr:row>
      <xdr:rowOff>152400</xdr:rowOff>
    </xdr:to>
    <xdr:sp macro="" textlink="">
      <xdr:nvSpPr>
        <xdr:cNvPr id="14" name="Rounded Rectangle 13"/>
        <xdr:cNvSpPr/>
      </xdr:nvSpPr>
      <xdr:spPr>
        <a:xfrm>
          <a:off x="28575" y="4591050"/>
          <a:ext cx="3752850" cy="2800350"/>
        </a:xfrm>
        <a:prstGeom prst="roundRect">
          <a:avLst>
            <a:gd name="adj" fmla="val 3073"/>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28576</xdr:colOff>
      <xdr:row>39</xdr:row>
      <xdr:rowOff>0</xdr:rowOff>
    </xdr:from>
    <xdr:to>
      <xdr:col>15</xdr:col>
      <xdr:colOff>342900</xdr:colOff>
      <xdr:row>53</xdr:row>
      <xdr:rowOff>85725</xdr:rowOff>
    </xdr:to>
    <xdr:sp macro="" textlink="">
      <xdr:nvSpPr>
        <xdr:cNvPr id="15" name="Rounded Rectangle 14"/>
        <xdr:cNvSpPr/>
      </xdr:nvSpPr>
      <xdr:spPr>
        <a:xfrm>
          <a:off x="28576" y="7429500"/>
          <a:ext cx="9458324" cy="2752725"/>
        </a:xfrm>
        <a:prstGeom prst="roundRect">
          <a:avLst>
            <a:gd name="adj" fmla="val 3577"/>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142875</xdr:colOff>
      <xdr:row>3</xdr:row>
      <xdr:rowOff>95250</xdr:rowOff>
    </xdr:from>
    <xdr:to>
      <xdr:col>2</xdr:col>
      <xdr:colOff>95250</xdr:colOff>
      <xdr:row>7</xdr:row>
      <xdr:rowOff>171449</xdr:rowOff>
    </xdr:to>
    <xdr:sp macro="" textlink="">
      <xdr:nvSpPr>
        <xdr:cNvPr id="16" name="TextBox 15"/>
        <xdr:cNvSpPr txBox="1"/>
      </xdr:nvSpPr>
      <xdr:spPr>
        <a:xfrm>
          <a:off x="142875" y="666750"/>
          <a:ext cx="1171575" cy="838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t>Gender </a:t>
          </a:r>
        </a:p>
        <a:p>
          <a:r>
            <a:rPr lang="en-US" sz="1400" b="1" baseline="0"/>
            <a:t>of Respondents</a:t>
          </a:r>
          <a:endParaRPr lang="en-US" sz="1400" b="1"/>
        </a:p>
      </xdr:txBody>
    </xdr:sp>
    <xdr:clientData/>
  </xdr:twoCellAnchor>
  <xdr:twoCellAnchor>
    <xdr:from>
      <xdr:col>2</xdr:col>
      <xdr:colOff>285750</xdr:colOff>
      <xdr:row>3</xdr:row>
      <xdr:rowOff>171451</xdr:rowOff>
    </xdr:from>
    <xdr:to>
      <xdr:col>3</xdr:col>
      <xdr:colOff>266700</xdr:colOff>
      <xdr:row>5</xdr:row>
      <xdr:rowOff>104775</xdr:rowOff>
    </xdr:to>
    <xdr:sp macro="" textlink="">
      <xdr:nvSpPr>
        <xdr:cNvPr id="17" name="TextBox 16"/>
        <xdr:cNvSpPr txBox="1"/>
      </xdr:nvSpPr>
      <xdr:spPr>
        <a:xfrm>
          <a:off x="1504950" y="742951"/>
          <a:ext cx="590550"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Male</a:t>
          </a:r>
        </a:p>
      </xdr:txBody>
    </xdr:sp>
    <xdr:clientData/>
  </xdr:twoCellAnchor>
  <xdr:twoCellAnchor>
    <xdr:from>
      <xdr:col>3</xdr:col>
      <xdr:colOff>314325</xdr:colOff>
      <xdr:row>5</xdr:row>
      <xdr:rowOff>1</xdr:rowOff>
    </xdr:from>
    <xdr:to>
      <xdr:col>4</xdr:col>
      <xdr:colOff>257175</xdr:colOff>
      <xdr:row>6</xdr:row>
      <xdr:rowOff>114301</xdr:rowOff>
    </xdr:to>
    <xdr:sp macro="" textlink="">
      <xdr:nvSpPr>
        <xdr:cNvPr id="24" name="TextBox 23"/>
        <xdr:cNvSpPr txBox="1"/>
      </xdr:nvSpPr>
      <xdr:spPr>
        <a:xfrm>
          <a:off x="2143125" y="952501"/>
          <a:ext cx="5524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accent1">
                  <a:lumMod val="50000"/>
                </a:schemeClr>
              </a:solidFill>
            </a:rPr>
            <a:t>62%</a:t>
          </a:r>
        </a:p>
      </xdr:txBody>
    </xdr:sp>
    <xdr:clientData/>
  </xdr:twoCellAnchor>
  <xdr:twoCellAnchor>
    <xdr:from>
      <xdr:col>5</xdr:col>
      <xdr:colOff>95250</xdr:colOff>
      <xdr:row>4</xdr:row>
      <xdr:rowOff>0</xdr:rowOff>
    </xdr:from>
    <xdr:to>
      <xdr:col>6</xdr:col>
      <xdr:colOff>295275</xdr:colOff>
      <xdr:row>5</xdr:row>
      <xdr:rowOff>142875</xdr:rowOff>
    </xdr:to>
    <xdr:sp macro="" textlink="">
      <xdr:nvSpPr>
        <xdr:cNvPr id="25" name="TextBox 24"/>
        <xdr:cNvSpPr txBox="1"/>
      </xdr:nvSpPr>
      <xdr:spPr>
        <a:xfrm>
          <a:off x="3143250" y="762000"/>
          <a:ext cx="80962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chemeClr val="dk1"/>
              </a:solidFill>
              <a:latin typeface="+mn-lt"/>
              <a:ea typeface="+mn-ea"/>
              <a:cs typeface="+mn-cs"/>
            </a:rPr>
            <a:t>Female</a:t>
          </a:r>
        </a:p>
      </xdr:txBody>
    </xdr:sp>
    <xdr:clientData/>
  </xdr:twoCellAnchor>
  <xdr:twoCellAnchor>
    <xdr:from>
      <xdr:col>6</xdr:col>
      <xdr:colOff>352425</xdr:colOff>
      <xdr:row>5</xdr:row>
      <xdr:rowOff>9526</xdr:rowOff>
    </xdr:from>
    <xdr:to>
      <xdr:col>7</xdr:col>
      <xdr:colOff>295275</xdr:colOff>
      <xdr:row>6</xdr:row>
      <xdr:rowOff>123826</xdr:rowOff>
    </xdr:to>
    <xdr:sp macro="" textlink="">
      <xdr:nvSpPr>
        <xdr:cNvPr id="27" name="TextBox 26"/>
        <xdr:cNvSpPr txBox="1"/>
      </xdr:nvSpPr>
      <xdr:spPr>
        <a:xfrm>
          <a:off x="4010025" y="962026"/>
          <a:ext cx="5524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chemeClr val="accent1">
                  <a:lumMod val="50000"/>
                </a:schemeClr>
              </a:solidFill>
              <a:latin typeface="+mn-lt"/>
              <a:ea typeface="+mn-ea"/>
              <a:cs typeface="+mn-cs"/>
            </a:rPr>
            <a:t>38%</a:t>
          </a:r>
        </a:p>
      </xdr:txBody>
    </xdr:sp>
    <xdr:clientData/>
  </xdr:twoCellAnchor>
  <xdr:twoCellAnchor>
    <xdr:from>
      <xdr:col>7</xdr:col>
      <xdr:colOff>590551</xdr:colOff>
      <xdr:row>3</xdr:row>
      <xdr:rowOff>123825</xdr:rowOff>
    </xdr:from>
    <xdr:to>
      <xdr:col>9</xdr:col>
      <xdr:colOff>581025</xdr:colOff>
      <xdr:row>7</xdr:row>
      <xdr:rowOff>190499</xdr:rowOff>
    </xdr:to>
    <xdr:sp macro="" textlink="">
      <xdr:nvSpPr>
        <xdr:cNvPr id="33" name="TextBox 32"/>
        <xdr:cNvSpPr txBox="1"/>
      </xdr:nvSpPr>
      <xdr:spPr>
        <a:xfrm>
          <a:off x="4857751" y="695325"/>
          <a:ext cx="1209674" cy="828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t>Stress levels   Per </a:t>
          </a:r>
        </a:p>
        <a:p>
          <a:r>
            <a:rPr lang="en-US" sz="1400" b="1" baseline="0"/>
            <a:t>Individual</a:t>
          </a:r>
          <a:endParaRPr lang="en-US" sz="1400" b="1"/>
        </a:p>
      </xdr:txBody>
    </xdr:sp>
    <xdr:clientData/>
  </xdr:twoCellAnchor>
  <xdr:twoCellAnchor>
    <xdr:from>
      <xdr:col>11</xdr:col>
      <xdr:colOff>466726</xdr:colOff>
      <xdr:row>3</xdr:row>
      <xdr:rowOff>114300</xdr:rowOff>
    </xdr:from>
    <xdr:to>
      <xdr:col>14</xdr:col>
      <xdr:colOff>152400</xdr:colOff>
      <xdr:row>7</xdr:row>
      <xdr:rowOff>104775</xdr:rowOff>
    </xdr:to>
    <xdr:sp macro="" textlink="">
      <xdr:nvSpPr>
        <xdr:cNvPr id="38" name="TextBox 37"/>
        <xdr:cNvSpPr txBox="1"/>
      </xdr:nvSpPr>
      <xdr:spPr>
        <a:xfrm>
          <a:off x="7172326" y="685800"/>
          <a:ext cx="1514474"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t>Depression levels per </a:t>
          </a:r>
        </a:p>
        <a:p>
          <a:r>
            <a:rPr lang="en-US" sz="1400" b="1" baseline="0"/>
            <a:t>Individual</a:t>
          </a:r>
          <a:endParaRPr lang="en-US" sz="1400" b="1"/>
        </a:p>
      </xdr:txBody>
    </xdr:sp>
    <xdr:clientData/>
  </xdr:twoCellAnchor>
  <xdr:twoCellAnchor>
    <xdr:from>
      <xdr:col>16</xdr:col>
      <xdr:colOff>104775</xdr:colOff>
      <xdr:row>3</xdr:row>
      <xdr:rowOff>95250</xdr:rowOff>
    </xdr:from>
    <xdr:to>
      <xdr:col>18</xdr:col>
      <xdr:colOff>304800</xdr:colOff>
      <xdr:row>7</xdr:row>
      <xdr:rowOff>76200</xdr:rowOff>
    </xdr:to>
    <xdr:sp macro="" textlink="">
      <xdr:nvSpPr>
        <xdr:cNvPr id="39" name="TextBox 38"/>
        <xdr:cNvSpPr txBox="1"/>
      </xdr:nvSpPr>
      <xdr:spPr>
        <a:xfrm>
          <a:off x="9858375" y="666750"/>
          <a:ext cx="1419225"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baseline="0"/>
            <a:t>Average sleeping hours of Individuals</a:t>
          </a:r>
          <a:endParaRPr lang="en-US" sz="1400" b="1"/>
        </a:p>
      </xdr:txBody>
    </xdr:sp>
    <xdr:clientData/>
  </xdr:twoCellAnchor>
  <xdr:twoCellAnchor>
    <xdr:from>
      <xdr:col>6</xdr:col>
      <xdr:colOff>266700</xdr:colOff>
      <xdr:row>24</xdr:row>
      <xdr:rowOff>95250</xdr:rowOff>
    </xdr:from>
    <xdr:to>
      <xdr:col>16</xdr:col>
      <xdr:colOff>104775</xdr:colOff>
      <xdr:row>37</xdr:row>
      <xdr:rowOff>180975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361950</xdr:colOff>
      <xdr:row>4</xdr:row>
      <xdr:rowOff>142874</xdr:rowOff>
    </xdr:from>
    <xdr:to>
      <xdr:col>19</xdr:col>
      <xdr:colOff>381000</xdr:colOff>
      <xdr:row>6</xdr:row>
      <xdr:rowOff>152400</xdr:rowOff>
    </xdr:to>
    <xdr:sp macro="" textlink="">
      <xdr:nvSpPr>
        <xdr:cNvPr id="41" name="TextBox 40"/>
        <xdr:cNvSpPr txBox="1"/>
      </xdr:nvSpPr>
      <xdr:spPr>
        <a:xfrm>
          <a:off x="11334750" y="904874"/>
          <a:ext cx="628650"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accent1">
                  <a:lumMod val="50000"/>
                </a:schemeClr>
              </a:solidFill>
            </a:rPr>
            <a:t>6 Hrs</a:t>
          </a:r>
          <a:endParaRPr lang="en-US" sz="1600" b="1">
            <a:solidFill>
              <a:schemeClr val="accent1">
                <a:lumMod val="50000"/>
              </a:schemeClr>
            </a:solidFill>
          </a:endParaRPr>
        </a:p>
      </xdr:txBody>
    </xdr:sp>
    <xdr:clientData/>
  </xdr:twoCellAnchor>
  <xdr:twoCellAnchor>
    <xdr:from>
      <xdr:col>10</xdr:col>
      <xdr:colOff>238125</xdr:colOff>
      <xdr:row>4</xdr:row>
      <xdr:rowOff>142876</xdr:rowOff>
    </xdr:from>
    <xdr:to>
      <xdr:col>11</xdr:col>
      <xdr:colOff>219075</xdr:colOff>
      <xdr:row>6</xdr:row>
      <xdr:rowOff>66676</xdr:rowOff>
    </xdr:to>
    <xdr:sp macro="" textlink="">
      <xdr:nvSpPr>
        <xdr:cNvPr id="44" name="TextBox 43"/>
        <xdr:cNvSpPr txBox="1"/>
      </xdr:nvSpPr>
      <xdr:spPr>
        <a:xfrm>
          <a:off x="6334125" y="904876"/>
          <a:ext cx="5905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chemeClr val="accent1">
                  <a:lumMod val="50000"/>
                </a:schemeClr>
              </a:solidFill>
              <a:latin typeface="+mn-lt"/>
              <a:ea typeface="+mn-ea"/>
              <a:cs typeface="+mn-cs"/>
            </a:rPr>
            <a:t>7/10</a:t>
          </a:r>
        </a:p>
      </xdr:txBody>
    </xdr:sp>
    <xdr:clientData/>
  </xdr:twoCellAnchor>
  <xdr:twoCellAnchor>
    <xdr:from>
      <xdr:col>14</xdr:col>
      <xdr:colOff>190500</xdr:colOff>
      <xdr:row>3</xdr:row>
      <xdr:rowOff>76200</xdr:rowOff>
    </xdr:from>
    <xdr:to>
      <xdr:col>15</xdr:col>
      <xdr:colOff>581024</xdr:colOff>
      <xdr:row>7</xdr:row>
      <xdr:rowOff>171450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152399</xdr:colOff>
      <xdr:row>3</xdr:row>
      <xdr:rowOff>104775</xdr:rowOff>
    </xdr:from>
    <xdr:to>
      <xdr:col>19</xdr:col>
      <xdr:colOff>542924</xdr:colOff>
      <xdr:row>7</xdr:row>
      <xdr:rowOff>133351</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504825</xdr:colOff>
      <xdr:row>3</xdr:row>
      <xdr:rowOff>28575</xdr:rowOff>
    </xdr:from>
    <xdr:to>
      <xdr:col>11</xdr:col>
      <xdr:colOff>476249</xdr:colOff>
      <xdr:row>8</xdr:row>
      <xdr:rowOff>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428625</xdr:colOff>
      <xdr:row>4</xdr:row>
      <xdr:rowOff>152401</xdr:rowOff>
    </xdr:from>
    <xdr:to>
      <xdr:col>15</xdr:col>
      <xdr:colOff>371475</xdr:colOff>
      <xdr:row>6</xdr:row>
      <xdr:rowOff>76201</xdr:rowOff>
    </xdr:to>
    <xdr:sp macro="" textlink="">
      <xdr:nvSpPr>
        <xdr:cNvPr id="49" name="TextBox 48"/>
        <xdr:cNvSpPr txBox="1"/>
      </xdr:nvSpPr>
      <xdr:spPr>
        <a:xfrm>
          <a:off x="8963025" y="914401"/>
          <a:ext cx="5524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chemeClr val="accent1">
                  <a:lumMod val="50000"/>
                </a:schemeClr>
              </a:solidFill>
              <a:latin typeface="+mn-lt"/>
              <a:ea typeface="+mn-ea"/>
              <a:cs typeface="+mn-cs"/>
            </a:rPr>
            <a:t>7/10</a:t>
          </a:r>
        </a:p>
      </xdr:txBody>
    </xdr:sp>
    <xdr:clientData/>
  </xdr:twoCellAnchor>
  <xdr:twoCellAnchor>
    <xdr:from>
      <xdr:col>3</xdr:col>
      <xdr:colOff>85724</xdr:colOff>
      <xdr:row>3</xdr:row>
      <xdr:rowOff>85725</xdr:rowOff>
    </xdr:from>
    <xdr:to>
      <xdr:col>4</xdr:col>
      <xdr:colOff>476249</xdr:colOff>
      <xdr:row>8</xdr:row>
      <xdr:rowOff>9524</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142875</xdr:colOff>
      <xdr:row>3</xdr:row>
      <xdr:rowOff>114299</xdr:rowOff>
    </xdr:from>
    <xdr:to>
      <xdr:col>7</xdr:col>
      <xdr:colOff>419100</xdr:colOff>
      <xdr:row>7</xdr:row>
      <xdr:rowOff>161924</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238124</xdr:colOff>
      <xdr:row>8</xdr:row>
      <xdr:rowOff>66675</xdr:rowOff>
    </xdr:from>
    <xdr:to>
      <xdr:col>19</xdr:col>
      <xdr:colOff>552449</xdr:colOff>
      <xdr:row>23</xdr:row>
      <xdr:rowOff>123826</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24</xdr:row>
      <xdr:rowOff>95250</xdr:rowOff>
    </xdr:from>
    <xdr:to>
      <xdr:col>6</xdr:col>
      <xdr:colOff>133350</xdr:colOff>
      <xdr:row>38</xdr:row>
      <xdr:rowOff>66675</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323850</xdr:colOff>
      <xdr:row>24</xdr:row>
      <xdr:rowOff>85725</xdr:rowOff>
    </xdr:from>
    <xdr:to>
      <xdr:col>20</xdr:col>
      <xdr:colOff>28576</xdr:colOff>
      <xdr:row>38</xdr:row>
      <xdr:rowOff>28574</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371475</xdr:colOff>
      <xdr:row>38</xdr:row>
      <xdr:rowOff>152400</xdr:rowOff>
    </xdr:from>
    <xdr:to>
      <xdr:col>20</xdr:col>
      <xdr:colOff>57150</xdr:colOff>
      <xdr:row>68</xdr:row>
      <xdr:rowOff>28575</xdr:rowOff>
    </xdr:to>
    <xdr:sp macro="" textlink="">
      <xdr:nvSpPr>
        <xdr:cNvPr id="46" name="Rounded Rectangle 45"/>
        <xdr:cNvSpPr/>
      </xdr:nvSpPr>
      <xdr:spPr>
        <a:xfrm>
          <a:off x="9515475" y="7391400"/>
          <a:ext cx="2733675" cy="5591175"/>
        </a:xfrm>
        <a:prstGeom prst="roundRect">
          <a:avLst>
            <a:gd name="adj" fmla="val 3573"/>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142876</xdr:colOff>
      <xdr:row>38</xdr:row>
      <xdr:rowOff>171450</xdr:rowOff>
    </xdr:from>
    <xdr:to>
      <xdr:col>18</xdr:col>
      <xdr:colOff>371476</xdr:colOff>
      <xdr:row>40</xdr:row>
      <xdr:rowOff>180975</xdr:rowOff>
    </xdr:to>
    <xdr:sp macro="" textlink="">
      <xdr:nvSpPr>
        <xdr:cNvPr id="53" name="TextBox 52"/>
        <xdr:cNvSpPr txBox="1"/>
      </xdr:nvSpPr>
      <xdr:spPr>
        <a:xfrm>
          <a:off x="10506076" y="7410450"/>
          <a:ext cx="8382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baseline="0"/>
            <a:t>Slicers</a:t>
          </a:r>
          <a:endParaRPr lang="en-US" sz="1800" b="1"/>
        </a:p>
      </xdr:txBody>
    </xdr:sp>
    <xdr:clientData/>
  </xdr:twoCellAnchor>
  <xdr:twoCellAnchor>
    <xdr:from>
      <xdr:col>0</xdr:col>
      <xdr:colOff>28576</xdr:colOff>
      <xdr:row>8</xdr:row>
      <xdr:rowOff>28574</xdr:rowOff>
    </xdr:from>
    <xdr:to>
      <xdr:col>12</xdr:col>
      <xdr:colOff>114300</xdr:colOff>
      <xdr:row>23</xdr:row>
      <xdr:rowOff>76199</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133350</xdr:colOff>
      <xdr:row>39</xdr:row>
      <xdr:rowOff>0</xdr:rowOff>
    </xdr:from>
    <xdr:to>
      <xdr:col>7</xdr:col>
      <xdr:colOff>333376</xdr:colOff>
      <xdr:row>53</xdr:row>
      <xdr:rowOff>28575</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485776</xdr:colOff>
      <xdr:row>38</xdr:row>
      <xdr:rowOff>142875</xdr:rowOff>
    </xdr:from>
    <xdr:to>
      <xdr:col>15</xdr:col>
      <xdr:colOff>180976</xdr:colOff>
      <xdr:row>53</xdr:row>
      <xdr:rowOff>28575</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85725</xdr:colOff>
      <xdr:row>53</xdr:row>
      <xdr:rowOff>133350</xdr:rowOff>
    </xdr:from>
    <xdr:to>
      <xdr:col>9</xdr:col>
      <xdr:colOff>314324</xdr:colOff>
      <xdr:row>55</xdr:row>
      <xdr:rowOff>142875</xdr:rowOff>
    </xdr:to>
    <xdr:sp macro="" textlink="">
      <xdr:nvSpPr>
        <xdr:cNvPr id="59" name="TextBox 58"/>
        <xdr:cNvSpPr txBox="1"/>
      </xdr:nvSpPr>
      <xdr:spPr>
        <a:xfrm>
          <a:off x="4352925" y="10229850"/>
          <a:ext cx="1447799"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baseline="0"/>
            <a:t>Key Insights</a:t>
          </a:r>
          <a:endParaRPr lang="en-US" sz="1800" b="1"/>
        </a:p>
      </xdr:txBody>
    </xdr:sp>
    <xdr:clientData/>
  </xdr:twoCellAnchor>
  <xdr:twoCellAnchor editAs="oneCell">
    <xdr:from>
      <xdr:col>15</xdr:col>
      <xdr:colOff>419100</xdr:colOff>
      <xdr:row>46</xdr:row>
      <xdr:rowOff>47625</xdr:rowOff>
    </xdr:from>
    <xdr:to>
      <xdr:col>19</xdr:col>
      <xdr:colOff>581025</xdr:colOff>
      <xdr:row>55</xdr:row>
      <xdr:rowOff>85725</xdr:rowOff>
    </xdr:to>
    <mc:AlternateContent xmlns:mc="http://schemas.openxmlformats.org/markup-compatibility/2006" xmlns:a14="http://schemas.microsoft.com/office/drawing/2010/main">
      <mc:Choice Requires="a14">
        <xdr:graphicFrame macro="">
          <xdr:nvGraphicFramePr>
            <xdr:cNvPr id="4"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9563100" y="8810625"/>
              <a:ext cx="2600325"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419101</xdr:colOff>
      <xdr:row>40</xdr:row>
      <xdr:rowOff>133351</xdr:rowOff>
    </xdr:from>
    <xdr:to>
      <xdr:col>19</xdr:col>
      <xdr:colOff>581025</xdr:colOff>
      <xdr:row>46</xdr:row>
      <xdr:rowOff>19050</xdr:rowOff>
    </xdr:to>
    <mc:AlternateContent xmlns:mc="http://schemas.openxmlformats.org/markup-compatibility/2006" xmlns:a14="http://schemas.microsoft.com/office/drawing/2010/main">
      <mc:Choice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63101" y="7753351"/>
              <a:ext cx="2600324" cy="102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419101</xdr:colOff>
      <xdr:row>55</xdr:row>
      <xdr:rowOff>123825</xdr:rowOff>
    </xdr:from>
    <xdr:to>
      <xdr:col>20</xdr:col>
      <xdr:colOff>28575</xdr:colOff>
      <xdr:row>67</xdr:row>
      <xdr:rowOff>180975</xdr:rowOff>
    </xdr:to>
    <mc:AlternateContent xmlns:mc="http://schemas.openxmlformats.org/markup-compatibility/2006" xmlns:a14="http://schemas.microsoft.com/office/drawing/2010/main">
      <mc:Choice Requires="a14">
        <xdr:graphicFrame macro="">
          <xdr:nvGraphicFramePr>
            <xdr:cNvPr id="6"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9563101" y="10601325"/>
              <a:ext cx="2657474" cy="234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323850</xdr:colOff>
      <xdr:row>55</xdr:row>
      <xdr:rowOff>142875</xdr:rowOff>
    </xdr:from>
    <xdr:to>
      <xdr:col>15</xdr:col>
      <xdr:colOff>200025</xdr:colOff>
      <xdr:row>67</xdr:row>
      <xdr:rowOff>38100</xdr:rowOff>
    </xdr:to>
    <xdr:sp macro="" textlink="">
      <xdr:nvSpPr>
        <xdr:cNvPr id="60" name="TextBox 59"/>
        <xdr:cNvSpPr txBox="1"/>
      </xdr:nvSpPr>
      <xdr:spPr>
        <a:xfrm>
          <a:off x="323850" y="10620375"/>
          <a:ext cx="9020175" cy="2181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baseline="0"/>
            <a:t>1. From the dashboard, we Realize that Levels of Depression are high in Males.</a:t>
          </a:r>
        </a:p>
        <a:p>
          <a:endParaRPr lang="en-US" sz="1400" b="0" baseline="0"/>
        </a:p>
        <a:p>
          <a:r>
            <a:rPr lang="en-US" sz="1400" b="0" baseline="0"/>
            <a:t>2. Youths are More Stressed than the other age groups.</a:t>
          </a:r>
        </a:p>
        <a:p>
          <a:endParaRPr lang="en-US" sz="1400" b="0" baseline="0"/>
        </a:p>
        <a:p>
          <a:r>
            <a:rPr lang="en-US" sz="1400" b="0" baseline="0"/>
            <a:t>3. We learn that the average sleeping hours of respondents is 6 hours.</a:t>
          </a:r>
        </a:p>
        <a:p>
          <a:endParaRPr lang="en-US" sz="1400" b="0" baseline="0"/>
        </a:p>
        <a:p>
          <a:r>
            <a:rPr lang="en-US" sz="1400" b="0" baseline="0"/>
            <a:t>4. We conclude that New york is the city tha has levels of Mental disorders, From stress, depression , to Anxiety.</a:t>
          </a:r>
        </a:p>
        <a:p>
          <a:endParaRPr lang="en-US" sz="1400" b="0" baseline="0"/>
        </a:p>
        <a:p>
          <a:r>
            <a:rPr lang="en-US" sz="1400" b="0" baseline="0"/>
            <a:t>5. We uncover that from the respondents, The most common disorder is Stress.</a:t>
          </a:r>
          <a:endParaRPr lang="en-US" sz="14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del Barasa" refreshedDate="45535.685692361112" createdVersion="6" refreshedVersion="6" minRefreshableVersion="3" recordCount="53">
  <cacheSource type="worksheet">
    <worksheetSource name="Table1"/>
  </cacheSource>
  <cacheFields count="11">
    <cacheField name="user_id" numFmtId="0">
      <sharedItems containsSemiMixedTypes="0" containsString="0" containsNumber="1" containsInteger="1" minValue="1" maxValue="53"/>
    </cacheField>
    <cacheField name="age" numFmtId="0">
      <sharedItems containsSemiMixedTypes="0" containsString="0" containsNumber="1" containsInteger="1" minValue="4" maxValue="65"/>
    </cacheField>
    <cacheField name="Age group" numFmtId="0">
      <sharedItems count="5">
        <s v="minor"/>
        <s v="Youth"/>
        <s v="Elderly"/>
        <s v="Adult"/>
        <s v="Senior"/>
      </sharedItems>
    </cacheField>
    <cacheField name="gender" numFmtId="0">
      <sharedItems count="2">
        <s v="Female"/>
        <s v="Male"/>
      </sharedItems>
    </cacheField>
    <cacheField name="location" numFmtId="0">
      <sharedItems count="7">
        <s v="New York"/>
        <s v="Los Angeles"/>
        <s v="Chicago"/>
        <s v="Miami"/>
        <s v="San Francisco"/>
        <s v="Texas"/>
        <s v="ohio"/>
      </sharedItems>
    </cacheField>
    <cacheField name="stress_level" numFmtId="0">
      <sharedItems containsSemiMixedTypes="0" containsString="0" containsNumber="1" containsInteger="1" minValue="3" maxValue="9"/>
    </cacheField>
    <cacheField name="anxiety_level" numFmtId="0">
      <sharedItems containsSemiMixedTypes="0" containsString="0" containsNumber="1" containsInteger="1" minValue="2" maxValue="9"/>
    </cacheField>
    <cacheField name="depression_level" numFmtId="0">
      <sharedItems containsSemiMixedTypes="0" containsString="0" containsNumber="1" containsInteger="1" minValue="3" maxValue="9"/>
    </cacheField>
    <cacheField name="sleep_hours" numFmtId="0">
      <sharedItems containsSemiMixedTypes="0" containsString="0" containsNumber="1" containsInteger="1" minValue="3" maxValue="9"/>
    </cacheField>
    <cacheField name="social_media_usage_hours" numFmtId="0">
      <sharedItems containsSemiMixedTypes="0" containsString="0" containsNumber="1" containsInteger="1" minValue="6" maxValue="11"/>
    </cacheField>
    <cacheField name="Therapy"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3">
  <r>
    <n v="1"/>
    <n v="17"/>
    <x v="0"/>
    <x v="0"/>
    <x v="0"/>
    <n v="7"/>
    <n v="5"/>
    <n v="4"/>
    <n v="6"/>
    <n v="10"/>
    <x v="0"/>
  </r>
  <r>
    <n v="2"/>
    <n v="16"/>
    <x v="0"/>
    <x v="1"/>
    <x v="1"/>
    <n v="6"/>
    <n v="6"/>
    <n v="5"/>
    <n v="5"/>
    <n v="11"/>
    <x v="1"/>
  </r>
  <r>
    <n v="3"/>
    <n v="18"/>
    <x v="1"/>
    <x v="1"/>
    <x v="2"/>
    <n v="8"/>
    <n v="7"/>
    <n v="6"/>
    <n v="4"/>
    <n v="10"/>
    <x v="1"/>
  </r>
  <r>
    <n v="4"/>
    <n v="17"/>
    <x v="0"/>
    <x v="0"/>
    <x v="3"/>
    <n v="5"/>
    <n v="4"/>
    <n v="3"/>
    <n v="7"/>
    <n v="11"/>
    <x v="1"/>
  </r>
  <r>
    <n v="5"/>
    <n v="19"/>
    <x v="1"/>
    <x v="1"/>
    <x v="4"/>
    <n v="9"/>
    <n v="8"/>
    <n v="7"/>
    <n v="3"/>
    <n v="6"/>
    <x v="0"/>
  </r>
  <r>
    <n v="6"/>
    <n v="20"/>
    <x v="1"/>
    <x v="1"/>
    <x v="5"/>
    <n v="3"/>
    <n v="3"/>
    <n v="4"/>
    <n v="5"/>
    <n v="11"/>
    <x v="1"/>
  </r>
  <r>
    <n v="7"/>
    <n v="22"/>
    <x v="1"/>
    <x v="0"/>
    <x v="3"/>
    <n v="4"/>
    <n v="5"/>
    <n v="6"/>
    <n v="6"/>
    <n v="11"/>
    <x v="0"/>
  </r>
  <r>
    <n v="8"/>
    <n v="19"/>
    <x v="1"/>
    <x v="1"/>
    <x v="2"/>
    <n v="5"/>
    <n v="3"/>
    <n v="6"/>
    <n v="8"/>
    <n v="11"/>
    <x v="1"/>
  </r>
  <r>
    <n v="9"/>
    <n v="24"/>
    <x v="1"/>
    <x v="0"/>
    <x v="0"/>
    <n v="7"/>
    <n v="6"/>
    <n v="6"/>
    <n v="9"/>
    <n v="11"/>
    <x v="0"/>
  </r>
  <r>
    <n v="10"/>
    <n v="20"/>
    <x v="1"/>
    <x v="1"/>
    <x v="2"/>
    <n v="7"/>
    <n v="7"/>
    <n v="6"/>
    <n v="5"/>
    <n v="11"/>
    <x v="1"/>
  </r>
  <r>
    <n v="11"/>
    <n v="18"/>
    <x v="1"/>
    <x v="1"/>
    <x v="1"/>
    <n v="7"/>
    <n v="9"/>
    <n v="7"/>
    <n v="9"/>
    <n v="10"/>
    <x v="1"/>
  </r>
  <r>
    <n v="12"/>
    <n v="20"/>
    <x v="1"/>
    <x v="0"/>
    <x v="3"/>
    <n v="8"/>
    <n v="9"/>
    <n v="8"/>
    <n v="6"/>
    <n v="6"/>
    <x v="1"/>
  </r>
  <r>
    <n v="13"/>
    <n v="50"/>
    <x v="2"/>
    <x v="0"/>
    <x v="5"/>
    <n v="9"/>
    <n v="8"/>
    <n v="8"/>
    <n v="5"/>
    <n v="6"/>
    <x v="0"/>
  </r>
  <r>
    <n v="14"/>
    <n v="44"/>
    <x v="3"/>
    <x v="1"/>
    <x v="4"/>
    <n v="6"/>
    <n v="6"/>
    <n v="7"/>
    <n v="3"/>
    <n v="9"/>
    <x v="1"/>
  </r>
  <r>
    <n v="15"/>
    <n v="50"/>
    <x v="2"/>
    <x v="0"/>
    <x v="1"/>
    <n v="6"/>
    <n v="4"/>
    <n v="4"/>
    <n v="4"/>
    <n v="6"/>
    <x v="0"/>
  </r>
  <r>
    <n v="16"/>
    <n v="60"/>
    <x v="4"/>
    <x v="1"/>
    <x v="3"/>
    <n v="5"/>
    <n v="5"/>
    <n v="7"/>
    <n v="4"/>
    <n v="6"/>
    <x v="1"/>
  </r>
  <r>
    <n v="17"/>
    <n v="36"/>
    <x v="3"/>
    <x v="0"/>
    <x v="0"/>
    <n v="7"/>
    <n v="7"/>
    <n v="9"/>
    <n v="5"/>
    <n v="11"/>
    <x v="0"/>
  </r>
  <r>
    <n v="18"/>
    <n v="48"/>
    <x v="2"/>
    <x v="1"/>
    <x v="5"/>
    <n v="8"/>
    <n v="8"/>
    <n v="9"/>
    <n v="6"/>
    <n v="9"/>
    <x v="1"/>
  </r>
  <r>
    <n v="19"/>
    <n v="55"/>
    <x v="2"/>
    <x v="0"/>
    <x v="2"/>
    <n v="9"/>
    <n v="8"/>
    <n v="7"/>
    <n v="7"/>
    <n v="8"/>
    <x v="0"/>
  </r>
  <r>
    <n v="20"/>
    <n v="48"/>
    <x v="2"/>
    <x v="1"/>
    <x v="1"/>
    <n v="4"/>
    <n v="6"/>
    <n v="4"/>
    <n v="3"/>
    <n v="11"/>
    <x v="1"/>
  </r>
  <r>
    <n v="21"/>
    <n v="37"/>
    <x v="3"/>
    <x v="0"/>
    <x v="3"/>
    <n v="6"/>
    <n v="3"/>
    <n v="5"/>
    <n v="3"/>
    <n v="11"/>
    <x v="0"/>
  </r>
  <r>
    <n v="22"/>
    <n v="37"/>
    <x v="3"/>
    <x v="1"/>
    <x v="0"/>
    <n v="8"/>
    <n v="5"/>
    <n v="8"/>
    <n v="5"/>
    <n v="11"/>
    <x v="0"/>
  </r>
  <r>
    <n v="23"/>
    <n v="27"/>
    <x v="1"/>
    <x v="1"/>
    <x v="0"/>
    <n v="3"/>
    <n v="6"/>
    <n v="9"/>
    <n v="6"/>
    <n v="11"/>
    <x v="1"/>
  </r>
  <r>
    <n v="24"/>
    <n v="38"/>
    <x v="3"/>
    <x v="1"/>
    <x v="0"/>
    <n v="8"/>
    <n v="9"/>
    <n v="9"/>
    <n v="8"/>
    <n v="11"/>
    <x v="0"/>
  </r>
  <r>
    <n v="25"/>
    <n v="4"/>
    <x v="0"/>
    <x v="1"/>
    <x v="2"/>
    <n v="9"/>
    <n v="9"/>
    <n v="9"/>
    <n v="8"/>
    <n v="10"/>
    <x v="1"/>
  </r>
  <r>
    <n v="26"/>
    <n v="26"/>
    <x v="1"/>
    <x v="1"/>
    <x v="1"/>
    <n v="4"/>
    <n v="8"/>
    <n v="9"/>
    <n v="4"/>
    <n v="11"/>
    <x v="1"/>
  </r>
  <r>
    <n v="27"/>
    <n v="37"/>
    <x v="3"/>
    <x v="1"/>
    <x v="3"/>
    <n v="5"/>
    <n v="9"/>
    <n v="8"/>
    <n v="9"/>
    <n v="10"/>
    <x v="0"/>
  </r>
  <r>
    <n v="28"/>
    <n v="34"/>
    <x v="3"/>
    <x v="0"/>
    <x v="2"/>
    <n v="8"/>
    <n v="8"/>
    <n v="8"/>
    <n v="4"/>
    <n v="10"/>
    <x v="1"/>
  </r>
  <r>
    <n v="29"/>
    <n v="35"/>
    <x v="3"/>
    <x v="1"/>
    <x v="3"/>
    <n v="9"/>
    <n v="8"/>
    <n v="9"/>
    <n v="4"/>
    <n v="11"/>
    <x v="1"/>
  </r>
  <r>
    <n v="30"/>
    <n v="25"/>
    <x v="1"/>
    <x v="1"/>
    <x v="4"/>
    <n v="8"/>
    <n v="9"/>
    <n v="5"/>
    <n v="5"/>
    <n v="11"/>
    <x v="1"/>
  </r>
  <r>
    <n v="31"/>
    <n v="26"/>
    <x v="1"/>
    <x v="1"/>
    <x v="2"/>
    <n v="9"/>
    <n v="7"/>
    <n v="9"/>
    <n v="6"/>
    <n v="10"/>
    <x v="1"/>
  </r>
  <r>
    <n v="32"/>
    <n v="26"/>
    <x v="1"/>
    <x v="1"/>
    <x v="2"/>
    <n v="5"/>
    <n v="6"/>
    <n v="8"/>
    <n v="7"/>
    <n v="10"/>
    <x v="1"/>
  </r>
  <r>
    <n v="33"/>
    <n v="26"/>
    <x v="1"/>
    <x v="0"/>
    <x v="5"/>
    <n v="7"/>
    <n v="7"/>
    <n v="7"/>
    <n v="8"/>
    <n v="11"/>
    <x v="1"/>
  </r>
  <r>
    <n v="34"/>
    <n v="26"/>
    <x v="1"/>
    <x v="1"/>
    <x v="6"/>
    <n v="9"/>
    <n v="9"/>
    <n v="9"/>
    <n v="6"/>
    <n v="10"/>
    <x v="1"/>
  </r>
  <r>
    <n v="35"/>
    <n v="24"/>
    <x v="1"/>
    <x v="1"/>
    <x v="6"/>
    <n v="4"/>
    <n v="5"/>
    <n v="6"/>
    <n v="4"/>
    <n v="11"/>
    <x v="1"/>
  </r>
  <r>
    <n v="36"/>
    <n v="21"/>
    <x v="1"/>
    <x v="1"/>
    <x v="6"/>
    <n v="8"/>
    <n v="6"/>
    <n v="4"/>
    <n v="4"/>
    <n v="11"/>
    <x v="1"/>
  </r>
  <r>
    <n v="37"/>
    <n v="55"/>
    <x v="2"/>
    <x v="0"/>
    <x v="5"/>
    <n v="8"/>
    <n v="2"/>
    <n v="7"/>
    <n v="7"/>
    <n v="10"/>
    <x v="1"/>
  </r>
  <r>
    <n v="38"/>
    <n v="65"/>
    <x v="4"/>
    <x v="1"/>
    <x v="0"/>
    <n v="9"/>
    <n v="3"/>
    <n v="4"/>
    <n v="4"/>
    <n v="10"/>
    <x v="1"/>
  </r>
  <r>
    <n v="39"/>
    <n v="26"/>
    <x v="1"/>
    <x v="1"/>
    <x v="4"/>
    <n v="6"/>
    <n v="4"/>
    <n v="7"/>
    <n v="6"/>
    <n v="6"/>
    <x v="1"/>
  </r>
  <r>
    <n v="40"/>
    <n v="25"/>
    <x v="1"/>
    <x v="0"/>
    <x v="1"/>
    <n v="7"/>
    <n v="5"/>
    <n v="8"/>
    <n v="6"/>
    <n v="10"/>
    <x v="0"/>
  </r>
  <r>
    <n v="41"/>
    <n v="24"/>
    <x v="1"/>
    <x v="1"/>
    <x v="3"/>
    <n v="8"/>
    <n v="4"/>
    <n v="9"/>
    <n v="5"/>
    <n v="10"/>
    <x v="0"/>
  </r>
  <r>
    <n v="42"/>
    <n v="35"/>
    <x v="3"/>
    <x v="0"/>
    <x v="3"/>
    <n v="9"/>
    <n v="6"/>
    <n v="8"/>
    <n v="7"/>
    <n v="10"/>
    <x v="0"/>
  </r>
  <r>
    <n v="43"/>
    <n v="24"/>
    <x v="1"/>
    <x v="1"/>
    <x v="2"/>
    <n v="9"/>
    <n v="9"/>
    <n v="5"/>
    <n v="8"/>
    <n v="10"/>
    <x v="1"/>
  </r>
  <r>
    <n v="44"/>
    <n v="34"/>
    <x v="3"/>
    <x v="0"/>
    <x v="4"/>
    <n v="8"/>
    <n v="9"/>
    <n v="6"/>
    <n v="9"/>
    <n v="10"/>
    <x v="1"/>
  </r>
  <r>
    <n v="45"/>
    <n v="26"/>
    <x v="1"/>
    <x v="1"/>
    <x v="1"/>
    <n v="6"/>
    <n v="6"/>
    <n v="7"/>
    <n v="5"/>
    <n v="10"/>
    <x v="0"/>
  </r>
  <r>
    <n v="46"/>
    <n v="27"/>
    <x v="1"/>
    <x v="1"/>
    <x v="5"/>
    <n v="9"/>
    <n v="4"/>
    <n v="7"/>
    <n v="6"/>
    <n v="10"/>
    <x v="0"/>
  </r>
  <r>
    <n v="47"/>
    <n v="29"/>
    <x v="1"/>
    <x v="0"/>
    <x v="2"/>
    <n v="9"/>
    <n v="8"/>
    <n v="8"/>
    <n v="4"/>
    <n v="10"/>
    <x v="0"/>
  </r>
  <r>
    <n v="48"/>
    <n v="30"/>
    <x v="3"/>
    <x v="1"/>
    <x v="1"/>
    <n v="9"/>
    <n v="6"/>
    <n v="6"/>
    <n v="5"/>
    <n v="10"/>
    <x v="1"/>
  </r>
  <r>
    <n v="49"/>
    <n v="33"/>
    <x v="3"/>
    <x v="0"/>
    <x v="0"/>
    <n v="9"/>
    <n v="6"/>
    <n v="6"/>
    <n v="6"/>
    <n v="7"/>
    <x v="1"/>
  </r>
  <r>
    <n v="50"/>
    <n v="32"/>
    <x v="3"/>
    <x v="1"/>
    <x v="0"/>
    <n v="9"/>
    <n v="7"/>
    <n v="5"/>
    <n v="7"/>
    <n v="8"/>
    <x v="1"/>
  </r>
  <r>
    <n v="51"/>
    <n v="33"/>
    <x v="3"/>
    <x v="0"/>
    <x v="0"/>
    <n v="7"/>
    <n v="8"/>
    <n v="7"/>
    <n v="8"/>
    <n v="10"/>
    <x v="1"/>
  </r>
  <r>
    <n v="52"/>
    <n v="34"/>
    <x v="3"/>
    <x v="1"/>
    <x v="0"/>
    <n v="6"/>
    <n v="4"/>
    <n v="9"/>
    <n v="5"/>
    <n v="7"/>
    <x v="0"/>
  </r>
  <r>
    <n v="53"/>
    <n v="38"/>
    <x v="3"/>
    <x v="0"/>
    <x v="0"/>
    <n v="8"/>
    <n v="7"/>
    <n v="4"/>
    <n v="4"/>
    <n v="1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5:L8" firstHeaderRow="1" firstDataRow="1" firstDataCol="1"/>
  <pivotFields count="11">
    <pivotField showAll="0"/>
    <pivotField showAll="0"/>
    <pivotField showAll="0" defaultSubtotal="0">
      <items count="5">
        <item x="3"/>
        <item x="2"/>
        <item x="0"/>
        <item x="4"/>
        <item x="1"/>
      </items>
    </pivotField>
    <pivotField axis="axisRow" dataField="1" showAll="0">
      <items count="3">
        <item x="0"/>
        <item x="1"/>
        <item t="default"/>
      </items>
    </pivotField>
    <pivotField showAll="0">
      <items count="8">
        <item x="2"/>
        <item x="1"/>
        <item x="3"/>
        <item x="0"/>
        <item x="6"/>
        <item x="4"/>
        <item x="5"/>
        <item t="default"/>
      </items>
    </pivotField>
    <pivotField showAll="0"/>
    <pivotField showAll="0"/>
    <pivotField showAll="0"/>
    <pivotField showAll="0"/>
    <pivotField showAll="0"/>
    <pivotField showAll="0" defaultSubtotal="0"/>
  </pivotFields>
  <rowFields count="1">
    <field x="3"/>
  </rowFields>
  <rowItems count="3">
    <i>
      <x/>
    </i>
    <i>
      <x v="1"/>
    </i>
    <i t="grand">
      <x/>
    </i>
  </rowItems>
  <colItems count="1">
    <i/>
  </colItems>
  <dataFields count="1">
    <dataField name="Count of gend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C102:D108" firstHeaderRow="1" firstDataRow="1" firstDataCol="1"/>
  <pivotFields count="11">
    <pivotField showAll="0"/>
    <pivotField showAll="0"/>
    <pivotField axis="axisRow" showAll="0" defaultSubtotal="0">
      <items count="5">
        <item x="3"/>
        <item x="2"/>
        <item x="0"/>
        <item x="4"/>
        <item x="1"/>
      </items>
    </pivotField>
    <pivotField showAll="0">
      <items count="3">
        <item x="0"/>
        <item x="1"/>
        <item t="default"/>
      </items>
    </pivotField>
    <pivotField showAll="0">
      <items count="8">
        <item x="2"/>
        <item x="1"/>
        <item x="3"/>
        <item x="0"/>
        <item x="6"/>
        <item x="4"/>
        <item x="5"/>
        <item t="default"/>
      </items>
    </pivotField>
    <pivotField showAll="0"/>
    <pivotField showAll="0"/>
    <pivotField showAll="0"/>
    <pivotField showAll="0"/>
    <pivotField showAll="0"/>
    <pivotField dataField="1" showAll="0" defaultSubtotal="0">
      <items count="2">
        <item x="1"/>
        <item x="0"/>
      </items>
    </pivotField>
  </pivotFields>
  <rowFields count="1">
    <field x="2"/>
  </rowFields>
  <rowItems count="6">
    <i>
      <x/>
    </i>
    <i>
      <x v="1"/>
    </i>
    <i>
      <x v="2"/>
    </i>
    <i>
      <x v="3"/>
    </i>
    <i>
      <x v="4"/>
    </i>
    <i t="grand">
      <x/>
    </i>
  </rowItems>
  <colItems count="1">
    <i/>
  </colItems>
  <dataFields count="1">
    <dataField name="Count of Therapy" fld="10" subtotal="count" baseField="0" baseItem="0"/>
  </dataField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44:E61" firstHeaderRow="1" firstDataRow="1" firstDataCol="0"/>
  <pivotFields count="11">
    <pivotField showAll="0"/>
    <pivotField showAll="0"/>
    <pivotField showAll="0" defaultSubtotal="0">
      <items count="5">
        <item x="3"/>
        <item x="2"/>
        <item x="0"/>
        <item x="4"/>
        <item x="1"/>
      </items>
    </pivotField>
    <pivotField showAll="0">
      <items count="3">
        <item x="0"/>
        <item x="1"/>
        <item t="default"/>
      </items>
    </pivotField>
    <pivotField showAll="0">
      <items count="8">
        <item x="2"/>
        <item x="1"/>
        <item x="3"/>
        <item x="0"/>
        <item x="6"/>
        <item x="4"/>
        <item x="5"/>
        <item t="default"/>
      </items>
    </pivotField>
    <pivotField showAll="0"/>
    <pivotField showAll="0"/>
    <pivotField showAll="0"/>
    <pivotField showAll="0"/>
    <pivotField showAl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C32:D35" firstHeaderRow="1" firstDataRow="1" firstDataCol="1"/>
  <pivotFields count="11">
    <pivotField showAll="0"/>
    <pivotField showAll="0"/>
    <pivotField showAll="0" defaultSubtotal="0">
      <items count="5">
        <item x="3"/>
        <item x="2"/>
        <item x="0"/>
        <item x="4"/>
        <item x="1"/>
      </items>
    </pivotField>
    <pivotField axis="axisRow" showAll="0">
      <items count="3">
        <item x="0"/>
        <item x="1"/>
        <item t="default"/>
      </items>
    </pivotField>
    <pivotField showAll="0">
      <items count="8">
        <item x="2"/>
        <item x="1"/>
        <item x="3"/>
        <item x="0"/>
        <item x="6"/>
        <item x="4"/>
        <item x="5"/>
        <item t="default"/>
      </items>
    </pivotField>
    <pivotField dataField="1" showAll="0"/>
    <pivotField showAll="0"/>
    <pivotField showAll="0"/>
    <pivotField showAll="0"/>
    <pivotField showAll="0"/>
    <pivotField showAll="0" defaultSubtotal="0"/>
  </pivotFields>
  <rowFields count="1">
    <field x="3"/>
  </rowFields>
  <rowItems count="3">
    <i>
      <x/>
    </i>
    <i>
      <x v="1"/>
    </i>
    <i t="grand">
      <x/>
    </i>
  </rowItems>
  <colItems count="1">
    <i/>
  </colItems>
  <dataFields count="1">
    <dataField name="Sum of stress_level" fld="5" baseField="0" baseItem="0"/>
  </dataFields>
  <chartFormats count="3">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0"/>
          </reference>
        </references>
      </pivotArea>
    </chartFormat>
    <chartFormat chart="4"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C15:D23" firstHeaderRow="1" firstDataRow="1" firstDataCol="1"/>
  <pivotFields count="11">
    <pivotField showAll="0"/>
    <pivotField showAll="0"/>
    <pivotField showAll="0" defaultSubtotal="0">
      <items count="5">
        <item x="3"/>
        <item x="2"/>
        <item x="0"/>
        <item x="4"/>
        <item x="1"/>
      </items>
    </pivotField>
    <pivotField showAll="0">
      <items count="3">
        <item x="0"/>
        <item x="1"/>
        <item t="default"/>
      </items>
    </pivotField>
    <pivotField axis="axisRow" showAll="0" sortType="ascending">
      <items count="8">
        <item x="2"/>
        <item x="1"/>
        <item x="3"/>
        <item x="0"/>
        <item x="6"/>
        <item x="4"/>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defaultSubtotal="0"/>
  </pivotFields>
  <rowFields count="1">
    <field x="4"/>
  </rowFields>
  <rowItems count="8">
    <i>
      <x v="4"/>
    </i>
    <i>
      <x v="5"/>
    </i>
    <i>
      <x v="6"/>
    </i>
    <i>
      <x v="1"/>
    </i>
    <i>
      <x v="2"/>
    </i>
    <i>
      <x/>
    </i>
    <i>
      <x v="3"/>
    </i>
    <i t="grand">
      <x/>
    </i>
  </rowItems>
  <colItems count="1">
    <i/>
  </colItems>
  <dataFields count="1">
    <dataField name="Sum of depression_level" fld="7"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C84:D90" firstHeaderRow="1" firstDataRow="1" firstDataCol="1"/>
  <pivotFields count="11">
    <pivotField showAll="0"/>
    <pivotField showAll="0"/>
    <pivotField axis="axisRow" showAll="0" defaultSubtotal="0">
      <items count="5">
        <item x="3"/>
        <item x="2"/>
        <item x="0"/>
        <item x="4"/>
        <item x="1"/>
      </items>
    </pivotField>
    <pivotField showAll="0">
      <items count="3">
        <item x="0"/>
        <item x="1"/>
        <item t="default"/>
      </items>
    </pivotField>
    <pivotField showAll="0">
      <items count="8">
        <item x="2"/>
        <item x="1"/>
        <item x="3"/>
        <item x="0"/>
        <item x="6"/>
        <item x="4"/>
        <item x="5"/>
        <item t="default"/>
      </items>
    </pivotField>
    <pivotField showAll="0"/>
    <pivotField showAll="0"/>
    <pivotField showAll="0"/>
    <pivotField showAll="0"/>
    <pivotField dataField="1" showAll="0"/>
    <pivotField showAll="0" defaultSubtotal="0">
      <items count="2">
        <item x="1"/>
        <item x="0"/>
      </items>
    </pivotField>
  </pivotFields>
  <rowFields count="1">
    <field x="2"/>
  </rowFields>
  <rowItems count="6">
    <i>
      <x/>
    </i>
    <i>
      <x v="1"/>
    </i>
    <i>
      <x v="2"/>
    </i>
    <i>
      <x v="3"/>
    </i>
    <i>
      <x v="4"/>
    </i>
    <i t="grand">
      <x/>
    </i>
  </rowItems>
  <colItems count="1">
    <i/>
  </colItems>
  <dataFields count="1">
    <dataField name="Sum of social_media_usage_hours" fld="9"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22:C25" firstHeaderRow="1" firstDataRow="1" firstDataCol="1"/>
  <pivotFields count="11">
    <pivotField showAll="0"/>
    <pivotField showAll="0"/>
    <pivotField showAll="0" defaultSubtotal="0">
      <items count="5">
        <item x="3"/>
        <item x="2"/>
        <item x="0"/>
        <item x="4"/>
        <item x="1"/>
      </items>
    </pivotField>
    <pivotField showAll="0">
      <items count="3">
        <item x="0"/>
        <item x="1"/>
        <item t="default"/>
      </items>
    </pivotField>
    <pivotField showAll="0">
      <items count="8">
        <item x="2"/>
        <item x="1"/>
        <item x="3"/>
        <item x="0"/>
        <item x="6"/>
        <item x="4"/>
        <item x="5"/>
        <item t="default"/>
      </items>
    </pivotField>
    <pivotField showAll="0"/>
    <pivotField showAll="0"/>
    <pivotField showAll="0"/>
    <pivotField showAll="0"/>
    <pivotField showAll="0"/>
    <pivotField axis="axisRow" dataField="1" showAll="0" defaultSubtotal="0">
      <items count="2">
        <item x="1"/>
        <item x="0"/>
      </items>
    </pivotField>
  </pivotFields>
  <rowFields count="1">
    <field x="10"/>
  </rowFields>
  <rowItems count="3">
    <i>
      <x/>
    </i>
    <i>
      <x v="1"/>
    </i>
    <i t="grand">
      <x/>
    </i>
  </rowItems>
  <colItems count="1">
    <i/>
  </colItems>
  <dataFields count="1">
    <dataField name="Count of Therapy" fld="10" subtotal="count" baseField="0" baseItem="0"/>
  </dataFields>
  <chartFormats count="6">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0" count="1" selected="0">
            <x v="0"/>
          </reference>
        </references>
      </pivotArea>
    </chartFormat>
    <chartFormat chart="4" format="6">
      <pivotArea type="data" outline="0" fieldPosition="0">
        <references count="2">
          <reference field="4294967294" count="1" selected="0">
            <x v="0"/>
          </reference>
          <reference field="10" count="1" selected="0">
            <x v="1"/>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3:C9" firstHeaderRow="1" firstDataRow="1" firstDataCol="1"/>
  <pivotFields count="11">
    <pivotField showAll="0"/>
    <pivotField showAll="0"/>
    <pivotField axis="axisRow" showAll="0" defaultSubtotal="0">
      <items count="5">
        <item x="3"/>
        <item x="2"/>
        <item x="0"/>
        <item x="4"/>
        <item x="1"/>
      </items>
    </pivotField>
    <pivotField showAll="0">
      <items count="3">
        <item x="0"/>
        <item x="1"/>
        <item t="default"/>
      </items>
    </pivotField>
    <pivotField showAll="0">
      <items count="8">
        <item x="2"/>
        <item x="1"/>
        <item x="3"/>
        <item x="0"/>
        <item x="6"/>
        <item x="4"/>
        <item x="5"/>
        <item t="default"/>
      </items>
    </pivotField>
    <pivotField dataField="1" showAll="0"/>
    <pivotField showAll="0"/>
    <pivotField showAll="0"/>
    <pivotField showAll="0"/>
    <pivotField showAll="0"/>
    <pivotField showAll="0" defaultSubtotal="0"/>
  </pivotFields>
  <rowFields count="1">
    <field x="2"/>
  </rowFields>
  <rowItems count="6">
    <i>
      <x/>
    </i>
    <i>
      <x v="1"/>
    </i>
    <i>
      <x v="2"/>
    </i>
    <i>
      <x v="3"/>
    </i>
    <i>
      <x v="4"/>
    </i>
    <i t="grand">
      <x/>
    </i>
  </rowItems>
  <colItems count="1">
    <i/>
  </colItems>
  <dataFields count="1">
    <dataField name="Sum of stress_level" fld="5" baseField="0" baseItem="0"/>
  </dataFields>
  <chartFormats count="2">
    <chartFormat chart="3"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C53:F61" firstHeaderRow="0" firstDataRow="1" firstDataCol="1"/>
  <pivotFields count="11">
    <pivotField showAll="0"/>
    <pivotField showAll="0"/>
    <pivotField showAll="0" defaultSubtotal="0">
      <items count="5">
        <item x="3"/>
        <item x="2"/>
        <item x="0"/>
        <item x="4"/>
        <item x="1"/>
      </items>
    </pivotField>
    <pivotField showAll="0">
      <items count="3">
        <item x="0"/>
        <item x="1"/>
        <item t="default"/>
      </items>
    </pivotField>
    <pivotField axis="axisRow" showAll="0">
      <items count="8">
        <item x="2"/>
        <item x="1"/>
        <item x="3"/>
        <item x="0"/>
        <item x="6"/>
        <item x="4"/>
        <item x="5"/>
        <item t="default"/>
      </items>
    </pivotField>
    <pivotField dataField="1" showAll="0"/>
    <pivotField dataField="1" showAll="0"/>
    <pivotField dataField="1" showAll="0"/>
    <pivotField showAll="0"/>
    <pivotField showAll="0"/>
    <pivotField showAll="0" defaultSubtotal="0">
      <items count="2">
        <item x="1"/>
        <item x="0"/>
      </items>
    </pivotField>
  </pivotFields>
  <rowFields count="1">
    <field x="4"/>
  </rowFields>
  <rowItems count="8">
    <i>
      <x/>
    </i>
    <i>
      <x v="1"/>
    </i>
    <i>
      <x v="2"/>
    </i>
    <i>
      <x v="3"/>
    </i>
    <i>
      <x v="4"/>
    </i>
    <i>
      <x v="5"/>
    </i>
    <i>
      <x v="6"/>
    </i>
    <i t="grand">
      <x/>
    </i>
  </rowItems>
  <colFields count="1">
    <field x="-2"/>
  </colFields>
  <colItems count="3">
    <i>
      <x/>
    </i>
    <i i="1">
      <x v="1"/>
    </i>
    <i i="2">
      <x v="2"/>
    </i>
  </colItems>
  <dataFields count="3">
    <dataField name="Sum of depression_level" fld="7" baseField="0" baseItem="0"/>
    <dataField name="Sum of stress_level" fld="5" baseField="0" baseItem="0"/>
    <dataField name="Sum of anxiety_level" fld="6" baseField="0" baseItem="0"/>
  </dataFields>
  <chartFormats count="6">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1"/>
          </reference>
        </references>
      </pivotArea>
    </chartFormat>
    <chartFormat chart="12" format="11" series="1">
      <pivotArea type="data" outline="0" fieldPosition="0">
        <references count="1">
          <reference field="4294967294"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B39:C42" firstHeaderRow="1" firstDataRow="1" firstDataCol="1"/>
  <pivotFields count="11">
    <pivotField showAll="0"/>
    <pivotField showAll="0"/>
    <pivotField showAll="0" defaultSubtotal="0">
      <items count="5">
        <item x="3"/>
        <item x="2"/>
        <item x="0"/>
        <item x="4"/>
        <item x="1"/>
      </items>
    </pivotField>
    <pivotField axis="axisRow" showAll="0">
      <items count="3">
        <item x="0"/>
        <item x="1"/>
        <item t="default"/>
      </items>
    </pivotField>
    <pivotField showAll="0">
      <items count="8">
        <item x="2"/>
        <item x="1"/>
        <item x="3"/>
        <item x="0"/>
        <item x="6"/>
        <item x="4"/>
        <item x="5"/>
        <item t="default"/>
      </items>
    </pivotField>
    <pivotField showAll="0"/>
    <pivotField showAll="0"/>
    <pivotField dataField="1" showAll="0"/>
    <pivotField showAll="0"/>
    <pivotField showAll="0"/>
    <pivotField showAll="0" defaultSubtotal="0">
      <items count="2">
        <item x="1"/>
        <item x="0"/>
      </items>
    </pivotField>
  </pivotFields>
  <rowFields count="1">
    <field x="3"/>
  </rowFields>
  <rowItems count="3">
    <i>
      <x/>
    </i>
    <i>
      <x v="1"/>
    </i>
    <i t="grand">
      <x/>
    </i>
  </rowItems>
  <colItems count="1">
    <i/>
  </colItems>
  <dataFields count="1">
    <dataField name="Sum of depression_level" fld="7" baseField="0" baseItem="0"/>
  </dataFields>
  <chartFormats count="6">
    <chartFormat chart="5"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3" count="1" selected="0">
            <x v="0"/>
          </reference>
        </references>
      </pivotArea>
    </chartFormat>
    <chartFormat chart="8" format="6">
      <pivotArea type="data" outline="0" fieldPosition="0">
        <references count="2">
          <reference field="4294967294" count="1" selected="0">
            <x v="0"/>
          </reference>
          <reference field="3" count="1" selected="0">
            <x v="1"/>
          </reference>
        </references>
      </pivotArea>
    </chartFormat>
    <chartFormat chart="5" format="1">
      <pivotArea type="data" outline="0" fieldPosition="0">
        <references count="2">
          <reference field="4294967294" count="1" selected="0">
            <x v="0"/>
          </reference>
          <reference field="3" count="1" selected="0">
            <x v="0"/>
          </reference>
        </references>
      </pivotArea>
    </chartFormat>
    <chartFormat chart="5"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6" name="PivotTable4"/>
    <pivotTable tabId="2" name="PivotTable1"/>
    <pivotTable tabId="2" name="PivotTable17"/>
    <pivotTable tabId="2" name="PivotTable2"/>
    <pivotTable tabId="2" name="PivotTable3"/>
    <pivotTable tabId="6" name="PivotTable1"/>
    <pivotTable tabId="6" name="PivotTable2"/>
    <pivotTable tabId="6" name="PivotTable3"/>
    <pivotTable tabId="6" name="PivotTable5"/>
    <pivotTable tabId="6" name="PivotTable6"/>
  </pivotTables>
  <data>
    <tabular pivotCacheId="1">
      <items count="5">
        <i x="3" s="1"/>
        <i x="2"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4"/>
    <pivotTable tabId="2" name="PivotTable1"/>
    <pivotTable tabId="2" name="PivotTable17"/>
    <pivotTable tabId="2" name="PivotTable2"/>
    <pivotTable tabId="2" name="PivotTable3"/>
    <pivotTable tabId="6" name="PivotTable1"/>
    <pivotTable tabId="6" name="PivotTable2"/>
    <pivotTable tabId="6" name="PivotTable3"/>
    <pivotTable tabId="6" name="PivotTable5"/>
    <pivotTable tabId="6" name="PivotTable6"/>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6" name="PivotTable4"/>
    <pivotTable tabId="2" name="PivotTable1"/>
    <pivotTable tabId="2" name="PivotTable17"/>
    <pivotTable tabId="2" name="PivotTable2"/>
    <pivotTable tabId="2" name="PivotTable3"/>
    <pivotTable tabId="6" name="PivotTable1"/>
    <pivotTable tabId="6" name="PivotTable2"/>
    <pivotTable tabId="6" name="PivotTable3"/>
    <pivotTable tabId="6" name="PivotTable5"/>
    <pivotTable tabId="6" name="PivotTable6"/>
  </pivotTables>
  <data>
    <tabular pivotCacheId="1">
      <items count="7">
        <i x="2" s="1"/>
        <i x="1" s="1"/>
        <i x="3" s="1"/>
        <i x="0" s="1"/>
        <i x="6"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group" cache="Slicer_Age_group" caption="Age group" rowHeight="241300"/>
  <slicer name="gender" cache="Slicer_gender" caption="gender" rowHeight="241300"/>
  <slicer name="location" cache="Slicer_location" caption="location" rowHeight="241300"/>
</slicers>
</file>

<file path=xl/tables/table1.xml><?xml version="1.0" encoding="utf-8"?>
<table xmlns="http://schemas.openxmlformats.org/spreadsheetml/2006/main" id="1" name="Table1" displayName="Table1" ref="A1:K55" totalsRowCount="1">
  <autoFilter ref="A1:K54"/>
  <tableColumns count="11">
    <tableColumn id="1" name="user_id"/>
    <tableColumn id="2" name="age"/>
    <tableColumn id="11" name="Age group" dataDxfId="5">
      <calculatedColumnFormula>IF(B2&lt;18,"minor",IF(B2&lt;30, "Youth", IF(B2&lt;=45, "Adult", IF(B2&lt;60, "Elderly", "Senior"))))</calculatedColumnFormula>
    </tableColumn>
    <tableColumn id="3" name="gender"/>
    <tableColumn id="4" name="location"/>
    <tableColumn id="5" name="stress_level" totalsRowFunction="average" totalsRowDxfId="4"/>
    <tableColumn id="6" name="anxiety_level" totalsRowFunction="average" totalsRowDxfId="3"/>
    <tableColumn id="7" name="depression_level" totalsRowFunction="average" totalsRowDxfId="2"/>
    <tableColumn id="8" name="sleep_hours" totalsRowFunction="average" totalsRowDxfId="1"/>
    <tableColumn id="9" name="social_media_usage_hours" totalsRowFunction="average" totalsRowDxfId="0"/>
    <tableColumn id="10" name="Therapy"/>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7" Type="http://schemas.openxmlformats.org/officeDocument/2006/relationships/drawing" Target="../drawings/drawing2.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workbookViewId="0">
      <selection activeCell="K1" sqref="K1:K1048576"/>
    </sheetView>
  </sheetViews>
  <sheetFormatPr defaultRowHeight="15" x14ac:dyDescent="0.25"/>
  <cols>
    <col min="1" max="1" width="9.7109375" customWidth="1"/>
    <col min="2" max="2" width="8" customWidth="1"/>
    <col min="3" max="3" width="12" customWidth="1"/>
    <col min="4" max="4" width="10.7109375" customWidth="1"/>
    <col min="5" max="5" width="12.7109375" bestFit="1" customWidth="1"/>
    <col min="6" max="6" width="13.7109375" customWidth="1"/>
    <col min="7" max="7" width="15.140625" customWidth="1"/>
    <col min="8" max="8" width="18.42578125" customWidth="1"/>
    <col min="9" max="9" width="14" customWidth="1"/>
    <col min="10" max="10" width="26.85546875" customWidth="1"/>
    <col min="11" max="11" width="11.85546875" customWidth="1"/>
  </cols>
  <sheetData>
    <row r="1" spans="1:11" x14ac:dyDescent="0.25">
      <c r="A1" t="s">
        <v>0</v>
      </c>
      <c r="B1" t="s">
        <v>1</v>
      </c>
      <c r="C1" t="s">
        <v>28</v>
      </c>
      <c r="D1" t="s">
        <v>2</v>
      </c>
      <c r="E1" t="s">
        <v>3</v>
      </c>
      <c r="F1" t="s">
        <v>4</v>
      </c>
      <c r="G1" t="s">
        <v>5</v>
      </c>
      <c r="H1" t="s">
        <v>6</v>
      </c>
      <c r="I1" t="s">
        <v>7</v>
      </c>
      <c r="J1" t="s">
        <v>8</v>
      </c>
      <c r="K1" t="s">
        <v>25</v>
      </c>
    </row>
    <row r="2" spans="1:11" x14ac:dyDescent="0.25">
      <c r="A2">
        <v>1</v>
      </c>
      <c r="B2">
        <v>17</v>
      </c>
      <c r="C2" t="str">
        <f t="shared" ref="C2:C33" si="0">IF(B2&lt;18,"minor",IF(B2&lt;30, "Youth", IF(B2&lt;=45, "Adult", IF(B2&lt;60, "Elderly", "Senior"))))</f>
        <v>minor</v>
      </c>
      <c r="D2" t="s">
        <v>9</v>
      </c>
      <c r="E2" t="s">
        <v>10</v>
      </c>
      <c r="F2">
        <v>7</v>
      </c>
      <c r="G2">
        <v>5</v>
      </c>
      <c r="H2">
        <v>4</v>
      </c>
      <c r="I2">
        <v>6</v>
      </c>
      <c r="J2">
        <v>10</v>
      </c>
      <c r="K2" t="s">
        <v>26</v>
      </c>
    </row>
    <row r="3" spans="1:11" x14ac:dyDescent="0.25">
      <c r="A3">
        <v>2</v>
      </c>
      <c r="B3">
        <v>16</v>
      </c>
      <c r="C3" t="str">
        <f t="shared" si="0"/>
        <v>minor</v>
      </c>
      <c r="D3" t="s">
        <v>11</v>
      </c>
      <c r="E3" t="s">
        <v>12</v>
      </c>
      <c r="F3">
        <v>6</v>
      </c>
      <c r="G3">
        <v>6</v>
      </c>
      <c r="H3">
        <v>5</v>
      </c>
      <c r="I3">
        <v>5</v>
      </c>
      <c r="J3">
        <v>11</v>
      </c>
      <c r="K3" t="s">
        <v>27</v>
      </c>
    </row>
    <row r="4" spans="1:11" x14ac:dyDescent="0.25">
      <c r="A4">
        <v>3</v>
      </c>
      <c r="B4">
        <v>18</v>
      </c>
      <c r="C4" t="str">
        <f t="shared" si="0"/>
        <v>Youth</v>
      </c>
      <c r="D4" t="s">
        <v>11</v>
      </c>
      <c r="E4" t="s">
        <v>13</v>
      </c>
      <c r="F4">
        <v>8</v>
      </c>
      <c r="G4">
        <v>7</v>
      </c>
      <c r="H4">
        <v>6</v>
      </c>
      <c r="I4">
        <v>4</v>
      </c>
      <c r="J4">
        <v>10</v>
      </c>
      <c r="K4" t="s">
        <v>27</v>
      </c>
    </row>
    <row r="5" spans="1:11" x14ac:dyDescent="0.25">
      <c r="A5">
        <v>4</v>
      </c>
      <c r="B5">
        <v>17</v>
      </c>
      <c r="C5" t="str">
        <f t="shared" si="0"/>
        <v>minor</v>
      </c>
      <c r="D5" t="s">
        <v>9</v>
      </c>
      <c r="E5" t="s">
        <v>14</v>
      </c>
      <c r="F5">
        <v>5</v>
      </c>
      <c r="G5">
        <v>4</v>
      </c>
      <c r="H5">
        <v>3</v>
      </c>
      <c r="I5">
        <v>7</v>
      </c>
      <c r="J5">
        <v>11</v>
      </c>
      <c r="K5" t="s">
        <v>27</v>
      </c>
    </row>
    <row r="6" spans="1:11" x14ac:dyDescent="0.25">
      <c r="A6">
        <v>5</v>
      </c>
      <c r="B6">
        <v>19</v>
      </c>
      <c r="C6" t="str">
        <f t="shared" si="0"/>
        <v>Youth</v>
      </c>
      <c r="D6" t="s">
        <v>11</v>
      </c>
      <c r="E6" t="s">
        <v>15</v>
      </c>
      <c r="F6">
        <v>9</v>
      </c>
      <c r="G6">
        <v>8</v>
      </c>
      <c r="H6">
        <v>7</v>
      </c>
      <c r="I6">
        <v>3</v>
      </c>
      <c r="J6">
        <v>6</v>
      </c>
      <c r="K6" t="s">
        <v>26</v>
      </c>
    </row>
    <row r="7" spans="1:11" x14ac:dyDescent="0.25">
      <c r="A7">
        <v>6</v>
      </c>
      <c r="B7">
        <v>20</v>
      </c>
      <c r="C7" t="str">
        <f t="shared" si="0"/>
        <v>Youth</v>
      </c>
      <c r="D7" t="s">
        <v>11</v>
      </c>
      <c r="E7" t="s">
        <v>16</v>
      </c>
      <c r="F7">
        <v>3</v>
      </c>
      <c r="G7">
        <v>3</v>
      </c>
      <c r="H7">
        <v>4</v>
      </c>
      <c r="I7">
        <v>5</v>
      </c>
      <c r="J7">
        <v>11</v>
      </c>
      <c r="K7" t="s">
        <v>27</v>
      </c>
    </row>
    <row r="8" spans="1:11" x14ac:dyDescent="0.25">
      <c r="A8">
        <v>7</v>
      </c>
      <c r="B8">
        <v>22</v>
      </c>
      <c r="C8" t="str">
        <f t="shared" si="0"/>
        <v>Youth</v>
      </c>
      <c r="D8" t="s">
        <v>9</v>
      </c>
      <c r="E8" t="s">
        <v>14</v>
      </c>
      <c r="F8">
        <v>4</v>
      </c>
      <c r="G8">
        <v>5</v>
      </c>
      <c r="H8">
        <v>6</v>
      </c>
      <c r="I8">
        <v>6</v>
      </c>
      <c r="J8">
        <v>11</v>
      </c>
      <c r="K8" t="s">
        <v>26</v>
      </c>
    </row>
    <row r="9" spans="1:11" x14ac:dyDescent="0.25">
      <c r="A9">
        <v>8</v>
      </c>
      <c r="B9">
        <v>19</v>
      </c>
      <c r="C9" t="str">
        <f t="shared" si="0"/>
        <v>Youth</v>
      </c>
      <c r="D9" t="s">
        <v>11</v>
      </c>
      <c r="E9" t="s">
        <v>13</v>
      </c>
      <c r="F9">
        <v>5</v>
      </c>
      <c r="G9">
        <v>3</v>
      </c>
      <c r="H9">
        <v>6</v>
      </c>
      <c r="I9">
        <v>8</v>
      </c>
      <c r="J9">
        <v>11</v>
      </c>
      <c r="K9" t="s">
        <v>27</v>
      </c>
    </row>
    <row r="10" spans="1:11" x14ac:dyDescent="0.25">
      <c r="A10">
        <v>9</v>
      </c>
      <c r="B10">
        <v>24</v>
      </c>
      <c r="C10" t="str">
        <f t="shared" si="0"/>
        <v>Youth</v>
      </c>
      <c r="D10" t="s">
        <v>9</v>
      </c>
      <c r="E10" t="s">
        <v>10</v>
      </c>
      <c r="F10">
        <v>7</v>
      </c>
      <c r="G10">
        <v>6</v>
      </c>
      <c r="H10">
        <v>6</v>
      </c>
      <c r="I10">
        <v>9</v>
      </c>
      <c r="J10">
        <v>11</v>
      </c>
      <c r="K10" t="s">
        <v>26</v>
      </c>
    </row>
    <row r="11" spans="1:11" x14ac:dyDescent="0.25">
      <c r="A11">
        <v>10</v>
      </c>
      <c r="B11">
        <v>20</v>
      </c>
      <c r="C11" t="str">
        <f t="shared" si="0"/>
        <v>Youth</v>
      </c>
      <c r="D11" t="s">
        <v>11</v>
      </c>
      <c r="E11" t="s">
        <v>13</v>
      </c>
      <c r="F11">
        <v>7</v>
      </c>
      <c r="G11">
        <v>7</v>
      </c>
      <c r="H11">
        <v>6</v>
      </c>
      <c r="I11">
        <v>5</v>
      </c>
      <c r="J11">
        <v>11</v>
      </c>
      <c r="K11" t="s">
        <v>27</v>
      </c>
    </row>
    <row r="12" spans="1:11" x14ac:dyDescent="0.25">
      <c r="A12">
        <v>11</v>
      </c>
      <c r="B12">
        <v>18</v>
      </c>
      <c r="C12" t="str">
        <f t="shared" si="0"/>
        <v>Youth</v>
      </c>
      <c r="D12" t="s">
        <v>11</v>
      </c>
      <c r="E12" t="s">
        <v>12</v>
      </c>
      <c r="F12">
        <v>7</v>
      </c>
      <c r="G12">
        <v>9</v>
      </c>
      <c r="H12">
        <v>7</v>
      </c>
      <c r="I12">
        <v>9</v>
      </c>
      <c r="J12">
        <v>10</v>
      </c>
      <c r="K12" t="s">
        <v>27</v>
      </c>
    </row>
    <row r="13" spans="1:11" x14ac:dyDescent="0.25">
      <c r="A13">
        <v>12</v>
      </c>
      <c r="B13">
        <v>20</v>
      </c>
      <c r="C13" t="str">
        <f t="shared" si="0"/>
        <v>Youth</v>
      </c>
      <c r="D13" t="s">
        <v>9</v>
      </c>
      <c r="E13" t="s">
        <v>14</v>
      </c>
      <c r="F13">
        <v>8</v>
      </c>
      <c r="G13">
        <v>9</v>
      </c>
      <c r="H13">
        <v>8</v>
      </c>
      <c r="I13">
        <v>6</v>
      </c>
      <c r="J13">
        <v>6</v>
      </c>
      <c r="K13" t="s">
        <v>27</v>
      </c>
    </row>
    <row r="14" spans="1:11" x14ac:dyDescent="0.25">
      <c r="A14">
        <v>13</v>
      </c>
      <c r="B14">
        <v>50</v>
      </c>
      <c r="C14" t="str">
        <f t="shared" si="0"/>
        <v>Elderly</v>
      </c>
      <c r="D14" t="s">
        <v>9</v>
      </c>
      <c r="E14" t="s">
        <v>16</v>
      </c>
      <c r="F14">
        <v>9</v>
      </c>
      <c r="G14">
        <v>8</v>
      </c>
      <c r="H14">
        <v>8</v>
      </c>
      <c r="I14">
        <v>5</v>
      </c>
      <c r="J14">
        <v>6</v>
      </c>
      <c r="K14" t="s">
        <v>26</v>
      </c>
    </row>
    <row r="15" spans="1:11" x14ac:dyDescent="0.25">
      <c r="A15">
        <v>14</v>
      </c>
      <c r="B15">
        <v>44</v>
      </c>
      <c r="C15" t="str">
        <f t="shared" si="0"/>
        <v>Adult</v>
      </c>
      <c r="D15" t="s">
        <v>11</v>
      </c>
      <c r="E15" t="s">
        <v>15</v>
      </c>
      <c r="F15">
        <v>6</v>
      </c>
      <c r="G15">
        <v>6</v>
      </c>
      <c r="H15">
        <v>7</v>
      </c>
      <c r="I15">
        <v>3</v>
      </c>
      <c r="J15">
        <v>9</v>
      </c>
      <c r="K15" t="s">
        <v>27</v>
      </c>
    </row>
    <row r="16" spans="1:11" x14ac:dyDescent="0.25">
      <c r="A16">
        <v>15</v>
      </c>
      <c r="B16">
        <v>50</v>
      </c>
      <c r="C16" t="str">
        <f t="shared" si="0"/>
        <v>Elderly</v>
      </c>
      <c r="D16" t="s">
        <v>9</v>
      </c>
      <c r="E16" t="s">
        <v>12</v>
      </c>
      <c r="F16">
        <v>6</v>
      </c>
      <c r="G16">
        <v>4</v>
      </c>
      <c r="H16">
        <v>4</v>
      </c>
      <c r="I16">
        <v>4</v>
      </c>
      <c r="J16">
        <v>6</v>
      </c>
      <c r="K16" t="s">
        <v>26</v>
      </c>
    </row>
    <row r="17" spans="1:11" x14ac:dyDescent="0.25">
      <c r="A17">
        <v>16</v>
      </c>
      <c r="B17">
        <v>60</v>
      </c>
      <c r="C17" t="str">
        <f t="shared" si="0"/>
        <v>Senior</v>
      </c>
      <c r="D17" t="s">
        <v>11</v>
      </c>
      <c r="E17" t="s">
        <v>14</v>
      </c>
      <c r="F17">
        <v>5</v>
      </c>
      <c r="G17">
        <v>5</v>
      </c>
      <c r="H17">
        <v>7</v>
      </c>
      <c r="I17">
        <v>4</v>
      </c>
      <c r="J17">
        <v>6</v>
      </c>
      <c r="K17" t="s">
        <v>27</v>
      </c>
    </row>
    <row r="18" spans="1:11" x14ac:dyDescent="0.25">
      <c r="A18">
        <v>17</v>
      </c>
      <c r="B18">
        <v>36</v>
      </c>
      <c r="C18" t="str">
        <f t="shared" si="0"/>
        <v>Adult</v>
      </c>
      <c r="D18" t="s">
        <v>9</v>
      </c>
      <c r="E18" t="s">
        <v>10</v>
      </c>
      <c r="F18">
        <v>7</v>
      </c>
      <c r="G18">
        <v>7</v>
      </c>
      <c r="H18">
        <v>9</v>
      </c>
      <c r="I18">
        <v>5</v>
      </c>
      <c r="J18">
        <v>11</v>
      </c>
      <c r="K18" t="s">
        <v>26</v>
      </c>
    </row>
    <row r="19" spans="1:11" x14ac:dyDescent="0.25">
      <c r="A19">
        <v>18</v>
      </c>
      <c r="B19">
        <v>48</v>
      </c>
      <c r="C19" t="str">
        <f t="shared" si="0"/>
        <v>Elderly</v>
      </c>
      <c r="D19" t="s">
        <v>11</v>
      </c>
      <c r="E19" t="s">
        <v>16</v>
      </c>
      <c r="F19">
        <v>8</v>
      </c>
      <c r="G19">
        <v>8</v>
      </c>
      <c r="H19">
        <v>9</v>
      </c>
      <c r="I19">
        <v>6</v>
      </c>
      <c r="J19">
        <v>9</v>
      </c>
      <c r="K19" t="s">
        <v>27</v>
      </c>
    </row>
    <row r="20" spans="1:11" x14ac:dyDescent="0.25">
      <c r="A20">
        <v>19</v>
      </c>
      <c r="B20">
        <v>55</v>
      </c>
      <c r="C20" t="str">
        <f t="shared" si="0"/>
        <v>Elderly</v>
      </c>
      <c r="D20" t="s">
        <v>9</v>
      </c>
      <c r="E20" t="s">
        <v>13</v>
      </c>
      <c r="F20">
        <v>9</v>
      </c>
      <c r="G20">
        <v>8</v>
      </c>
      <c r="H20">
        <v>7</v>
      </c>
      <c r="I20">
        <v>7</v>
      </c>
      <c r="J20">
        <v>8</v>
      </c>
      <c r="K20" t="s">
        <v>26</v>
      </c>
    </row>
    <row r="21" spans="1:11" x14ac:dyDescent="0.25">
      <c r="A21">
        <v>20</v>
      </c>
      <c r="B21">
        <v>48</v>
      </c>
      <c r="C21" t="str">
        <f t="shared" si="0"/>
        <v>Elderly</v>
      </c>
      <c r="D21" t="s">
        <v>11</v>
      </c>
      <c r="E21" t="s">
        <v>12</v>
      </c>
      <c r="F21">
        <v>4</v>
      </c>
      <c r="G21">
        <v>6</v>
      </c>
      <c r="H21">
        <v>4</v>
      </c>
      <c r="I21">
        <v>3</v>
      </c>
      <c r="J21">
        <v>11</v>
      </c>
      <c r="K21" t="s">
        <v>27</v>
      </c>
    </row>
    <row r="22" spans="1:11" x14ac:dyDescent="0.25">
      <c r="A22">
        <v>21</v>
      </c>
      <c r="B22">
        <v>37</v>
      </c>
      <c r="C22" t="str">
        <f t="shared" si="0"/>
        <v>Adult</v>
      </c>
      <c r="D22" t="s">
        <v>9</v>
      </c>
      <c r="E22" t="s">
        <v>14</v>
      </c>
      <c r="F22">
        <v>6</v>
      </c>
      <c r="G22">
        <v>3</v>
      </c>
      <c r="H22">
        <v>5</v>
      </c>
      <c r="I22">
        <v>3</v>
      </c>
      <c r="J22">
        <v>11</v>
      </c>
      <c r="K22" t="s">
        <v>26</v>
      </c>
    </row>
    <row r="23" spans="1:11" x14ac:dyDescent="0.25">
      <c r="A23">
        <v>22</v>
      </c>
      <c r="B23">
        <v>37</v>
      </c>
      <c r="C23" t="str">
        <f t="shared" si="0"/>
        <v>Adult</v>
      </c>
      <c r="D23" t="s">
        <v>11</v>
      </c>
      <c r="E23" t="s">
        <v>10</v>
      </c>
      <c r="F23">
        <v>8</v>
      </c>
      <c r="G23">
        <v>5</v>
      </c>
      <c r="H23">
        <v>8</v>
      </c>
      <c r="I23">
        <v>5</v>
      </c>
      <c r="J23">
        <v>11</v>
      </c>
      <c r="K23" t="s">
        <v>26</v>
      </c>
    </row>
    <row r="24" spans="1:11" x14ac:dyDescent="0.25">
      <c r="A24">
        <v>23</v>
      </c>
      <c r="B24">
        <v>27</v>
      </c>
      <c r="C24" t="str">
        <f t="shared" si="0"/>
        <v>Youth</v>
      </c>
      <c r="D24" t="s">
        <v>11</v>
      </c>
      <c r="E24" t="s">
        <v>10</v>
      </c>
      <c r="F24">
        <v>3</v>
      </c>
      <c r="G24">
        <v>6</v>
      </c>
      <c r="H24">
        <v>9</v>
      </c>
      <c r="I24">
        <v>6</v>
      </c>
      <c r="J24">
        <v>11</v>
      </c>
      <c r="K24" t="s">
        <v>27</v>
      </c>
    </row>
    <row r="25" spans="1:11" x14ac:dyDescent="0.25">
      <c r="A25">
        <v>24</v>
      </c>
      <c r="B25">
        <v>38</v>
      </c>
      <c r="C25" t="str">
        <f t="shared" si="0"/>
        <v>Adult</v>
      </c>
      <c r="D25" t="s">
        <v>11</v>
      </c>
      <c r="E25" t="s">
        <v>10</v>
      </c>
      <c r="F25">
        <v>8</v>
      </c>
      <c r="G25">
        <v>9</v>
      </c>
      <c r="H25">
        <v>9</v>
      </c>
      <c r="I25">
        <v>8</v>
      </c>
      <c r="J25">
        <v>11</v>
      </c>
      <c r="K25" t="s">
        <v>26</v>
      </c>
    </row>
    <row r="26" spans="1:11" x14ac:dyDescent="0.25">
      <c r="A26">
        <v>25</v>
      </c>
      <c r="B26">
        <v>4</v>
      </c>
      <c r="C26" t="str">
        <f t="shared" si="0"/>
        <v>minor</v>
      </c>
      <c r="D26" t="s">
        <v>11</v>
      </c>
      <c r="E26" t="s">
        <v>13</v>
      </c>
      <c r="F26">
        <v>9</v>
      </c>
      <c r="G26">
        <v>9</v>
      </c>
      <c r="H26">
        <v>9</v>
      </c>
      <c r="I26">
        <v>8</v>
      </c>
      <c r="J26">
        <v>10</v>
      </c>
      <c r="K26" t="s">
        <v>27</v>
      </c>
    </row>
    <row r="27" spans="1:11" x14ac:dyDescent="0.25">
      <c r="A27">
        <v>26</v>
      </c>
      <c r="B27">
        <v>26</v>
      </c>
      <c r="C27" t="str">
        <f t="shared" si="0"/>
        <v>Youth</v>
      </c>
      <c r="D27" t="s">
        <v>11</v>
      </c>
      <c r="E27" t="s">
        <v>12</v>
      </c>
      <c r="F27">
        <v>4</v>
      </c>
      <c r="G27">
        <v>8</v>
      </c>
      <c r="H27">
        <v>9</v>
      </c>
      <c r="I27">
        <v>4</v>
      </c>
      <c r="J27">
        <v>11</v>
      </c>
      <c r="K27" t="s">
        <v>27</v>
      </c>
    </row>
    <row r="28" spans="1:11" x14ac:dyDescent="0.25">
      <c r="A28">
        <v>27</v>
      </c>
      <c r="B28">
        <v>37</v>
      </c>
      <c r="C28" t="str">
        <f t="shared" si="0"/>
        <v>Adult</v>
      </c>
      <c r="D28" t="s">
        <v>11</v>
      </c>
      <c r="E28" t="s">
        <v>14</v>
      </c>
      <c r="F28">
        <v>5</v>
      </c>
      <c r="G28">
        <v>9</v>
      </c>
      <c r="H28">
        <v>8</v>
      </c>
      <c r="I28">
        <v>9</v>
      </c>
      <c r="J28">
        <v>10</v>
      </c>
      <c r="K28" t="s">
        <v>26</v>
      </c>
    </row>
    <row r="29" spans="1:11" x14ac:dyDescent="0.25">
      <c r="A29">
        <v>28</v>
      </c>
      <c r="B29">
        <v>34</v>
      </c>
      <c r="C29" t="str">
        <f t="shared" si="0"/>
        <v>Adult</v>
      </c>
      <c r="D29" t="s">
        <v>9</v>
      </c>
      <c r="E29" t="s">
        <v>13</v>
      </c>
      <c r="F29">
        <v>8</v>
      </c>
      <c r="G29">
        <v>8</v>
      </c>
      <c r="H29">
        <v>8</v>
      </c>
      <c r="I29">
        <v>4</v>
      </c>
      <c r="J29">
        <v>10</v>
      </c>
      <c r="K29" t="s">
        <v>27</v>
      </c>
    </row>
    <row r="30" spans="1:11" x14ac:dyDescent="0.25">
      <c r="A30">
        <v>29</v>
      </c>
      <c r="B30">
        <v>35</v>
      </c>
      <c r="C30" t="str">
        <f t="shared" si="0"/>
        <v>Adult</v>
      </c>
      <c r="D30" t="s">
        <v>11</v>
      </c>
      <c r="E30" t="s">
        <v>14</v>
      </c>
      <c r="F30">
        <v>9</v>
      </c>
      <c r="G30">
        <v>8</v>
      </c>
      <c r="H30">
        <v>9</v>
      </c>
      <c r="I30">
        <v>4</v>
      </c>
      <c r="J30">
        <v>11</v>
      </c>
      <c r="K30" t="s">
        <v>27</v>
      </c>
    </row>
    <row r="31" spans="1:11" x14ac:dyDescent="0.25">
      <c r="A31">
        <v>30</v>
      </c>
      <c r="B31">
        <v>25</v>
      </c>
      <c r="C31" t="str">
        <f t="shared" si="0"/>
        <v>Youth</v>
      </c>
      <c r="D31" t="s">
        <v>11</v>
      </c>
      <c r="E31" t="s">
        <v>15</v>
      </c>
      <c r="F31">
        <v>8</v>
      </c>
      <c r="G31">
        <v>9</v>
      </c>
      <c r="H31">
        <v>5</v>
      </c>
      <c r="I31">
        <v>5</v>
      </c>
      <c r="J31">
        <v>11</v>
      </c>
      <c r="K31" t="s">
        <v>27</v>
      </c>
    </row>
    <row r="32" spans="1:11" x14ac:dyDescent="0.25">
      <c r="A32">
        <v>31</v>
      </c>
      <c r="B32">
        <v>26</v>
      </c>
      <c r="C32" t="str">
        <f t="shared" si="0"/>
        <v>Youth</v>
      </c>
      <c r="D32" t="s">
        <v>11</v>
      </c>
      <c r="E32" t="s">
        <v>13</v>
      </c>
      <c r="F32">
        <v>9</v>
      </c>
      <c r="G32">
        <v>7</v>
      </c>
      <c r="H32">
        <v>9</v>
      </c>
      <c r="I32">
        <v>6</v>
      </c>
      <c r="J32">
        <v>10</v>
      </c>
      <c r="K32" t="s">
        <v>27</v>
      </c>
    </row>
    <row r="33" spans="1:11" x14ac:dyDescent="0.25">
      <c r="A33">
        <v>32</v>
      </c>
      <c r="B33">
        <v>26</v>
      </c>
      <c r="C33" t="str">
        <f t="shared" si="0"/>
        <v>Youth</v>
      </c>
      <c r="D33" t="s">
        <v>11</v>
      </c>
      <c r="E33" t="s">
        <v>13</v>
      </c>
      <c r="F33">
        <v>5</v>
      </c>
      <c r="G33">
        <v>6</v>
      </c>
      <c r="H33">
        <v>8</v>
      </c>
      <c r="I33">
        <v>7</v>
      </c>
      <c r="J33">
        <v>10</v>
      </c>
      <c r="K33" t="s">
        <v>27</v>
      </c>
    </row>
    <row r="34" spans="1:11" x14ac:dyDescent="0.25">
      <c r="A34">
        <v>33</v>
      </c>
      <c r="B34">
        <v>26</v>
      </c>
      <c r="C34" t="str">
        <f t="shared" ref="C34:C54" si="1">IF(B34&lt;18,"minor",IF(B34&lt;30, "Youth", IF(B34&lt;=45, "Adult", IF(B34&lt;60, "Elderly", "Senior"))))</f>
        <v>Youth</v>
      </c>
      <c r="D34" t="s">
        <v>9</v>
      </c>
      <c r="E34" t="s">
        <v>16</v>
      </c>
      <c r="F34">
        <v>7</v>
      </c>
      <c r="G34">
        <v>7</v>
      </c>
      <c r="H34">
        <v>7</v>
      </c>
      <c r="I34">
        <v>8</v>
      </c>
      <c r="J34">
        <v>11</v>
      </c>
      <c r="K34" t="s">
        <v>27</v>
      </c>
    </row>
    <row r="35" spans="1:11" x14ac:dyDescent="0.25">
      <c r="A35">
        <v>34</v>
      </c>
      <c r="B35">
        <v>26</v>
      </c>
      <c r="C35" t="str">
        <f t="shared" si="1"/>
        <v>Youth</v>
      </c>
      <c r="D35" t="s">
        <v>11</v>
      </c>
      <c r="E35" t="s">
        <v>17</v>
      </c>
      <c r="F35">
        <v>9</v>
      </c>
      <c r="G35">
        <v>9</v>
      </c>
      <c r="H35">
        <v>9</v>
      </c>
      <c r="I35">
        <v>6</v>
      </c>
      <c r="J35">
        <v>10</v>
      </c>
      <c r="K35" t="s">
        <v>27</v>
      </c>
    </row>
    <row r="36" spans="1:11" x14ac:dyDescent="0.25">
      <c r="A36">
        <v>35</v>
      </c>
      <c r="B36">
        <v>24</v>
      </c>
      <c r="C36" t="str">
        <f t="shared" si="1"/>
        <v>Youth</v>
      </c>
      <c r="D36" t="s">
        <v>11</v>
      </c>
      <c r="E36" t="s">
        <v>17</v>
      </c>
      <c r="F36">
        <v>4</v>
      </c>
      <c r="G36">
        <v>5</v>
      </c>
      <c r="H36">
        <v>6</v>
      </c>
      <c r="I36">
        <v>4</v>
      </c>
      <c r="J36">
        <v>11</v>
      </c>
      <c r="K36" t="s">
        <v>27</v>
      </c>
    </row>
    <row r="37" spans="1:11" x14ac:dyDescent="0.25">
      <c r="A37">
        <v>36</v>
      </c>
      <c r="B37">
        <v>21</v>
      </c>
      <c r="C37" t="str">
        <f t="shared" si="1"/>
        <v>Youth</v>
      </c>
      <c r="D37" t="s">
        <v>11</v>
      </c>
      <c r="E37" t="s">
        <v>17</v>
      </c>
      <c r="F37">
        <v>8</v>
      </c>
      <c r="G37">
        <v>6</v>
      </c>
      <c r="H37">
        <v>4</v>
      </c>
      <c r="I37">
        <v>4</v>
      </c>
      <c r="J37">
        <v>11</v>
      </c>
      <c r="K37" t="s">
        <v>27</v>
      </c>
    </row>
    <row r="38" spans="1:11" x14ac:dyDescent="0.25">
      <c r="A38">
        <v>37</v>
      </c>
      <c r="B38">
        <v>55</v>
      </c>
      <c r="C38" t="str">
        <f t="shared" si="1"/>
        <v>Elderly</v>
      </c>
      <c r="D38" t="s">
        <v>9</v>
      </c>
      <c r="E38" t="s">
        <v>16</v>
      </c>
      <c r="F38">
        <v>8</v>
      </c>
      <c r="G38">
        <v>2</v>
      </c>
      <c r="H38">
        <v>7</v>
      </c>
      <c r="I38">
        <v>7</v>
      </c>
      <c r="J38">
        <v>10</v>
      </c>
      <c r="K38" t="s">
        <v>27</v>
      </c>
    </row>
    <row r="39" spans="1:11" x14ac:dyDescent="0.25">
      <c r="A39">
        <v>38</v>
      </c>
      <c r="B39">
        <v>65</v>
      </c>
      <c r="C39" t="str">
        <f t="shared" si="1"/>
        <v>Senior</v>
      </c>
      <c r="D39" t="s">
        <v>11</v>
      </c>
      <c r="E39" t="s">
        <v>10</v>
      </c>
      <c r="F39">
        <v>9</v>
      </c>
      <c r="G39">
        <v>3</v>
      </c>
      <c r="H39">
        <v>4</v>
      </c>
      <c r="I39">
        <v>4</v>
      </c>
      <c r="J39">
        <v>10</v>
      </c>
      <c r="K39" t="s">
        <v>27</v>
      </c>
    </row>
    <row r="40" spans="1:11" x14ac:dyDescent="0.25">
      <c r="A40">
        <v>39</v>
      </c>
      <c r="B40">
        <v>26</v>
      </c>
      <c r="C40" t="str">
        <f t="shared" si="1"/>
        <v>Youth</v>
      </c>
      <c r="D40" t="s">
        <v>11</v>
      </c>
      <c r="E40" t="s">
        <v>15</v>
      </c>
      <c r="F40">
        <v>6</v>
      </c>
      <c r="G40">
        <v>4</v>
      </c>
      <c r="H40">
        <v>7</v>
      </c>
      <c r="I40">
        <v>6</v>
      </c>
      <c r="J40">
        <v>6</v>
      </c>
      <c r="K40" t="s">
        <v>27</v>
      </c>
    </row>
    <row r="41" spans="1:11" x14ac:dyDescent="0.25">
      <c r="A41">
        <v>40</v>
      </c>
      <c r="B41">
        <v>25</v>
      </c>
      <c r="C41" t="str">
        <f t="shared" si="1"/>
        <v>Youth</v>
      </c>
      <c r="D41" t="s">
        <v>9</v>
      </c>
      <c r="E41" t="s">
        <v>12</v>
      </c>
      <c r="F41">
        <v>7</v>
      </c>
      <c r="G41">
        <v>5</v>
      </c>
      <c r="H41">
        <v>8</v>
      </c>
      <c r="I41">
        <v>6</v>
      </c>
      <c r="J41">
        <v>10</v>
      </c>
      <c r="K41" t="s">
        <v>26</v>
      </c>
    </row>
    <row r="42" spans="1:11" x14ac:dyDescent="0.25">
      <c r="A42">
        <v>41</v>
      </c>
      <c r="B42">
        <v>24</v>
      </c>
      <c r="C42" t="str">
        <f t="shared" si="1"/>
        <v>Youth</v>
      </c>
      <c r="D42" t="s">
        <v>11</v>
      </c>
      <c r="E42" t="s">
        <v>14</v>
      </c>
      <c r="F42">
        <v>8</v>
      </c>
      <c r="G42">
        <v>4</v>
      </c>
      <c r="H42">
        <v>9</v>
      </c>
      <c r="I42">
        <v>5</v>
      </c>
      <c r="J42">
        <v>10</v>
      </c>
      <c r="K42" t="s">
        <v>26</v>
      </c>
    </row>
    <row r="43" spans="1:11" x14ac:dyDescent="0.25">
      <c r="A43">
        <v>42</v>
      </c>
      <c r="B43">
        <v>35</v>
      </c>
      <c r="C43" t="str">
        <f t="shared" si="1"/>
        <v>Adult</v>
      </c>
      <c r="D43" t="s">
        <v>9</v>
      </c>
      <c r="E43" t="s">
        <v>14</v>
      </c>
      <c r="F43">
        <v>9</v>
      </c>
      <c r="G43">
        <v>6</v>
      </c>
      <c r="H43">
        <v>8</v>
      </c>
      <c r="I43">
        <v>7</v>
      </c>
      <c r="J43">
        <v>10</v>
      </c>
      <c r="K43" t="s">
        <v>26</v>
      </c>
    </row>
    <row r="44" spans="1:11" x14ac:dyDescent="0.25">
      <c r="A44">
        <v>43</v>
      </c>
      <c r="B44">
        <v>24</v>
      </c>
      <c r="C44" t="str">
        <f t="shared" si="1"/>
        <v>Youth</v>
      </c>
      <c r="D44" t="s">
        <v>11</v>
      </c>
      <c r="E44" t="s">
        <v>13</v>
      </c>
      <c r="F44">
        <v>9</v>
      </c>
      <c r="G44">
        <v>9</v>
      </c>
      <c r="H44">
        <v>5</v>
      </c>
      <c r="I44">
        <v>8</v>
      </c>
      <c r="J44">
        <v>10</v>
      </c>
      <c r="K44" t="s">
        <v>27</v>
      </c>
    </row>
    <row r="45" spans="1:11" x14ac:dyDescent="0.25">
      <c r="A45">
        <v>44</v>
      </c>
      <c r="B45">
        <v>34</v>
      </c>
      <c r="C45" t="str">
        <f t="shared" si="1"/>
        <v>Adult</v>
      </c>
      <c r="D45" t="s">
        <v>9</v>
      </c>
      <c r="E45" t="s">
        <v>15</v>
      </c>
      <c r="F45">
        <v>8</v>
      </c>
      <c r="G45">
        <v>9</v>
      </c>
      <c r="H45">
        <v>6</v>
      </c>
      <c r="I45">
        <v>9</v>
      </c>
      <c r="J45">
        <v>10</v>
      </c>
      <c r="K45" t="s">
        <v>27</v>
      </c>
    </row>
    <row r="46" spans="1:11" x14ac:dyDescent="0.25">
      <c r="A46">
        <v>45</v>
      </c>
      <c r="B46">
        <v>26</v>
      </c>
      <c r="C46" t="str">
        <f t="shared" si="1"/>
        <v>Youth</v>
      </c>
      <c r="D46" t="s">
        <v>11</v>
      </c>
      <c r="E46" t="s">
        <v>12</v>
      </c>
      <c r="F46">
        <v>6</v>
      </c>
      <c r="G46">
        <v>6</v>
      </c>
      <c r="H46">
        <v>7</v>
      </c>
      <c r="I46">
        <v>5</v>
      </c>
      <c r="J46">
        <v>10</v>
      </c>
      <c r="K46" t="s">
        <v>26</v>
      </c>
    </row>
    <row r="47" spans="1:11" x14ac:dyDescent="0.25">
      <c r="A47">
        <v>46</v>
      </c>
      <c r="B47">
        <v>27</v>
      </c>
      <c r="C47" t="str">
        <f t="shared" si="1"/>
        <v>Youth</v>
      </c>
      <c r="D47" t="s">
        <v>11</v>
      </c>
      <c r="E47" t="s">
        <v>16</v>
      </c>
      <c r="F47">
        <v>9</v>
      </c>
      <c r="G47">
        <v>4</v>
      </c>
      <c r="H47">
        <v>7</v>
      </c>
      <c r="I47">
        <v>6</v>
      </c>
      <c r="J47">
        <v>10</v>
      </c>
      <c r="K47" t="s">
        <v>26</v>
      </c>
    </row>
    <row r="48" spans="1:11" x14ac:dyDescent="0.25">
      <c r="A48">
        <v>47</v>
      </c>
      <c r="B48">
        <v>29</v>
      </c>
      <c r="C48" t="str">
        <f t="shared" si="1"/>
        <v>Youth</v>
      </c>
      <c r="D48" t="s">
        <v>9</v>
      </c>
      <c r="E48" t="s">
        <v>13</v>
      </c>
      <c r="F48">
        <v>9</v>
      </c>
      <c r="G48">
        <v>8</v>
      </c>
      <c r="H48">
        <v>8</v>
      </c>
      <c r="I48">
        <v>4</v>
      </c>
      <c r="J48">
        <v>10</v>
      </c>
      <c r="K48" t="s">
        <v>26</v>
      </c>
    </row>
    <row r="49" spans="1:11" x14ac:dyDescent="0.25">
      <c r="A49">
        <v>48</v>
      </c>
      <c r="B49">
        <v>30</v>
      </c>
      <c r="C49" t="str">
        <f t="shared" si="1"/>
        <v>Adult</v>
      </c>
      <c r="D49" t="s">
        <v>11</v>
      </c>
      <c r="E49" t="s">
        <v>12</v>
      </c>
      <c r="F49">
        <v>9</v>
      </c>
      <c r="G49">
        <v>6</v>
      </c>
      <c r="H49">
        <v>6</v>
      </c>
      <c r="I49">
        <v>5</v>
      </c>
      <c r="J49">
        <v>10</v>
      </c>
      <c r="K49" t="s">
        <v>27</v>
      </c>
    </row>
    <row r="50" spans="1:11" x14ac:dyDescent="0.25">
      <c r="A50">
        <v>49</v>
      </c>
      <c r="B50">
        <v>33</v>
      </c>
      <c r="C50" t="str">
        <f t="shared" si="1"/>
        <v>Adult</v>
      </c>
      <c r="D50" t="s">
        <v>9</v>
      </c>
      <c r="E50" t="s">
        <v>10</v>
      </c>
      <c r="F50">
        <v>9</v>
      </c>
      <c r="G50">
        <v>6</v>
      </c>
      <c r="H50">
        <v>6</v>
      </c>
      <c r="I50">
        <v>6</v>
      </c>
      <c r="J50">
        <v>7</v>
      </c>
      <c r="K50" t="s">
        <v>27</v>
      </c>
    </row>
    <row r="51" spans="1:11" x14ac:dyDescent="0.25">
      <c r="A51">
        <v>50</v>
      </c>
      <c r="B51">
        <v>32</v>
      </c>
      <c r="C51" t="str">
        <f t="shared" si="1"/>
        <v>Adult</v>
      </c>
      <c r="D51" t="s">
        <v>11</v>
      </c>
      <c r="E51" t="s">
        <v>10</v>
      </c>
      <c r="F51">
        <v>9</v>
      </c>
      <c r="G51">
        <v>7</v>
      </c>
      <c r="H51">
        <v>5</v>
      </c>
      <c r="I51">
        <v>7</v>
      </c>
      <c r="J51">
        <v>8</v>
      </c>
      <c r="K51" t="s">
        <v>27</v>
      </c>
    </row>
    <row r="52" spans="1:11" x14ac:dyDescent="0.25">
      <c r="A52">
        <v>51</v>
      </c>
      <c r="B52">
        <v>33</v>
      </c>
      <c r="C52" t="str">
        <f t="shared" si="1"/>
        <v>Adult</v>
      </c>
      <c r="D52" t="s">
        <v>9</v>
      </c>
      <c r="E52" t="s">
        <v>10</v>
      </c>
      <c r="F52">
        <v>7</v>
      </c>
      <c r="G52">
        <v>8</v>
      </c>
      <c r="H52">
        <v>7</v>
      </c>
      <c r="I52">
        <v>8</v>
      </c>
      <c r="J52">
        <v>10</v>
      </c>
      <c r="K52" t="s">
        <v>27</v>
      </c>
    </row>
    <row r="53" spans="1:11" x14ac:dyDescent="0.25">
      <c r="A53">
        <v>52</v>
      </c>
      <c r="B53">
        <v>34</v>
      </c>
      <c r="C53" t="str">
        <f t="shared" si="1"/>
        <v>Adult</v>
      </c>
      <c r="D53" t="s">
        <v>11</v>
      </c>
      <c r="E53" t="s">
        <v>10</v>
      </c>
      <c r="F53">
        <v>6</v>
      </c>
      <c r="G53">
        <v>4</v>
      </c>
      <c r="H53">
        <v>9</v>
      </c>
      <c r="I53">
        <v>5</v>
      </c>
      <c r="J53">
        <v>7</v>
      </c>
      <c r="K53" t="s">
        <v>26</v>
      </c>
    </row>
    <row r="54" spans="1:11" x14ac:dyDescent="0.25">
      <c r="A54">
        <v>53</v>
      </c>
      <c r="B54">
        <v>38</v>
      </c>
      <c r="C54" t="str">
        <f t="shared" si="1"/>
        <v>Adult</v>
      </c>
      <c r="D54" t="s">
        <v>9</v>
      </c>
      <c r="E54" t="s">
        <v>10</v>
      </c>
      <c r="F54">
        <v>8</v>
      </c>
      <c r="G54">
        <v>7</v>
      </c>
      <c r="H54">
        <v>4</v>
      </c>
      <c r="I54">
        <v>4</v>
      </c>
      <c r="J54">
        <v>10</v>
      </c>
      <c r="K54" t="s">
        <v>27</v>
      </c>
    </row>
    <row r="55" spans="1:11" x14ac:dyDescent="0.25">
      <c r="F55" s="2">
        <f>SUBTOTAL(101,Table1[stress_level])</f>
        <v>7.0943396226415096</v>
      </c>
      <c r="G55" s="2">
        <f>SUBTOTAL(101,Table1[anxiety_level])</f>
        <v>6.3396226415094343</v>
      </c>
      <c r="H55" s="2">
        <f>SUBTOTAL(101,Table1[depression_level])</f>
        <v>6.7547169811320753</v>
      </c>
      <c r="I55" s="2">
        <f>SUBTOTAL(101,Table1[sleep_hours])</f>
        <v>5.716981132075472</v>
      </c>
      <c r="J55" s="2">
        <f>SUBTOTAL(101,Table1[social_media_usage_hours])</f>
        <v>9.6792452830188687</v>
      </c>
    </row>
  </sheetData>
  <conditionalFormatting sqref="F1:J54 F56:J1048576">
    <cfRule type="colorScale" priority="2">
      <colorScale>
        <cfvo type="min"/>
        <cfvo type="percentile" val="50"/>
        <cfvo type="max"/>
        <color rgb="FFF8696B"/>
        <color rgb="FFFFEB84"/>
        <color rgb="FF63BE7B"/>
      </colorScale>
    </cfRule>
  </conditionalFormatting>
  <conditionalFormatting sqref="F1:J1048576">
    <cfRule type="colorScale" priority="1">
      <colorScale>
        <cfvo type="min"/>
        <cfvo type="percentile" val="50"/>
        <cfvo type="max"/>
        <color rgb="FF63BE7B"/>
        <color rgb="FFFFEB84"/>
        <color rgb="FFF8696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O67"/>
  <sheetViews>
    <sheetView topLeftCell="A61" workbookViewId="0">
      <selection activeCell="C44" sqref="C44"/>
    </sheetView>
  </sheetViews>
  <sheetFormatPr defaultRowHeight="15" x14ac:dyDescent="0.25"/>
  <cols>
    <col min="3" max="3" width="13.140625" customWidth="1"/>
    <col min="4" max="4" width="18.42578125" customWidth="1"/>
    <col min="5" max="5" width="18.7109375" bestFit="1" customWidth="1"/>
    <col min="8" max="8" width="16.85546875" customWidth="1"/>
    <col min="11" max="11" width="13.140625" bestFit="1" customWidth="1"/>
    <col min="12" max="12" width="15.42578125" bestFit="1" customWidth="1"/>
  </cols>
  <sheetData>
    <row r="2" spans="3:15" x14ac:dyDescent="0.25">
      <c r="C2" t="s">
        <v>18</v>
      </c>
    </row>
    <row r="3" spans="3:15" ht="15.75" thickBot="1" x14ac:dyDescent="0.3"/>
    <row r="4" spans="3:15" ht="16.5" thickTop="1" thickBot="1" x14ac:dyDescent="0.3">
      <c r="C4" s="1" t="s">
        <v>4</v>
      </c>
      <c r="D4" s="3">
        <f>SUBTOTAL(101,Table1[stress_level])</f>
        <v>7.0943396226415096</v>
      </c>
      <c r="E4">
        <v>3</v>
      </c>
      <c r="F4">
        <v>7</v>
      </c>
    </row>
    <row r="5" spans="3:15" ht="16.5" thickTop="1" thickBot="1" x14ac:dyDescent="0.3">
      <c r="C5" s="1" t="s">
        <v>5</v>
      </c>
      <c r="D5" s="3">
        <f>SUBTOTAL(101,Table1[anxiety_level])</f>
        <v>6.3396226415094343</v>
      </c>
      <c r="E5">
        <v>10</v>
      </c>
      <c r="K5" s="5" t="s">
        <v>20</v>
      </c>
      <c r="L5" t="s">
        <v>22</v>
      </c>
    </row>
    <row r="6" spans="3:15" ht="16.5" thickTop="1" thickBot="1" x14ac:dyDescent="0.3">
      <c r="C6" s="1" t="s">
        <v>6</v>
      </c>
      <c r="D6" s="3">
        <f>SUBTOTAL(101,Table1[depression_level])</f>
        <v>6.7547169811320753</v>
      </c>
      <c r="E6">
        <v>3</v>
      </c>
      <c r="F6">
        <v>7</v>
      </c>
      <c r="K6" s="6" t="s">
        <v>9</v>
      </c>
      <c r="L6" s="7">
        <v>20</v>
      </c>
      <c r="N6" s="8">
        <f>GETPIVOTDATA("gender",$K$5,"gender","Female")/GETPIVOTDATA("gender",$K$5)</f>
        <v>0.37735849056603776</v>
      </c>
    </row>
    <row r="7" spans="3:15" ht="16.5" thickTop="1" thickBot="1" x14ac:dyDescent="0.3">
      <c r="C7" s="1" t="s">
        <v>7</v>
      </c>
      <c r="D7" s="3">
        <f>SUBTOTAL(101,Table1[sleep_hours])</f>
        <v>5.716981132075472</v>
      </c>
      <c r="E7">
        <v>10</v>
      </c>
      <c r="K7" s="6" t="s">
        <v>11</v>
      </c>
      <c r="L7" s="7">
        <v>33</v>
      </c>
      <c r="N7" s="8">
        <f>GETPIVOTDATA("gender",$K$5,"gender","Male")/GETPIVOTDATA("gender",$K$5)</f>
        <v>0.62264150943396224</v>
      </c>
      <c r="O7" s="18">
        <v>0.38</v>
      </c>
    </row>
    <row r="8" spans="3:15" ht="16.5" thickTop="1" thickBot="1" x14ac:dyDescent="0.3">
      <c r="C8" s="1" t="s">
        <v>8</v>
      </c>
      <c r="D8" s="3">
        <f>SUBTOTAL(101,Table1[social_media_usage_hours])</f>
        <v>9.6792452830188687</v>
      </c>
      <c r="E8">
        <v>10</v>
      </c>
      <c r="K8" s="6" t="s">
        <v>21</v>
      </c>
      <c r="L8" s="7">
        <v>53</v>
      </c>
    </row>
    <row r="10" spans="3:15" x14ac:dyDescent="0.25">
      <c r="C10">
        <v>6</v>
      </c>
      <c r="D10">
        <v>18</v>
      </c>
      <c r="E10">
        <v>6</v>
      </c>
    </row>
    <row r="13" spans="3:15" x14ac:dyDescent="0.25">
      <c r="C13" t="s">
        <v>19</v>
      </c>
    </row>
    <row r="15" spans="3:15" x14ac:dyDescent="0.25">
      <c r="C15" s="5" t="s">
        <v>20</v>
      </c>
      <c r="D15" t="s">
        <v>23</v>
      </c>
    </row>
    <row r="16" spans="3:15" x14ac:dyDescent="0.25">
      <c r="C16" s="6" t="s">
        <v>17</v>
      </c>
      <c r="D16" s="7">
        <v>19</v>
      </c>
    </row>
    <row r="17" spans="3:4" x14ac:dyDescent="0.25">
      <c r="C17" s="6" t="s">
        <v>15</v>
      </c>
      <c r="D17" s="7">
        <v>32</v>
      </c>
    </row>
    <row r="18" spans="3:4" x14ac:dyDescent="0.25">
      <c r="C18" s="6" t="s">
        <v>16</v>
      </c>
      <c r="D18" s="7">
        <v>42</v>
      </c>
    </row>
    <row r="19" spans="3:4" x14ac:dyDescent="0.25">
      <c r="C19" s="6" t="s">
        <v>12</v>
      </c>
      <c r="D19" s="7">
        <v>50</v>
      </c>
    </row>
    <row r="20" spans="3:4" x14ac:dyDescent="0.25">
      <c r="C20" s="6" t="s">
        <v>14</v>
      </c>
      <c r="D20" s="7">
        <v>63</v>
      </c>
    </row>
    <row r="21" spans="3:4" x14ac:dyDescent="0.25">
      <c r="C21" s="6" t="s">
        <v>13</v>
      </c>
      <c r="D21" s="7">
        <v>72</v>
      </c>
    </row>
    <row r="22" spans="3:4" x14ac:dyDescent="0.25">
      <c r="C22" s="6" t="s">
        <v>10</v>
      </c>
      <c r="D22" s="7">
        <v>80</v>
      </c>
    </row>
    <row r="23" spans="3:4" x14ac:dyDescent="0.25">
      <c r="C23" s="6" t="s">
        <v>21</v>
      </c>
      <c r="D23" s="7">
        <v>358</v>
      </c>
    </row>
    <row r="32" spans="3:4" x14ac:dyDescent="0.25">
      <c r="C32" s="5" t="s">
        <v>20</v>
      </c>
      <c r="D32" t="s">
        <v>24</v>
      </c>
    </row>
    <row r="33" spans="3:5" x14ac:dyDescent="0.25">
      <c r="C33" s="6" t="s">
        <v>9</v>
      </c>
      <c r="D33" s="7">
        <v>148</v>
      </c>
    </row>
    <row r="34" spans="3:5" x14ac:dyDescent="0.25">
      <c r="C34" s="6" t="s">
        <v>11</v>
      </c>
      <c r="D34" s="7">
        <v>228</v>
      </c>
    </row>
    <row r="35" spans="3:5" x14ac:dyDescent="0.25">
      <c r="C35" s="6" t="s">
        <v>21</v>
      </c>
      <c r="D35" s="7">
        <v>376</v>
      </c>
    </row>
    <row r="44" spans="3:5" x14ac:dyDescent="0.25">
      <c r="C44" s="9"/>
      <c r="D44" s="10"/>
      <c r="E44" s="11"/>
    </row>
    <row r="45" spans="3:5" x14ac:dyDescent="0.25">
      <c r="C45" s="12"/>
      <c r="D45" s="13"/>
      <c r="E45" s="14"/>
    </row>
    <row r="46" spans="3:5" x14ac:dyDescent="0.25">
      <c r="C46" s="12"/>
      <c r="D46" s="13"/>
      <c r="E46" s="14"/>
    </row>
    <row r="47" spans="3:5" x14ac:dyDescent="0.25">
      <c r="C47" s="12"/>
      <c r="D47" s="13"/>
      <c r="E47" s="14"/>
    </row>
    <row r="48" spans="3:5" x14ac:dyDescent="0.25">
      <c r="C48" s="12"/>
      <c r="D48" s="13"/>
      <c r="E48" s="14"/>
    </row>
    <row r="49" spans="3:5" x14ac:dyDescent="0.25">
      <c r="C49" s="12"/>
      <c r="D49" s="13"/>
      <c r="E49" s="14"/>
    </row>
    <row r="50" spans="3:5" x14ac:dyDescent="0.25">
      <c r="C50" s="12"/>
      <c r="D50" s="13"/>
      <c r="E50" s="14"/>
    </row>
    <row r="51" spans="3:5" x14ac:dyDescent="0.25">
      <c r="C51" s="12"/>
      <c r="D51" s="13"/>
      <c r="E51" s="14"/>
    </row>
    <row r="52" spans="3:5" x14ac:dyDescent="0.25">
      <c r="C52" s="12"/>
      <c r="D52" s="13"/>
      <c r="E52" s="14"/>
    </row>
    <row r="53" spans="3:5" x14ac:dyDescent="0.25">
      <c r="C53" s="12"/>
      <c r="D53" s="13"/>
      <c r="E53" s="14"/>
    </row>
    <row r="54" spans="3:5" x14ac:dyDescent="0.25">
      <c r="C54" s="12"/>
      <c r="D54" s="13"/>
      <c r="E54" s="14"/>
    </row>
    <row r="55" spans="3:5" x14ac:dyDescent="0.25">
      <c r="C55" s="12"/>
      <c r="D55" s="13"/>
      <c r="E55" s="14"/>
    </row>
    <row r="56" spans="3:5" x14ac:dyDescent="0.25">
      <c r="C56" s="12"/>
      <c r="D56" s="13"/>
      <c r="E56" s="14"/>
    </row>
    <row r="57" spans="3:5" x14ac:dyDescent="0.25">
      <c r="C57" s="12"/>
      <c r="D57" s="13"/>
      <c r="E57" s="14"/>
    </row>
    <row r="58" spans="3:5" x14ac:dyDescent="0.25">
      <c r="C58" s="12"/>
      <c r="D58" s="13"/>
      <c r="E58" s="14"/>
    </row>
    <row r="59" spans="3:5" x14ac:dyDescent="0.25">
      <c r="C59" s="12"/>
      <c r="D59" s="13"/>
      <c r="E59" s="14"/>
    </row>
    <row r="60" spans="3:5" x14ac:dyDescent="0.25">
      <c r="C60" s="12"/>
      <c r="D60" s="13"/>
      <c r="E60" s="14"/>
    </row>
    <row r="61" spans="3:5" x14ac:dyDescent="0.25">
      <c r="C61" s="15"/>
      <c r="D61" s="16"/>
      <c r="E61" s="17"/>
    </row>
    <row r="62" spans="3:5" x14ac:dyDescent="0.25">
      <c r="C62" s="12"/>
      <c r="D62" s="13"/>
      <c r="E62" s="14"/>
    </row>
    <row r="63" spans="3:5" x14ac:dyDescent="0.25">
      <c r="C63" s="12"/>
      <c r="D63" s="13"/>
      <c r="E63" s="14"/>
    </row>
    <row r="64" spans="3:5" x14ac:dyDescent="0.25">
      <c r="C64" s="12"/>
      <c r="D64" s="13"/>
      <c r="E64" s="14"/>
    </row>
    <row r="65" spans="3:5" x14ac:dyDescent="0.25">
      <c r="C65" s="12"/>
      <c r="D65" s="13"/>
      <c r="E65" s="14"/>
    </row>
    <row r="66" spans="3:5" x14ac:dyDescent="0.25">
      <c r="C66" s="12"/>
      <c r="D66" s="13"/>
      <c r="E66" s="14"/>
    </row>
    <row r="67" spans="3:5" x14ac:dyDescent="0.25">
      <c r="C67" s="15"/>
      <c r="D67" s="16"/>
      <c r="E67" s="17"/>
    </row>
  </sheetData>
  <conditionalFormatting sqref="C4:C8">
    <cfRule type="colorScale" priority="3">
      <colorScale>
        <cfvo type="min"/>
        <cfvo type="percentile" val="50"/>
        <cfvo type="max"/>
        <color rgb="FFF8696B"/>
        <color rgb="FFFFEB84"/>
        <color rgb="FF63BE7B"/>
      </colorScale>
    </cfRule>
  </conditionalFormatting>
  <conditionalFormatting sqref="C4:C8">
    <cfRule type="colorScale" priority="2">
      <colorScale>
        <cfvo type="min"/>
        <cfvo type="percentile" val="50"/>
        <cfvo type="max"/>
        <color rgb="FF63BE7B"/>
        <color rgb="FFFFEB84"/>
        <color rgb="FFF8696B"/>
      </colorScale>
    </cfRule>
  </conditionalFormatting>
  <conditionalFormatting sqref="D4:D8">
    <cfRule type="colorScale" priority="1">
      <colorScale>
        <cfvo type="min"/>
        <cfvo type="percentile" val="50"/>
        <cfvo type="max"/>
        <color rgb="FF63BE7B"/>
        <color rgb="FFFFEB84"/>
        <color rgb="FFF8696B"/>
      </colorScale>
    </cfRule>
  </conditionalFormatting>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08"/>
  <sheetViews>
    <sheetView topLeftCell="A91" workbookViewId="0">
      <selection activeCell="D105" sqref="C102:D106"/>
    </sheetView>
  </sheetViews>
  <sheetFormatPr defaultRowHeight="15" x14ac:dyDescent="0.25"/>
  <cols>
    <col min="2" max="3" width="13.140625" customWidth="1"/>
    <col min="4" max="4" width="16.28515625" customWidth="1"/>
    <col min="5" max="5" width="18.42578125" bestFit="1" customWidth="1"/>
    <col min="6" max="6" width="19.85546875" bestFit="1" customWidth="1"/>
  </cols>
  <sheetData>
    <row r="3" spans="2:3" x14ac:dyDescent="0.25">
      <c r="B3" s="5" t="s">
        <v>20</v>
      </c>
      <c r="C3" t="s">
        <v>24</v>
      </c>
    </row>
    <row r="4" spans="2:3" x14ac:dyDescent="0.25">
      <c r="B4" s="6" t="s">
        <v>29</v>
      </c>
      <c r="C4" s="7">
        <v>122</v>
      </c>
    </row>
    <row r="5" spans="2:3" x14ac:dyDescent="0.25">
      <c r="B5" s="6" t="s">
        <v>30</v>
      </c>
      <c r="C5" s="7">
        <v>44</v>
      </c>
    </row>
    <row r="6" spans="2:3" x14ac:dyDescent="0.25">
      <c r="B6" s="6" t="s">
        <v>31</v>
      </c>
      <c r="C6" s="7">
        <v>27</v>
      </c>
    </row>
    <row r="7" spans="2:3" x14ac:dyDescent="0.25">
      <c r="B7" s="6" t="s">
        <v>36</v>
      </c>
      <c r="C7" s="7">
        <v>14</v>
      </c>
    </row>
    <row r="8" spans="2:3" x14ac:dyDescent="0.25">
      <c r="B8" s="6" t="s">
        <v>32</v>
      </c>
      <c r="C8" s="7">
        <v>169</v>
      </c>
    </row>
    <row r="9" spans="2:3" x14ac:dyDescent="0.25">
      <c r="B9" s="6" t="s">
        <v>21</v>
      </c>
      <c r="C9" s="7">
        <v>376</v>
      </c>
    </row>
    <row r="22" spans="2:3" x14ac:dyDescent="0.25">
      <c r="B22" s="5" t="s">
        <v>20</v>
      </c>
      <c r="C22" t="s">
        <v>33</v>
      </c>
    </row>
    <row r="23" spans="2:3" x14ac:dyDescent="0.25">
      <c r="B23" s="6" t="s">
        <v>27</v>
      </c>
      <c r="C23" s="7">
        <v>34</v>
      </c>
    </row>
    <row r="24" spans="2:3" x14ac:dyDescent="0.25">
      <c r="B24" s="6" t="s">
        <v>26</v>
      </c>
      <c r="C24" s="7">
        <v>19</v>
      </c>
    </row>
    <row r="25" spans="2:3" x14ac:dyDescent="0.25">
      <c r="B25" s="6" t="s">
        <v>21</v>
      </c>
      <c r="C25" s="7">
        <v>53</v>
      </c>
    </row>
    <row r="39" spans="2:3" x14ac:dyDescent="0.25">
      <c r="B39" s="5" t="s">
        <v>20</v>
      </c>
      <c r="C39" t="s">
        <v>23</v>
      </c>
    </row>
    <row r="40" spans="2:3" x14ac:dyDescent="0.25">
      <c r="B40" s="6" t="s">
        <v>9</v>
      </c>
      <c r="C40" s="7">
        <v>129</v>
      </c>
    </row>
    <row r="41" spans="2:3" x14ac:dyDescent="0.25">
      <c r="B41" s="6" t="s">
        <v>11</v>
      </c>
      <c r="C41" s="7">
        <v>229</v>
      </c>
    </row>
    <row r="42" spans="2:3" x14ac:dyDescent="0.25">
      <c r="B42" s="6" t="s">
        <v>21</v>
      </c>
      <c r="C42" s="7">
        <v>358</v>
      </c>
    </row>
    <row r="53" spans="3:6" x14ac:dyDescent="0.25">
      <c r="C53" s="5" t="s">
        <v>20</v>
      </c>
      <c r="D53" t="s">
        <v>23</v>
      </c>
      <c r="E53" t="s">
        <v>24</v>
      </c>
      <c r="F53" t="s">
        <v>34</v>
      </c>
    </row>
    <row r="54" spans="3:6" x14ac:dyDescent="0.25">
      <c r="C54" s="6" t="s">
        <v>13</v>
      </c>
      <c r="D54" s="7">
        <v>72</v>
      </c>
      <c r="E54" s="7">
        <v>78</v>
      </c>
      <c r="F54" s="7">
        <v>72</v>
      </c>
    </row>
    <row r="55" spans="3:6" x14ac:dyDescent="0.25">
      <c r="C55" s="6" t="s">
        <v>12</v>
      </c>
      <c r="D55" s="7">
        <v>50</v>
      </c>
      <c r="E55" s="7">
        <v>49</v>
      </c>
      <c r="F55" s="7">
        <v>50</v>
      </c>
    </row>
    <row r="56" spans="3:6" x14ac:dyDescent="0.25">
      <c r="C56" s="6" t="s">
        <v>14</v>
      </c>
      <c r="D56" s="7">
        <v>63</v>
      </c>
      <c r="E56" s="7">
        <v>59</v>
      </c>
      <c r="F56" s="7">
        <v>53</v>
      </c>
    </row>
    <row r="57" spans="3:6" x14ac:dyDescent="0.25">
      <c r="C57" s="6" t="s">
        <v>10</v>
      </c>
      <c r="D57" s="7">
        <v>80</v>
      </c>
      <c r="E57" s="7">
        <v>88</v>
      </c>
      <c r="F57" s="7">
        <v>73</v>
      </c>
    </row>
    <row r="58" spans="3:6" x14ac:dyDescent="0.25">
      <c r="C58" s="6" t="s">
        <v>17</v>
      </c>
      <c r="D58" s="7">
        <v>19</v>
      </c>
      <c r="E58" s="7">
        <v>21</v>
      </c>
      <c r="F58" s="7">
        <v>20</v>
      </c>
    </row>
    <row r="59" spans="3:6" x14ac:dyDescent="0.25">
      <c r="C59" s="6" t="s">
        <v>15</v>
      </c>
      <c r="D59" s="7">
        <v>32</v>
      </c>
      <c r="E59" s="7">
        <v>37</v>
      </c>
      <c r="F59" s="7">
        <v>36</v>
      </c>
    </row>
    <row r="60" spans="3:6" x14ac:dyDescent="0.25">
      <c r="C60" s="6" t="s">
        <v>16</v>
      </c>
      <c r="D60" s="7">
        <v>42</v>
      </c>
      <c r="E60" s="7">
        <v>44</v>
      </c>
      <c r="F60" s="7">
        <v>32</v>
      </c>
    </row>
    <row r="61" spans="3:6" x14ac:dyDescent="0.25">
      <c r="C61" s="6" t="s">
        <v>21</v>
      </c>
      <c r="D61" s="7">
        <v>358</v>
      </c>
      <c r="E61" s="7">
        <v>376</v>
      </c>
      <c r="F61" s="7">
        <v>336</v>
      </c>
    </row>
    <row r="84" spans="3:4" x14ac:dyDescent="0.25">
      <c r="C84" s="5" t="s">
        <v>20</v>
      </c>
      <c r="D84" t="s">
        <v>35</v>
      </c>
    </row>
    <row r="85" spans="3:4" x14ac:dyDescent="0.25">
      <c r="C85" s="6" t="s">
        <v>29</v>
      </c>
      <c r="D85" s="7">
        <v>156</v>
      </c>
    </row>
    <row r="86" spans="3:4" x14ac:dyDescent="0.25">
      <c r="C86" s="6" t="s">
        <v>30</v>
      </c>
      <c r="D86" s="7">
        <v>50</v>
      </c>
    </row>
    <row r="87" spans="3:4" x14ac:dyDescent="0.25">
      <c r="C87" s="6" t="s">
        <v>31</v>
      </c>
      <c r="D87" s="7">
        <v>42</v>
      </c>
    </row>
    <row r="88" spans="3:4" x14ac:dyDescent="0.25">
      <c r="C88" s="6" t="s">
        <v>36</v>
      </c>
      <c r="D88" s="7">
        <v>16</v>
      </c>
    </row>
    <row r="89" spans="3:4" x14ac:dyDescent="0.25">
      <c r="C89" s="6" t="s">
        <v>32</v>
      </c>
      <c r="D89" s="7">
        <v>249</v>
      </c>
    </row>
    <row r="90" spans="3:4" x14ac:dyDescent="0.25">
      <c r="C90" s="6" t="s">
        <v>21</v>
      </c>
      <c r="D90" s="7">
        <v>513</v>
      </c>
    </row>
    <row r="102" spans="3:4" x14ac:dyDescent="0.25">
      <c r="C102" s="5" t="s">
        <v>20</v>
      </c>
      <c r="D102" t="s">
        <v>33</v>
      </c>
    </row>
    <row r="103" spans="3:4" x14ac:dyDescent="0.25">
      <c r="C103" s="6" t="s">
        <v>29</v>
      </c>
      <c r="D103" s="7">
        <v>16</v>
      </c>
    </row>
    <row r="104" spans="3:4" x14ac:dyDescent="0.25">
      <c r="C104" s="6" t="s">
        <v>30</v>
      </c>
      <c r="D104" s="7">
        <v>6</v>
      </c>
    </row>
    <row r="105" spans="3:4" x14ac:dyDescent="0.25">
      <c r="C105" s="6" t="s">
        <v>31</v>
      </c>
      <c r="D105" s="7">
        <v>4</v>
      </c>
    </row>
    <row r="106" spans="3:4" x14ac:dyDescent="0.25">
      <c r="C106" s="6" t="s">
        <v>36</v>
      </c>
      <c r="D106" s="7">
        <v>2</v>
      </c>
    </row>
    <row r="107" spans="3:4" x14ac:dyDescent="0.25">
      <c r="C107" s="6" t="s">
        <v>32</v>
      </c>
      <c r="D107" s="7">
        <v>25</v>
      </c>
    </row>
    <row r="108" spans="3:4" x14ac:dyDescent="0.25">
      <c r="C108" s="6" t="s">
        <v>21</v>
      </c>
      <c r="D108" s="7">
        <v>53</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R62" sqref="R62"/>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Analysis</vt:lpstr>
      <vt:lpstr>Analysis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Fidel Barasa</dc:creator>
  <cp:lastModifiedBy>Fidel Barasa</cp:lastModifiedBy>
  <dcterms:created xsi:type="dcterms:W3CDTF">2024-08-28T20:23:05Z</dcterms:created>
  <dcterms:modified xsi:type="dcterms:W3CDTF">2024-08-31T15:22:20Z</dcterms:modified>
</cp:coreProperties>
</file>