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fidel\OneDrive\Documentos\GitHub\week-8-swaepapi\"/>
    </mc:Choice>
  </mc:AlternateContent>
  <bookViews>
    <workbookView xWindow="0" yWindow="0" windowWidth="20490" windowHeight="7800" activeTab="5"/>
  </bookViews>
  <sheets>
    <sheet name="City" sheetId="1" r:id="rId1"/>
    <sheet name="House hold" sheetId="2" r:id="rId2"/>
    <sheet name="Neghbourhood" sheetId="3" r:id="rId3"/>
    <sheet name="Public Housing" sheetId="4" r:id="rId4"/>
    <sheet name="Analysis" sheetId="5" r:id="rId5"/>
    <sheet name="Dashboard" sheetId="6" r:id="rId6"/>
  </sheets>
  <definedNames>
    <definedName name="Slicer_city_id">#N/A</definedName>
    <definedName name="Slicer_neighborhood_id">#N/A</definedName>
    <definedName name="Slicer_neighborhood_name">#N/A</definedName>
  </definedNames>
  <calcPr calcId="162913"/>
  <pivotCaches>
    <pivotCache cacheId="19" r:id="rId7"/>
    <pivotCache cacheId="37" r:id="rId8"/>
    <pivotCache cacheId="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9" i="5" l="1"/>
  <c r="G108" i="5"/>
  <c r="F5" i="1"/>
  <c r="E5" i="1"/>
  <c r="A68" i="2" l="1"/>
  <c r="B68" i="2"/>
  <c r="C68" i="2"/>
  <c r="D68" i="2"/>
  <c r="E68" i="2"/>
  <c r="O14" i="1"/>
  <c r="O13" i="1"/>
  <c r="J14" i="1"/>
  <c r="J13" i="1"/>
  <c r="F14" i="1"/>
  <c r="F13" i="1"/>
</calcChain>
</file>

<file path=xl/sharedStrings.xml><?xml version="1.0" encoding="utf-8"?>
<sst xmlns="http://schemas.openxmlformats.org/spreadsheetml/2006/main" count="304" uniqueCount="91">
  <si>
    <t>city_id</t>
  </si>
  <si>
    <t>city_name</t>
  </si>
  <si>
    <t>region</t>
  </si>
  <si>
    <t>population</t>
  </si>
  <si>
    <t>average_income</t>
  </si>
  <si>
    <t>Metro City</t>
  </si>
  <si>
    <t>Region A</t>
  </si>
  <si>
    <t>Coastal City</t>
  </si>
  <si>
    <t>Region B</t>
  </si>
  <si>
    <t>Mountain City</t>
  </si>
  <si>
    <t>Region C</t>
  </si>
  <si>
    <t>household_id</t>
  </si>
  <si>
    <t>neighborhood_id</t>
  </si>
  <si>
    <t>household_income</t>
  </si>
  <si>
    <t>house_type</t>
  </si>
  <si>
    <t>number_of_members</t>
  </si>
  <si>
    <t>Apartment</t>
  </si>
  <si>
    <t>House</t>
  </si>
  <si>
    <t>neighborhood_name</t>
  </si>
  <si>
    <t>median_rent</t>
  </si>
  <si>
    <t>median_home_price</t>
  </si>
  <si>
    <t>Downtown</t>
  </si>
  <si>
    <t>Uptown</t>
  </si>
  <si>
    <t>Suburbia</t>
  </si>
  <si>
    <t>Beachside</t>
  </si>
  <si>
    <t>Old Town</t>
  </si>
  <si>
    <t>Hillside</t>
  </si>
  <si>
    <t>Valley</t>
  </si>
  <si>
    <t>Highland</t>
  </si>
  <si>
    <t>Forest</t>
  </si>
  <si>
    <t>Industrial Park</t>
  </si>
  <si>
    <t>Historic District</t>
  </si>
  <si>
    <t>Greenbelt</t>
  </si>
  <si>
    <t>Riverfront</t>
  </si>
  <si>
    <t>Garden District</t>
  </si>
  <si>
    <t>Midtown</t>
  </si>
  <si>
    <t>Riverside</t>
  </si>
  <si>
    <t>Lakeside</t>
  </si>
  <si>
    <t>program_id</t>
  </si>
  <si>
    <t>program_name</t>
  </si>
  <si>
    <t>benefits</t>
  </si>
  <si>
    <t>eligibility_criteria</t>
  </si>
  <si>
    <t>Metro Affordable Housing</t>
  </si>
  <si>
    <t>Subsidized rent for low-income families.</t>
  </si>
  <si>
    <t>Income below $40,000.</t>
  </si>
  <si>
    <t>Metro Housing Assistance</t>
  </si>
  <si>
    <t>Financial aid for first-time homebuyers.</t>
  </si>
  <si>
    <t>First-time homebuyers with income below $60,000.</t>
  </si>
  <si>
    <t>Coastal Housing Support</t>
  </si>
  <si>
    <t>Rent control and subsidies for long-term residents.</t>
  </si>
  <si>
    <t>Long-term residents of 5+ years.</t>
  </si>
  <si>
    <t>Coastal Rent Assistance</t>
  </si>
  <si>
    <t>Assistance for low-income renters.</t>
  </si>
  <si>
    <t>Income below $45,000.</t>
  </si>
  <si>
    <t>Mountain Affordable Homes</t>
  </si>
  <si>
    <t>Subsidized home loans for low-income families.</t>
  </si>
  <si>
    <t>Income below $50,000.</t>
  </si>
  <si>
    <t>Mountain Housing Vouchers</t>
  </si>
  <si>
    <t>Rent vouchers for displaced families.</t>
  </si>
  <si>
    <t>Families displaced by natural disasters.</t>
  </si>
  <si>
    <t>Metro Green Homes Initiative</t>
  </si>
  <si>
    <t>Incentives for green building practices.</t>
  </si>
  <si>
    <t>Income below $70,000, environmentally friendly designs.</t>
  </si>
  <si>
    <t>Coastal Sustainable Living</t>
  </si>
  <si>
    <t>Support for sustainable housing projects.</t>
  </si>
  <si>
    <t>Income below $60,000, commitment to sustainability.</t>
  </si>
  <si>
    <t>Mountain Eco-Friendly Housing</t>
  </si>
  <si>
    <t>Subsidies for eco-friendly home improvements.</t>
  </si>
  <si>
    <t>Income below $55,000, use of sustainable materials.</t>
  </si>
  <si>
    <t>Column1</t>
  </si>
  <si>
    <t>Sum</t>
  </si>
  <si>
    <t>Average</t>
  </si>
  <si>
    <t>Running Total</t>
  </si>
  <si>
    <t>Count</t>
  </si>
  <si>
    <t>Region</t>
  </si>
  <si>
    <t>Coastal city</t>
  </si>
  <si>
    <t>Metro city</t>
  </si>
  <si>
    <t>Mountain city</t>
  </si>
  <si>
    <t>Row Labels</t>
  </si>
  <si>
    <t>(blank)</t>
  </si>
  <si>
    <t>Grand Total</t>
  </si>
  <si>
    <t>Count of number_of_members</t>
  </si>
  <si>
    <t>Sum of median_rent</t>
  </si>
  <si>
    <t>Sum of median_home_price</t>
  </si>
  <si>
    <t>Sum of population</t>
  </si>
  <si>
    <t xml:space="preserve"> above the average income </t>
  </si>
  <si>
    <t>Below average</t>
  </si>
  <si>
    <t>Total</t>
  </si>
  <si>
    <t>Average Rent</t>
  </si>
  <si>
    <t>Program</t>
  </si>
  <si>
    <t>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</si>
</sst>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0" fillId="2" borderId="0" xfId="0" applyFill="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3" borderId="1" xfId="0" applyFont="1" applyFill="1" applyBorder="1"/>
    <xf numFmtId="0" fontId="0" fillId="0" borderId="1" xfId="0" applyFont="1" applyBorder="1"/>
    <xf numFmtId="0" fontId="0" fillId="4" borderId="0" xfId="0" applyFill="1"/>
    <xf numFmtId="0" fontId="0" fillId="0" borderId="0" xfId="0" applyAlignment="1">
      <alignment horizontal="center"/>
    </xf>
    <xf numFmtId="172" fontId="0" fillId="0" borderId="0" xfId="0" applyNumberFormat="1"/>
  </cellXfs>
  <cellStyles count="1">
    <cellStyle name="Normal" xfId="0" builtinId="0"/>
  </cellStyles>
  <dxfs count="6">
    <dxf>
      <numFmt numFmtId="0" formatCode="General"/>
    </dxf>
    <dxf>
      <numFmt numFmtId="166" formatCode="_(&quot;$&quot;* #,##0_);_(&quot;$&quot;* \(#,##0\);_(&quot;$&quot;* &quot;-&quot;??_);_(@_)"/>
    </dxf>
    <dxf>
      <numFmt numFmtId="165" formatCode="_(&quot;$&quot;* #,##0.0_);_(&quot;$&quot;* \(#,##0.0\);_(&quot;$&quot;* &quot;-&quot;??_);_(@_)"/>
    </dxf>
    <dxf>
      <numFmt numFmtId="34" formatCode="_(&quot;$&quot;* #,##0.00_);_(&quot;$&quot;* \(#,##0.00\);_(&quot;$&quot;* &quot;-&quot;??_);_(@_)"/>
    </dxf>
    <dxf>
      <numFmt numFmtId="164" formatCode="_(&quot;$&quot;* #,##0.000_);_(&quot;$&quot;* \(#,##0.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City!$F$13:$F$14</c:f>
              <c:numCache>
                <c:formatCode>General</c:formatCode>
                <c:ptCount val="2"/>
                <c:pt idx="0">
                  <c:v>3000000</c:v>
                </c:pt>
                <c:pt idx="1">
                  <c:v>6200000</c:v>
                </c:pt>
              </c:numCache>
            </c:numRef>
          </c:val>
          <c:extLst>
            <c:ext xmlns:c16="http://schemas.microsoft.com/office/drawing/2014/chart" uri="{C3380CC4-5D6E-409C-BE32-E72D297353CC}">
              <c16:uniqueId val="{00000000-734F-4F9D-A9DC-1510C105F6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2"/>
              </a:solidFill>
              <a:ln w="19050">
                <a:noFill/>
              </a:ln>
              <a:effectLst/>
            </c:spPr>
            <c:extLst>
              <c:ext xmlns:c16="http://schemas.microsoft.com/office/drawing/2014/chart" uri="{C3380CC4-5D6E-409C-BE32-E72D297353CC}">
                <c16:uniqueId val="{00000001-7E90-437A-A8D5-4CCFB84376B4}"/>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7E90-437A-A8D5-4CCFB84376B4}"/>
              </c:ext>
            </c:extLst>
          </c:dPt>
          <c:val>
            <c:numRef>
              <c:f>City!$F$13:$F$14</c:f>
              <c:numCache>
                <c:formatCode>General</c:formatCode>
                <c:ptCount val="2"/>
                <c:pt idx="0">
                  <c:v>3000000</c:v>
                </c:pt>
                <c:pt idx="1">
                  <c:v>6200000</c:v>
                </c:pt>
              </c:numCache>
            </c:numRef>
          </c:val>
          <c:extLst>
            <c:ext xmlns:c16="http://schemas.microsoft.com/office/drawing/2014/chart" uri="{C3380CC4-5D6E-409C-BE32-E72D297353CC}">
              <c16:uniqueId val="{00000004-7E90-437A-A8D5-4CCFB84376B4}"/>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2"/>
            </a:solidFill>
            <a:ln>
              <a:noFill/>
            </a:ln>
          </c:spPr>
          <c:dPt>
            <c:idx val="0"/>
            <c:bubble3D val="0"/>
            <c:spPr>
              <a:solidFill>
                <a:schemeClr val="accent2"/>
              </a:solidFill>
              <a:ln w="19050">
                <a:noFill/>
              </a:ln>
              <a:effectLst/>
            </c:spPr>
            <c:extLst>
              <c:ext xmlns:c16="http://schemas.microsoft.com/office/drawing/2014/chart" uri="{C3380CC4-5D6E-409C-BE32-E72D297353CC}">
                <c16:uniqueId val="{00000001-4E30-4507-8EE1-C9AA3674EEB6}"/>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4E30-4507-8EE1-C9AA3674EEB6}"/>
              </c:ext>
            </c:extLst>
          </c:dPt>
          <c:val>
            <c:numRef>
              <c:f>City!$J$13:$J$14</c:f>
              <c:numCache>
                <c:formatCode>General</c:formatCode>
                <c:ptCount val="2"/>
                <c:pt idx="0">
                  <c:v>5000000</c:v>
                </c:pt>
                <c:pt idx="1">
                  <c:v>4200000</c:v>
                </c:pt>
              </c:numCache>
            </c:numRef>
          </c:val>
          <c:extLst>
            <c:ext xmlns:c16="http://schemas.microsoft.com/office/drawing/2014/chart" uri="{C3380CC4-5D6E-409C-BE32-E72D297353CC}">
              <c16:uniqueId val="{00000004-4E30-4507-8EE1-C9AA3674EEB6}"/>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2"/>
              </a:solidFill>
              <a:ln w="19050">
                <a:noFill/>
              </a:ln>
              <a:effectLst/>
            </c:spPr>
            <c:extLst>
              <c:ext xmlns:c16="http://schemas.microsoft.com/office/drawing/2014/chart" uri="{C3380CC4-5D6E-409C-BE32-E72D297353CC}">
                <c16:uniqueId val="{00000001-6B78-4A0B-90E3-BF12CDFC5462}"/>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6B78-4A0B-90E3-BF12CDFC5462}"/>
              </c:ext>
            </c:extLst>
          </c:dPt>
          <c:val>
            <c:numRef>
              <c:f>City!$O$13:$O$14</c:f>
              <c:numCache>
                <c:formatCode>General</c:formatCode>
                <c:ptCount val="2"/>
                <c:pt idx="0">
                  <c:v>1200000</c:v>
                </c:pt>
                <c:pt idx="1">
                  <c:v>8000000</c:v>
                </c:pt>
              </c:numCache>
            </c:numRef>
          </c:val>
          <c:extLst>
            <c:ext xmlns:c16="http://schemas.microsoft.com/office/drawing/2014/chart" uri="{C3380CC4-5D6E-409C-BE32-E72D297353CC}">
              <c16:uniqueId val="{00000004-6B78-4A0B-90E3-BF12CDFC5462}"/>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sz="1800" b="1">
                <a:solidFill>
                  <a:schemeClr val="tx1"/>
                </a:solidFill>
              </a:rPr>
              <a:t>Income Distibution by Percentage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lotArea>
      <c:layout>
        <c:manualLayout>
          <c:layoutTarget val="inner"/>
          <c:xMode val="edge"/>
          <c:yMode val="edge"/>
          <c:x val="0.2039733400874878"/>
          <c:y val="0.19619351284793107"/>
          <c:w val="0.46824363175035028"/>
          <c:h val="0.64744810602378411"/>
        </c:manualLayout>
      </c:layout>
      <c:pieChart>
        <c:varyColors val="1"/>
        <c:ser>
          <c:idx val="0"/>
          <c:order val="0"/>
          <c:spPr>
            <a:ln>
              <a:noFill/>
            </a:ln>
          </c:spPr>
          <c:dPt>
            <c:idx val="0"/>
            <c:bubble3D val="0"/>
            <c:spPr>
              <a:solidFill>
                <a:schemeClr val="accent2"/>
              </a:solidFill>
              <a:ln w="19050">
                <a:noFill/>
              </a:ln>
              <a:effectLst/>
            </c:spPr>
            <c:extLst>
              <c:ext xmlns:c16="http://schemas.microsoft.com/office/drawing/2014/chart" uri="{C3380CC4-5D6E-409C-BE32-E72D297353CC}">
                <c16:uniqueId val="{00000001-3D04-4F49-B187-0F266CD3A669}"/>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3D04-4F49-B187-0F266CD3A6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Analysis!$C$98:$C$99</c:f>
              <c:strCache>
                <c:ptCount val="2"/>
                <c:pt idx="0">
                  <c:v> above the average income </c:v>
                </c:pt>
                <c:pt idx="1">
                  <c:v>Below average</c:v>
                </c:pt>
              </c:strCache>
            </c:strRef>
          </c:cat>
          <c:val>
            <c:numRef>
              <c:f>Analysis!$D$98:$D$99</c:f>
              <c:numCache>
                <c:formatCode>General</c:formatCode>
                <c:ptCount val="2"/>
                <c:pt idx="0">
                  <c:v>51</c:v>
                </c:pt>
                <c:pt idx="1">
                  <c:v>14</c:v>
                </c:pt>
              </c:numCache>
            </c:numRef>
          </c:val>
          <c:extLst>
            <c:ext xmlns:c16="http://schemas.microsoft.com/office/drawing/2014/chart" uri="{C3380CC4-5D6E-409C-BE32-E72D297353CC}">
              <c16:uniqueId val="{00000004-3D04-4F49-B187-0F266CD3A669}"/>
            </c:ext>
          </c:extLst>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0"/>
        <c:txPr>
          <a:bodyPr rot="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bg1">
                    <a:lumMod val="95000"/>
                  </a:schemeClr>
                </a:solidFill>
                <a:latin typeface="+mn-lt"/>
                <a:ea typeface="+mn-ea"/>
                <a:cs typeface="+mn-cs"/>
              </a:defRPr>
            </a:pPr>
            <a:endParaRPr lang="en-US"/>
          </a:p>
        </c:txPr>
      </c:legendEntry>
      <c:layout>
        <c:manualLayout>
          <c:xMode val="edge"/>
          <c:yMode val="edge"/>
          <c:x val="0.67082045916376842"/>
          <c:y val="0.59517060367454078"/>
          <c:w val="0.30215592385528234"/>
          <c:h val="0.392175237354589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Average</a:t>
            </a:r>
            <a:r>
              <a:rPr lang="en-US" sz="1800" b="1" baseline="0">
                <a:solidFill>
                  <a:schemeClr val="tx1"/>
                </a:solidFill>
              </a:rPr>
              <a:t> Rent Amount By City</a:t>
            </a:r>
            <a:endParaRPr lang="en-US" sz="1800" b="1">
              <a:solidFill>
                <a:schemeClr val="tx1"/>
              </a:solidFill>
            </a:endParaRP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City!$C$32:$C$34</c:f>
              <c:strCache>
                <c:ptCount val="3"/>
                <c:pt idx="0">
                  <c:v>Metro City</c:v>
                </c:pt>
                <c:pt idx="1">
                  <c:v>Coastal City</c:v>
                </c:pt>
                <c:pt idx="2">
                  <c:v>Mountain City</c:v>
                </c:pt>
              </c:strCache>
            </c:strRef>
          </c:cat>
          <c:val>
            <c:numRef>
              <c:f>City!$D$32:$D$34</c:f>
              <c:numCache>
                <c:formatCode>General</c:formatCode>
                <c:ptCount val="3"/>
                <c:pt idx="0">
                  <c:v>1563.67</c:v>
                </c:pt>
                <c:pt idx="1">
                  <c:v>1450</c:v>
                </c:pt>
                <c:pt idx="2">
                  <c:v>1670.56</c:v>
                </c:pt>
              </c:numCache>
            </c:numRef>
          </c:val>
          <c:extLst>
            <c:ext xmlns:c16="http://schemas.microsoft.com/office/drawing/2014/chart" uri="{C3380CC4-5D6E-409C-BE32-E72D297353CC}">
              <c16:uniqueId val="{00000000-6BA2-40B5-A72F-9635A76E3DF0}"/>
            </c:ext>
          </c:extLst>
        </c:ser>
        <c:dLbls>
          <c:showLegendKey val="0"/>
          <c:showVal val="0"/>
          <c:showCatName val="0"/>
          <c:showSerName val="0"/>
          <c:showPercent val="0"/>
          <c:showBubbleSize val="0"/>
        </c:dLbls>
        <c:gapWidth val="219"/>
        <c:overlap val="-27"/>
        <c:axId val="307181759"/>
        <c:axId val="307190495"/>
      </c:barChart>
      <c:catAx>
        <c:axId val="30718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07190495"/>
        <c:crosses val="autoZero"/>
        <c:auto val="1"/>
        <c:lblAlgn val="ctr"/>
        <c:lblOffset val="100"/>
        <c:noMultiLvlLbl val="0"/>
      </c:catAx>
      <c:valAx>
        <c:axId val="307190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071817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City!$J$13:$J$14</c:f>
              <c:numCache>
                <c:formatCode>General</c:formatCode>
                <c:ptCount val="2"/>
                <c:pt idx="0">
                  <c:v>5000000</c:v>
                </c:pt>
                <c:pt idx="1">
                  <c:v>4200000</c:v>
                </c:pt>
              </c:numCache>
            </c:numRef>
          </c:val>
          <c:extLst>
            <c:ext xmlns:c16="http://schemas.microsoft.com/office/drawing/2014/chart" uri="{C3380CC4-5D6E-409C-BE32-E72D297353CC}">
              <c16:uniqueId val="{00000000-41DF-4045-864C-8194BD3C095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City!$O$13:$O$14</c:f>
              <c:numCache>
                <c:formatCode>General</c:formatCode>
                <c:ptCount val="2"/>
                <c:pt idx="0">
                  <c:v>1200000</c:v>
                </c:pt>
                <c:pt idx="1">
                  <c:v>8000000</c:v>
                </c:pt>
              </c:numCache>
            </c:numRef>
          </c:val>
          <c:extLst>
            <c:ext xmlns:c16="http://schemas.microsoft.com/office/drawing/2014/chart" uri="{C3380CC4-5D6E-409C-BE32-E72D297353CC}">
              <c16:uniqueId val="{00000000-1CB1-4B1F-A091-DBC152759A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Rent Amount By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City!$C$32:$C$34</c:f>
              <c:strCache>
                <c:ptCount val="3"/>
                <c:pt idx="0">
                  <c:v>Metro City</c:v>
                </c:pt>
                <c:pt idx="1">
                  <c:v>Coastal City</c:v>
                </c:pt>
                <c:pt idx="2">
                  <c:v>Mountain City</c:v>
                </c:pt>
              </c:strCache>
            </c:strRef>
          </c:cat>
          <c:val>
            <c:numRef>
              <c:f>City!$D$32:$D$34</c:f>
              <c:numCache>
                <c:formatCode>General</c:formatCode>
                <c:ptCount val="3"/>
                <c:pt idx="0">
                  <c:v>1563.67</c:v>
                </c:pt>
                <c:pt idx="1">
                  <c:v>1450</c:v>
                </c:pt>
                <c:pt idx="2">
                  <c:v>1670.56</c:v>
                </c:pt>
              </c:numCache>
            </c:numRef>
          </c:val>
          <c:extLst>
            <c:ext xmlns:c16="http://schemas.microsoft.com/office/drawing/2014/chart" uri="{C3380CC4-5D6E-409C-BE32-E72D297353CC}">
              <c16:uniqueId val="{00000000-00B8-4200-B8A0-FF6DB368CD8D}"/>
            </c:ext>
          </c:extLst>
        </c:ser>
        <c:dLbls>
          <c:showLegendKey val="0"/>
          <c:showVal val="0"/>
          <c:showCatName val="0"/>
          <c:showSerName val="0"/>
          <c:showPercent val="0"/>
          <c:showBubbleSize val="0"/>
        </c:dLbls>
        <c:gapWidth val="219"/>
        <c:overlap val="-27"/>
        <c:axId val="307181759"/>
        <c:axId val="307190495"/>
      </c:barChart>
      <c:catAx>
        <c:axId val="30718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90495"/>
        <c:crosses val="autoZero"/>
        <c:auto val="1"/>
        <c:lblAlgn val="ctr"/>
        <c:lblOffset val="100"/>
        <c:noMultiLvlLbl val="0"/>
      </c:catAx>
      <c:valAx>
        <c:axId val="307190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81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Median Rent by Neighbourhood</a:t>
            </a:r>
          </a:p>
        </c:rich>
      </c:tx>
      <c:layout>
        <c:manualLayout>
          <c:xMode val="edge"/>
          <c:yMode val="edge"/>
          <c:x val="0.2381526684164479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Analysis!$D$10</c:f>
              <c:strCache>
                <c:ptCount val="1"/>
                <c:pt idx="0">
                  <c:v>Total</c:v>
                </c:pt>
              </c:strCache>
            </c:strRef>
          </c:tx>
          <c:spPr>
            <a:solidFill>
              <a:schemeClr val="accent1"/>
            </a:solidFill>
            <a:ln>
              <a:noFill/>
            </a:ln>
            <a:effectLst/>
          </c:spPr>
          <c:invertIfNegative val="0"/>
          <c:cat>
            <c:strRef>
              <c:f>Analysis!$C$11:$C$28</c:f>
              <c:strCache>
                <c:ptCount val="17"/>
                <c:pt idx="0">
                  <c:v>Beachside</c:v>
                </c:pt>
                <c:pt idx="1">
                  <c:v>Downtown</c:v>
                </c:pt>
                <c:pt idx="2">
                  <c:v>Forest</c:v>
                </c:pt>
                <c:pt idx="3">
                  <c:v>Garden District</c:v>
                </c:pt>
                <c:pt idx="4">
                  <c:v>Greenbelt</c:v>
                </c:pt>
                <c:pt idx="5">
                  <c:v>Highland</c:v>
                </c:pt>
                <c:pt idx="6">
                  <c:v>Hillside</c:v>
                </c:pt>
                <c:pt idx="7">
                  <c:v>Historic District</c:v>
                </c:pt>
                <c:pt idx="8">
                  <c:v>Industrial Park</c:v>
                </c:pt>
                <c:pt idx="9">
                  <c:v>Lakeside</c:v>
                </c:pt>
                <c:pt idx="10">
                  <c:v>Midtown</c:v>
                </c:pt>
                <c:pt idx="11">
                  <c:v>Old Town</c:v>
                </c:pt>
                <c:pt idx="12">
                  <c:v>Riverfront</c:v>
                </c:pt>
                <c:pt idx="13">
                  <c:v>Riverside</c:v>
                </c:pt>
                <c:pt idx="14">
                  <c:v>Suburbia</c:v>
                </c:pt>
                <c:pt idx="15">
                  <c:v>Uptown</c:v>
                </c:pt>
                <c:pt idx="16">
                  <c:v>Valley</c:v>
                </c:pt>
              </c:strCache>
            </c:strRef>
          </c:cat>
          <c:val>
            <c:numRef>
              <c:f>Analysis!$D$11:$D$28</c:f>
              <c:numCache>
                <c:formatCode>General</c:formatCode>
                <c:ptCount val="17"/>
                <c:pt idx="0">
                  <c:v>2000</c:v>
                </c:pt>
                <c:pt idx="1">
                  <c:v>3300</c:v>
                </c:pt>
                <c:pt idx="2">
                  <c:v>1000</c:v>
                </c:pt>
                <c:pt idx="3">
                  <c:v>1450</c:v>
                </c:pt>
                <c:pt idx="4">
                  <c:v>1100</c:v>
                </c:pt>
                <c:pt idx="5">
                  <c:v>1700</c:v>
                </c:pt>
                <c:pt idx="6">
                  <c:v>1300</c:v>
                </c:pt>
                <c:pt idx="7">
                  <c:v>1700</c:v>
                </c:pt>
                <c:pt idx="8">
                  <c:v>1300</c:v>
                </c:pt>
                <c:pt idx="9">
                  <c:v>1250</c:v>
                </c:pt>
                <c:pt idx="10">
                  <c:v>1600</c:v>
                </c:pt>
                <c:pt idx="11">
                  <c:v>1400</c:v>
                </c:pt>
                <c:pt idx="12">
                  <c:v>1900</c:v>
                </c:pt>
                <c:pt idx="13">
                  <c:v>1350</c:v>
                </c:pt>
                <c:pt idx="14">
                  <c:v>1200</c:v>
                </c:pt>
                <c:pt idx="15">
                  <c:v>1800</c:v>
                </c:pt>
                <c:pt idx="16">
                  <c:v>1100</c:v>
                </c:pt>
              </c:numCache>
            </c:numRef>
          </c:val>
          <c:extLst>
            <c:ext xmlns:c16="http://schemas.microsoft.com/office/drawing/2014/chart" uri="{C3380CC4-5D6E-409C-BE32-E72D297353CC}">
              <c16:uniqueId val="{00000000-687B-4A16-BE63-6FF87694BF45}"/>
            </c:ext>
          </c:extLst>
        </c:ser>
        <c:dLbls>
          <c:showLegendKey val="0"/>
          <c:showVal val="0"/>
          <c:showCatName val="0"/>
          <c:showSerName val="0"/>
          <c:showPercent val="0"/>
          <c:showBubbleSize val="0"/>
        </c:dLbls>
        <c:gapWidth val="219"/>
        <c:overlap val="-27"/>
        <c:axId val="153953391"/>
        <c:axId val="153954223"/>
      </c:barChart>
      <c:catAx>
        <c:axId val="15395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4223"/>
        <c:crosses val="autoZero"/>
        <c:auto val="1"/>
        <c:lblAlgn val="ctr"/>
        <c:lblOffset val="100"/>
        <c:noMultiLvlLbl val="0"/>
      </c:catAx>
      <c:valAx>
        <c:axId val="15395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3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Median Home price by Neighbourhood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Analysis!$D$33</c:f>
              <c:strCache>
                <c:ptCount val="1"/>
                <c:pt idx="0">
                  <c:v>Total</c:v>
                </c:pt>
              </c:strCache>
            </c:strRef>
          </c:tx>
          <c:spPr>
            <a:solidFill>
              <a:schemeClr val="accent1"/>
            </a:solidFill>
            <a:ln>
              <a:noFill/>
            </a:ln>
            <a:effectLst/>
          </c:spPr>
          <c:invertIfNegative val="0"/>
          <c:cat>
            <c:strRef>
              <c:f>Analysis!$C$34:$C$51</c:f>
              <c:strCache>
                <c:ptCount val="17"/>
                <c:pt idx="0">
                  <c:v>Beachside</c:v>
                </c:pt>
                <c:pt idx="1">
                  <c:v>Downtown</c:v>
                </c:pt>
                <c:pt idx="2">
                  <c:v>Forest</c:v>
                </c:pt>
                <c:pt idx="3">
                  <c:v>Garden District</c:v>
                </c:pt>
                <c:pt idx="4">
                  <c:v>Greenbelt</c:v>
                </c:pt>
                <c:pt idx="5">
                  <c:v>Highland</c:v>
                </c:pt>
                <c:pt idx="6">
                  <c:v>Hillside</c:v>
                </c:pt>
                <c:pt idx="7">
                  <c:v>Historic District</c:v>
                </c:pt>
                <c:pt idx="8">
                  <c:v>Industrial Park</c:v>
                </c:pt>
                <c:pt idx="9">
                  <c:v>Lakeside</c:v>
                </c:pt>
                <c:pt idx="10">
                  <c:v>Midtown</c:v>
                </c:pt>
                <c:pt idx="11">
                  <c:v>Old Town</c:v>
                </c:pt>
                <c:pt idx="12">
                  <c:v>Riverfront</c:v>
                </c:pt>
                <c:pt idx="13">
                  <c:v>Riverside</c:v>
                </c:pt>
                <c:pt idx="14">
                  <c:v>Suburbia</c:v>
                </c:pt>
                <c:pt idx="15">
                  <c:v>Uptown</c:v>
                </c:pt>
                <c:pt idx="16">
                  <c:v>Valley</c:v>
                </c:pt>
              </c:strCache>
            </c:strRef>
          </c:cat>
          <c:val>
            <c:numRef>
              <c:f>Analysis!$D$34:$D$51</c:f>
              <c:numCache>
                <c:formatCode>General</c:formatCode>
                <c:ptCount val="17"/>
                <c:pt idx="0">
                  <c:v>450000</c:v>
                </c:pt>
                <c:pt idx="1">
                  <c:v>740000</c:v>
                </c:pt>
                <c:pt idx="2">
                  <c:v>220000</c:v>
                </c:pt>
                <c:pt idx="3">
                  <c:v>330000</c:v>
                </c:pt>
                <c:pt idx="4">
                  <c:v>240000</c:v>
                </c:pt>
                <c:pt idx="5">
                  <c:v>380000</c:v>
                </c:pt>
                <c:pt idx="6">
                  <c:v>280000</c:v>
                </c:pt>
                <c:pt idx="7">
                  <c:v>410000</c:v>
                </c:pt>
                <c:pt idx="8">
                  <c:v>260000</c:v>
                </c:pt>
                <c:pt idx="9">
                  <c:v>290000</c:v>
                </c:pt>
                <c:pt idx="10">
                  <c:v>370000</c:v>
                </c:pt>
                <c:pt idx="11">
                  <c:v>320000</c:v>
                </c:pt>
                <c:pt idx="12">
                  <c:v>430000</c:v>
                </c:pt>
                <c:pt idx="13">
                  <c:v>310000</c:v>
                </c:pt>
                <c:pt idx="14">
                  <c:v>300000</c:v>
                </c:pt>
                <c:pt idx="15">
                  <c:v>400000</c:v>
                </c:pt>
                <c:pt idx="16">
                  <c:v>250000</c:v>
                </c:pt>
              </c:numCache>
            </c:numRef>
          </c:val>
          <c:extLst>
            <c:ext xmlns:c16="http://schemas.microsoft.com/office/drawing/2014/chart" uri="{C3380CC4-5D6E-409C-BE32-E72D297353CC}">
              <c16:uniqueId val="{00000000-8EC8-4429-8F86-8B3CFF89F656}"/>
            </c:ext>
          </c:extLst>
        </c:ser>
        <c:dLbls>
          <c:showLegendKey val="0"/>
          <c:showVal val="0"/>
          <c:showCatName val="0"/>
          <c:showSerName val="0"/>
          <c:showPercent val="0"/>
          <c:showBubbleSize val="0"/>
        </c:dLbls>
        <c:gapWidth val="182"/>
        <c:axId val="159975471"/>
        <c:axId val="159982959"/>
      </c:barChart>
      <c:catAx>
        <c:axId val="159975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2959"/>
        <c:crosses val="autoZero"/>
        <c:auto val="1"/>
        <c:lblAlgn val="ctr"/>
        <c:lblOffset val="100"/>
        <c:noMultiLvlLbl val="0"/>
      </c:catAx>
      <c:valAx>
        <c:axId val="15998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75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Distibution by Percentage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Analysis!$C$98:$C$99</c:f>
              <c:strCache>
                <c:ptCount val="2"/>
                <c:pt idx="0">
                  <c:v> above the average income </c:v>
                </c:pt>
                <c:pt idx="1">
                  <c:v>Below average</c:v>
                </c:pt>
              </c:strCache>
            </c:strRef>
          </c:cat>
          <c:val>
            <c:numRef>
              <c:f>Analysis!$D$98:$D$99</c:f>
              <c:numCache>
                <c:formatCode>General</c:formatCode>
                <c:ptCount val="2"/>
                <c:pt idx="0">
                  <c:v>51</c:v>
                </c:pt>
                <c:pt idx="1">
                  <c:v>14</c:v>
                </c:pt>
              </c:numCache>
            </c:numRef>
          </c:val>
          <c:extLst>
            <c:ext xmlns:c16="http://schemas.microsoft.com/office/drawing/2014/chart" uri="{C3380CC4-5D6E-409C-BE32-E72D297353CC}">
              <c16:uniqueId val="{00000000-09F9-4609-9E4B-1E9A4809427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solidFill>
                  <a:schemeClr val="tx1"/>
                </a:solidFill>
              </a:rPr>
              <a:t>Median Rent by Neighbourhood</a:t>
            </a:r>
          </a:p>
        </c:rich>
      </c:tx>
      <c:layout>
        <c:manualLayout>
          <c:xMode val="edge"/>
          <c:yMode val="edge"/>
          <c:x val="0.2381526684164479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Analysis!$D$10</c:f>
              <c:strCache>
                <c:ptCount val="1"/>
                <c:pt idx="0">
                  <c:v>Total</c:v>
                </c:pt>
              </c:strCache>
            </c:strRef>
          </c:tx>
          <c:spPr>
            <a:solidFill>
              <a:schemeClr val="accent2"/>
            </a:solidFill>
            <a:ln>
              <a:noFill/>
            </a:ln>
            <a:effectLst/>
          </c:spPr>
          <c:invertIfNegative val="0"/>
          <c:cat>
            <c:strRef>
              <c:f>Analysis!$C$11:$C$28</c:f>
              <c:strCache>
                <c:ptCount val="17"/>
                <c:pt idx="0">
                  <c:v>Beachside</c:v>
                </c:pt>
                <c:pt idx="1">
                  <c:v>Downtown</c:v>
                </c:pt>
                <c:pt idx="2">
                  <c:v>Forest</c:v>
                </c:pt>
                <c:pt idx="3">
                  <c:v>Garden District</c:v>
                </c:pt>
                <c:pt idx="4">
                  <c:v>Greenbelt</c:v>
                </c:pt>
                <c:pt idx="5">
                  <c:v>Highland</c:v>
                </c:pt>
                <c:pt idx="6">
                  <c:v>Hillside</c:v>
                </c:pt>
                <c:pt idx="7">
                  <c:v>Historic District</c:v>
                </c:pt>
                <c:pt idx="8">
                  <c:v>Industrial Park</c:v>
                </c:pt>
                <c:pt idx="9">
                  <c:v>Lakeside</c:v>
                </c:pt>
                <c:pt idx="10">
                  <c:v>Midtown</c:v>
                </c:pt>
                <c:pt idx="11">
                  <c:v>Old Town</c:v>
                </c:pt>
                <c:pt idx="12">
                  <c:v>Riverfront</c:v>
                </c:pt>
                <c:pt idx="13">
                  <c:v>Riverside</c:v>
                </c:pt>
                <c:pt idx="14">
                  <c:v>Suburbia</c:v>
                </c:pt>
                <c:pt idx="15">
                  <c:v>Uptown</c:v>
                </c:pt>
                <c:pt idx="16">
                  <c:v>Valley</c:v>
                </c:pt>
              </c:strCache>
            </c:strRef>
          </c:cat>
          <c:val>
            <c:numRef>
              <c:f>Analysis!$D$11:$D$28</c:f>
              <c:numCache>
                <c:formatCode>General</c:formatCode>
                <c:ptCount val="17"/>
                <c:pt idx="0">
                  <c:v>2000</c:v>
                </c:pt>
                <c:pt idx="1">
                  <c:v>3300</c:v>
                </c:pt>
                <c:pt idx="2">
                  <c:v>1000</c:v>
                </c:pt>
                <c:pt idx="3">
                  <c:v>1450</c:v>
                </c:pt>
                <c:pt idx="4">
                  <c:v>1100</c:v>
                </c:pt>
                <c:pt idx="5">
                  <c:v>1700</c:v>
                </c:pt>
                <c:pt idx="6">
                  <c:v>1300</c:v>
                </c:pt>
                <c:pt idx="7">
                  <c:v>1700</c:v>
                </c:pt>
                <c:pt idx="8">
                  <c:v>1300</c:v>
                </c:pt>
                <c:pt idx="9">
                  <c:v>1250</c:v>
                </c:pt>
                <c:pt idx="10">
                  <c:v>1600</c:v>
                </c:pt>
                <c:pt idx="11">
                  <c:v>1400</c:v>
                </c:pt>
                <c:pt idx="12">
                  <c:v>1900</c:v>
                </c:pt>
                <c:pt idx="13">
                  <c:v>1350</c:v>
                </c:pt>
                <c:pt idx="14">
                  <c:v>1200</c:v>
                </c:pt>
                <c:pt idx="15">
                  <c:v>1800</c:v>
                </c:pt>
                <c:pt idx="16">
                  <c:v>1100</c:v>
                </c:pt>
              </c:numCache>
            </c:numRef>
          </c:val>
          <c:extLst>
            <c:ext xmlns:c16="http://schemas.microsoft.com/office/drawing/2014/chart" uri="{C3380CC4-5D6E-409C-BE32-E72D297353CC}">
              <c16:uniqueId val="{00000000-1BF2-4D41-97FB-257BE5AA10F9}"/>
            </c:ext>
          </c:extLst>
        </c:ser>
        <c:dLbls>
          <c:showLegendKey val="0"/>
          <c:showVal val="0"/>
          <c:showCatName val="0"/>
          <c:showSerName val="0"/>
          <c:showPercent val="0"/>
          <c:showBubbleSize val="0"/>
        </c:dLbls>
        <c:gapWidth val="219"/>
        <c:overlap val="-27"/>
        <c:axId val="153953391"/>
        <c:axId val="153954223"/>
      </c:barChart>
      <c:catAx>
        <c:axId val="15395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54223"/>
        <c:crosses val="autoZero"/>
        <c:auto val="1"/>
        <c:lblAlgn val="ctr"/>
        <c:lblOffset val="100"/>
        <c:noMultiLvlLbl val="0"/>
      </c:catAx>
      <c:valAx>
        <c:axId val="15395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533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Visualization.xlsx]Analysis!PivotTable3</c:name>
    <c:fmtId val="7"/>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Median Home price by Neighbourhood</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Analysis!$D$33</c:f>
              <c:strCache>
                <c:ptCount val="1"/>
                <c:pt idx="0">
                  <c:v>Total</c:v>
                </c:pt>
              </c:strCache>
            </c:strRef>
          </c:tx>
          <c:spPr>
            <a:solidFill>
              <a:schemeClr val="accent2"/>
            </a:solidFill>
            <a:ln>
              <a:noFill/>
            </a:ln>
            <a:effectLst/>
          </c:spPr>
          <c:invertIfNegative val="0"/>
          <c:cat>
            <c:strRef>
              <c:f>Analysis!$C$34:$C$51</c:f>
              <c:strCache>
                <c:ptCount val="17"/>
                <c:pt idx="0">
                  <c:v>Beachside</c:v>
                </c:pt>
                <c:pt idx="1">
                  <c:v>Downtown</c:v>
                </c:pt>
                <c:pt idx="2">
                  <c:v>Forest</c:v>
                </c:pt>
                <c:pt idx="3">
                  <c:v>Garden District</c:v>
                </c:pt>
                <c:pt idx="4">
                  <c:v>Greenbelt</c:v>
                </c:pt>
                <c:pt idx="5">
                  <c:v>Highland</c:v>
                </c:pt>
                <c:pt idx="6">
                  <c:v>Hillside</c:v>
                </c:pt>
                <c:pt idx="7">
                  <c:v>Historic District</c:v>
                </c:pt>
                <c:pt idx="8">
                  <c:v>Industrial Park</c:v>
                </c:pt>
                <c:pt idx="9">
                  <c:v>Lakeside</c:v>
                </c:pt>
                <c:pt idx="10">
                  <c:v>Midtown</c:v>
                </c:pt>
                <c:pt idx="11">
                  <c:v>Old Town</c:v>
                </c:pt>
                <c:pt idx="12">
                  <c:v>Riverfront</c:v>
                </c:pt>
                <c:pt idx="13">
                  <c:v>Riverside</c:v>
                </c:pt>
                <c:pt idx="14">
                  <c:v>Suburbia</c:v>
                </c:pt>
                <c:pt idx="15">
                  <c:v>Uptown</c:v>
                </c:pt>
                <c:pt idx="16">
                  <c:v>Valley</c:v>
                </c:pt>
              </c:strCache>
            </c:strRef>
          </c:cat>
          <c:val>
            <c:numRef>
              <c:f>Analysis!$D$34:$D$51</c:f>
              <c:numCache>
                <c:formatCode>General</c:formatCode>
                <c:ptCount val="17"/>
                <c:pt idx="0">
                  <c:v>450000</c:v>
                </c:pt>
                <c:pt idx="1">
                  <c:v>740000</c:v>
                </c:pt>
                <c:pt idx="2">
                  <c:v>220000</c:v>
                </c:pt>
                <c:pt idx="3">
                  <c:v>330000</c:v>
                </c:pt>
                <c:pt idx="4">
                  <c:v>240000</c:v>
                </c:pt>
                <c:pt idx="5">
                  <c:v>380000</c:v>
                </c:pt>
                <c:pt idx="6">
                  <c:v>280000</c:v>
                </c:pt>
                <c:pt idx="7">
                  <c:v>410000</c:v>
                </c:pt>
                <c:pt idx="8">
                  <c:v>260000</c:v>
                </c:pt>
                <c:pt idx="9">
                  <c:v>290000</c:v>
                </c:pt>
                <c:pt idx="10">
                  <c:v>370000</c:v>
                </c:pt>
                <c:pt idx="11">
                  <c:v>320000</c:v>
                </c:pt>
                <c:pt idx="12">
                  <c:v>430000</c:v>
                </c:pt>
                <c:pt idx="13">
                  <c:v>310000</c:v>
                </c:pt>
                <c:pt idx="14">
                  <c:v>300000</c:v>
                </c:pt>
                <c:pt idx="15">
                  <c:v>400000</c:v>
                </c:pt>
                <c:pt idx="16">
                  <c:v>250000</c:v>
                </c:pt>
              </c:numCache>
            </c:numRef>
          </c:val>
          <c:extLst>
            <c:ext xmlns:c16="http://schemas.microsoft.com/office/drawing/2014/chart" uri="{C3380CC4-5D6E-409C-BE32-E72D297353CC}">
              <c16:uniqueId val="{00000000-3328-4FA8-A5AD-A85B5441C66C}"/>
            </c:ext>
          </c:extLst>
        </c:ser>
        <c:dLbls>
          <c:showLegendKey val="0"/>
          <c:showVal val="0"/>
          <c:showCatName val="0"/>
          <c:showSerName val="0"/>
          <c:showPercent val="0"/>
          <c:showBubbleSize val="0"/>
        </c:dLbls>
        <c:gapWidth val="182"/>
        <c:axId val="159975471"/>
        <c:axId val="159982959"/>
      </c:barChart>
      <c:catAx>
        <c:axId val="159975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9982959"/>
        <c:crosses val="autoZero"/>
        <c:auto val="1"/>
        <c:lblAlgn val="ctr"/>
        <c:lblOffset val="100"/>
        <c:noMultiLvlLbl val="0"/>
      </c:catAx>
      <c:valAx>
        <c:axId val="15998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99754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304800</xdr:colOff>
      <xdr:row>15</xdr:row>
      <xdr:rowOff>142875</xdr:rowOff>
    </xdr:from>
    <xdr:to>
      <xdr:col>6</xdr:col>
      <xdr:colOff>581025</xdr:colOff>
      <xdr:row>26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285749</xdr:colOff>
      <xdr:row>16</xdr:row>
      <xdr:rowOff>123824</xdr:rowOff>
    </xdr:from>
    <xdr:to>
      <xdr:col>11</xdr:col>
      <xdr:colOff>380999</xdr:colOff>
      <xdr:row>25</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523874</xdr:colOff>
      <xdr:row>15</xdr:row>
      <xdr:rowOff>76200</xdr:rowOff>
    </xdr:from>
    <xdr:to>
      <xdr:col>15</xdr:col>
      <xdr:colOff>333374</xdr:colOff>
      <xdr:row>25</xdr:row>
      <xdr:rowOff>47626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581025</xdr:colOff>
      <xdr:row>23</xdr:row>
      <xdr:rowOff>19050</xdr:rowOff>
    </xdr:from>
    <xdr:to>
      <xdr:col>10</xdr:col>
      <xdr:colOff>552450</xdr:colOff>
      <xdr:row>37</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161925</xdr:colOff>
      <xdr:row>11</xdr:row>
      <xdr:rowOff>9525</xdr:rowOff>
    </xdr:from>
    <xdr:to>
      <xdr:col>12</xdr:col>
      <xdr:colOff>466725</xdr:colOff>
      <xdr:row>25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34</xdr:row>
      <xdr:rowOff>0</xdr:rowOff>
    </xdr:from>
    <xdr:to>
      <xdr:col>13</xdr:col>
      <xdr:colOff>371475</xdr:colOff>
      <xdr:row>48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1295400</xdr:colOff>
      <xdr:row>87</xdr:row>
      <xdr:rowOff>19050</xdr:rowOff>
    </xdr:from>
    <xdr:to>
      <xdr:col>10</xdr:col>
      <xdr:colOff>285750</xdr:colOff>
      <xdr:row>100</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96042</xdr:colOff>
      <xdr:row>85</xdr:row>
      <xdr:rowOff>111126</xdr:rowOff>
    </xdr:from>
    <xdr:to>
      <xdr:col>33</xdr:col>
      <xdr:colOff>142875</xdr:colOff>
      <xdr:row>113</xdr:row>
      <xdr:rowOff>111126</xdr:rowOff>
    </xdr:to>
    <xdr:sp macro="" textlink="">
      <xdr:nvSpPr>
        <xdr:cNvPr id="56" name="Rounded Rectangle 55"/>
        <xdr:cNvSpPr/>
      </xdr:nvSpPr>
      <xdr:spPr>
        <a:xfrm>
          <a:off x="96042" y="16303626"/>
          <a:ext cx="19954083" cy="5334000"/>
        </a:xfrm>
        <a:prstGeom prst="roundRect">
          <a:avLst>
            <a:gd name="adj" fmla="val 4772"/>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190500</xdr:colOff>
      <xdr:row>9</xdr:row>
      <xdr:rowOff>63500</xdr:rowOff>
    </xdr:from>
    <xdr:to>
      <xdr:col>32</xdr:col>
      <xdr:colOff>127000</xdr:colOff>
      <xdr:row>13</xdr:row>
      <xdr:rowOff>63500</xdr:rowOff>
    </xdr:to>
    <xdr:sp macro="" textlink="">
      <xdr:nvSpPr>
        <xdr:cNvPr id="49" name="Rounded Rectangle 48"/>
        <xdr:cNvSpPr/>
      </xdr:nvSpPr>
      <xdr:spPr>
        <a:xfrm>
          <a:off x="18288000" y="1778000"/>
          <a:ext cx="1143000" cy="762000"/>
        </a:xfrm>
        <a:prstGeom prst="round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142875</xdr:colOff>
      <xdr:row>4</xdr:row>
      <xdr:rowOff>114300</xdr:rowOff>
    </xdr:from>
    <xdr:to>
      <xdr:col>20</xdr:col>
      <xdr:colOff>492124</xdr:colOff>
      <xdr:row>10</xdr:row>
      <xdr:rowOff>76200</xdr:rowOff>
    </xdr:to>
    <xdr:sp macro="" textlink="">
      <xdr:nvSpPr>
        <xdr:cNvPr id="20" name="Rounded Rectangle 19"/>
        <xdr:cNvSpPr/>
      </xdr:nvSpPr>
      <xdr:spPr>
        <a:xfrm>
          <a:off x="9191625" y="876300"/>
          <a:ext cx="3365499" cy="1104900"/>
        </a:xfrm>
        <a:prstGeom prst="roundRect">
          <a:avLst>
            <a:gd name="adj" fmla="val 3736"/>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35717</xdr:colOff>
      <xdr:row>4</xdr:row>
      <xdr:rowOff>104777</xdr:rowOff>
    </xdr:from>
    <xdr:to>
      <xdr:col>4</xdr:col>
      <xdr:colOff>404812</xdr:colOff>
      <xdr:row>10</xdr:row>
      <xdr:rowOff>69057</xdr:rowOff>
    </xdr:to>
    <xdr:sp macro="" textlink="">
      <xdr:nvSpPr>
        <xdr:cNvPr id="19" name="Rounded Rectangle 18"/>
        <xdr:cNvSpPr/>
      </xdr:nvSpPr>
      <xdr:spPr>
        <a:xfrm>
          <a:off x="35717" y="866777"/>
          <a:ext cx="2797970" cy="1107280"/>
        </a:xfrm>
        <a:prstGeom prst="roundRect">
          <a:avLst>
            <a:gd name="adj" fmla="val 8046"/>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28574</xdr:colOff>
      <xdr:row>0</xdr:row>
      <xdr:rowOff>0</xdr:rowOff>
    </xdr:from>
    <xdr:to>
      <xdr:col>33</xdr:col>
      <xdr:colOff>0</xdr:colOff>
      <xdr:row>4</xdr:row>
      <xdr:rowOff>71437</xdr:rowOff>
    </xdr:to>
    <xdr:sp macro="" textlink="">
      <xdr:nvSpPr>
        <xdr:cNvPr id="2" name="Rounded Rectangle 1"/>
        <xdr:cNvSpPr/>
      </xdr:nvSpPr>
      <xdr:spPr>
        <a:xfrm>
          <a:off x="28574" y="0"/>
          <a:ext cx="19878676" cy="833437"/>
        </a:xfrm>
        <a:prstGeom prst="roundRect">
          <a:avLst>
            <a:gd name="adj" fmla="val 8046"/>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SUSTAINABLE</a:t>
          </a:r>
          <a:r>
            <a:rPr lang="en-US" sz="3600" b="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CITIES DASHBOARD</a:t>
          </a:r>
          <a:endParaRPr lang="en-US" sz="900">
            <a:latin typeface="Arial Black" panose="020B0A04020102020204" pitchFamily="34" charset="0"/>
          </a:endParaRPr>
        </a:p>
      </xdr:txBody>
    </xdr:sp>
    <xdr:clientData/>
  </xdr:twoCellAnchor>
  <xdr:twoCellAnchor>
    <xdr:from>
      <xdr:col>4</xdr:col>
      <xdr:colOff>464343</xdr:colOff>
      <xdr:row>4</xdr:row>
      <xdr:rowOff>119064</xdr:rowOff>
    </xdr:from>
    <xdr:to>
      <xdr:col>9</xdr:col>
      <xdr:colOff>416718</xdr:colOff>
      <xdr:row>10</xdr:row>
      <xdr:rowOff>83344</xdr:rowOff>
    </xdr:to>
    <xdr:sp macro="" textlink="">
      <xdr:nvSpPr>
        <xdr:cNvPr id="3" name="Rounded Rectangle 2"/>
        <xdr:cNvSpPr/>
      </xdr:nvSpPr>
      <xdr:spPr>
        <a:xfrm>
          <a:off x="2893218" y="881064"/>
          <a:ext cx="2988469" cy="1107280"/>
        </a:xfrm>
        <a:prstGeom prst="roundRect">
          <a:avLst>
            <a:gd name="adj" fmla="val 8046"/>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511968</xdr:colOff>
      <xdr:row>4</xdr:row>
      <xdr:rowOff>130969</xdr:rowOff>
    </xdr:from>
    <xdr:to>
      <xdr:col>15</xdr:col>
      <xdr:colOff>59532</xdr:colOff>
      <xdr:row>10</xdr:row>
      <xdr:rowOff>92869</xdr:rowOff>
    </xdr:to>
    <xdr:sp macro="" textlink="">
      <xdr:nvSpPr>
        <xdr:cNvPr id="4" name="Rounded Rectangle 3"/>
        <xdr:cNvSpPr/>
      </xdr:nvSpPr>
      <xdr:spPr>
        <a:xfrm>
          <a:off x="5941218" y="892969"/>
          <a:ext cx="3167064" cy="1104900"/>
        </a:xfrm>
        <a:prstGeom prst="roundRect">
          <a:avLst>
            <a:gd name="adj" fmla="val 3736"/>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111125</xdr:colOff>
      <xdr:row>10</xdr:row>
      <xdr:rowOff>133350</xdr:rowOff>
    </xdr:from>
    <xdr:to>
      <xdr:col>26</xdr:col>
      <xdr:colOff>587376</xdr:colOff>
      <xdr:row>24</xdr:row>
      <xdr:rowOff>111125</xdr:rowOff>
    </xdr:to>
    <xdr:sp macro="" textlink="">
      <xdr:nvSpPr>
        <xdr:cNvPr id="5" name="Rounded Rectangle 4"/>
        <xdr:cNvSpPr/>
      </xdr:nvSpPr>
      <xdr:spPr>
        <a:xfrm>
          <a:off x="9159875" y="2038350"/>
          <a:ext cx="7112001" cy="2644775"/>
        </a:xfrm>
        <a:prstGeom prst="roundRect">
          <a:avLst>
            <a:gd name="adj" fmla="val 3481"/>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102392</xdr:colOff>
      <xdr:row>60</xdr:row>
      <xdr:rowOff>111124</xdr:rowOff>
    </xdr:from>
    <xdr:to>
      <xdr:col>27</xdr:col>
      <xdr:colOff>0</xdr:colOff>
      <xdr:row>85</xdr:row>
      <xdr:rowOff>47625</xdr:rowOff>
    </xdr:to>
    <xdr:sp macro="" textlink="">
      <xdr:nvSpPr>
        <xdr:cNvPr id="6" name="Rounded Rectangle 5"/>
        <xdr:cNvSpPr/>
      </xdr:nvSpPr>
      <xdr:spPr>
        <a:xfrm>
          <a:off x="102392" y="11541124"/>
          <a:ext cx="16185358" cy="4699001"/>
        </a:xfrm>
        <a:prstGeom prst="roundRect">
          <a:avLst>
            <a:gd name="adj" fmla="val 4668"/>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61910</xdr:colOff>
      <xdr:row>10</xdr:row>
      <xdr:rowOff>130968</xdr:rowOff>
    </xdr:from>
    <xdr:to>
      <xdr:col>15</xdr:col>
      <xdr:colOff>47625</xdr:colOff>
      <xdr:row>60</xdr:row>
      <xdr:rowOff>31750</xdr:rowOff>
    </xdr:to>
    <xdr:sp macro="" textlink="">
      <xdr:nvSpPr>
        <xdr:cNvPr id="7" name="Rounded Rectangle 6"/>
        <xdr:cNvSpPr/>
      </xdr:nvSpPr>
      <xdr:spPr>
        <a:xfrm>
          <a:off x="61910" y="2035968"/>
          <a:ext cx="9034465" cy="9425782"/>
        </a:xfrm>
        <a:prstGeom prst="roundRect">
          <a:avLst>
            <a:gd name="adj" fmla="val 1390"/>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555625</xdr:colOff>
      <xdr:row>4</xdr:row>
      <xdr:rowOff>104775</xdr:rowOff>
    </xdr:from>
    <xdr:to>
      <xdr:col>27</xdr:col>
      <xdr:colOff>0</xdr:colOff>
      <xdr:row>10</xdr:row>
      <xdr:rowOff>66675</xdr:rowOff>
    </xdr:to>
    <xdr:sp macro="" textlink="">
      <xdr:nvSpPr>
        <xdr:cNvPr id="8" name="Rounded Rectangle 7"/>
        <xdr:cNvSpPr/>
      </xdr:nvSpPr>
      <xdr:spPr>
        <a:xfrm>
          <a:off x="12620625" y="866775"/>
          <a:ext cx="3667125" cy="1104900"/>
        </a:xfrm>
        <a:prstGeom prst="roundRect">
          <a:avLst>
            <a:gd name="adj" fmla="val 8046"/>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71438</xdr:colOff>
      <xdr:row>5</xdr:row>
      <xdr:rowOff>95250</xdr:rowOff>
    </xdr:from>
    <xdr:to>
      <xdr:col>12</xdr:col>
      <xdr:colOff>214314</xdr:colOff>
      <xdr:row>9</xdr:row>
      <xdr:rowOff>119062</xdr:rowOff>
    </xdr:to>
    <xdr:sp macro="" textlink="">
      <xdr:nvSpPr>
        <xdr:cNvPr id="9" name="TextBox 8"/>
        <xdr:cNvSpPr txBox="1"/>
      </xdr:nvSpPr>
      <xdr:spPr>
        <a:xfrm>
          <a:off x="6143626" y="1047750"/>
          <a:ext cx="1357313" cy="78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95000"/>
                </a:schemeClr>
              </a:solidFill>
            </a:rPr>
            <a:t>Total </a:t>
          </a:r>
        </a:p>
        <a:p>
          <a:r>
            <a:rPr lang="en-US" sz="2000" b="1">
              <a:solidFill>
                <a:schemeClr val="bg1">
                  <a:lumMod val="95000"/>
                </a:schemeClr>
              </a:solidFill>
            </a:rPr>
            <a:t>Population</a:t>
          </a:r>
        </a:p>
      </xdr:txBody>
    </xdr:sp>
    <xdr:clientData/>
  </xdr:twoCellAnchor>
  <xdr:twoCellAnchor>
    <xdr:from>
      <xdr:col>4</xdr:col>
      <xdr:colOff>557212</xdr:colOff>
      <xdr:row>4</xdr:row>
      <xdr:rowOff>154781</xdr:rowOff>
    </xdr:from>
    <xdr:to>
      <xdr:col>8</xdr:col>
      <xdr:colOff>59530</xdr:colOff>
      <xdr:row>10</xdr:row>
      <xdr:rowOff>95250</xdr:rowOff>
    </xdr:to>
    <xdr:sp macro="" textlink="">
      <xdr:nvSpPr>
        <xdr:cNvPr id="10" name="TextBox 9"/>
        <xdr:cNvSpPr txBox="1"/>
      </xdr:nvSpPr>
      <xdr:spPr>
        <a:xfrm>
          <a:off x="2986087" y="916781"/>
          <a:ext cx="1931193" cy="1083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95000"/>
                </a:schemeClr>
              </a:solidFill>
            </a:rPr>
            <a:t>Total </a:t>
          </a:r>
        </a:p>
        <a:p>
          <a:r>
            <a:rPr lang="en-US" sz="2000" b="1">
              <a:solidFill>
                <a:schemeClr val="bg1">
                  <a:lumMod val="95000"/>
                </a:schemeClr>
              </a:solidFill>
            </a:rPr>
            <a:t>Neghbourhoods</a:t>
          </a:r>
        </a:p>
        <a:p>
          <a:r>
            <a:rPr lang="en-US" sz="2000" b="1">
              <a:solidFill>
                <a:schemeClr val="bg1">
                  <a:lumMod val="95000"/>
                </a:schemeClr>
              </a:solidFill>
            </a:rPr>
            <a:t>captured</a:t>
          </a:r>
        </a:p>
      </xdr:txBody>
    </xdr:sp>
    <xdr:clientData/>
  </xdr:twoCellAnchor>
  <xdr:twoCellAnchor>
    <xdr:from>
      <xdr:col>0</xdr:col>
      <xdr:colOff>78583</xdr:colOff>
      <xdr:row>5</xdr:row>
      <xdr:rowOff>95248</xdr:rowOff>
    </xdr:from>
    <xdr:to>
      <xdr:col>2</xdr:col>
      <xdr:colOff>500063</xdr:colOff>
      <xdr:row>9</xdr:row>
      <xdr:rowOff>166686</xdr:rowOff>
    </xdr:to>
    <xdr:sp macro="" textlink="">
      <xdr:nvSpPr>
        <xdr:cNvPr id="11" name="TextBox 10"/>
        <xdr:cNvSpPr txBox="1"/>
      </xdr:nvSpPr>
      <xdr:spPr>
        <a:xfrm>
          <a:off x="78583" y="1047748"/>
          <a:ext cx="1635918" cy="83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95000"/>
                </a:schemeClr>
              </a:solidFill>
            </a:rPr>
            <a:t>Total cities captured</a:t>
          </a:r>
        </a:p>
      </xdr:txBody>
    </xdr:sp>
    <xdr:clientData/>
  </xdr:twoCellAnchor>
  <xdr:twoCellAnchor>
    <xdr:from>
      <xdr:col>13</xdr:col>
      <xdr:colOff>33337</xdr:colOff>
      <xdr:row>6</xdr:row>
      <xdr:rowOff>23813</xdr:rowOff>
    </xdr:from>
    <xdr:to>
      <xdr:col>15</xdr:col>
      <xdr:colOff>71437</xdr:colOff>
      <xdr:row>9</xdr:row>
      <xdr:rowOff>71438</xdr:rowOff>
    </xdr:to>
    <xdr:sp macro="" textlink="">
      <xdr:nvSpPr>
        <xdr:cNvPr id="12" name="TextBox 11"/>
        <xdr:cNvSpPr txBox="1"/>
      </xdr:nvSpPr>
      <xdr:spPr>
        <a:xfrm>
          <a:off x="7927181" y="1166813"/>
          <a:ext cx="1252537"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t>9.2</a:t>
          </a:r>
          <a:r>
            <a:rPr lang="en-US" sz="3200" b="1" baseline="0"/>
            <a:t> M </a:t>
          </a:r>
          <a:endParaRPr lang="en-US" sz="3200" b="1"/>
        </a:p>
      </xdr:txBody>
    </xdr:sp>
    <xdr:clientData/>
  </xdr:twoCellAnchor>
  <xdr:twoCellAnchor>
    <xdr:from>
      <xdr:col>23</xdr:col>
      <xdr:colOff>594518</xdr:colOff>
      <xdr:row>5</xdr:row>
      <xdr:rowOff>174625</xdr:rowOff>
    </xdr:from>
    <xdr:to>
      <xdr:col>26</xdr:col>
      <xdr:colOff>508000</xdr:colOff>
      <xdr:row>9</xdr:row>
      <xdr:rowOff>142875</xdr:rowOff>
    </xdr:to>
    <xdr:sp macro="" textlink="">
      <xdr:nvSpPr>
        <xdr:cNvPr id="15" name="TextBox 14"/>
        <xdr:cNvSpPr txBox="1"/>
      </xdr:nvSpPr>
      <xdr:spPr>
        <a:xfrm>
          <a:off x="14469268" y="1127125"/>
          <a:ext cx="1723232" cy="73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a:t>
          </a:r>
          <a:r>
            <a:rPr lang="en-US" sz="2800" b="1" baseline="0"/>
            <a:t> 6, 433</a:t>
          </a:r>
          <a:endParaRPr lang="en-US" sz="2800" b="1"/>
        </a:p>
      </xdr:txBody>
    </xdr:sp>
    <xdr:clientData/>
  </xdr:twoCellAnchor>
  <xdr:twoCellAnchor>
    <xdr:from>
      <xdr:col>17</xdr:col>
      <xdr:colOff>412750</xdr:colOff>
      <xdr:row>6</xdr:row>
      <xdr:rowOff>31750</xdr:rowOff>
    </xdr:from>
    <xdr:to>
      <xdr:col>20</xdr:col>
      <xdr:colOff>317501</xdr:colOff>
      <xdr:row>9</xdr:row>
      <xdr:rowOff>111125</xdr:rowOff>
    </xdr:to>
    <xdr:sp macro="" textlink="">
      <xdr:nvSpPr>
        <xdr:cNvPr id="16" name="TextBox 15"/>
        <xdr:cNvSpPr txBox="1"/>
      </xdr:nvSpPr>
      <xdr:spPr>
        <a:xfrm>
          <a:off x="10668000" y="1174750"/>
          <a:ext cx="1714501" cy="650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$ 1,561.41 </a:t>
          </a:r>
        </a:p>
      </xdr:txBody>
    </xdr:sp>
    <xdr:clientData/>
  </xdr:twoCellAnchor>
  <xdr:twoCellAnchor>
    <xdr:from>
      <xdr:col>0</xdr:col>
      <xdr:colOff>130968</xdr:colOff>
      <xdr:row>11</xdr:row>
      <xdr:rowOff>23811</xdr:rowOff>
    </xdr:from>
    <xdr:to>
      <xdr:col>14</xdr:col>
      <xdr:colOff>412750</xdr:colOff>
      <xdr:row>30</xdr:row>
      <xdr:rowOff>142875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95251</xdr:colOff>
      <xdr:row>31</xdr:row>
      <xdr:rowOff>79375</xdr:rowOff>
    </xdr:from>
    <xdr:to>
      <xdr:col>14</xdr:col>
      <xdr:colOff>476251</xdr:colOff>
      <xdr:row>57</xdr:row>
      <xdr:rowOff>158750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469106</xdr:colOff>
      <xdr:row>6</xdr:row>
      <xdr:rowOff>45244</xdr:rowOff>
    </xdr:from>
    <xdr:to>
      <xdr:col>4</xdr:col>
      <xdr:colOff>214313</xdr:colOff>
      <xdr:row>8</xdr:row>
      <xdr:rowOff>128588</xdr:rowOff>
    </xdr:to>
    <xdr:sp macro="" textlink="">
      <xdr:nvSpPr>
        <xdr:cNvPr id="21" name="TextBox 20"/>
        <xdr:cNvSpPr txBox="1"/>
      </xdr:nvSpPr>
      <xdr:spPr>
        <a:xfrm>
          <a:off x="1683544" y="1188244"/>
          <a:ext cx="959644"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3</a:t>
          </a:r>
        </a:p>
      </xdr:txBody>
    </xdr:sp>
    <xdr:clientData/>
  </xdr:twoCellAnchor>
  <xdr:twoCellAnchor>
    <xdr:from>
      <xdr:col>8</xdr:col>
      <xdr:colOff>97632</xdr:colOff>
      <xdr:row>6</xdr:row>
      <xdr:rowOff>47624</xdr:rowOff>
    </xdr:from>
    <xdr:to>
      <xdr:col>9</xdr:col>
      <xdr:colOff>154783</xdr:colOff>
      <xdr:row>9</xdr:row>
      <xdr:rowOff>42862</xdr:rowOff>
    </xdr:to>
    <xdr:sp macro="" textlink="">
      <xdr:nvSpPr>
        <xdr:cNvPr id="22" name="TextBox 21"/>
        <xdr:cNvSpPr txBox="1"/>
      </xdr:nvSpPr>
      <xdr:spPr>
        <a:xfrm>
          <a:off x="4955382" y="1190624"/>
          <a:ext cx="664370" cy="566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18</a:t>
          </a:r>
        </a:p>
      </xdr:txBody>
    </xdr:sp>
    <xdr:clientData/>
  </xdr:twoCellAnchor>
  <xdr:twoCellAnchor>
    <xdr:from>
      <xdr:col>15</xdr:col>
      <xdr:colOff>384176</xdr:colOff>
      <xdr:row>4</xdr:row>
      <xdr:rowOff>128587</xdr:rowOff>
    </xdr:from>
    <xdr:to>
      <xdr:col>17</xdr:col>
      <xdr:colOff>446088</xdr:colOff>
      <xdr:row>10</xdr:row>
      <xdr:rowOff>69056</xdr:rowOff>
    </xdr:to>
    <xdr:sp macro="" textlink="">
      <xdr:nvSpPr>
        <xdr:cNvPr id="23" name="TextBox 22"/>
        <xdr:cNvSpPr txBox="1"/>
      </xdr:nvSpPr>
      <xdr:spPr>
        <a:xfrm>
          <a:off x="9432926" y="890587"/>
          <a:ext cx="1268412" cy="1083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95000"/>
                </a:schemeClr>
              </a:solidFill>
            </a:rPr>
            <a:t>Average</a:t>
          </a:r>
          <a:r>
            <a:rPr lang="en-US" sz="2000" b="1" baseline="0">
              <a:solidFill>
                <a:schemeClr val="bg1">
                  <a:lumMod val="95000"/>
                </a:schemeClr>
              </a:solidFill>
            </a:rPr>
            <a:t> </a:t>
          </a:r>
        </a:p>
        <a:p>
          <a:r>
            <a:rPr lang="en-US" sz="2000" b="1" baseline="0">
              <a:solidFill>
                <a:schemeClr val="bg1">
                  <a:lumMod val="95000"/>
                </a:schemeClr>
              </a:solidFill>
            </a:rPr>
            <a:t>Monthly </a:t>
          </a:r>
        </a:p>
        <a:p>
          <a:r>
            <a:rPr lang="en-US" sz="2000" b="1" baseline="0">
              <a:solidFill>
                <a:schemeClr val="bg1">
                  <a:lumMod val="95000"/>
                </a:schemeClr>
              </a:solidFill>
            </a:rPr>
            <a:t>Rent</a:t>
          </a:r>
          <a:endParaRPr lang="en-US" sz="2000" b="1">
            <a:solidFill>
              <a:schemeClr val="bg1">
                <a:lumMod val="95000"/>
              </a:schemeClr>
            </a:solidFill>
          </a:endParaRPr>
        </a:p>
      </xdr:txBody>
    </xdr:sp>
    <xdr:clientData/>
  </xdr:twoCellAnchor>
  <xdr:twoCellAnchor>
    <xdr:from>
      <xdr:col>16</xdr:col>
      <xdr:colOff>95250</xdr:colOff>
      <xdr:row>10</xdr:row>
      <xdr:rowOff>142875</xdr:rowOff>
    </xdr:from>
    <xdr:to>
      <xdr:col>26</xdr:col>
      <xdr:colOff>349250</xdr:colOff>
      <xdr:row>15</xdr:row>
      <xdr:rowOff>158750</xdr:rowOff>
    </xdr:to>
    <xdr:sp macro="" textlink="">
      <xdr:nvSpPr>
        <xdr:cNvPr id="24" name="TextBox 23"/>
        <xdr:cNvSpPr txBox="1"/>
      </xdr:nvSpPr>
      <xdr:spPr>
        <a:xfrm>
          <a:off x="9747250" y="2047875"/>
          <a:ext cx="6286500" cy="96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Total Population Covered by Public Housing Programs in Each City</a:t>
          </a:r>
          <a:endParaRPr lang="en-US" sz="2400" b="1" baseline="0"/>
        </a:p>
      </xdr:txBody>
    </xdr:sp>
    <xdr:clientData/>
  </xdr:twoCellAnchor>
  <xdr:twoCellAnchor>
    <xdr:from>
      <xdr:col>20</xdr:col>
      <xdr:colOff>99219</xdr:colOff>
      <xdr:row>15</xdr:row>
      <xdr:rowOff>65880</xdr:rowOff>
    </xdr:from>
    <xdr:to>
      <xdr:col>22</xdr:col>
      <xdr:colOff>392906</xdr:colOff>
      <xdr:row>17</xdr:row>
      <xdr:rowOff>87313</xdr:rowOff>
    </xdr:to>
    <xdr:sp macro="" textlink="">
      <xdr:nvSpPr>
        <xdr:cNvPr id="25" name="TextBox 24"/>
        <xdr:cNvSpPr txBox="1"/>
      </xdr:nvSpPr>
      <xdr:spPr>
        <a:xfrm>
          <a:off x="12164219" y="2923380"/>
          <a:ext cx="1500187" cy="402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95000"/>
                </a:schemeClr>
              </a:solidFill>
            </a:rPr>
            <a:t>Metro City</a:t>
          </a:r>
        </a:p>
      </xdr:txBody>
    </xdr:sp>
    <xdr:clientData/>
  </xdr:twoCellAnchor>
  <xdr:twoCellAnchor>
    <xdr:from>
      <xdr:col>16</xdr:col>
      <xdr:colOff>219869</xdr:colOff>
      <xdr:row>15</xdr:row>
      <xdr:rowOff>83344</xdr:rowOff>
    </xdr:from>
    <xdr:to>
      <xdr:col>19</xdr:col>
      <xdr:colOff>305593</xdr:colOff>
      <xdr:row>17</xdr:row>
      <xdr:rowOff>166688</xdr:rowOff>
    </xdr:to>
    <xdr:sp macro="" textlink="">
      <xdr:nvSpPr>
        <xdr:cNvPr id="26" name="TextBox 25"/>
        <xdr:cNvSpPr txBox="1"/>
      </xdr:nvSpPr>
      <xdr:spPr>
        <a:xfrm>
          <a:off x="9871869" y="2940844"/>
          <a:ext cx="1895474"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lumMod val="95000"/>
                </a:schemeClr>
              </a:solidFill>
            </a:rPr>
            <a:t>Coastal City</a:t>
          </a:r>
        </a:p>
      </xdr:txBody>
    </xdr:sp>
    <xdr:clientData/>
  </xdr:twoCellAnchor>
  <xdr:twoCellAnchor>
    <xdr:from>
      <xdr:col>23</xdr:col>
      <xdr:colOff>95250</xdr:colOff>
      <xdr:row>15</xdr:row>
      <xdr:rowOff>65880</xdr:rowOff>
    </xdr:from>
    <xdr:to>
      <xdr:col>26</xdr:col>
      <xdr:colOff>254000</xdr:colOff>
      <xdr:row>18</xdr:row>
      <xdr:rowOff>15875</xdr:rowOff>
    </xdr:to>
    <xdr:sp macro="" textlink="">
      <xdr:nvSpPr>
        <xdr:cNvPr id="27" name="TextBox 26"/>
        <xdr:cNvSpPr txBox="1"/>
      </xdr:nvSpPr>
      <xdr:spPr>
        <a:xfrm>
          <a:off x="13970000" y="2923380"/>
          <a:ext cx="1968500" cy="521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95000"/>
                </a:schemeClr>
              </a:solidFill>
            </a:rPr>
            <a:t>Mountain</a:t>
          </a:r>
          <a:r>
            <a:rPr lang="en-US" sz="2000" b="1" baseline="0"/>
            <a:t> </a:t>
          </a:r>
          <a:r>
            <a:rPr lang="en-US" sz="2000" b="1" baseline="0">
              <a:solidFill>
                <a:schemeClr val="bg1">
                  <a:lumMod val="95000"/>
                </a:schemeClr>
              </a:solidFill>
            </a:rPr>
            <a:t>City</a:t>
          </a:r>
          <a:r>
            <a:rPr lang="en-US" sz="2000" b="1"/>
            <a:t> </a:t>
          </a:r>
        </a:p>
      </xdr:txBody>
    </xdr:sp>
    <xdr:clientData/>
  </xdr:twoCellAnchor>
  <xdr:twoCellAnchor>
    <xdr:from>
      <xdr:col>17</xdr:col>
      <xdr:colOff>31750</xdr:colOff>
      <xdr:row>17</xdr:row>
      <xdr:rowOff>127000</xdr:rowOff>
    </xdr:from>
    <xdr:to>
      <xdr:col>19</xdr:col>
      <xdr:colOff>316707</xdr:colOff>
      <xdr:row>24</xdr:row>
      <xdr:rowOff>142875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285750</xdr:colOff>
      <xdr:row>17</xdr:row>
      <xdr:rowOff>142875</xdr:rowOff>
    </xdr:from>
    <xdr:to>
      <xdr:col>23</xdr:col>
      <xdr:colOff>15875</xdr:colOff>
      <xdr:row>24</xdr:row>
      <xdr:rowOff>79375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95250</xdr:colOff>
      <xdr:row>18</xdr:row>
      <xdr:rowOff>15874</xdr:rowOff>
    </xdr:from>
    <xdr:to>
      <xdr:col>26</xdr:col>
      <xdr:colOff>281781</xdr:colOff>
      <xdr:row>25</xdr:row>
      <xdr:rowOff>31750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225424</xdr:colOff>
      <xdr:row>17</xdr:row>
      <xdr:rowOff>158749</xdr:rowOff>
    </xdr:from>
    <xdr:to>
      <xdr:col>17</xdr:col>
      <xdr:colOff>444500</xdr:colOff>
      <xdr:row>20</xdr:row>
      <xdr:rowOff>174624</xdr:rowOff>
    </xdr:to>
    <xdr:sp macro="" textlink="">
      <xdr:nvSpPr>
        <xdr:cNvPr id="32" name="TextBox 31"/>
        <xdr:cNvSpPr txBox="1"/>
      </xdr:nvSpPr>
      <xdr:spPr>
        <a:xfrm>
          <a:off x="9274174" y="3397249"/>
          <a:ext cx="1425576"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rPr>
            <a:t>3,000, 000</a:t>
          </a:r>
        </a:p>
      </xdr:txBody>
    </xdr:sp>
    <xdr:clientData/>
  </xdr:twoCellAnchor>
  <xdr:twoCellAnchor>
    <xdr:from>
      <xdr:col>22</xdr:col>
      <xdr:colOff>568324</xdr:colOff>
      <xdr:row>17</xdr:row>
      <xdr:rowOff>88900</xdr:rowOff>
    </xdr:from>
    <xdr:to>
      <xdr:col>25</xdr:col>
      <xdr:colOff>190499</xdr:colOff>
      <xdr:row>19</xdr:row>
      <xdr:rowOff>142875</xdr:rowOff>
    </xdr:to>
    <xdr:sp macro="" textlink="">
      <xdr:nvSpPr>
        <xdr:cNvPr id="34" name="TextBox 33"/>
        <xdr:cNvSpPr txBox="1"/>
      </xdr:nvSpPr>
      <xdr:spPr>
        <a:xfrm>
          <a:off x="13839824" y="3327400"/>
          <a:ext cx="1431925" cy="434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rPr>
            <a:t> 1,2</a:t>
          </a:r>
          <a:r>
            <a:rPr lang="en-US" sz="2000" b="1" baseline="0">
              <a:solidFill>
                <a:schemeClr val="accent2"/>
              </a:solidFill>
            </a:rPr>
            <a:t>00,000</a:t>
          </a:r>
          <a:endParaRPr lang="en-US" sz="2000" b="1">
            <a:solidFill>
              <a:schemeClr val="accent2"/>
            </a:solidFill>
          </a:endParaRPr>
        </a:p>
      </xdr:txBody>
    </xdr:sp>
    <xdr:clientData/>
  </xdr:twoCellAnchor>
  <xdr:twoCellAnchor>
    <xdr:from>
      <xdr:col>19</xdr:col>
      <xdr:colOff>53975</xdr:colOff>
      <xdr:row>17</xdr:row>
      <xdr:rowOff>82550</xdr:rowOff>
    </xdr:from>
    <xdr:to>
      <xdr:col>21</xdr:col>
      <xdr:colOff>381001</xdr:colOff>
      <xdr:row>20</xdr:row>
      <xdr:rowOff>0</xdr:rowOff>
    </xdr:to>
    <xdr:sp macro="" textlink="">
      <xdr:nvSpPr>
        <xdr:cNvPr id="35" name="TextBox 34"/>
        <xdr:cNvSpPr txBox="1"/>
      </xdr:nvSpPr>
      <xdr:spPr>
        <a:xfrm>
          <a:off x="11515725" y="3321050"/>
          <a:ext cx="1533526"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rPr>
            <a:t>5</a:t>
          </a:r>
          <a:r>
            <a:rPr lang="en-US" sz="2000" b="1" baseline="0">
              <a:solidFill>
                <a:schemeClr val="accent2"/>
              </a:solidFill>
            </a:rPr>
            <a:t>,OOO,000</a:t>
          </a:r>
          <a:endParaRPr lang="en-US" sz="2000" b="1">
            <a:solidFill>
              <a:schemeClr val="accent2"/>
            </a:solidFill>
          </a:endParaRPr>
        </a:p>
      </xdr:txBody>
    </xdr:sp>
    <xdr:clientData/>
  </xdr:twoCellAnchor>
  <xdr:twoCellAnchor>
    <xdr:from>
      <xdr:col>15</xdr:col>
      <xdr:colOff>80168</xdr:colOff>
      <xdr:row>24</xdr:row>
      <xdr:rowOff>158750</xdr:rowOff>
    </xdr:from>
    <xdr:to>
      <xdr:col>27</xdr:col>
      <xdr:colOff>15875</xdr:colOff>
      <xdr:row>60</xdr:row>
      <xdr:rowOff>47625</xdr:rowOff>
    </xdr:to>
    <xdr:sp macro="" textlink="">
      <xdr:nvSpPr>
        <xdr:cNvPr id="36" name="Rounded Rectangle 35"/>
        <xdr:cNvSpPr/>
      </xdr:nvSpPr>
      <xdr:spPr>
        <a:xfrm>
          <a:off x="9128918" y="4730750"/>
          <a:ext cx="7174707" cy="6746875"/>
        </a:xfrm>
        <a:prstGeom prst="roundRect">
          <a:avLst>
            <a:gd name="adj" fmla="val 2558"/>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126207</xdr:colOff>
      <xdr:row>4</xdr:row>
      <xdr:rowOff>128587</xdr:rowOff>
    </xdr:from>
    <xdr:to>
      <xdr:col>23</xdr:col>
      <xdr:colOff>188119</xdr:colOff>
      <xdr:row>10</xdr:row>
      <xdr:rowOff>69056</xdr:rowOff>
    </xdr:to>
    <xdr:sp macro="" textlink="">
      <xdr:nvSpPr>
        <xdr:cNvPr id="37" name="TextBox 36"/>
        <xdr:cNvSpPr txBox="1"/>
      </xdr:nvSpPr>
      <xdr:spPr>
        <a:xfrm>
          <a:off x="12794457" y="890587"/>
          <a:ext cx="1268412" cy="1083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95000"/>
                </a:schemeClr>
              </a:solidFill>
            </a:rPr>
            <a:t>Average</a:t>
          </a:r>
          <a:r>
            <a:rPr lang="en-US" sz="2000" b="1" baseline="0">
              <a:solidFill>
                <a:schemeClr val="bg1">
                  <a:lumMod val="95000"/>
                </a:schemeClr>
              </a:solidFill>
            </a:rPr>
            <a:t> </a:t>
          </a:r>
        </a:p>
        <a:p>
          <a:r>
            <a:rPr lang="en-US" sz="2000" b="1" baseline="0">
              <a:solidFill>
                <a:schemeClr val="bg1">
                  <a:lumMod val="95000"/>
                </a:schemeClr>
              </a:solidFill>
            </a:rPr>
            <a:t>Monthly </a:t>
          </a:r>
        </a:p>
        <a:p>
          <a:r>
            <a:rPr lang="en-US" sz="2000" b="1" baseline="0">
              <a:solidFill>
                <a:schemeClr val="bg1">
                  <a:lumMod val="95000"/>
                </a:schemeClr>
              </a:solidFill>
            </a:rPr>
            <a:t>Income</a:t>
          </a:r>
          <a:endParaRPr lang="en-US" sz="2000" b="1">
            <a:solidFill>
              <a:schemeClr val="bg1">
                <a:lumMod val="95000"/>
              </a:schemeClr>
            </a:solidFill>
          </a:endParaRPr>
        </a:p>
      </xdr:txBody>
    </xdr:sp>
    <xdr:clientData/>
  </xdr:twoCellAnchor>
  <xdr:twoCellAnchor>
    <xdr:from>
      <xdr:col>15</xdr:col>
      <xdr:colOff>269875</xdr:colOff>
      <xdr:row>24</xdr:row>
      <xdr:rowOff>79374</xdr:rowOff>
    </xdr:from>
    <xdr:to>
      <xdr:col>26</xdr:col>
      <xdr:colOff>460375</xdr:colOff>
      <xdr:row>44</xdr:row>
      <xdr:rowOff>126999</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523875</xdr:colOff>
      <xdr:row>43</xdr:row>
      <xdr:rowOff>95250</xdr:rowOff>
    </xdr:from>
    <xdr:to>
      <xdr:col>26</xdr:col>
      <xdr:colOff>206374</xdr:colOff>
      <xdr:row>59</xdr:row>
      <xdr:rowOff>127000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47625</xdr:colOff>
      <xdr:row>4</xdr:row>
      <xdr:rowOff>88899</xdr:rowOff>
    </xdr:from>
    <xdr:to>
      <xdr:col>33</xdr:col>
      <xdr:colOff>0</xdr:colOff>
      <xdr:row>24</xdr:row>
      <xdr:rowOff>79374</xdr:rowOff>
    </xdr:to>
    <xdr:sp macro="" textlink="">
      <xdr:nvSpPr>
        <xdr:cNvPr id="40" name="Rounded Rectangle 39"/>
        <xdr:cNvSpPr/>
      </xdr:nvSpPr>
      <xdr:spPr>
        <a:xfrm>
          <a:off x="16335375" y="850899"/>
          <a:ext cx="3571875" cy="3800475"/>
        </a:xfrm>
        <a:prstGeom prst="roundRect">
          <a:avLst>
            <a:gd name="adj" fmla="val 2744"/>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63500</xdr:colOff>
      <xdr:row>24</xdr:row>
      <xdr:rowOff>142874</xdr:rowOff>
    </xdr:from>
    <xdr:to>
      <xdr:col>33</xdr:col>
      <xdr:colOff>31750</xdr:colOff>
      <xdr:row>85</xdr:row>
      <xdr:rowOff>31749</xdr:rowOff>
    </xdr:to>
    <xdr:sp macro="" textlink="">
      <xdr:nvSpPr>
        <xdr:cNvPr id="41" name="Rounded Rectangle 40"/>
        <xdr:cNvSpPr/>
      </xdr:nvSpPr>
      <xdr:spPr>
        <a:xfrm>
          <a:off x="16351250" y="4714874"/>
          <a:ext cx="3587750" cy="11509375"/>
        </a:xfrm>
        <a:prstGeom prst="roundRect">
          <a:avLst>
            <a:gd name="adj" fmla="val 3294"/>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95250</xdr:colOff>
      <xdr:row>4</xdr:row>
      <xdr:rowOff>152401</xdr:rowOff>
    </xdr:from>
    <xdr:to>
      <xdr:col>32</xdr:col>
      <xdr:colOff>476250</xdr:colOff>
      <xdr:row>9</xdr:row>
      <xdr:rowOff>95251</xdr:rowOff>
    </xdr:to>
    <xdr:sp macro="" textlink="">
      <xdr:nvSpPr>
        <xdr:cNvPr id="42" name="TextBox 41"/>
        <xdr:cNvSpPr txBox="1"/>
      </xdr:nvSpPr>
      <xdr:spPr>
        <a:xfrm>
          <a:off x="16383000" y="914401"/>
          <a:ext cx="3397250" cy="895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baseline="0">
              <a:solidFill>
                <a:schemeClr val="bg1">
                  <a:lumMod val="95000"/>
                </a:schemeClr>
              </a:solidFill>
            </a:rPr>
            <a:t>Ratio of houses to household members</a:t>
          </a:r>
        </a:p>
      </xdr:txBody>
    </xdr:sp>
    <xdr:clientData/>
  </xdr:twoCellAnchor>
  <xdr:twoCellAnchor>
    <xdr:from>
      <xdr:col>28</xdr:col>
      <xdr:colOff>230981</xdr:colOff>
      <xdr:row>10</xdr:row>
      <xdr:rowOff>185737</xdr:rowOff>
    </xdr:from>
    <xdr:to>
      <xdr:col>31</xdr:col>
      <xdr:colOff>111124</xdr:colOff>
      <xdr:row>14</xdr:row>
      <xdr:rowOff>31750</xdr:rowOff>
    </xdr:to>
    <xdr:sp macro="" textlink="">
      <xdr:nvSpPr>
        <xdr:cNvPr id="43" name="TextBox 42"/>
        <xdr:cNvSpPr txBox="1"/>
      </xdr:nvSpPr>
      <xdr:spPr>
        <a:xfrm>
          <a:off x="17121981" y="2090737"/>
          <a:ext cx="1689893" cy="608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Apartments</a:t>
          </a:r>
        </a:p>
      </xdr:txBody>
    </xdr:sp>
    <xdr:clientData/>
  </xdr:twoCellAnchor>
  <xdr:twoCellAnchor>
    <xdr:from>
      <xdr:col>29</xdr:col>
      <xdr:colOff>18256</xdr:colOff>
      <xdr:row>17</xdr:row>
      <xdr:rowOff>100012</xdr:rowOff>
    </xdr:from>
    <xdr:to>
      <xdr:col>31</xdr:col>
      <xdr:colOff>95249</xdr:colOff>
      <xdr:row>20</xdr:row>
      <xdr:rowOff>111125</xdr:rowOff>
    </xdr:to>
    <xdr:sp macro="" textlink="">
      <xdr:nvSpPr>
        <xdr:cNvPr id="44" name="TextBox 43"/>
        <xdr:cNvSpPr txBox="1"/>
      </xdr:nvSpPr>
      <xdr:spPr>
        <a:xfrm>
          <a:off x="17512506" y="3338512"/>
          <a:ext cx="1283493" cy="582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Houses</a:t>
          </a:r>
        </a:p>
      </xdr:txBody>
    </xdr:sp>
    <xdr:clientData/>
  </xdr:twoCellAnchor>
  <xdr:twoCellAnchor>
    <xdr:from>
      <xdr:col>29</xdr:col>
      <xdr:colOff>80168</xdr:colOff>
      <xdr:row>13</xdr:row>
      <xdr:rowOff>31749</xdr:rowOff>
    </xdr:from>
    <xdr:to>
      <xdr:col>30</xdr:col>
      <xdr:colOff>444500</xdr:colOff>
      <xdr:row>15</xdr:row>
      <xdr:rowOff>168274</xdr:rowOff>
    </xdr:to>
    <xdr:sp macro="" textlink="">
      <xdr:nvSpPr>
        <xdr:cNvPr id="45" name="TextBox 44"/>
        <xdr:cNvSpPr txBox="1"/>
      </xdr:nvSpPr>
      <xdr:spPr>
        <a:xfrm>
          <a:off x="17574418" y="2508249"/>
          <a:ext cx="967582" cy="517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accent2"/>
              </a:solidFill>
            </a:rPr>
            <a:t>0.4</a:t>
          </a:r>
        </a:p>
      </xdr:txBody>
    </xdr:sp>
    <xdr:clientData/>
  </xdr:twoCellAnchor>
  <xdr:twoCellAnchor>
    <xdr:from>
      <xdr:col>29</xdr:col>
      <xdr:colOff>269875</xdr:colOff>
      <xdr:row>19</xdr:row>
      <xdr:rowOff>152399</xdr:rowOff>
    </xdr:from>
    <xdr:to>
      <xdr:col>30</xdr:col>
      <xdr:colOff>587375</xdr:colOff>
      <xdr:row>23</xdr:row>
      <xdr:rowOff>120649</xdr:rowOff>
    </xdr:to>
    <xdr:sp macro="" textlink="">
      <xdr:nvSpPr>
        <xdr:cNvPr id="46" name="TextBox 45"/>
        <xdr:cNvSpPr txBox="1"/>
      </xdr:nvSpPr>
      <xdr:spPr>
        <a:xfrm>
          <a:off x="17764125" y="3771899"/>
          <a:ext cx="920750" cy="73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accent2"/>
              </a:solidFill>
            </a:rPr>
            <a:t>0.6</a:t>
          </a:r>
        </a:p>
      </xdr:txBody>
    </xdr:sp>
    <xdr:clientData/>
  </xdr:twoCellAnchor>
  <xdr:twoCellAnchor>
    <xdr:from>
      <xdr:col>29</xdr:col>
      <xdr:colOff>34132</xdr:colOff>
      <xdr:row>25</xdr:row>
      <xdr:rowOff>20637</xdr:rowOff>
    </xdr:from>
    <xdr:to>
      <xdr:col>31</xdr:col>
      <xdr:colOff>142875</xdr:colOff>
      <xdr:row>28</xdr:row>
      <xdr:rowOff>47625</xdr:rowOff>
    </xdr:to>
    <xdr:sp macro="" textlink="">
      <xdr:nvSpPr>
        <xdr:cNvPr id="47" name="TextBox 46"/>
        <xdr:cNvSpPr txBox="1"/>
      </xdr:nvSpPr>
      <xdr:spPr>
        <a:xfrm>
          <a:off x="17528382" y="4783137"/>
          <a:ext cx="1315243" cy="598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Slicers</a:t>
          </a:r>
        </a:p>
      </xdr:txBody>
    </xdr:sp>
    <xdr:clientData/>
  </xdr:twoCellAnchor>
  <xdr:twoCellAnchor editAs="oneCell">
    <xdr:from>
      <xdr:col>27</xdr:col>
      <xdr:colOff>142875</xdr:colOff>
      <xdr:row>28</xdr:row>
      <xdr:rowOff>63501</xdr:rowOff>
    </xdr:from>
    <xdr:to>
      <xdr:col>32</xdr:col>
      <xdr:colOff>555625</xdr:colOff>
      <xdr:row>34</xdr:row>
      <xdr:rowOff>95251</xdr:rowOff>
    </xdr:to>
    <mc:AlternateContent xmlns:mc="http://schemas.openxmlformats.org/markup-compatibility/2006">
      <mc:Choice xmlns:a14="http://schemas.microsoft.com/office/drawing/2010/main" Requires="a14">
        <xdr:graphicFrame macro="">
          <xdr:nvGraphicFramePr>
            <xdr:cNvPr id="13" name="city_id"/>
            <xdr:cNvGraphicFramePr/>
          </xdr:nvGraphicFramePr>
          <xdr:xfrm>
            <a:off x="0" y="0"/>
            <a:ext cx="0" cy="0"/>
          </xdr:xfrm>
          <a:graphic>
            <a:graphicData uri="http://schemas.microsoft.com/office/drawing/2010/slicer">
              <sle:slicer xmlns:sle="http://schemas.microsoft.com/office/drawing/2010/slicer" name="city_id"/>
            </a:graphicData>
          </a:graphic>
        </xdr:graphicFrame>
      </mc:Choice>
      <mc:Fallback>
        <xdr:sp macro="" textlink="">
          <xdr:nvSpPr>
            <xdr:cNvPr id="0" name=""/>
            <xdr:cNvSpPr>
              <a:spLocks noTextEdit="1"/>
            </xdr:cNvSpPr>
          </xdr:nvSpPr>
          <xdr:spPr>
            <a:xfrm>
              <a:off x="16734810" y="5225436"/>
              <a:ext cx="3485331" cy="1137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190500</xdr:colOff>
      <xdr:row>35</xdr:row>
      <xdr:rowOff>63501</xdr:rowOff>
    </xdr:from>
    <xdr:to>
      <xdr:col>32</xdr:col>
      <xdr:colOff>555625</xdr:colOff>
      <xdr:row>62</xdr:row>
      <xdr:rowOff>127001</xdr:rowOff>
    </xdr:to>
    <mc:AlternateContent xmlns:mc="http://schemas.openxmlformats.org/markup-compatibility/2006">
      <mc:Choice xmlns:a14="http://schemas.microsoft.com/office/drawing/2010/main" Requires="a14">
        <xdr:graphicFrame macro="">
          <xdr:nvGraphicFramePr>
            <xdr:cNvPr id="14" name="neighborhood_name"/>
            <xdr:cNvGraphicFramePr/>
          </xdr:nvGraphicFramePr>
          <xdr:xfrm>
            <a:off x="0" y="0"/>
            <a:ext cx="0" cy="0"/>
          </xdr:xfrm>
          <a:graphic>
            <a:graphicData uri="http://schemas.microsoft.com/office/drawing/2010/slicer">
              <sle:slicer xmlns:sle="http://schemas.microsoft.com/office/drawing/2010/slicer" name="neighborhood_name"/>
            </a:graphicData>
          </a:graphic>
        </xdr:graphicFrame>
      </mc:Choice>
      <mc:Fallback>
        <xdr:sp macro="" textlink="">
          <xdr:nvSpPr>
            <xdr:cNvPr id="0" name=""/>
            <xdr:cNvSpPr>
              <a:spLocks noTextEdit="1"/>
            </xdr:cNvSpPr>
          </xdr:nvSpPr>
          <xdr:spPr>
            <a:xfrm>
              <a:off x="16782435" y="6515920"/>
              <a:ext cx="3437706" cy="5041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254001</xdr:colOff>
      <xdr:row>63</xdr:row>
      <xdr:rowOff>47625</xdr:rowOff>
    </xdr:from>
    <xdr:to>
      <xdr:col>32</xdr:col>
      <xdr:colOff>587375</xdr:colOff>
      <xdr:row>84</xdr:row>
      <xdr:rowOff>127000</xdr:rowOff>
    </xdr:to>
    <mc:AlternateContent xmlns:mc="http://schemas.openxmlformats.org/markup-compatibility/2006">
      <mc:Choice xmlns:a14="http://schemas.microsoft.com/office/drawing/2010/main" Requires="a14">
        <xdr:graphicFrame macro="">
          <xdr:nvGraphicFramePr>
            <xdr:cNvPr id="48" name="neighborhood_id"/>
            <xdr:cNvGraphicFramePr/>
          </xdr:nvGraphicFramePr>
          <xdr:xfrm>
            <a:off x="0" y="0"/>
            <a:ext cx="0" cy="0"/>
          </xdr:xfrm>
          <a:graphic>
            <a:graphicData uri="http://schemas.microsoft.com/office/drawing/2010/slicer">
              <sle:slicer xmlns:sle="http://schemas.microsoft.com/office/drawing/2010/slicer" name="neighborhood_id"/>
            </a:graphicData>
          </a:graphic>
        </xdr:graphicFrame>
      </mc:Choice>
      <mc:Fallback>
        <xdr:sp macro="" textlink="">
          <xdr:nvSpPr>
            <xdr:cNvPr id="0" name=""/>
            <xdr:cNvSpPr>
              <a:spLocks noTextEdit="1"/>
            </xdr:cNvSpPr>
          </xdr:nvSpPr>
          <xdr:spPr>
            <a:xfrm>
              <a:off x="16845936" y="11661980"/>
              <a:ext cx="3405955" cy="3950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95249</xdr:colOff>
      <xdr:row>60</xdr:row>
      <xdr:rowOff>168276</xdr:rowOff>
    </xdr:from>
    <xdr:to>
      <xdr:col>18</xdr:col>
      <xdr:colOff>517524</xdr:colOff>
      <xdr:row>64</xdr:row>
      <xdr:rowOff>15876</xdr:rowOff>
    </xdr:to>
    <xdr:sp macro="" textlink="">
      <xdr:nvSpPr>
        <xdr:cNvPr id="50" name="TextBox 49"/>
        <xdr:cNvSpPr txBox="1"/>
      </xdr:nvSpPr>
      <xdr:spPr>
        <a:xfrm>
          <a:off x="6127749" y="11598276"/>
          <a:ext cx="52482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Key Insights</a:t>
          </a:r>
          <a:endParaRPr lang="en-US" sz="3200" b="1" baseline="0"/>
        </a:p>
      </xdr:txBody>
    </xdr:sp>
    <xdr:clientData/>
  </xdr:twoCellAnchor>
  <xdr:twoCellAnchor>
    <xdr:from>
      <xdr:col>1</xdr:col>
      <xdr:colOff>317500</xdr:colOff>
      <xdr:row>92</xdr:row>
      <xdr:rowOff>15876</xdr:rowOff>
    </xdr:from>
    <xdr:to>
      <xdr:col>14</xdr:col>
      <xdr:colOff>317500</xdr:colOff>
      <xdr:row>110</xdr:row>
      <xdr:rowOff>127000</xdr:rowOff>
    </xdr:to>
    <xdr:sp macro="" textlink="">
      <xdr:nvSpPr>
        <xdr:cNvPr id="52" name="TextBox 51"/>
        <xdr:cNvSpPr txBox="1"/>
      </xdr:nvSpPr>
      <xdr:spPr>
        <a:xfrm>
          <a:off x="920750" y="17541876"/>
          <a:ext cx="7842250" cy="3540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0" baseline="0"/>
            <a:t>1. Metro Affordable Housing </a:t>
          </a:r>
        </a:p>
        <a:p>
          <a:pPr algn="l"/>
          <a:r>
            <a:rPr lang="en-US" sz="2400" b="0" baseline="0"/>
            <a:t>2.Metro Housing Assistance</a:t>
          </a:r>
        </a:p>
        <a:p>
          <a:pPr algn="l"/>
          <a:r>
            <a:rPr lang="en-US" sz="2400" b="0" baseline="0"/>
            <a:t>3.Coastal Housing Support</a:t>
          </a:r>
        </a:p>
        <a:p>
          <a:pPr algn="l"/>
          <a:r>
            <a:rPr lang="en-US" sz="2400" b="0" baseline="0"/>
            <a:t>4. Coastal Rent Assistance </a:t>
          </a:r>
        </a:p>
        <a:p>
          <a:pPr algn="l"/>
          <a:r>
            <a:rPr lang="en-US" sz="2400" b="0" baseline="0"/>
            <a:t>5. Mountain Affordable Homes</a:t>
          </a:r>
        </a:p>
        <a:p>
          <a:pPr algn="l"/>
          <a:r>
            <a:rPr lang="en-US" sz="2400" b="0" baseline="0"/>
            <a:t>7.Mountain Housing </a:t>
          </a:r>
        </a:p>
        <a:p>
          <a:pPr algn="l"/>
          <a:r>
            <a:rPr lang="en-US" sz="2400" b="0" baseline="0"/>
            <a:t>8. Vouchers Metro Green Homes Initiative Coastal </a:t>
          </a:r>
        </a:p>
        <a:p>
          <a:pPr algn="l"/>
          <a:r>
            <a:rPr lang="en-US" sz="2400" b="0" baseline="0"/>
            <a:t>9. Sustainable Living Mountain Eco-Friendly Housing </a:t>
          </a:r>
        </a:p>
      </xdr:txBody>
    </xdr:sp>
    <xdr:clientData/>
  </xdr:twoCellAnchor>
  <xdr:twoCellAnchor>
    <xdr:from>
      <xdr:col>16</xdr:col>
      <xdr:colOff>444500</xdr:colOff>
      <xdr:row>91</xdr:row>
      <xdr:rowOff>158750</xdr:rowOff>
    </xdr:from>
    <xdr:to>
      <xdr:col>32</xdr:col>
      <xdr:colOff>587375</xdr:colOff>
      <xdr:row>112</xdr:row>
      <xdr:rowOff>63500</xdr:rowOff>
    </xdr:to>
    <xdr:sp macro="" textlink="">
      <xdr:nvSpPr>
        <xdr:cNvPr id="53" name="TextBox 52"/>
        <xdr:cNvSpPr txBox="1"/>
      </xdr:nvSpPr>
      <xdr:spPr>
        <a:xfrm>
          <a:off x="10096500" y="17494250"/>
          <a:ext cx="9794875" cy="3905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0" baseline="0"/>
            <a:t>1. Subsidized rent for low-income families. </a:t>
          </a:r>
        </a:p>
        <a:p>
          <a:pPr algn="l"/>
          <a:r>
            <a:rPr lang="en-US" sz="2400" b="0" baseline="0"/>
            <a:t>2.Financial aid for first-time homebuyers. </a:t>
          </a:r>
        </a:p>
        <a:p>
          <a:pPr algn="l"/>
          <a:r>
            <a:rPr lang="en-US" sz="2400" b="0" baseline="0"/>
            <a:t>3. Rent control and subsidies for long-term residents. </a:t>
          </a:r>
        </a:p>
        <a:p>
          <a:pPr algn="l"/>
          <a:r>
            <a:rPr lang="en-US" sz="2400" b="0" baseline="0"/>
            <a:t>4.Assistance for low-income renters. </a:t>
          </a:r>
        </a:p>
        <a:p>
          <a:pPr algn="l"/>
          <a:r>
            <a:rPr lang="en-US" sz="2400" b="0" baseline="0"/>
            <a:t>5.Subsidized home loans for low-income families. </a:t>
          </a:r>
        </a:p>
        <a:p>
          <a:pPr algn="l"/>
          <a:r>
            <a:rPr lang="en-US" sz="2400" b="0" baseline="0"/>
            <a:t>6.Rent vouchers for displaced families. </a:t>
          </a:r>
        </a:p>
        <a:p>
          <a:pPr algn="l"/>
          <a:r>
            <a:rPr lang="en-US" sz="2400" b="0" baseline="0"/>
            <a:t>7.Incentives for green building practices. \</a:t>
          </a:r>
        </a:p>
        <a:p>
          <a:pPr algn="l"/>
          <a:r>
            <a:rPr lang="en-US" sz="2400" b="0" baseline="0"/>
            <a:t>8.Support for sustainable housing projects. </a:t>
          </a:r>
        </a:p>
        <a:p>
          <a:pPr algn="l"/>
          <a:r>
            <a:rPr lang="en-US" sz="2400" b="0" baseline="0"/>
            <a:t>6.Subsidies for eco-friendly home improvements. </a:t>
          </a:r>
        </a:p>
      </xdr:txBody>
    </xdr:sp>
    <xdr:clientData/>
  </xdr:twoCellAnchor>
  <xdr:twoCellAnchor>
    <xdr:from>
      <xdr:col>19</xdr:col>
      <xdr:colOff>542925</xdr:colOff>
      <xdr:row>89</xdr:row>
      <xdr:rowOff>98426</xdr:rowOff>
    </xdr:from>
    <xdr:to>
      <xdr:col>23</xdr:col>
      <xdr:colOff>254000</xdr:colOff>
      <xdr:row>92</xdr:row>
      <xdr:rowOff>136526</xdr:rowOff>
    </xdr:to>
    <xdr:sp macro="" textlink="">
      <xdr:nvSpPr>
        <xdr:cNvPr id="54" name="TextBox 53"/>
        <xdr:cNvSpPr txBox="1"/>
      </xdr:nvSpPr>
      <xdr:spPr>
        <a:xfrm>
          <a:off x="12004675" y="17052926"/>
          <a:ext cx="21240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Benefits</a:t>
          </a:r>
          <a:endParaRPr lang="en-US" sz="3200" b="1" baseline="0"/>
        </a:p>
      </xdr:txBody>
    </xdr:sp>
    <xdr:clientData/>
  </xdr:twoCellAnchor>
  <xdr:twoCellAnchor>
    <xdr:from>
      <xdr:col>4</xdr:col>
      <xdr:colOff>536575</xdr:colOff>
      <xdr:row>88</xdr:row>
      <xdr:rowOff>60326</xdr:rowOff>
    </xdr:from>
    <xdr:to>
      <xdr:col>8</xdr:col>
      <xdr:colOff>247650</xdr:colOff>
      <xdr:row>91</xdr:row>
      <xdr:rowOff>98426</xdr:rowOff>
    </xdr:to>
    <xdr:sp macro="" textlink="">
      <xdr:nvSpPr>
        <xdr:cNvPr id="55" name="TextBox 54"/>
        <xdr:cNvSpPr txBox="1"/>
      </xdr:nvSpPr>
      <xdr:spPr>
        <a:xfrm>
          <a:off x="2949575" y="16824326"/>
          <a:ext cx="21240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Programs</a:t>
          </a:r>
          <a:endParaRPr lang="en-US" sz="3200" b="1" baseline="0"/>
        </a:p>
      </xdr:txBody>
    </xdr:sp>
    <xdr:clientData/>
  </xdr:twoCellAnchor>
  <xdr:twoCellAnchor>
    <xdr:from>
      <xdr:col>7</xdr:col>
      <xdr:colOff>555625</xdr:colOff>
      <xdr:row>86</xdr:row>
      <xdr:rowOff>19051</xdr:rowOff>
    </xdr:from>
    <xdr:to>
      <xdr:col>22</xdr:col>
      <xdr:colOff>333375</xdr:colOff>
      <xdr:row>89</xdr:row>
      <xdr:rowOff>57151</xdr:rowOff>
    </xdr:to>
    <xdr:sp macro="" textlink="">
      <xdr:nvSpPr>
        <xdr:cNvPr id="58" name="TextBox 57"/>
        <xdr:cNvSpPr txBox="1"/>
      </xdr:nvSpPr>
      <xdr:spPr>
        <a:xfrm>
          <a:off x="4778375" y="16402051"/>
          <a:ext cx="88265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Sustainable Cities Programs</a:t>
          </a:r>
          <a:endParaRPr lang="en-US" sz="3200" b="1" baseline="0"/>
        </a:p>
      </xdr:txBody>
    </xdr:sp>
    <xdr:clientData/>
  </xdr:twoCellAnchor>
  <xdr:twoCellAnchor>
    <xdr:from>
      <xdr:col>1</xdr:col>
      <xdr:colOff>285750</xdr:colOff>
      <xdr:row>64</xdr:row>
      <xdr:rowOff>79375</xdr:rowOff>
    </xdr:from>
    <xdr:to>
      <xdr:col>25</xdr:col>
      <xdr:colOff>476249</xdr:colOff>
      <xdr:row>84</xdr:row>
      <xdr:rowOff>88900</xdr:rowOff>
    </xdr:to>
    <xdr:sp macro="" textlink="">
      <xdr:nvSpPr>
        <xdr:cNvPr id="59" name="TextBox 58"/>
        <xdr:cNvSpPr txBox="1"/>
      </xdr:nvSpPr>
      <xdr:spPr>
        <a:xfrm>
          <a:off x="889000" y="12271375"/>
          <a:ext cx="14668499" cy="3819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0" baseline="0"/>
            <a:t>1. The city with the highest population is Metro City.</a:t>
          </a:r>
        </a:p>
        <a:p>
          <a:pPr algn="l"/>
          <a:endParaRPr lang="en-US" sz="2400" b="0" baseline="0"/>
        </a:p>
        <a:p>
          <a:pPr algn="l"/>
          <a:r>
            <a:rPr lang="en-US" sz="2400" b="0" baseline="0"/>
            <a:t> 3.From the 3 cities , we see that the city with the highest average monthly Rent is Mountain City with Coastal CIty haveing the least average Amount</a:t>
          </a:r>
        </a:p>
        <a:p>
          <a:pPr algn="l"/>
          <a:endParaRPr lang="en-US" sz="2400" b="0" baseline="0"/>
        </a:p>
        <a:p>
          <a:pPr algn="l"/>
          <a:r>
            <a:rPr lang="en-US" sz="2400" b="0" baseline="0"/>
            <a:t>4. Out of the 18 Neigbourshods captured, Downtown in the neighbourhood with the highest Median Home price with With Forest having the least.</a:t>
          </a:r>
        </a:p>
        <a:p>
          <a:pPr algn="l"/>
          <a:endParaRPr lang="en-US" sz="2400" b="0" baseline="0"/>
        </a:p>
        <a:p>
          <a:pPr algn="l"/>
          <a:r>
            <a:rPr lang="en-US" sz="2400" b="0" baseline="0"/>
            <a:t>5. From the data, we get to see that 22% are belowthe average Monthly Income with 78% being above the average .</a:t>
          </a:r>
        </a:p>
        <a:p>
          <a:pPr algn="l"/>
          <a:endParaRPr lang="en-US" sz="2400" b="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Fidel Barasa" refreshedDate="45523.972546990743" createdVersion="6" refreshedVersion="6" minRefreshableVersion="3" recordCount="66">
  <cacheSource type="worksheet">
    <worksheetSource name="Table1"/>
  </cacheSource>
  <cacheFields count="6">
    <cacheField name="household_id" numFmtId="0">
      <sharedItems containsString="0" containsBlank="1" containsNumber="1" containsInteger="1" minValue="1" maxValue="65"/>
    </cacheField>
    <cacheField name="neighborhood_id" numFmtId="0">
      <sharedItems containsString="0" containsBlank="1" containsNumber="1" containsInteger="1" minValue="1" maxValue="30"/>
    </cacheField>
    <cacheField name="household_income" numFmtId="0">
      <sharedItems containsString="0" containsBlank="1" containsNumber="1" containsInteger="1" minValue="30000" maxValue="100000" count="41">
        <n v="60000"/>
        <n v="75000"/>
        <n v="50000"/>
        <n v="80000"/>
        <n v="62000"/>
        <n v="55000"/>
        <n v="70000"/>
        <n v="48000"/>
        <n v="53000"/>
        <n v="90000"/>
        <n v="67000"/>
        <n v="59000"/>
        <n v="64000"/>
        <n v="52000"/>
        <n v="56000"/>
        <n v="61000"/>
        <n v="47000"/>
        <n v="58000"/>
        <n v="49000"/>
        <n v="45000"/>
        <n v="69000"/>
        <n v="72000"/>
        <n v="46000"/>
        <n v="40000"/>
        <n v="78000"/>
        <n v="82000"/>
        <n v="54000"/>
        <n v="68000"/>
        <n v="88000"/>
        <n v="74000"/>
        <n v="73000"/>
        <n v="51000"/>
        <n v="84000"/>
        <n v="57000"/>
        <n v="77000"/>
        <n v="91000"/>
        <n v="66000"/>
        <n v="100000"/>
        <n v="30000"/>
        <n v="35000"/>
        <m/>
      </sharedItems>
    </cacheField>
    <cacheField name="house_type" numFmtId="0">
      <sharedItems containsBlank="1" count="3">
        <s v="Apartment"/>
        <s v="House"/>
        <m/>
      </sharedItems>
    </cacheField>
    <cacheField name="number_of_members" numFmtId="0">
      <sharedItems containsString="0" containsBlank="1" containsNumber="1" containsInteger="1" minValue="1" maxValue="6"/>
    </cacheField>
    <cacheField name="Region" numFmtId="0">
      <sharedItems containsBlank="1" count="4">
        <s v="Coastal city"/>
        <s v="Metro city"/>
        <s v="Mountain city"/>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idel Barasa" refreshedDate="45524.419213078705" createdVersion="6" refreshedVersion="6" minRefreshableVersion="3" recordCount="18">
  <cacheSource type="worksheet">
    <worksheetSource name="Table2"/>
  </cacheSource>
  <cacheFields count="5">
    <cacheField name="neighborhood_id" numFmtId="0">
      <sharedItems containsSemiMixedTypes="0" containsString="0" containsNumber="1" containsInteger="1" minValue="1" maxValue="18" count="18">
        <n v="1"/>
        <n v="2"/>
        <n v="3"/>
        <n v="4"/>
        <n v="5"/>
        <n v="6"/>
        <n v="7"/>
        <n v="8"/>
        <n v="9"/>
        <n v="10"/>
        <n v="11"/>
        <n v="12"/>
        <n v="13"/>
        <n v="14"/>
        <n v="15"/>
        <n v="16"/>
        <n v="17"/>
        <n v="18"/>
      </sharedItems>
    </cacheField>
    <cacheField name="city_id" numFmtId="0">
      <sharedItems containsSemiMixedTypes="0" containsString="0" containsNumber="1" containsInteger="1" minValue="1" maxValue="3" count="3">
        <n v="1"/>
        <n v="2"/>
        <n v="3"/>
      </sharedItems>
    </cacheField>
    <cacheField name="neighborhood_name" numFmtId="0">
      <sharedItems count="17">
        <s v="Downtown"/>
        <s v="Uptown"/>
        <s v="Suburbia"/>
        <s v="Beachside"/>
        <s v="Old Town"/>
        <s v="Hillside"/>
        <s v="Valley"/>
        <s v="Highland"/>
        <s v="Forest"/>
        <s v="Industrial Park"/>
        <s v="Historic District"/>
        <s v="Greenbelt"/>
        <s v="Riverfront"/>
        <s v="Garden District"/>
        <s v="Midtown"/>
        <s v="Riverside"/>
        <s v="Lakeside"/>
      </sharedItems>
    </cacheField>
    <cacheField name="median_rent" numFmtId="0">
      <sharedItems containsSemiMixedTypes="0" containsString="0" containsNumber="1" containsInteger="1" minValue="1000" maxValue="2000"/>
    </cacheField>
    <cacheField name="median_home_price" numFmtId="0">
      <sharedItems containsSemiMixedTypes="0" containsString="0" containsNumber="1" containsInteger="1" minValue="220000" maxValue="450000"/>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Fidel Barasa" refreshedDate="45524.439668981482" createdVersion="6" refreshedVersion="6" minRefreshableVersion="3" recordCount="3">
  <cacheSource type="worksheet">
    <worksheetSource name="Table3"/>
  </cacheSource>
  <cacheFields count="5">
    <cacheField name="city_id" numFmtId="0">
      <sharedItems containsSemiMixedTypes="0" containsString="0" containsNumber="1" containsInteger="1" minValue="1" maxValue="3"/>
    </cacheField>
    <cacheField name="city_name" numFmtId="0">
      <sharedItems count="3">
        <s v="Metro City"/>
        <s v="Coastal City"/>
        <s v="Mountain City"/>
      </sharedItems>
    </cacheField>
    <cacheField name="region" numFmtId="0">
      <sharedItems/>
    </cacheField>
    <cacheField name="population" numFmtId="0">
      <sharedItems containsSemiMixedTypes="0" containsString="0" containsNumber="1" containsInteger="1" minValue="1200000" maxValue="5000000"/>
    </cacheField>
    <cacheField name="average_income" numFmtId="0">
      <sharedItems containsSemiMixedTypes="0" containsString="0" containsNumber="1" containsInteger="1" minValue="48000" maxValue="5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
  <r>
    <n v="1"/>
    <n v="1"/>
    <x v="0"/>
    <x v="0"/>
    <n v="3"/>
    <x v="0"/>
  </r>
  <r>
    <n v="2"/>
    <n v="1"/>
    <x v="1"/>
    <x v="1"/>
    <n v="4"/>
    <x v="1"/>
  </r>
  <r>
    <n v="3"/>
    <n v="1"/>
    <x v="2"/>
    <x v="0"/>
    <n v="2"/>
    <x v="0"/>
  </r>
  <r>
    <n v="4"/>
    <n v="2"/>
    <x v="3"/>
    <x v="1"/>
    <n v="5"/>
    <x v="0"/>
  </r>
  <r>
    <n v="5"/>
    <n v="2"/>
    <x v="4"/>
    <x v="0"/>
    <n v="2"/>
    <x v="2"/>
  </r>
  <r>
    <n v="6"/>
    <n v="2"/>
    <x v="5"/>
    <x v="1"/>
    <n v="3"/>
    <x v="2"/>
  </r>
  <r>
    <n v="7"/>
    <n v="3"/>
    <x v="6"/>
    <x v="1"/>
    <n v="4"/>
    <x v="1"/>
  </r>
  <r>
    <n v="8"/>
    <n v="3"/>
    <x v="7"/>
    <x v="0"/>
    <n v="1"/>
    <x v="0"/>
  </r>
  <r>
    <n v="9"/>
    <n v="3"/>
    <x v="8"/>
    <x v="1"/>
    <n v="2"/>
    <x v="0"/>
  </r>
  <r>
    <n v="10"/>
    <n v="4"/>
    <x v="9"/>
    <x v="1"/>
    <n v="6"/>
    <x v="0"/>
  </r>
  <r>
    <n v="11"/>
    <n v="4"/>
    <x v="10"/>
    <x v="0"/>
    <n v="3"/>
    <x v="2"/>
  </r>
  <r>
    <n v="12"/>
    <n v="4"/>
    <x v="11"/>
    <x v="1"/>
    <n v="4"/>
    <x v="1"/>
  </r>
  <r>
    <n v="13"/>
    <n v="5"/>
    <x v="12"/>
    <x v="0"/>
    <n v="2"/>
    <x v="0"/>
  </r>
  <r>
    <n v="14"/>
    <n v="5"/>
    <x v="13"/>
    <x v="1"/>
    <n v="3"/>
    <x v="1"/>
  </r>
  <r>
    <n v="15"/>
    <n v="5"/>
    <x v="14"/>
    <x v="0"/>
    <n v="1"/>
    <x v="1"/>
  </r>
  <r>
    <n v="16"/>
    <n v="6"/>
    <x v="15"/>
    <x v="1"/>
    <n v="3"/>
    <x v="1"/>
  </r>
  <r>
    <n v="17"/>
    <n v="6"/>
    <x v="8"/>
    <x v="0"/>
    <n v="2"/>
    <x v="1"/>
  </r>
  <r>
    <n v="18"/>
    <n v="6"/>
    <x v="16"/>
    <x v="1"/>
    <n v="2"/>
    <x v="1"/>
  </r>
  <r>
    <n v="19"/>
    <n v="7"/>
    <x v="17"/>
    <x v="0"/>
    <n v="3"/>
    <x v="1"/>
  </r>
  <r>
    <n v="20"/>
    <n v="7"/>
    <x v="18"/>
    <x v="1"/>
    <n v="4"/>
    <x v="1"/>
  </r>
  <r>
    <n v="21"/>
    <n v="7"/>
    <x v="19"/>
    <x v="0"/>
    <n v="1"/>
    <x v="1"/>
  </r>
  <r>
    <n v="22"/>
    <n v="8"/>
    <x v="3"/>
    <x v="1"/>
    <n v="5"/>
    <x v="1"/>
  </r>
  <r>
    <n v="23"/>
    <n v="8"/>
    <x v="20"/>
    <x v="0"/>
    <n v="3"/>
    <x v="1"/>
  </r>
  <r>
    <n v="24"/>
    <n v="8"/>
    <x v="21"/>
    <x v="1"/>
    <n v="4"/>
    <x v="0"/>
  </r>
  <r>
    <n v="25"/>
    <n v="9"/>
    <x v="22"/>
    <x v="0"/>
    <n v="2"/>
    <x v="0"/>
  </r>
  <r>
    <n v="26"/>
    <n v="9"/>
    <x v="23"/>
    <x v="1"/>
    <n v="3"/>
    <x v="0"/>
  </r>
  <r>
    <n v="27"/>
    <n v="9"/>
    <x v="8"/>
    <x v="0"/>
    <n v="1"/>
    <x v="0"/>
  </r>
  <r>
    <n v="28"/>
    <n v="10"/>
    <x v="17"/>
    <x v="1"/>
    <n v="3"/>
    <x v="0"/>
  </r>
  <r>
    <n v="29"/>
    <n v="10"/>
    <x v="4"/>
    <x v="0"/>
    <n v="2"/>
    <x v="0"/>
  </r>
  <r>
    <n v="30"/>
    <n v="11"/>
    <x v="21"/>
    <x v="1"/>
    <n v="4"/>
    <x v="0"/>
  </r>
  <r>
    <n v="31"/>
    <n v="11"/>
    <x v="24"/>
    <x v="0"/>
    <n v="3"/>
    <x v="0"/>
  </r>
  <r>
    <n v="32"/>
    <n v="12"/>
    <x v="7"/>
    <x v="1"/>
    <n v="2"/>
    <x v="2"/>
  </r>
  <r>
    <n v="33"/>
    <n v="12"/>
    <x v="2"/>
    <x v="0"/>
    <n v="1"/>
    <x v="2"/>
  </r>
  <r>
    <n v="34"/>
    <n v="13"/>
    <x v="25"/>
    <x v="1"/>
    <n v="5"/>
    <x v="2"/>
  </r>
  <r>
    <n v="35"/>
    <n v="13"/>
    <x v="10"/>
    <x v="0"/>
    <n v="3"/>
    <x v="2"/>
  </r>
  <r>
    <n v="36"/>
    <n v="14"/>
    <x v="4"/>
    <x v="1"/>
    <n v="4"/>
    <x v="2"/>
  </r>
  <r>
    <n v="37"/>
    <n v="14"/>
    <x v="26"/>
    <x v="0"/>
    <n v="2"/>
    <x v="2"/>
  </r>
  <r>
    <n v="38"/>
    <n v="15"/>
    <x v="1"/>
    <x v="1"/>
    <n v="3"/>
    <x v="2"/>
  </r>
  <r>
    <n v="39"/>
    <n v="15"/>
    <x v="27"/>
    <x v="0"/>
    <n v="2"/>
    <x v="2"/>
  </r>
  <r>
    <n v="40"/>
    <n v="16"/>
    <x v="28"/>
    <x v="1"/>
    <n v="5"/>
    <x v="2"/>
  </r>
  <r>
    <n v="41"/>
    <n v="16"/>
    <x v="29"/>
    <x v="0"/>
    <n v="3"/>
    <x v="2"/>
  </r>
  <r>
    <n v="42"/>
    <n v="17"/>
    <x v="12"/>
    <x v="1"/>
    <n v="4"/>
    <x v="2"/>
  </r>
  <r>
    <n v="43"/>
    <n v="17"/>
    <x v="13"/>
    <x v="0"/>
    <n v="2"/>
    <x v="0"/>
  </r>
  <r>
    <n v="44"/>
    <n v="18"/>
    <x v="11"/>
    <x v="1"/>
    <n v="3"/>
    <x v="1"/>
  </r>
  <r>
    <n v="45"/>
    <n v="18"/>
    <x v="16"/>
    <x v="0"/>
    <n v="2"/>
    <x v="2"/>
  </r>
  <r>
    <n v="46"/>
    <n v="10"/>
    <x v="4"/>
    <x v="1"/>
    <n v="4"/>
    <x v="0"/>
  </r>
  <r>
    <n v="47"/>
    <n v="11"/>
    <x v="30"/>
    <x v="0"/>
    <n v="3"/>
    <x v="0"/>
  </r>
  <r>
    <n v="48"/>
    <n v="12"/>
    <x v="31"/>
    <x v="1"/>
    <n v="2"/>
    <x v="1"/>
  </r>
  <r>
    <n v="49"/>
    <n v="13"/>
    <x v="32"/>
    <x v="0"/>
    <n v="3"/>
    <x v="1"/>
  </r>
  <r>
    <n v="50"/>
    <n v="14"/>
    <x v="33"/>
    <x v="1"/>
    <n v="4"/>
    <x v="0"/>
  </r>
  <r>
    <n v="51"/>
    <n v="15"/>
    <x v="34"/>
    <x v="0"/>
    <n v="2"/>
    <x v="0"/>
  </r>
  <r>
    <n v="52"/>
    <n v="16"/>
    <x v="35"/>
    <x v="1"/>
    <n v="5"/>
    <x v="0"/>
  </r>
  <r>
    <n v="53"/>
    <n v="17"/>
    <x v="36"/>
    <x v="0"/>
    <n v="3"/>
    <x v="0"/>
  </r>
  <r>
    <n v="54"/>
    <n v="18"/>
    <x v="0"/>
    <x v="1"/>
    <n v="4"/>
    <x v="1"/>
  </r>
  <r>
    <n v="55"/>
    <n v="19"/>
    <x v="2"/>
    <x v="0"/>
    <n v="2"/>
    <x v="0"/>
  </r>
  <r>
    <n v="56"/>
    <n v="21"/>
    <x v="0"/>
    <x v="1"/>
    <n v="6"/>
    <x v="2"/>
  </r>
  <r>
    <n v="57"/>
    <n v="25"/>
    <x v="6"/>
    <x v="0"/>
    <n v="4"/>
    <x v="1"/>
  </r>
  <r>
    <n v="58"/>
    <n v="20"/>
    <x v="3"/>
    <x v="1"/>
    <n v="3"/>
    <x v="0"/>
  </r>
  <r>
    <n v="59"/>
    <n v="23"/>
    <x v="37"/>
    <x v="1"/>
    <n v="3"/>
    <x v="1"/>
  </r>
  <r>
    <n v="60"/>
    <n v="22"/>
    <x v="38"/>
    <x v="0"/>
    <n v="6"/>
    <x v="1"/>
  </r>
  <r>
    <n v="61"/>
    <n v="26"/>
    <x v="5"/>
    <x v="0"/>
    <n v="5"/>
    <x v="0"/>
  </r>
  <r>
    <n v="62"/>
    <n v="27"/>
    <x v="23"/>
    <x v="1"/>
    <n v="2"/>
    <x v="1"/>
  </r>
  <r>
    <n v="63"/>
    <n v="29"/>
    <x v="39"/>
    <x v="0"/>
    <n v="4"/>
    <x v="0"/>
  </r>
  <r>
    <n v="64"/>
    <n v="28"/>
    <x v="34"/>
    <x v="1"/>
    <n v="2"/>
    <x v="1"/>
  </r>
  <r>
    <n v="65"/>
    <n v="30"/>
    <x v="9"/>
    <x v="0"/>
    <n v="3"/>
    <x v="2"/>
  </r>
  <r>
    <m/>
    <m/>
    <x v="40"/>
    <x v="2"/>
    <m/>
    <x v="3"/>
  </r>
</pivotCacheRecords>
</file>

<file path=xl/pivotCache/pivotCacheRecords2.xml><?xml version="1.0" encoding="utf-8"?>
<pivotCacheRecords xmlns="http://schemas.openxmlformats.org/spreadsheetml/2006/main" xmlns:r="http://schemas.openxmlformats.org/officeDocument/2006/relationships" count="18">
  <r>
    <x v="0"/>
    <x v="0"/>
    <x v="0"/>
    <n v="1500"/>
    <n v="350000"/>
  </r>
  <r>
    <x v="1"/>
    <x v="0"/>
    <x v="1"/>
    <n v="1800"/>
    <n v="400000"/>
  </r>
  <r>
    <x v="2"/>
    <x v="0"/>
    <x v="2"/>
    <n v="1200"/>
    <n v="300000"/>
  </r>
  <r>
    <x v="3"/>
    <x v="1"/>
    <x v="3"/>
    <n v="2000"/>
    <n v="450000"/>
  </r>
  <r>
    <x v="4"/>
    <x v="1"/>
    <x v="4"/>
    <n v="1400"/>
    <n v="320000"/>
  </r>
  <r>
    <x v="5"/>
    <x v="1"/>
    <x v="5"/>
    <n v="1300"/>
    <n v="280000"/>
  </r>
  <r>
    <x v="6"/>
    <x v="2"/>
    <x v="6"/>
    <n v="1100"/>
    <n v="250000"/>
  </r>
  <r>
    <x v="7"/>
    <x v="2"/>
    <x v="7"/>
    <n v="1700"/>
    <n v="380000"/>
  </r>
  <r>
    <x v="8"/>
    <x v="2"/>
    <x v="8"/>
    <n v="1000"/>
    <n v="220000"/>
  </r>
  <r>
    <x v="9"/>
    <x v="0"/>
    <x v="9"/>
    <n v="1300"/>
    <n v="260000"/>
  </r>
  <r>
    <x v="10"/>
    <x v="0"/>
    <x v="10"/>
    <n v="1700"/>
    <n v="410000"/>
  </r>
  <r>
    <x v="11"/>
    <x v="0"/>
    <x v="11"/>
    <n v="1100"/>
    <n v="240000"/>
  </r>
  <r>
    <x v="12"/>
    <x v="1"/>
    <x v="12"/>
    <n v="1900"/>
    <n v="430000"/>
  </r>
  <r>
    <x v="13"/>
    <x v="1"/>
    <x v="13"/>
    <n v="1450"/>
    <n v="330000"/>
  </r>
  <r>
    <x v="14"/>
    <x v="1"/>
    <x v="14"/>
    <n v="1600"/>
    <n v="370000"/>
  </r>
  <r>
    <x v="15"/>
    <x v="2"/>
    <x v="0"/>
    <n v="1800"/>
    <n v="390000"/>
  </r>
  <r>
    <x v="16"/>
    <x v="2"/>
    <x v="15"/>
    <n v="1350"/>
    <n v="310000"/>
  </r>
  <r>
    <x v="17"/>
    <x v="2"/>
    <x v="16"/>
    <n v="1250"/>
    <n v="290000"/>
  </r>
</pivotCacheRecords>
</file>

<file path=xl/pivotCache/pivotCacheRecords3.xml><?xml version="1.0" encoding="utf-8"?>
<pivotCacheRecords xmlns="http://schemas.openxmlformats.org/spreadsheetml/2006/main" xmlns:r="http://schemas.openxmlformats.org/officeDocument/2006/relationships" count="3">
  <r>
    <n v="1"/>
    <x v="0"/>
    <s v="Region A"/>
    <n v="5000000"/>
    <n v="55000"/>
  </r>
  <r>
    <n v="2"/>
    <x v="1"/>
    <s v="Region B"/>
    <n v="3000000"/>
    <n v="48000"/>
  </r>
  <r>
    <n v="3"/>
    <x v="2"/>
    <s v="Region C"/>
    <n v="1200000"/>
    <n v="5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4:C18" firstHeaderRow="1" firstDataRow="1" firstDataCol="1"/>
  <pivotFields count="5">
    <pivotField showAll="0"/>
    <pivotField axis="axisRow" showAll="0">
      <items count="4">
        <item x="1"/>
        <item x="0"/>
        <item x="2"/>
        <item t="default"/>
      </items>
    </pivotField>
    <pivotField showAll="0"/>
    <pivotField dataField="1" showAll="0"/>
    <pivotField showAll="0"/>
  </pivotFields>
  <rowFields count="1">
    <field x="1"/>
  </rowFields>
  <rowItems count="4">
    <i>
      <x/>
    </i>
    <i>
      <x v="1"/>
    </i>
    <i>
      <x v="2"/>
    </i>
    <i t="grand">
      <x/>
    </i>
  </rowItems>
  <colItems count="1">
    <i/>
  </colItems>
  <dataFields count="1">
    <dataField name="Sum of population" fld="3" baseField="0" baseItem="0"/>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8:D92" firstHeaderRow="1" firstDataRow="1" firstDataCol="1"/>
  <pivotFields count="6">
    <pivotField showAll="0"/>
    <pivotField showAll="0"/>
    <pivotField showAll="0"/>
    <pivotField axis="axisRow" showAll="0">
      <items count="4">
        <item x="0"/>
        <item x="1"/>
        <item x="2"/>
        <item t="default"/>
      </items>
    </pivotField>
    <pivotField dataField="1" showAll="0"/>
    <pivotField showAll="0"/>
  </pivotFields>
  <rowFields count="1">
    <field x="3"/>
  </rowFields>
  <rowItems count="4">
    <i>
      <x/>
    </i>
    <i>
      <x v="1"/>
    </i>
    <i>
      <x v="2"/>
    </i>
    <i t="grand">
      <x/>
    </i>
  </rowItems>
  <colItems count="1">
    <i/>
  </colItems>
  <dataFields count="1">
    <dataField name="Count of number_of_member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C62:D80" firstHeaderRow="1" firstDataRow="1" firstDataCol="1"/>
  <pivotFields count="5">
    <pivotField showAll="0">
      <items count="19">
        <item x="0"/>
        <item x="1"/>
        <item x="2"/>
        <item x="3"/>
        <item x="4"/>
        <item x="5"/>
        <item x="6"/>
        <item x="7"/>
        <item x="8"/>
        <item x="9"/>
        <item x="10"/>
        <item x="11"/>
        <item x="12"/>
        <item x="13"/>
        <item x="14"/>
        <item x="15"/>
        <item x="16"/>
        <item x="17"/>
        <item t="default"/>
      </items>
    </pivotField>
    <pivotField showAll="0">
      <items count="4">
        <item x="0"/>
        <item x="1"/>
        <item x="2"/>
        <item t="default"/>
      </items>
    </pivotField>
    <pivotField axis="axisRow" showAll="0">
      <items count="18">
        <item x="3"/>
        <item x="0"/>
        <item x="8"/>
        <item x="13"/>
        <item x="11"/>
        <item x="7"/>
        <item x="5"/>
        <item x="10"/>
        <item x="9"/>
        <item x="16"/>
        <item x="14"/>
        <item x="4"/>
        <item x="12"/>
        <item x="15"/>
        <item x="2"/>
        <item x="1"/>
        <item x="6"/>
        <item t="default"/>
      </items>
    </pivotField>
    <pivotField showAll="0"/>
    <pivotField dataField="1"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median_home_price" fld="4"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C33:D51" firstHeaderRow="1" firstDataRow="1" firstDataCol="1"/>
  <pivotFields count="5">
    <pivotField showAll="0">
      <items count="19">
        <item x="0"/>
        <item x="1"/>
        <item x="2"/>
        <item x="3"/>
        <item x="4"/>
        <item x="5"/>
        <item x="6"/>
        <item x="7"/>
        <item x="8"/>
        <item x="9"/>
        <item x="10"/>
        <item x="11"/>
        <item x="12"/>
        <item x="13"/>
        <item x="14"/>
        <item x="15"/>
        <item x="16"/>
        <item x="17"/>
        <item t="default"/>
      </items>
    </pivotField>
    <pivotField showAll="0">
      <items count="4">
        <item x="0"/>
        <item x="1"/>
        <item x="2"/>
        <item t="default"/>
      </items>
    </pivotField>
    <pivotField axis="axisRow" showAll="0">
      <items count="18">
        <item x="3"/>
        <item x="0"/>
        <item x="8"/>
        <item x="13"/>
        <item x="11"/>
        <item x="7"/>
        <item x="5"/>
        <item x="10"/>
        <item x="9"/>
        <item x="16"/>
        <item x="14"/>
        <item x="4"/>
        <item x="12"/>
        <item x="15"/>
        <item x="2"/>
        <item x="1"/>
        <item x="6"/>
        <item t="default"/>
      </items>
    </pivotField>
    <pivotField showAll="0"/>
    <pivotField dataField="1"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median_home_price" fld="4"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0:D28" firstHeaderRow="1" firstDataRow="1" firstDataCol="1"/>
  <pivotFields count="5">
    <pivotField showAll="0">
      <items count="19">
        <item x="0"/>
        <item x="1"/>
        <item x="2"/>
        <item x="3"/>
        <item x="4"/>
        <item x="5"/>
        <item x="6"/>
        <item x="7"/>
        <item x="8"/>
        <item x="9"/>
        <item x="10"/>
        <item x="11"/>
        <item x="12"/>
        <item x="13"/>
        <item x="14"/>
        <item x="15"/>
        <item x="16"/>
        <item x="17"/>
        <item t="default"/>
      </items>
    </pivotField>
    <pivotField showAll="0">
      <items count="4">
        <item x="0"/>
        <item x="1"/>
        <item x="2"/>
        <item t="default"/>
      </items>
    </pivotField>
    <pivotField axis="axisRow" showAll="0">
      <items count="18">
        <item x="3"/>
        <item x="0"/>
        <item x="8"/>
        <item x="13"/>
        <item x="11"/>
        <item x="7"/>
        <item x="5"/>
        <item x="10"/>
        <item x="9"/>
        <item x="16"/>
        <item x="14"/>
        <item x="4"/>
        <item x="12"/>
        <item x="15"/>
        <item x="2"/>
        <item x="1"/>
        <item x="6"/>
        <item t="default"/>
      </items>
    </pivotField>
    <pivotField dataField="1"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median_rent"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D7" firstHeaderRow="1" firstDataRow="1" firstDataCol="1"/>
  <pivotFields count="6">
    <pivotField showAll="0"/>
    <pivotField showAll="0"/>
    <pivotField showAll="0">
      <items count="42">
        <item x="38"/>
        <item x="39"/>
        <item x="23"/>
        <item x="19"/>
        <item x="22"/>
        <item x="16"/>
        <item x="7"/>
        <item x="18"/>
        <item x="2"/>
        <item x="31"/>
        <item x="13"/>
        <item x="8"/>
        <item x="26"/>
        <item x="5"/>
        <item x="14"/>
        <item x="33"/>
        <item x="17"/>
        <item x="11"/>
        <item x="0"/>
        <item x="15"/>
        <item x="4"/>
        <item x="12"/>
        <item x="36"/>
        <item x="10"/>
        <item x="27"/>
        <item x="20"/>
        <item x="6"/>
        <item x="21"/>
        <item x="30"/>
        <item x="29"/>
        <item x="1"/>
        <item x="34"/>
        <item x="24"/>
        <item x="3"/>
        <item x="25"/>
        <item x="32"/>
        <item x="28"/>
        <item x="9"/>
        <item x="35"/>
        <item x="37"/>
        <item x="40"/>
        <item t="default"/>
      </items>
    </pivotField>
    <pivotField axis="axisRow" showAll="0">
      <items count="4">
        <item x="0"/>
        <item x="1"/>
        <item x="2"/>
        <item t="default"/>
      </items>
    </pivotField>
    <pivotField dataField="1" showAll="0"/>
    <pivotField showAll="0">
      <items count="5">
        <item x="0"/>
        <item x="1"/>
        <item x="2"/>
        <item x="3"/>
        <item t="default"/>
      </items>
    </pivotField>
  </pivotFields>
  <rowFields count="1">
    <field x="3"/>
  </rowFields>
  <rowItems count="4">
    <i>
      <x/>
    </i>
    <i>
      <x v="1"/>
    </i>
    <i>
      <x v="2"/>
    </i>
    <i t="grand">
      <x/>
    </i>
  </rowItems>
  <colItems count="1">
    <i/>
  </colItems>
  <dataFields count="1">
    <dataField name="Count of number_of_member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_id" sourceName="city_id">
  <pivotTables>
    <pivotTable tabId="5" name="PivotTable2"/>
    <pivotTable tabId="5" name="PivotTable11"/>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eighborhood_name" sourceName="neighborhood_name">
  <pivotTables>
    <pivotTable tabId="5" name="PivotTable2"/>
    <pivotTable tabId="5" name="PivotTable11"/>
    <pivotTable tabId="5" name="PivotTable3"/>
  </pivotTables>
  <data>
    <tabular pivotCacheId="1">
      <items count="17">
        <i x="3" s="1"/>
        <i x="0" s="1"/>
        <i x="8" s="1"/>
        <i x="13" s="1"/>
        <i x="11" s="1"/>
        <i x="7" s="1"/>
        <i x="5" s="1"/>
        <i x="10" s="1"/>
        <i x="9" s="1"/>
        <i x="16" s="1"/>
        <i x="14" s="1"/>
        <i x="4" s="1"/>
        <i x="12" s="1"/>
        <i x="15" s="1"/>
        <i x="2" s="1"/>
        <i x="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eighborhood_id" sourceName="neighborhood_id">
  <pivotTables>
    <pivotTable tabId="5" name="PivotTable3"/>
    <pivotTable tabId="5" name="PivotTable11"/>
    <pivotTable tabId="5" name="PivotTable2"/>
  </pivotTables>
  <data>
    <tabular pivotCacheId="1">
      <items count="18">
        <i x="0" s="1"/>
        <i x="1" s="1"/>
        <i x="2" s="1"/>
        <i x="3" s="1"/>
        <i x="4" s="1"/>
        <i x="5" s="1"/>
        <i x="6" s="1"/>
        <i x="7" s="1"/>
        <i x="8" s="1"/>
        <i x="9" s="1"/>
        <i x="10" s="1"/>
        <i x="11" s="1"/>
        <i x="12" s="1"/>
        <i x="13" s="1"/>
        <i x="14" s="1"/>
        <i x="15"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_id" cache="Slicer_city_id" caption="city_id" style="SlicerStyleOther2" rowHeight="241300"/>
  <slicer name="neighborhood_name" cache="Slicer_neighborhood_name" caption="neighborhood_name" style="SlicerStyleOther2" rowHeight="241300"/>
  <slicer name="neighborhood_id" cache="Slicer_neighborhood_id" caption="neighborhood_id" style="SlicerStyleOther2" rowHeight="241300"/>
</slicers>
</file>

<file path=xl/tables/table1.xml><?xml version="1.0" encoding="utf-8"?>
<table xmlns="http://schemas.openxmlformats.org/spreadsheetml/2006/main" id="3" name="Table3" displayName="Table3" ref="A1:F5" totalsRowCount="1">
  <autoFilter ref="A1:F4"/>
  <tableColumns count="6">
    <tableColumn id="1" name="city_id"/>
    <tableColumn id="2" name="city_name"/>
    <tableColumn id="3" name="region"/>
    <tableColumn id="4" name="population"/>
    <tableColumn id="5" name="average_income" totalsRowFunction="average"/>
    <tableColumn id="6" name="Average Rent" totalsRowFunction="average"/>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F68" totalsRowCount="1">
  <autoFilter ref="A1:F67">
    <filterColumn colId="3">
      <filters>
        <filter val="House"/>
      </filters>
    </filterColumn>
  </autoFilter>
  <sortState ref="A2:F67">
    <sortCondition descending="1" ref="C1:C67"/>
  </sortState>
  <tableColumns count="6">
    <tableColumn id="1" name="household_id" totalsRowFunction="sum"/>
    <tableColumn id="2" name="neighborhood_id" totalsRowFunction="sum"/>
    <tableColumn id="3" name="household_income" totalsRowFunction="sum"/>
    <tableColumn id="4" name="house_type" totalsRowFunction="sum"/>
    <tableColumn id="5" name="number_of_members" totalsRowFunction="sum"/>
    <tableColumn id="6" name="Regio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E19" totalsRowShown="0">
  <autoFilter ref="A1:E19"/>
  <tableColumns count="5">
    <tableColumn id="1" name="neighborhood_id"/>
    <tableColumn id="2" name="city_id"/>
    <tableColumn id="3" name="neighborhood_name"/>
    <tableColumn id="4" name="median_rent"/>
    <tableColumn id="5" name="median_home_price"/>
  </tableColumns>
  <tableStyleInfo name="TableStyleMedium1" showFirstColumn="0" showLastColumn="0" showRowStripes="1" showColumnStripes="0"/>
</table>
</file>

<file path=xl/tables/table4.xml><?xml version="1.0" encoding="utf-8"?>
<table xmlns="http://schemas.openxmlformats.org/spreadsheetml/2006/main" id="5" name="Table5" displayName="Table5" ref="C2:D11" totalsRowShown="0">
  <autoFilter ref="C2:D11"/>
  <tableColumns count="2">
    <tableColumn id="1" name="Program"/>
    <tableColumn id="2" name="Benef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activeCell="C33" sqref="C32:D34"/>
    </sheetView>
  </sheetViews>
  <sheetFormatPr defaultRowHeight="15" x14ac:dyDescent="0.25"/>
  <cols>
    <col min="1" max="1" width="9" customWidth="1"/>
    <col min="2" max="2" width="13.5703125" bestFit="1" customWidth="1"/>
    <col min="3" max="3" width="17.5703125" customWidth="1"/>
    <col min="4" max="4" width="12.85546875" customWidth="1"/>
    <col min="5" max="5" width="17.7109375" customWidth="1"/>
    <col min="6" max="6" width="12.5703125" customWidth="1"/>
    <col min="10" max="10" width="11.28515625" customWidth="1"/>
    <col min="15" max="15" width="13.85546875" customWidth="1"/>
  </cols>
  <sheetData>
    <row r="1" spans="1:15" x14ac:dyDescent="0.25">
      <c r="A1" t="s">
        <v>0</v>
      </c>
      <c r="B1" t="s">
        <v>1</v>
      </c>
      <c r="C1" t="s">
        <v>2</v>
      </c>
      <c r="D1" t="s">
        <v>3</v>
      </c>
      <c r="E1" t="s">
        <v>4</v>
      </c>
      <c r="F1" t="s">
        <v>88</v>
      </c>
    </row>
    <row r="2" spans="1:15" x14ac:dyDescent="0.25">
      <c r="A2">
        <v>1</v>
      </c>
      <c r="B2" t="s">
        <v>5</v>
      </c>
      <c r="C2" t="s">
        <v>6</v>
      </c>
      <c r="D2">
        <v>5000000</v>
      </c>
      <c r="E2">
        <v>55000</v>
      </c>
      <c r="F2">
        <v>1563.67</v>
      </c>
    </row>
    <row r="3" spans="1:15" x14ac:dyDescent="0.25">
      <c r="A3">
        <v>2</v>
      </c>
      <c r="B3" t="s">
        <v>7</v>
      </c>
      <c r="C3" t="s">
        <v>8</v>
      </c>
      <c r="D3">
        <v>3000000</v>
      </c>
      <c r="E3">
        <v>48000</v>
      </c>
      <c r="F3">
        <v>1450</v>
      </c>
    </row>
    <row r="4" spans="1:15" x14ac:dyDescent="0.25">
      <c r="A4">
        <v>3</v>
      </c>
      <c r="B4" t="s">
        <v>9</v>
      </c>
      <c r="C4" t="s">
        <v>10</v>
      </c>
      <c r="D4">
        <v>1200000</v>
      </c>
      <c r="E4">
        <v>51000</v>
      </c>
      <c r="F4">
        <v>1670.56</v>
      </c>
    </row>
    <row r="5" spans="1:15" x14ac:dyDescent="0.25">
      <c r="E5">
        <f>SUBTOTAL(101,Table3[average_income])</f>
        <v>51333.333333333336</v>
      </c>
      <c r="F5">
        <f>SUBTOTAL(101,Table3[Average Rent])</f>
        <v>1561.4099999999999</v>
      </c>
    </row>
    <row r="6" spans="1:15" x14ac:dyDescent="0.25">
      <c r="D6" s="2"/>
    </row>
    <row r="12" spans="1:15" x14ac:dyDescent="0.25">
      <c r="J12" t="s">
        <v>5</v>
      </c>
      <c r="O12" t="s">
        <v>9</v>
      </c>
    </row>
    <row r="13" spans="1:15" x14ac:dyDescent="0.25">
      <c r="F13">
        <f>GETPIVOTDATA("population",$B$14,"city_name","Coastal City")</f>
        <v>3000000</v>
      </c>
      <c r="J13">
        <f>GETPIVOTDATA("population",$B$14,"city_name","Metro City")</f>
        <v>5000000</v>
      </c>
      <c r="O13">
        <f>GETPIVOTDATA("population",$B$14,"city_name","Mountain City")</f>
        <v>1200000</v>
      </c>
    </row>
    <row r="14" spans="1:15" x14ac:dyDescent="0.25">
      <c r="B14" s="3" t="s">
        <v>78</v>
      </c>
      <c r="C14" t="s">
        <v>84</v>
      </c>
      <c r="E14" t="s">
        <v>75</v>
      </c>
      <c r="F14">
        <f>GETPIVOTDATA("population",$B$14)-GETPIVOTDATA("population",$B$14,"city_name","Coastal City")</f>
        <v>6200000</v>
      </c>
      <c r="J14">
        <f>GETPIVOTDATA("population",$B$14)-GETPIVOTDATA("population",$B$14,"city_name","Metro City")</f>
        <v>4200000</v>
      </c>
      <c r="O14">
        <f>GETPIVOTDATA("population",$B$14)-GETPIVOTDATA("population",$B$14,"city_name","Mountain City")</f>
        <v>8000000</v>
      </c>
    </row>
    <row r="15" spans="1:15" x14ac:dyDescent="0.25">
      <c r="B15" s="4" t="s">
        <v>7</v>
      </c>
      <c r="C15" s="5">
        <v>3000000</v>
      </c>
    </row>
    <row r="16" spans="1:15" x14ac:dyDescent="0.25">
      <c r="B16" s="4" t="s">
        <v>5</v>
      </c>
      <c r="C16" s="5">
        <v>5000000</v>
      </c>
    </row>
    <row r="17" spans="2:4" x14ac:dyDescent="0.25">
      <c r="B17" s="4" t="s">
        <v>9</v>
      </c>
      <c r="C17" s="5">
        <v>1200000</v>
      </c>
    </row>
    <row r="18" spans="2:4" x14ac:dyDescent="0.25">
      <c r="B18" s="4" t="s">
        <v>80</v>
      </c>
      <c r="C18" s="5">
        <v>9200000</v>
      </c>
    </row>
    <row r="32" spans="2:4" x14ac:dyDescent="0.25">
      <c r="C32" t="s">
        <v>5</v>
      </c>
      <c r="D32" s="6">
        <v>1563.67</v>
      </c>
    </row>
    <row r="33" spans="3:4" x14ac:dyDescent="0.25">
      <c r="C33" t="s">
        <v>7</v>
      </c>
      <c r="D33" s="7">
        <v>1450</v>
      </c>
    </row>
    <row r="34" spans="3:4" x14ac:dyDescent="0.25">
      <c r="C34" t="s">
        <v>9</v>
      </c>
      <c r="D34" s="6">
        <v>1670.56</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J59" sqref="J59"/>
    </sheetView>
  </sheetViews>
  <sheetFormatPr defaultRowHeight="15" x14ac:dyDescent="0.25"/>
  <cols>
    <col min="1" max="1" width="15.28515625" customWidth="1"/>
    <col min="2" max="2" width="18.42578125" customWidth="1"/>
    <col min="3" max="3" width="20.140625" customWidth="1"/>
    <col min="4" max="4" width="13.5703125" customWidth="1"/>
    <col min="5" max="5" width="22.42578125" customWidth="1"/>
    <col min="6" max="6" width="16.42578125" customWidth="1"/>
  </cols>
  <sheetData>
    <row r="1" spans="1:6" x14ac:dyDescent="0.25">
      <c r="A1" t="s">
        <v>11</v>
      </c>
      <c r="B1" t="s">
        <v>12</v>
      </c>
      <c r="C1" t="s">
        <v>13</v>
      </c>
      <c r="D1" t="s">
        <v>14</v>
      </c>
      <c r="E1" t="s">
        <v>15</v>
      </c>
      <c r="F1" t="s">
        <v>74</v>
      </c>
    </row>
    <row r="2" spans="1:6" x14ac:dyDescent="0.25">
      <c r="A2">
        <v>59</v>
      </c>
      <c r="B2">
        <v>23</v>
      </c>
      <c r="C2">
        <v>100000</v>
      </c>
      <c r="D2" t="s">
        <v>17</v>
      </c>
      <c r="E2">
        <v>3</v>
      </c>
      <c r="F2" t="s">
        <v>76</v>
      </c>
    </row>
    <row r="3" spans="1:6" x14ac:dyDescent="0.25">
      <c r="A3">
        <v>52</v>
      </c>
      <c r="B3">
        <v>16</v>
      </c>
      <c r="C3">
        <v>91000</v>
      </c>
      <c r="D3" t="s">
        <v>17</v>
      </c>
      <c r="E3">
        <v>5</v>
      </c>
      <c r="F3" t="s">
        <v>75</v>
      </c>
    </row>
    <row r="4" spans="1:6" x14ac:dyDescent="0.25">
      <c r="A4">
        <v>10</v>
      </c>
      <c r="B4">
        <v>4</v>
      </c>
      <c r="C4">
        <v>90000</v>
      </c>
      <c r="D4" t="s">
        <v>17</v>
      </c>
      <c r="E4">
        <v>6</v>
      </c>
      <c r="F4" t="s">
        <v>75</v>
      </c>
    </row>
    <row r="5" spans="1:6" hidden="1" x14ac:dyDescent="0.25">
      <c r="A5">
        <v>65</v>
      </c>
      <c r="B5">
        <v>30</v>
      </c>
      <c r="C5">
        <v>90000</v>
      </c>
      <c r="D5" t="s">
        <v>16</v>
      </c>
      <c r="E5">
        <v>3</v>
      </c>
      <c r="F5" t="s">
        <v>77</v>
      </c>
    </row>
    <row r="6" spans="1:6" x14ac:dyDescent="0.25">
      <c r="A6">
        <v>40</v>
      </c>
      <c r="B6">
        <v>16</v>
      </c>
      <c r="C6">
        <v>88000</v>
      </c>
      <c r="D6" t="s">
        <v>17</v>
      </c>
      <c r="E6">
        <v>5</v>
      </c>
      <c r="F6" t="s">
        <v>77</v>
      </c>
    </row>
    <row r="7" spans="1:6" hidden="1" x14ac:dyDescent="0.25">
      <c r="A7">
        <v>49</v>
      </c>
      <c r="B7">
        <v>13</v>
      </c>
      <c r="C7">
        <v>84000</v>
      </c>
      <c r="D7" t="s">
        <v>16</v>
      </c>
      <c r="E7">
        <v>3</v>
      </c>
      <c r="F7" t="s">
        <v>76</v>
      </c>
    </row>
    <row r="8" spans="1:6" x14ac:dyDescent="0.25">
      <c r="A8">
        <v>34</v>
      </c>
      <c r="B8">
        <v>13</v>
      </c>
      <c r="C8">
        <v>82000</v>
      </c>
      <c r="D8" t="s">
        <v>17</v>
      </c>
      <c r="E8">
        <v>5</v>
      </c>
      <c r="F8" t="s">
        <v>77</v>
      </c>
    </row>
    <row r="9" spans="1:6" x14ac:dyDescent="0.25">
      <c r="A9">
        <v>4</v>
      </c>
      <c r="B9">
        <v>2</v>
      </c>
      <c r="C9">
        <v>80000</v>
      </c>
      <c r="D9" t="s">
        <v>17</v>
      </c>
      <c r="E9">
        <v>5</v>
      </c>
      <c r="F9" t="s">
        <v>75</v>
      </c>
    </row>
    <row r="10" spans="1:6" x14ac:dyDescent="0.25">
      <c r="A10">
        <v>22</v>
      </c>
      <c r="B10">
        <v>8</v>
      </c>
      <c r="C10">
        <v>80000</v>
      </c>
      <c r="D10" t="s">
        <v>17</v>
      </c>
      <c r="E10">
        <v>5</v>
      </c>
      <c r="F10" t="s">
        <v>76</v>
      </c>
    </row>
    <row r="11" spans="1:6" x14ac:dyDescent="0.25">
      <c r="A11">
        <v>58</v>
      </c>
      <c r="B11">
        <v>20</v>
      </c>
      <c r="C11">
        <v>80000</v>
      </c>
      <c r="D11" t="s">
        <v>17</v>
      </c>
      <c r="E11">
        <v>3</v>
      </c>
      <c r="F11" t="s">
        <v>75</v>
      </c>
    </row>
    <row r="12" spans="1:6" hidden="1" x14ac:dyDescent="0.25">
      <c r="A12">
        <v>31</v>
      </c>
      <c r="B12">
        <v>11</v>
      </c>
      <c r="C12">
        <v>78000</v>
      </c>
      <c r="D12" t="s">
        <v>16</v>
      </c>
      <c r="E12">
        <v>3</v>
      </c>
      <c r="F12" t="s">
        <v>75</v>
      </c>
    </row>
    <row r="13" spans="1:6" hidden="1" x14ac:dyDescent="0.25">
      <c r="A13">
        <v>51</v>
      </c>
      <c r="B13">
        <v>15</v>
      </c>
      <c r="C13">
        <v>77000</v>
      </c>
      <c r="D13" t="s">
        <v>16</v>
      </c>
      <c r="E13">
        <v>2</v>
      </c>
      <c r="F13" t="s">
        <v>75</v>
      </c>
    </row>
    <row r="14" spans="1:6" x14ac:dyDescent="0.25">
      <c r="A14">
        <v>64</v>
      </c>
      <c r="B14">
        <v>28</v>
      </c>
      <c r="C14">
        <v>77000</v>
      </c>
      <c r="D14" t="s">
        <v>17</v>
      </c>
      <c r="E14">
        <v>2</v>
      </c>
      <c r="F14" t="s">
        <v>76</v>
      </c>
    </row>
    <row r="15" spans="1:6" x14ac:dyDescent="0.25">
      <c r="A15">
        <v>2</v>
      </c>
      <c r="B15">
        <v>1</v>
      </c>
      <c r="C15">
        <v>75000</v>
      </c>
      <c r="D15" t="s">
        <v>17</v>
      </c>
      <c r="E15">
        <v>4</v>
      </c>
      <c r="F15" t="s">
        <v>76</v>
      </c>
    </row>
    <row r="16" spans="1:6" x14ac:dyDescent="0.25">
      <c r="A16">
        <v>38</v>
      </c>
      <c r="B16">
        <v>15</v>
      </c>
      <c r="C16">
        <v>75000</v>
      </c>
      <c r="D16" t="s">
        <v>17</v>
      </c>
      <c r="E16">
        <v>3</v>
      </c>
      <c r="F16" t="s">
        <v>77</v>
      </c>
    </row>
    <row r="17" spans="1:6" hidden="1" x14ac:dyDescent="0.25">
      <c r="A17">
        <v>41</v>
      </c>
      <c r="B17">
        <v>16</v>
      </c>
      <c r="C17">
        <v>74000</v>
      </c>
      <c r="D17" t="s">
        <v>16</v>
      </c>
      <c r="E17">
        <v>3</v>
      </c>
      <c r="F17" t="s">
        <v>77</v>
      </c>
    </row>
    <row r="18" spans="1:6" hidden="1" x14ac:dyDescent="0.25">
      <c r="A18">
        <v>47</v>
      </c>
      <c r="B18">
        <v>11</v>
      </c>
      <c r="C18">
        <v>73000</v>
      </c>
      <c r="D18" t="s">
        <v>16</v>
      </c>
      <c r="E18">
        <v>3</v>
      </c>
      <c r="F18" t="s">
        <v>75</v>
      </c>
    </row>
    <row r="19" spans="1:6" x14ac:dyDescent="0.25">
      <c r="A19">
        <v>24</v>
      </c>
      <c r="B19">
        <v>8</v>
      </c>
      <c r="C19">
        <v>72000</v>
      </c>
      <c r="D19" t="s">
        <v>17</v>
      </c>
      <c r="E19">
        <v>4</v>
      </c>
      <c r="F19" t="s">
        <v>75</v>
      </c>
    </row>
    <row r="20" spans="1:6" x14ac:dyDescent="0.25">
      <c r="A20">
        <v>30</v>
      </c>
      <c r="B20">
        <v>11</v>
      </c>
      <c r="C20">
        <v>72000</v>
      </c>
      <c r="D20" t="s">
        <v>17</v>
      </c>
      <c r="E20">
        <v>4</v>
      </c>
      <c r="F20" t="s">
        <v>75</v>
      </c>
    </row>
    <row r="21" spans="1:6" x14ac:dyDescent="0.25">
      <c r="A21">
        <v>7</v>
      </c>
      <c r="B21">
        <v>3</v>
      </c>
      <c r="C21">
        <v>70000</v>
      </c>
      <c r="D21" t="s">
        <v>17</v>
      </c>
      <c r="E21">
        <v>4</v>
      </c>
      <c r="F21" t="s">
        <v>76</v>
      </c>
    </row>
    <row r="22" spans="1:6" hidden="1" x14ac:dyDescent="0.25">
      <c r="A22">
        <v>57</v>
      </c>
      <c r="B22">
        <v>25</v>
      </c>
      <c r="C22">
        <v>70000</v>
      </c>
      <c r="D22" t="s">
        <v>16</v>
      </c>
      <c r="E22">
        <v>4</v>
      </c>
      <c r="F22" t="s">
        <v>76</v>
      </c>
    </row>
    <row r="23" spans="1:6" hidden="1" x14ac:dyDescent="0.25">
      <c r="A23">
        <v>23</v>
      </c>
      <c r="B23">
        <v>8</v>
      </c>
      <c r="C23">
        <v>69000</v>
      </c>
      <c r="D23" t="s">
        <v>16</v>
      </c>
      <c r="E23">
        <v>3</v>
      </c>
      <c r="F23" t="s">
        <v>76</v>
      </c>
    </row>
    <row r="24" spans="1:6" hidden="1" x14ac:dyDescent="0.25">
      <c r="A24">
        <v>39</v>
      </c>
      <c r="B24">
        <v>15</v>
      </c>
      <c r="C24">
        <v>68000</v>
      </c>
      <c r="D24" t="s">
        <v>16</v>
      </c>
      <c r="E24">
        <v>2</v>
      </c>
      <c r="F24" t="s">
        <v>77</v>
      </c>
    </row>
    <row r="25" spans="1:6" hidden="1" x14ac:dyDescent="0.25">
      <c r="A25">
        <v>11</v>
      </c>
      <c r="B25">
        <v>4</v>
      </c>
      <c r="C25">
        <v>67000</v>
      </c>
      <c r="D25" t="s">
        <v>16</v>
      </c>
      <c r="E25">
        <v>3</v>
      </c>
      <c r="F25" t="s">
        <v>77</v>
      </c>
    </row>
    <row r="26" spans="1:6" hidden="1" x14ac:dyDescent="0.25">
      <c r="A26">
        <v>35</v>
      </c>
      <c r="B26">
        <v>13</v>
      </c>
      <c r="C26">
        <v>67000</v>
      </c>
      <c r="D26" t="s">
        <v>16</v>
      </c>
      <c r="E26">
        <v>3</v>
      </c>
      <c r="F26" t="s">
        <v>77</v>
      </c>
    </row>
    <row r="27" spans="1:6" hidden="1" x14ac:dyDescent="0.25">
      <c r="A27">
        <v>53</v>
      </c>
      <c r="B27">
        <v>17</v>
      </c>
      <c r="C27">
        <v>66000</v>
      </c>
      <c r="D27" t="s">
        <v>16</v>
      </c>
      <c r="E27">
        <v>3</v>
      </c>
      <c r="F27" t="s">
        <v>75</v>
      </c>
    </row>
    <row r="28" spans="1:6" hidden="1" x14ac:dyDescent="0.25">
      <c r="A28">
        <v>13</v>
      </c>
      <c r="B28">
        <v>5</v>
      </c>
      <c r="C28">
        <v>64000</v>
      </c>
      <c r="D28" t="s">
        <v>16</v>
      </c>
      <c r="E28">
        <v>2</v>
      </c>
      <c r="F28" t="s">
        <v>75</v>
      </c>
    </row>
    <row r="29" spans="1:6" x14ac:dyDescent="0.25">
      <c r="A29">
        <v>42</v>
      </c>
      <c r="B29">
        <v>17</v>
      </c>
      <c r="C29">
        <v>64000</v>
      </c>
      <c r="D29" t="s">
        <v>17</v>
      </c>
      <c r="E29">
        <v>4</v>
      </c>
      <c r="F29" t="s">
        <v>77</v>
      </c>
    </row>
    <row r="30" spans="1:6" hidden="1" x14ac:dyDescent="0.25">
      <c r="A30">
        <v>5</v>
      </c>
      <c r="B30">
        <v>2</v>
      </c>
      <c r="C30">
        <v>62000</v>
      </c>
      <c r="D30" t="s">
        <v>16</v>
      </c>
      <c r="E30">
        <v>2</v>
      </c>
      <c r="F30" t="s">
        <v>77</v>
      </c>
    </row>
    <row r="31" spans="1:6" hidden="1" x14ac:dyDescent="0.25">
      <c r="A31">
        <v>29</v>
      </c>
      <c r="B31">
        <v>10</v>
      </c>
      <c r="C31">
        <v>62000</v>
      </c>
      <c r="D31" t="s">
        <v>16</v>
      </c>
      <c r="E31">
        <v>2</v>
      </c>
      <c r="F31" t="s">
        <v>75</v>
      </c>
    </row>
    <row r="32" spans="1:6" x14ac:dyDescent="0.25">
      <c r="A32">
        <v>36</v>
      </c>
      <c r="B32">
        <v>14</v>
      </c>
      <c r="C32">
        <v>62000</v>
      </c>
      <c r="D32" t="s">
        <v>17</v>
      </c>
      <c r="E32">
        <v>4</v>
      </c>
      <c r="F32" t="s">
        <v>77</v>
      </c>
    </row>
    <row r="33" spans="1:6" x14ac:dyDescent="0.25">
      <c r="A33">
        <v>46</v>
      </c>
      <c r="B33">
        <v>10</v>
      </c>
      <c r="C33">
        <v>62000</v>
      </c>
      <c r="D33" t="s">
        <v>17</v>
      </c>
      <c r="E33">
        <v>4</v>
      </c>
      <c r="F33" t="s">
        <v>75</v>
      </c>
    </row>
    <row r="34" spans="1:6" x14ac:dyDescent="0.25">
      <c r="A34">
        <v>16</v>
      </c>
      <c r="B34">
        <v>6</v>
      </c>
      <c r="C34">
        <v>61000</v>
      </c>
      <c r="D34" t="s">
        <v>17</v>
      </c>
      <c r="E34">
        <v>3</v>
      </c>
      <c r="F34" t="s">
        <v>76</v>
      </c>
    </row>
    <row r="35" spans="1:6" hidden="1" x14ac:dyDescent="0.25">
      <c r="A35">
        <v>1</v>
      </c>
      <c r="B35">
        <v>1</v>
      </c>
      <c r="C35">
        <v>60000</v>
      </c>
      <c r="D35" t="s">
        <v>16</v>
      </c>
      <c r="E35">
        <v>3</v>
      </c>
      <c r="F35" t="s">
        <v>75</v>
      </c>
    </row>
    <row r="36" spans="1:6" x14ac:dyDescent="0.25">
      <c r="A36">
        <v>54</v>
      </c>
      <c r="B36">
        <v>18</v>
      </c>
      <c r="C36">
        <v>60000</v>
      </c>
      <c r="D36" t="s">
        <v>17</v>
      </c>
      <c r="E36">
        <v>4</v>
      </c>
      <c r="F36" t="s">
        <v>76</v>
      </c>
    </row>
    <row r="37" spans="1:6" x14ac:dyDescent="0.25">
      <c r="A37">
        <v>56</v>
      </c>
      <c r="B37">
        <v>21</v>
      </c>
      <c r="C37">
        <v>60000</v>
      </c>
      <c r="D37" t="s">
        <v>17</v>
      </c>
      <c r="E37">
        <v>6</v>
      </c>
      <c r="F37" t="s">
        <v>77</v>
      </c>
    </row>
    <row r="38" spans="1:6" x14ac:dyDescent="0.25">
      <c r="A38">
        <v>12</v>
      </c>
      <c r="B38">
        <v>4</v>
      </c>
      <c r="C38">
        <v>59000</v>
      </c>
      <c r="D38" t="s">
        <v>17</v>
      </c>
      <c r="E38">
        <v>4</v>
      </c>
      <c r="F38" t="s">
        <v>76</v>
      </c>
    </row>
    <row r="39" spans="1:6" x14ac:dyDescent="0.25">
      <c r="A39">
        <v>44</v>
      </c>
      <c r="B39">
        <v>18</v>
      </c>
      <c r="C39">
        <v>59000</v>
      </c>
      <c r="D39" t="s">
        <v>17</v>
      </c>
      <c r="E39">
        <v>3</v>
      </c>
      <c r="F39" t="s">
        <v>76</v>
      </c>
    </row>
    <row r="40" spans="1:6" hidden="1" x14ac:dyDescent="0.25">
      <c r="A40">
        <v>19</v>
      </c>
      <c r="B40">
        <v>7</v>
      </c>
      <c r="C40">
        <v>58000</v>
      </c>
      <c r="D40" t="s">
        <v>16</v>
      </c>
      <c r="E40">
        <v>3</v>
      </c>
      <c r="F40" t="s">
        <v>76</v>
      </c>
    </row>
    <row r="41" spans="1:6" x14ac:dyDescent="0.25">
      <c r="A41">
        <v>28</v>
      </c>
      <c r="B41">
        <v>10</v>
      </c>
      <c r="C41">
        <v>58000</v>
      </c>
      <c r="D41" t="s">
        <v>17</v>
      </c>
      <c r="E41">
        <v>3</v>
      </c>
      <c r="F41" t="s">
        <v>75</v>
      </c>
    </row>
    <row r="42" spans="1:6" x14ac:dyDescent="0.25">
      <c r="A42">
        <v>50</v>
      </c>
      <c r="B42">
        <v>14</v>
      </c>
      <c r="C42">
        <v>57000</v>
      </c>
      <c r="D42" t="s">
        <v>17</v>
      </c>
      <c r="E42">
        <v>4</v>
      </c>
      <c r="F42" t="s">
        <v>75</v>
      </c>
    </row>
    <row r="43" spans="1:6" hidden="1" x14ac:dyDescent="0.25">
      <c r="A43">
        <v>15</v>
      </c>
      <c r="B43">
        <v>5</v>
      </c>
      <c r="C43">
        <v>56000</v>
      </c>
      <c r="D43" t="s">
        <v>16</v>
      </c>
      <c r="E43">
        <v>1</v>
      </c>
      <c r="F43" t="s">
        <v>76</v>
      </c>
    </row>
    <row r="44" spans="1:6" x14ac:dyDescent="0.25">
      <c r="A44">
        <v>6</v>
      </c>
      <c r="B44">
        <v>2</v>
      </c>
      <c r="C44">
        <v>55000</v>
      </c>
      <c r="D44" t="s">
        <v>17</v>
      </c>
      <c r="E44">
        <v>3</v>
      </c>
      <c r="F44" t="s">
        <v>77</v>
      </c>
    </row>
    <row r="45" spans="1:6" hidden="1" x14ac:dyDescent="0.25">
      <c r="A45">
        <v>61</v>
      </c>
      <c r="B45">
        <v>26</v>
      </c>
      <c r="C45">
        <v>55000</v>
      </c>
      <c r="D45" t="s">
        <v>16</v>
      </c>
      <c r="E45">
        <v>5</v>
      </c>
      <c r="F45" t="s">
        <v>75</v>
      </c>
    </row>
    <row r="46" spans="1:6" hidden="1" x14ac:dyDescent="0.25">
      <c r="A46">
        <v>37</v>
      </c>
      <c r="B46">
        <v>14</v>
      </c>
      <c r="C46">
        <v>54000</v>
      </c>
      <c r="D46" t="s">
        <v>16</v>
      </c>
      <c r="E46">
        <v>2</v>
      </c>
      <c r="F46" t="s">
        <v>77</v>
      </c>
    </row>
    <row r="47" spans="1:6" x14ac:dyDescent="0.25">
      <c r="A47">
        <v>9</v>
      </c>
      <c r="B47">
        <v>3</v>
      </c>
      <c r="C47">
        <v>53000</v>
      </c>
      <c r="D47" t="s">
        <v>17</v>
      </c>
      <c r="E47">
        <v>2</v>
      </c>
      <c r="F47" t="s">
        <v>75</v>
      </c>
    </row>
    <row r="48" spans="1:6" hidden="1" x14ac:dyDescent="0.25">
      <c r="A48">
        <v>17</v>
      </c>
      <c r="B48">
        <v>6</v>
      </c>
      <c r="C48">
        <v>53000</v>
      </c>
      <c r="D48" t="s">
        <v>16</v>
      </c>
      <c r="E48">
        <v>2</v>
      </c>
      <c r="F48" t="s">
        <v>76</v>
      </c>
    </row>
    <row r="49" spans="1:10" hidden="1" x14ac:dyDescent="0.25">
      <c r="A49">
        <v>27</v>
      </c>
      <c r="B49">
        <v>9</v>
      </c>
      <c r="C49">
        <v>53000</v>
      </c>
      <c r="D49" t="s">
        <v>16</v>
      </c>
      <c r="E49">
        <v>1</v>
      </c>
      <c r="F49" t="s">
        <v>75</v>
      </c>
    </row>
    <row r="50" spans="1:10" x14ac:dyDescent="0.25">
      <c r="A50">
        <v>14</v>
      </c>
      <c r="B50">
        <v>5</v>
      </c>
      <c r="C50">
        <v>52000</v>
      </c>
      <c r="D50" t="s">
        <v>17</v>
      </c>
      <c r="E50">
        <v>3</v>
      </c>
      <c r="F50" t="s">
        <v>76</v>
      </c>
    </row>
    <row r="51" spans="1:10" hidden="1" x14ac:dyDescent="0.25">
      <c r="A51">
        <v>43</v>
      </c>
      <c r="B51">
        <v>17</v>
      </c>
      <c r="C51">
        <v>52000</v>
      </c>
      <c r="D51" t="s">
        <v>16</v>
      </c>
      <c r="E51">
        <v>2</v>
      </c>
      <c r="F51" t="s">
        <v>75</v>
      </c>
    </row>
    <row r="52" spans="1:10" x14ac:dyDescent="0.25">
      <c r="A52">
        <v>48</v>
      </c>
      <c r="B52">
        <v>12</v>
      </c>
      <c r="C52">
        <v>51000</v>
      </c>
      <c r="D52" t="s">
        <v>17</v>
      </c>
      <c r="E52">
        <v>2</v>
      </c>
      <c r="F52" t="s">
        <v>76</v>
      </c>
    </row>
    <row r="53" spans="1:10" hidden="1" x14ac:dyDescent="0.25">
      <c r="A53">
        <v>3</v>
      </c>
      <c r="B53">
        <v>1</v>
      </c>
      <c r="C53" s="8">
        <v>50000</v>
      </c>
      <c r="D53" t="s">
        <v>16</v>
      </c>
      <c r="E53">
        <v>2</v>
      </c>
      <c r="F53" t="s">
        <v>75</v>
      </c>
    </row>
    <row r="54" spans="1:10" hidden="1" x14ac:dyDescent="0.25">
      <c r="A54">
        <v>33</v>
      </c>
      <c r="B54">
        <v>12</v>
      </c>
      <c r="C54" s="8">
        <v>50000</v>
      </c>
      <c r="D54" t="s">
        <v>16</v>
      </c>
      <c r="E54">
        <v>1</v>
      </c>
      <c r="F54" t="s">
        <v>77</v>
      </c>
    </row>
    <row r="55" spans="1:10" hidden="1" x14ac:dyDescent="0.25">
      <c r="A55">
        <v>55</v>
      </c>
      <c r="B55">
        <v>19</v>
      </c>
      <c r="C55" s="8">
        <v>50000</v>
      </c>
      <c r="D55" t="s">
        <v>16</v>
      </c>
      <c r="E55">
        <v>2</v>
      </c>
      <c r="F55" t="s">
        <v>75</v>
      </c>
    </row>
    <row r="56" spans="1:10" x14ac:dyDescent="0.25">
      <c r="A56">
        <v>20</v>
      </c>
      <c r="B56">
        <v>7</v>
      </c>
      <c r="C56" s="8">
        <v>49000</v>
      </c>
      <c r="D56" t="s">
        <v>17</v>
      </c>
      <c r="E56">
        <v>4</v>
      </c>
      <c r="F56" t="s">
        <v>76</v>
      </c>
      <c r="J56">
        <v>51</v>
      </c>
    </row>
    <row r="57" spans="1:10" hidden="1" x14ac:dyDescent="0.25">
      <c r="A57">
        <v>8</v>
      </c>
      <c r="B57">
        <v>3</v>
      </c>
      <c r="C57" s="8">
        <v>48000</v>
      </c>
      <c r="D57" t="s">
        <v>16</v>
      </c>
      <c r="E57">
        <v>1</v>
      </c>
      <c r="F57" t="s">
        <v>75</v>
      </c>
      <c r="J57">
        <v>14</v>
      </c>
    </row>
    <row r="58" spans="1:10" x14ac:dyDescent="0.25">
      <c r="A58">
        <v>32</v>
      </c>
      <c r="B58">
        <v>12</v>
      </c>
      <c r="C58" s="8">
        <v>48000</v>
      </c>
      <c r="D58" t="s">
        <v>17</v>
      </c>
      <c r="E58">
        <v>2</v>
      </c>
      <c r="F58" t="s">
        <v>77</v>
      </c>
      <c r="J58">
        <v>65</v>
      </c>
    </row>
    <row r="59" spans="1:10" x14ac:dyDescent="0.25">
      <c r="A59">
        <v>18</v>
      </c>
      <c r="B59">
        <v>6</v>
      </c>
      <c r="C59" s="8">
        <v>47000</v>
      </c>
      <c r="D59" t="s">
        <v>17</v>
      </c>
      <c r="E59">
        <v>2</v>
      </c>
      <c r="F59" t="s">
        <v>76</v>
      </c>
    </row>
    <row r="60" spans="1:10" hidden="1" x14ac:dyDescent="0.25">
      <c r="A60">
        <v>45</v>
      </c>
      <c r="B60">
        <v>18</v>
      </c>
      <c r="C60" s="8">
        <v>47000</v>
      </c>
      <c r="D60" t="s">
        <v>16</v>
      </c>
      <c r="E60">
        <v>2</v>
      </c>
      <c r="F60" t="s">
        <v>77</v>
      </c>
    </row>
    <row r="61" spans="1:10" hidden="1" x14ac:dyDescent="0.25">
      <c r="A61">
        <v>25</v>
      </c>
      <c r="B61">
        <v>9</v>
      </c>
      <c r="C61" s="8">
        <v>46000</v>
      </c>
      <c r="D61" t="s">
        <v>16</v>
      </c>
      <c r="E61">
        <v>2</v>
      </c>
      <c r="F61" t="s">
        <v>75</v>
      </c>
    </row>
    <row r="62" spans="1:10" hidden="1" x14ac:dyDescent="0.25">
      <c r="A62">
        <v>21</v>
      </c>
      <c r="B62">
        <v>7</v>
      </c>
      <c r="C62" s="8">
        <v>45000</v>
      </c>
      <c r="D62" t="s">
        <v>16</v>
      </c>
      <c r="E62">
        <v>1</v>
      </c>
      <c r="F62" t="s">
        <v>76</v>
      </c>
    </row>
    <row r="63" spans="1:10" x14ac:dyDescent="0.25">
      <c r="A63">
        <v>26</v>
      </c>
      <c r="B63">
        <v>9</v>
      </c>
      <c r="C63" s="8">
        <v>40000</v>
      </c>
      <c r="D63" t="s">
        <v>17</v>
      </c>
      <c r="E63">
        <v>3</v>
      </c>
      <c r="F63" t="s">
        <v>75</v>
      </c>
    </row>
    <row r="64" spans="1:10" x14ac:dyDescent="0.25">
      <c r="A64">
        <v>62</v>
      </c>
      <c r="B64">
        <v>27</v>
      </c>
      <c r="C64" s="8">
        <v>40000</v>
      </c>
      <c r="D64" t="s">
        <v>17</v>
      </c>
      <c r="E64">
        <v>2</v>
      </c>
      <c r="F64" t="s">
        <v>76</v>
      </c>
    </row>
    <row r="65" spans="1:6" hidden="1" x14ac:dyDescent="0.25">
      <c r="A65">
        <v>63</v>
      </c>
      <c r="B65">
        <v>29</v>
      </c>
      <c r="C65" s="8">
        <v>35000</v>
      </c>
      <c r="D65" t="s">
        <v>16</v>
      </c>
      <c r="E65">
        <v>4</v>
      </c>
      <c r="F65" t="s">
        <v>75</v>
      </c>
    </row>
    <row r="66" spans="1:6" hidden="1" x14ac:dyDescent="0.25">
      <c r="A66">
        <v>60</v>
      </c>
      <c r="B66">
        <v>22</v>
      </c>
      <c r="C66" s="8">
        <v>30000</v>
      </c>
      <c r="D66" t="s">
        <v>16</v>
      </c>
      <c r="E66">
        <v>6</v>
      </c>
      <c r="F66" t="s">
        <v>76</v>
      </c>
    </row>
    <row r="67" spans="1:6" hidden="1" x14ac:dyDescent="0.25"/>
    <row r="68" spans="1:6" x14ac:dyDescent="0.25">
      <c r="A68">
        <f>SUBTOTAL(109,Table1[household_id])</f>
        <v>1063</v>
      </c>
      <c r="B68">
        <f>SUBTOTAL(109,Table1[neighborhood_id])</f>
        <v>383</v>
      </c>
      <c r="C68">
        <f>SUBTOTAL(109,Table1[household_income])</f>
        <v>2169000</v>
      </c>
      <c r="D68">
        <f>SUBTOTAL(109,Table1[house_type])</f>
        <v>0</v>
      </c>
      <c r="E68">
        <f>SUBTOTAL(109,Table1[number_of_members])</f>
        <v>120</v>
      </c>
    </row>
  </sheetData>
  <conditionalFormatting sqref="C1:C1048576">
    <cfRule type="colorScale" priority="2">
      <colorScale>
        <cfvo type="min"/>
        <cfvo type="percentile" val="50"/>
        <cfvo type="max"/>
        <color rgb="FFF8696B"/>
        <color rgb="FFFFEB84"/>
        <color rgb="FF63BE7B"/>
      </colorScale>
    </cfRule>
  </conditionalFormatting>
  <conditionalFormatting sqref="C53:C66">
    <cfRule type="colorScale" priority="1">
      <colorScale>
        <cfvo type="min"/>
        <cfvo type="max"/>
        <color rgb="FFC00000"/>
        <color rgb="FFC00000"/>
      </colorScale>
    </cfRule>
  </conditionalFormatting>
  <dataValidations count="1">
    <dataValidation type="list" allowBlank="1" showInputMessage="1" showErrorMessage="1" sqref="F2:F67">
      <formula1>"Coastal city,Metro city, Mountain city"</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K15" sqref="K15"/>
    </sheetView>
  </sheetViews>
  <sheetFormatPr defaultRowHeight="15" x14ac:dyDescent="0.25"/>
  <cols>
    <col min="1" max="1" width="18.42578125" customWidth="1"/>
    <col min="2" max="2" width="9" customWidth="1"/>
    <col min="3" max="3" width="21.7109375" customWidth="1"/>
    <col min="4" max="4" width="14.5703125" customWidth="1"/>
    <col min="5" max="5" width="21.42578125" customWidth="1"/>
  </cols>
  <sheetData>
    <row r="1" spans="1:5" x14ac:dyDescent="0.25">
      <c r="A1" t="s">
        <v>12</v>
      </c>
      <c r="B1" t="s">
        <v>0</v>
      </c>
      <c r="C1" t="s">
        <v>18</v>
      </c>
      <c r="D1" t="s">
        <v>19</v>
      </c>
      <c r="E1" t="s">
        <v>20</v>
      </c>
    </row>
    <row r="2" spans="1:5" x14ac:dyDescent="0.25">
      <c r="A2">
        <v>1</v>
      </c>
      <c r="B2">
        <v>1</v>
      </c>
      <c r="C2" t="s">
        <v>21</v>
      </c>
      <c r="D2">
        <v>1500</v>
      </c>
      <c r="E2">
        <v>350000</v>
      </c>
    </row>
    <row r="3" spans="1:5" x14ac:dyDescent="0.25">
      <c r="A3">
        <v>2</v>
      </c>
      <c r="B3">
        <v>1</v>
      </c>
      <c r="C3" t="s">
        <v>22</v>
      </c>
      <c r="D3">
        <v>1800</v>
      </c>
      <c r="E3">
        <v>400000</v>
      </c>
    </row>
    <row r="4" spans="1:5" x14ac:dyDescent="0.25">
      <c r="A4">
        <v>3</v>
      </c>
      <c r="B4">
        <v>1</v>
      </c>
      <c r="C4" t="s">
        <v>23</v>
      </c>
      <c r="D4">
        <v>1200</v>
      </c>
      <c r="E4">
        <v>300000</v>
      </c>
    </row>
    <row r="5" spans="1:5" x14ac:dyDescent="0.25">
      <c r="A5">
        <v>4</v>
      </c>
      <c r="B5">
        <v>2</v>
      </c>
      <c r="C5" t="s">
        <v>24</v>
      </c>
      <c r="D5">
        <v>2000</v>
      </c>
      <c r="E5">
        <v>450000</v>
      </c>
    </row>
    <row r="6" spans="1:5" x14ac:dyDescent="0.25">
      <c r="A6">
        <v>5</v>
      </c>
      <c r="B6">
        <v>2</v>
      </c>
      <c r="C6" t="s">
        <v>25</v>
      </c>
      <c r="D6">
        <v>1400</v>
      </c>
      <c r="E6">
        <v>320000</v>
      </c>
    </row>
    <row r="7" spans="1:5" x14ac:dyDescent="0.25">
      <c r="A7">
        <v>6</v>
      </c>
      <c r="B7">
        <v>2</v>
      </c>
      <c r="C7" t="s">
        <v>26</v>
      </c>
      <c r="D7">
        <v>1300</v>
      </c>
      <c r="E7">
        <v>280000</v>
      </c>
    </row>
    <row r="8" spans="1:5" x14ac:dyDescent="0.25">
      <c r="A8">
        <v>7</v>
      </c>
      <c r="B8">
        <v>3</v>
      </c>
      <c r="C8" t="s">
        <v>27</v>
      </c>
      <c r="D8">
        <v>1100</v>
      </c>
      <c r="E8">
        <v>250000</v>
      </c>
    </row>
    <row r="9" spans="1:5" x14ac:dyDescent="0.25">
      <c r="A9">
        <v>8</v>
      </c>
      <c r="B9">
        <v>3</v>
      </c>
      <c r="C9" t="s">
        <v>28</v>
      </c>
      <c r="D9">
        <v>1700</v>
      </c>
      <c r="E9">
        <v>380000</v>
      </c>
    </row>
    <row r="10" spans="1:5" x14ac:dyDescent="0.25">
      <c r="A10">
        <v>9</v>
      </c>
      <c r="B10">
        <v>3</v>
      </c>
      <c r="C10" t="s">
        <v>29</v>
      </c>
      <c r="D10">
        <v>1000</v>
      </c>
      <c r="E10">
        <v>220000</v>
      </c>
    </row>
    <row r="11" spans="1:5" x14ac:dyDescent="0.25">
      <c r="A11">
        <v>10</v>
      </c>
      <c r="B11">
        <v>1</v>
      </c>
      <c r="C11" t="s">
        <v>30</v>
      </c>
      <c r="D11">
        <v>1300</v>
      </c>
      <c r="E11">
        <v>260000</v>
      </c>
    </row>
    <row r="12" spans="1:5" x14ac:dyDescent="0.25">
      <c r="A12">
        <v>11</v>
      </c>
      <c r="B12">
        <v>1</v>
      </c>
      <c r="C12" t="s">
        <v>31</v>
      </c>
      <c r="D12">
        <v>1700</v>
      </c>
      <c r="E12">
        <v>410000</v>
      </c>
    </row>
    <row r="13" spans="1:5" x14ac:dyDescent="0.25">
      <c r="A13">
        <v>12</v>
      </c>
      <c r="B13">
        <v>1</v>
      </c>
      <c r="C13" t="s">
        <v>32</v>
      </c>
      <c r="D13">
        <v>1100</v>
      </c>
      <c r="E13">
        <v>240000</v>
      </c>
    </row>
    <row r="14" spans="1:5" x14ac:dyDescent="0.25">
      <c r="A14">
        <v>13</v>
      </c>
      <c r="B14">
        <v>2</v>
      </c>
      <c r="C14" t="s">
        <v>33</v>
      </c>
      <c r="D14">
        <v>1900</v>
      </c>
      <c r="E14">
        <v>430000</v>
      </c>
    </row>
    <row r="15" spans="1:5" x14ac:dyDescent="0.25">
      <c r="A15">
        <v>14</v>
      </c>
      <c r="B15">
        <v>2</v>
      </c>
      <c r="C15" t="s">
        <v>34</v>
      </c>
      <c r="D15">
        <v>1450</v>
      </c>
      <c r="E15">
        <v>330000</v>
      </c>
    </row>
    <row r="16" spans="1:5" x14ac:dyDescent="0.25">
      <c r="A16">
        <v>15</v>
      </c>
      <c r="B16">
        <v>2</v>
      </c>
      <c r="C16" t="s">
        <v>35</v>
      </c>
      <c r="D16">
        <v>1600</v>
      </c>
      <c r="E16">
        <v>370000</v>
      </c>
    </row>
    <row r="17" spans="1:5" x14ac:dyDescent="0.25">
      <c r="A17">
        <v>16</v>
      </c>
      <c r="B17">
        <v>3</v>
      </c>
      <c r="C17" t="s">
        <v>21</v>
      </c>
      <c r="D17">
        <v>1800</v>
      </c>
      <c r="E17">
        <v>390000</v>
      </c>
    </row>
    <row r="18" spans="1:5" x14ac:dyDescent="0.25">
      <c r="A18">
        <v>17</v>
      </c>
      <c r="B18">
        <v>3</v>
      </c>
      <c r="C18" t="s">
        <v>36</v>
      </c>
      <c r="D18">
        <v>1350</v>
      </c>
      <c r="E18">
        <v>310000</v>
      </c>
    </row>
    <row r="19" spans="1:5" x14ac:dyDescent="0.25">
      <c r="A19">
        <v>18</v>
      </c>
      <c r="B19">
        <v>3</v>
      </c>
      <c r="C19" t="s">
        <v>37</v>
      </c>
      <c r="D19">
        <v>1250</v>
      </c>
      <c r="E19">
        <v>290000</v>
      </c>
    </row>
    <row r="20" spans="1:5" x14ac:dyDescent="0.25">
      <c r="D20"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3" sqref="C3:C11"/>
    </sheetView>
  </sheetViews>
  <sheetFormatPr defaultRowHeight="15" x14ac:dyDescent="0.25"/>
  <cols>
    <col min="1" max="1" width="11.140625" bestFit="1" customWidth="1"/>
    <col min="2" max="2" width="6.85546875" bestFit="1" customWidth="1"/>
    <col min="3" max="3" width="29.140625" bestFit="1" customWidth="1"/>
    <col min="4" max="4" width="47.140625" bestFit="1" customWidth="1"/>
    <col min="5" max="5" width="52.85546875" bestFit="1" customWidth="1"/>
  </cols>
  <sheetData>
    <row r="1" spans="1:5" x14ac:dyDescent="0.25">
      <c r="A1" t="s">
        <v>38</v>
      </c>
      <c r="B1" t="s">
        <v>0</v>
      </c>
      <c r="C1" t="s">
        <v>39</v>
      </c>
      <c r="D1" t="s">
        <v>40</v>
      </c>
      <c r="E1" t="s">
        <v>41</v>
      </c>
    </row>
    <row r="2" spans="1:5" x14ac:dyDescent="0.25">
      <c r="A2">
        <v>1</v>
      </c>
      <c r="B2">
        <v>1</v>
      </c>
      <c r="C2" t="s">
        <v>89</v>
      </c>
      <c r="D2" t="s">
        <v>90</v>
      </c>
      <c r="E2" t="s">
        <v>44</v>
      </c>
    </row>
    <row r="3" spans="1:5" x14ac:dyDescent="0.25">
      <c r="A3">
        <v>2</v>
      </c>
      <c r="B3">
        <v>1</v>
      </c>
      <c r="C3" t="s">
        <v>42</v>
      </c>
      <c r="D3" t="s">
        <v>43</v>
      </c>
      <c r="E3" t="s">
        <v>47</v>
      </c>
    </row>
    <row r="4" spans="1:5" x14ac:dyDescent="0.25">
      <c r="A4">
        <v>3</v>
      </c>
      <c r="B4">
        <v>2</v>
      </c>
      <c r="C4" t="s">
        <v>45</v>
      </c>
      <c r="D4" t="s">
        <v>46</v>
      </c>
      <c r="E4" t="s">
        <v>50</v>
      </c>
    </row>
    <row r="5" spans="1:5" x14ac:dyDescent="0.25">
      <c r="A5">
        <v>4</v>
      </c>
      <c r="B5">
        <v>2</v>
      </c>
      <c r="C5" t="s">
        <v>48</v>
      </c>
      <c r="D5" t="s">
        <v>49</v>
      </c>
      <c r="E5" t="s">
        <v>53</v>
      </c>
    </row>
    <row r="6" spans="1:5" x14ac:dyDescent="0.25">
      <c r="A6">
        <v>5</v>
      </c>
      <c r="B6">
        <v>3</v>
      </c>
      <c r="C6" t="s">
        <v>51</v>
      </c>
      <c r="D6" t="s">
        <v>52</v>
      </c>
      <c r="E6" t="s">
        <v>56</v>
      </c>
    </row>
    <row r="7" spans="1:5" x14ac:dyDescent="0.25">
      <c r="A7">
        <v>6</v>
      </c>
      <c r="B7">
        <v>3</v>
      </c>
      <c r="C7" t="s">
        <v>54</v>
      </c>
      <c r="D7" t="s">
        <v>55</v>
      </c>
      <c r="E7" t="s">
        <v>59</v>
      </c>
    </row>
    <row r="8" spans="1:5" x14ac:dyDescent="0.25">
      <c r="A8">
        <v>7</v>
      </c>
      <c r="B8">
        <v>1</v>
      </c>
      <c r="C8" t="s">
        <v>57</v>
      </c>
      <c r="D8" t="s">
        <v>58</v>
      </c>
      <c r="E8" t="s">
        <v>62</v>
      </c>
    </row>
    <row r="9" spans="1:5" x14ac:dyDescent="0.25">
      <c r="A9">
        <v>8</v>
      </c>
      <c r="B9">
        <v>2</v>
      </c>
      <c r="C9" t="s">
        <v>60</v>
      </c>
      <c r="D9" t="s">
        <v>61</v>
      </c>
      <c r="E9" t="s">
        <v>65</v>
      </c>
    </row>
    <row r="10" spans="1:5" x14ac:dyDescent="0.25">
      <c r="A10">
        <v>9</v>
      </c>
      <c r="B10">
        <v>3</v>
      </c>
      <c r="C10" t="s">
        <v>63</v>
      </c>
      <c r="D10" t="s">
        <v>64</v>
      </c>
      <c r="E10" t="s">
        <v>68</v>
      </c>
    </row>
    <row r="11" spans="1:5" x14ac:dyDescent="0.25">
      <c r="C11" t="s">
        <v>66</v>
      </c>
      <c r="D11" t="s">
        <v>67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09"/>
  <sheetViews>
    <sheetView topLeftCell="A96" workbookViewId="0">
      <selection activeCell="I108" sqref="I108"/>
    </sheetView>
  </sheetViews>
  <sheetFormatPr defaultRowHeight="15" x14ac:dyDescent="0.25"/>
  <cols>
    <col min="3" max="3" width="14.5703125" customWidth="1"/>
    <col min="4" max="4" width="26.42578125" customWidth="1"/>
  </cols>
  <sheetData>
    <row r="3" spans="3:4" x14ac:dyDescent="0.25">
      <c r="C3" s="3" t="s">
        <v>78</v>
      </c>
      <c r="D3" t="s">
        <v>81</v>
      </c>
    </row>
    <row r="4" spans="3:4" x14ac:dyDescent="0.25">
      <c r="C4" s="4" t="s">
        <v>16</v>
      </c>
      <c r="D4" s="5">
        <v>32</v>
      </c>
    </row>
    <row r="5" spans="3:4" x14ac:dyDescent="0.25">
      <c r="C5" s="4" t="s">
        <v>17</v>
      </c>
      <c r="D5" s="5">
        <v>33</v>
      </c>
    </row>
    <row r="6" spans="3:4" x14ac:dyDescent="0.25">
      <c r="C6" s="4" t="s">
        <v>79</v>
      </c>
      <c r="D6" s="5"/>
    </row>
    <row r="7" spans="3:4" x14ac:dyDescent="0.25">
      <c r="C7" s="4" t="s">
        <v>80</v>
      </c>
      <c r="D7" s="5">
        <v>65</v>
      </c>
    </row>
    <row r="10" spans="3:4" x14ac:dyDescent="0.25">
      <c r="C10" s="3" t="s">
        <v>78</v>
      </c>
      <c r="D10" t="s">
        <v>82</v>
      </c>
    </row>
    <row r="11" spans="3:4" x14ac:dyDescent="0.25">
      <c r="C11" s="4" t="s">
        <v>24</v>
      </c>
      <c r="D11" s="5">
        <v>2000</v>
      </c>
    </row>
    <row r="12" spans="3:4" x14ac:dyDescent="0.25">
      <c r="C12" s="4" t="s">
        <v>21</v>
      </c>
      <c r="D12" s="5">
        <v>3300</v>
      </c>
    </row>
    <row r="13" spans="3:4" x14ac:dyDescent="0.25">
      <c r="C13" s="4" t="s">
        <v>29</v>
      </c>
      <c r="D13" s="5">
        <v>1000</v>
      </c>
    </row>
    <row r="14" spans="3:4" x14ac:dyDescent="0.25">
      <c r="C14" s="4" t="s">
        <v>34</v>
      </c>
      <c r="D14" s="5">
        <v>1450</v>
      </c>
    </row>
    <row r="15" spans="3:4" x14ac:dyDescent="0.25">
      <c r="C15" s="4" t="s">
        <v>32</v>
      </c>
      <c r="D15" s="5">
        <v>1100</v>
      </c>
    </row>
    <row r="16" spans="3:4" x14ac:dyDescent="0.25">
      <c r="C16" s="4" t="s">
        <v>28</v>
      </c>
      <c r="D16" s="5">
        <v>1700</v>
      </c>
    </row>
    <row r="17" spans="3:4" x14ac:dyDescent="0.25">
      <c r="C17" s="4" t="s">
        <v>26</v>
      </c>
      <c r="D17" s="5">
        <v>1300</v>
      </c>
    </row>
    <row r="18" spans="3:4" x14ac:dyDescent="0.25">
      <c r="C18" s="4" t="s">
        <v>31</v>
      </c>
      <c r="D18" s="5">
        <v>1700</v>
      </c>
    </row>
    <row r="19" spans="3:4" x14ac:dyDescent="0.25">
      <c r="C19" s="4" t="s">
        <v>30</v>
      </c>
      <c r="D19" s="5">
        <v>1300</v>
      </c>
    </row>
    <row r="20" spans="3:4" x14ac:dyDescent="0.25">
      <c r="C20" s="4" t="s">
        <v>37</v>
      </c>
      <c r="D20" s="5">
        <v>1250</v>
      </c>
    </row>
    <row r="21" spans="3:4" x14ac:dyDescent="0.25">
      <c r="C21" s="4" t="s">
        <v>35</v>
      </c>
      <c r="D21" s="5">
        <v>1600</v>
      </c>
    </row>
    <row r="22" spans="3:4" x14ac:dyDescent="0.25">
      <c r="C22" s="4" t="s">
        <v>25</v>
      </c>
      <c r="D22" s="5">
        <v>1400</v>
      </c>
    </row>
    <row r="23" spans="3:4" x14ac:dyDescent="0.25">
      <c r="C23" s="4" t="s">
        <v>33</v>
      </c>
      <c r="D23" s="5">
        <v>1900</v>
      </c>
    </row>
    <row r="24" spans="3:4" x14ac:dyDescent="0.25">
      <c r="C24" s="4" t="s">
        <v>36</v>
      </c>
      <c r="D24" s="5">
        <v>1350</v>
      </c>
    </row>
    <row r="25" spans="3:4" x14ac:dyDescent="0.25">
      <c r="C25" s="4" t="s">
        <v>23</v>
      </c>
      <c r="D25" s="5">
        <v>1200</v>
      </c>
    </row>
    <row r="26" spans="3:4" x14ac:dyDescent="0.25">
      <c r="C26" s="4" t="s">
        <v>22</v>
      </c>
      <c r="D26" s="5">
        <v>1800</v>
      </c>
    </row>
    <row r="27" spans="3:4" x14ac:dyDescent="0.25">
      <c r="C27" s="4" t="s">
        <v>27</v>
      </c>
      <c r="D27" s="5">
        <v>1100</v>
      </c>
    </row>
    <row r="28" spans="3:4" x14ac:dyDescent="0.25">
      <c r="C28" s="4" t="s">
        <v>80</v>
      </c>
      <c r="D28" s="5">
        <v>26450</v>
      </c>
    </row>
    <row r="33" spans="3:4" x14ac:dyDescent="0.25">
      <c r="C33" s="3" t="s">
        <v>78</v>
      </c>
      <c r="D33" t="s">
        <v>83</v>
      </c>
    </row>
    <row r="34" spans="3:4" x14ac:dyDescent="0.25">
      <c r="C34" s="4" t="s">
        <v>24</v>
      </c>
      <c r="D34" s="5">
        <v>450000</v>
      </c>
    </row>
    <row r="35" spans="3:4" x14ac:dyDescent="0.25">
      <c r="C35" s="4" t="s">
        <v>21</v>
      </c>
      <c r="D35" s="5">
        <v>740000</v>
      </c>
    </row>
    <row r="36" spans="3:4" x14ac:dyDescent="0.25">
      <c r="C36" s="4" t="s">
        <v>29</v>
      </c>
      <c r="D36" s="5">
        <v>220000</v>
      </c>
    </row>
    <row r="37" spans="3:4" x14ac:dyDescent="0.25">
      <c r="C37" s="4" t="s">
        <v>34</v>
      </c>
      <c r="D37" s="5">
        <v>330000</v>
      </c>
    </row>
    <row r="38" spans="3:4" x14ac:dyDescent="0.25">
      <c r="C38" s="4" t="s">
        <v>32</v>
      </c>
      <c r="D38" s="5">
        <v>240000</v>
      </c>
    </row>
    <row r="39" spans="3:4" x14ac:dyDescent="0.25">
      <c r="C39" s="4" t="s">
        <v>28</v>
      </c>
      <c r="D39" s="5">
        <v>380000</v>
      </c>
    </row>
    <row r="40" spans="3:4" x14ac:dyDescent="0.25">
      <c r="C40" s="4" t="s">
        <v>26</v>
      </c>
      <c r="D40" s="5">
        <v>280000</v>
      </c>
    </row>
    <row r="41" spans="3:4" x14ac:dyDescent="0.25">
      <c r="C41" s="4" t="s">
        <v>31</v>
      </c>
      <c r="D41" s="5">
        <v>410000</v>
      </c>
    </row>
    <row r="42" spans="3:4" x14ac:dyDescent="0.25">
      <c r="C42" s="4" t="s">
        <v>30</v>
      </c>
      <c r="D42" s="5">
        <v>260000</v>
      </c>
    </row>
    <row r="43" spans="3:4" x14ac:dyDescent="0.25">
      <c r="C43" s="4" t="s">
        <v>37</v>
      </c>
      <c r="D43" s="5">
        <v>290000</v>
      </c>
    </row>
    <row r="44" spans="3:4" x14ac:dyDescent="0.25">
      <c r="C44" s="4" t="s">
        <v>35</v>
      </c>
      <c r="D44" s="5">
        <v>370000</v>
      </c>
    </row>
    <row r="45" spans="3:4" x14ac:dyDescent="0.25">
      <c r="C45" s="4" t="s">
        <v>25</v>
      </c>
      <c r="D45" s="5">
        <v>320000</v>
      </c>
    </row>
    <row r="46" spans="3:4" x14ac:dyDescent="0.25">
      <c r="C46" s="4" t="s">
        <v>33</v>
      </c>
      <c r="D46" s="5">
        <v>430000</v>
      </c>
    </row>
    <row r="47" spans="3:4" x14ac:dyDescent="0.25">
      <c r="C47" s="4" t="s">
        <v>36</v>
      </c>
      <c r="D47" s="5">
        <v>310000</v>
      </c>
    </row>
    <row r="48" spans="3:4" x14ac:dyDescent="0.25">
      <c r="C48" s="4" t="s">
        <v>23</v>
      </c>
      <c r="D48" s="5">
        <v>300000</v>
      </c>
    </row>
    <row r="49" spans="3:4" x14ac:dyDescent="0.25">
      <c r="C49" s="4" t="s">
        <v>22</v>
      </c>
      <c r="D49" s="5">
        <v>400000</v>
      </c>
    </row>
    <row r="50" spans="3:4" x14ac:dyDescent="0.25">
      <c r="C50" s="4" t="s">
        <v>27</v>
      </c>
      <c r="D50" s="5">
        <v>250000</v>
      </c>
    </row>
    <row r="51" spans="3:4" x14ac:dyDescent="0.25">
      <c r="C51" s="4" t="s">
        <v>80</v>
      </c>
      <c r="D51" s="5">
        <v>5980000</v>
      </c>
    </row>
    <row r="62" spans="3:4" x14ac:dyDescent="0.25">
      <c r="C62" s="3" t="s">
        <v>78</v>
      </c>
      <c r="D62" t="s">
        <v>83</v>
      </c>
    </row>
    <row r="63" spans="3:4" x14ac:dyDescent="0.25">
      <c r="C63" s="4" t="s">
        <v>24</v>
      </c>
      <c r="D63" s="5">
        <v>450000</v>
      </c>
    </row>
    <row r="64" spans="3:4" x14ac:dyDescent="0.25">
      <c r="C64" s="4" t="s">
        <v>21</v>
      </c>
      <c r="D64" s="5">
        <v>740000</v>
      </c>
    </row>
    <row r="65" spans="3:4" x14ac:dyDescent="0.25">
      <c r="C65" s="4" t="s">
        <v>29</v>
      </c>
      <c r="D65" s="5">
        <v>220000</v>
      </c>
    </row>
    <row r="66" spans="3:4" x14ac:dyDescent="0.25">
      <c r="C66" s="4" t="s">
        <v>34</v>
      </c>
      <c r="D66" s="5">
        <v>330000</v>
      </c>
    </row>
    <row r="67" spans="3:4" x14ac:dyDescent="0.25">
      <c r="C67" s="4" t="s">
        <v>32</v>
      </c>
      <c r="D67" s="5">
        <v>240000</v>
      </c>
    </row>
    <row r="68" spans="3:4" x14ac:dyDescent="0.25">
      <c r="C68" s="4" t="s">
        <v>28</v>
      </c>
      <c r="D68" s="5">
        <v>380000</v>
      </c>
    </row>
    <row r="69" spans="3:4" x14ac:dyDescent="0.25">
      <c r="C69" s="4" t="s">
        <v>26</v>
      </c>
      <c r="D69" s="5">
        <v>280000</v>
      </c>
    </row>
    <row r="70" spans="3:4" x14ac:dyDescent="0.25">
      <c r="C70" s="4" t="s">
        <v>31</v>
      </c>
      <c r="D70" s="5">
        <v>410000</v>
      </c>
    </row>
    <row r="71" spans="3:4" x14ac:dyDescent="0.25">
      <c r="C71" s="4" t="s">
        <v>30</v>
      </c>
      <c r="D71" s="5">
        <v>260000</v>
      </c>
    </row>
    <row r="72" spans="3:4" x14ac:dyDescent="0.25">
      <c r="C72" s="4" t="s">
        <v>37</v>
      </c>
      <c r="D72" s="5">
        <v>290000</v>
      </c>
    </row>
    <row r="73" spans="3:4" x14ac:dyDescent="0.25">
      <c r="C73" s="4" t="s">
        <v>35</v>
      </c>
      <c r="D73" s="5">
        <v>370000</v>
      </c>
    </row>
    <row r="74" spans="3:4" x14ac:dyDescent="0.25">
      <c r="C74" s="4" t="s">
        <v>25</v>
      </c>
      <c r="D74" s="5">
        <v>320000</v>
      </c>
    </row>
    <row r="75" spans="3:4" x14ac:dyDescent="0.25">
      <c r="C75" s="4" t="s">
        <v>33</v>
      </c>
      <c r="D75" s="5">
        <v>430000</v>
      </c>
    </row>
    <row r="76" spans="3:4" x14ac:dyDescent="0.25">
      <c r="C76" s="4" t="s">
        <v>36</v>
      </c>
      <c r="D76" s="5">
        <v>310000</v>
      </c>
    </row>
    <row r="77" spans="3:4" x14ac:dyDescent="0.25">
      <c r="C77" s="4" t="s">
        <v>23</v>
      </c>
      <c r="D77" s="5">
        <v>300000</v>
      </c>
    </row>
    <row r="78" spans="3:4" x14ac:dyDescent="0.25">
      <c r="C78" s="4" t="s">
        <v>22</v>
      </c>
      <c r="D78" s="5">
        <v>400000</v>
      </c>
    </row>
    <row r="79" spans="3:4" x14ac:dyDescent="0.25">
      <c r="C79" s="4" t="s">
        <v>27</v>
      </c>
      <c r="D79" s="5">
        <v>250000</v>
      </c>
    </row>
    <row r="80" spans="3:4" x14ac:dyDescent="0.25">
      <c r="C80" s="4" t="s">
        <v>80</v>
      </c>
      <c r="D80" s="5">
        <v>5980000</v>
      </c>
    </row>
    <row r="88" spans="3:4" x14ac:dyDescent="0.25">
      <c r="C88" s="3" t="s">
        <v>78</v>
      </c>
      <c r="D88" t="s">
        <v>81</v>
      </c>
    </row>
    <row r="89" spans="3:4" x14ac:dyDescent="0.25">
      <c r="C89" s="4" t="s">
        <v>16</v>
      </c>
      <c r="D89" s="5">
        <v>32</v>
      </c>
    </row>
    <row r="90" spans="3:4" x14ac:dyDescent="0.25">
      <c r="C90" s="4" t="s">
        <v>17</v>
      </c>
      <c r="D90" s="5">
        <v>33</v>
      </c>
    </row>
    <row r="91" spans="3:4" x14ac:dyDescent="0.25">
      <c r="C91" s="4" t="s">
        <v>79</v>
      </c>
      <c r="D91" s="5"/>
    </row>
    <row r="92" spans="3:4" x14ac:dyDescent="0.25">
      <c r="C92" s="4" t="s">
        <v>80</v>
      </c>
      <c r="D92" s="5">
        <v>65</v>
      </c>
    </row>
    <row r="98" spans="3:7" ht="29.25" customHeight="1" x14ac:dyDescent="0.25">
      <c r="C98" s="9" t="s">
        <v>85</v>
      </c>
      <c r="D98">
        <v>51</v>
      </c>
    </row>
    <row r="99" spans="3:7" x14ac:dyDescent="0.25">
      <c r="C99" t="s">
        <v>86</v>
      </c>
      <c r="D99">
        <v>14</v>
      </c>
    </row>
    <row r="100" spans="3:7" x14ac:dyDescent="0.25">
      <c r="C100" t="s">
        <v>87</v>
      </c>
      <c r="D100">
        <v>65</v>
      </c>
    </row>
    <row r="108" spans="3:7" x14ac:dyDescent="0.25">
      <c r="C108" t="s">
        <v>16</v>
      </c>
      <c r="D108">
        <v>81</v>
      </c>
      <c r="E108">
        <v>210</v>
      </c>
      <c r="G108" s="10">
        <f>D108/E108</f>
        <v>0.38571428571428573</v>
      </c>
    </row>
    <row r="109" spans="3:7" x14ac:dyDescent="0.25">
      <c r="C109" t="s">
        <v>17</v>
      </c>
      <c r="D109">
        <v>120</v>
      </c>
      <c r="E109">
        <v>210</v>
      </c>
      <c r="G109" s="10">
        <f>D109/E109</f>
        <v>0.5714285714285714</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2" zoomScaleNormal="62" workbookViewId="0">
      <selection activeCell="AI91" sqref="AI91"/>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City</vt:lpstr>
      <vt:lpstr>House hold</vt:lpstr>
      <vt:lpstr>Neghbourhood</vt:lpstr>
      <vt:lpstr>Public Housing</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Fidel Barasa</dc:creator>
  <cp:lastModifiedBy>Fidel Barasa</cp:lastModifiedBy>
  <dcterms:created xsi:type="dcterms:W3CDTF">2024-08-19T18:18:44Z</dcterms:created>
  <dcterms:modified xsi:type="dcterms:W3CDTF">2024-08-20T12:37:28Z</dcterms:modified>
</cp:coreProperties>
</file>