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20190331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<sst xmlns="http://schemas.openxmlformats.org/spreadsheetml/2006/main" count="35" uniqueCount="35">
  <si>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Jan - Mar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</si>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</sst>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10.28515625" style="17" bestFit="1" customWidth="1"/>
    <col min="7" max="7" width="2.28515625" style="17" customWidth="1"/>
    <col min="8" max="8" width="8.71093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88173.86</v>
      </c>
      <c r="G5" s="5"/>
      <c r="H5" s="4">
        <v>96000</v>
      </c>
    </row>
    <row r="6" spans="1:8" x14ac:dyDescent="0.25">
      <c r="A6" s="1"/>
      <c r="B6" s="1"/>
      <c r="C6" s="1"/>
      <c r="D6" s="1"/>
      <c r="E6" s="1" t="s">
        <v>5</v>
      </c>
      <c r="F6" s="4">
        <v>2595</v>
      </c>
      <c r="G6" s="5"/>
      <c r="H6" s="4">
        <v>2595</v>
      </c>
    </row>
    <row r="7" spans="1:8" x14ac:dyDescent="0.25">
      <c r="A7" s="1"/>
      <c r="B7" s="1"/>
      <c r="C7" s="1"/>
      <c r="D7" s="1"/>
      <c r="E7" s="1" t="s">
        <v>6</v>
      </c>
      <c r="F7" s="4">
        <v>1462.27</v>
      </c>
      <c r="G7" s="5"/>
      <c r="H7" s="4"/>
    </row>
    <row r="8" spans="1:8" x14ac:dyDescent="0.25">
      <c r="A8" s="1"/>
      <c r="B8" s="1"/>
      <c r="C8" s="1"/>
      <c r="D8" s="1"/>
      <c r="E8" s="1" t="s">
        <v>7</v>
      </c>
      <c r="F8" s="4">
        <v>1020</v>
      </c>
      <c r="G8" s="5"/>
      <c r="H8" s="4">
        <v>1090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1189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93251.13</v>
      </c>
      <c r="G10" s="5"/>
      <c r="H10" s="7">
        <f>ROUND(SUM(H4:H9),5)</f>
        <v>100874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93251.13</v>
      </c>
      <c r="G11" s="5"/>
      <c r="H11" s="4">
        <f>H10</f>
        <v>100874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5865.7</v>
      </c>
      <c r="G13" s="5"/>
      <c r="H13" s="4">
        <v>5673</v>
      </c>
    </row>
    <row r="14" spans="1:8" x14ac:dyDescent="0.25">
      <c r="A14" s="1"/>
      <c r="B14" s="1"/>
      <c r="C14" s="1"/>
      <c r="D14" s="1"/>
      <c r="E14" s="1" t="s">
        <v>13</v>
      </c>
      <c r="F14" s="4">
        <v>487.07</v>
      </c>
      <c r="G14" s="5"/>
      <c r="H14" s="4">
        <v>725</v>
      </c>
    </row>
    <row r="15" spans="1:8" x14ac:dyDescent="0.25">
      <c r="A15" s="1"/>
      <c r="B15" s="1"/>
      <c r="C15" s="1"/>
      <c r="D15" s="1"/>
      <c r="E15" s="1" t="s">
        <v>14</v>
      </c>
      <c r="F15" s="4">
        <v>882.23</v>
      </c>
      <c r="G15" s="5"/>
      <c r="H15" s="4">
        <v>515</v>
      </c>
    </row>
    <row r="16" spans="1:8" x14ac:dyDescent="0.25">
      <c r="A16" s="1"/>
      <c r="B16" s="1"/>
      <c r="C16" s="1"/>
      <c r="D16" s="1"/>
      <c r="E16" s="1" t="s">
        <v>15</v>
      </c>
      <c r="F16" s="4">
        <v>2499</v>
      </c>
      <c r="G16" s="5"/>
      <c r="H16" s="4">
        <v>2500</v>
      </c>
    </row>
    <row r="17" spans="1:8" x14ac:dyDescent="0.25">
      <c r="A17" s="1"/>
      <c r="B17" s="1"/>
      <c r="C17" s="1"/>
      <c r="D17" s="1"/>
      <c r="E17" s="1" t="s">
        <v>16</v>
      </c>
      <c r="F17" s="4">
        <v>2210.41</v>
      </c>
      <c r="G17" s="5"/>
      <c r="H17" s="4">
        <v>2840</v>
      </c>
    </row>
    <row r="18" spans="1:8" x14ac:dyDescent="0.25">
      <c r="A18" s="1"/>
      <c r="B18" s="1"/>
      <c r="C18" s="1"/>
      <c r="D18" s="1"/>
      <c r="E18" s="1" t="s">
        <v>17</v>
      </c>
      <c r="F18" s="4">
        <v>11550</v>
      </c>
      <c r="G18" s="5"/>
      <c r="H18" s="4">
        <v>11550</v>
      </c>
    </row>
    <row r="19" spans="1:8" x14ac:dyDescent="0.25">
      <c r="A19" s="1"/>
      <c r="B19" s="1"/>
      <c r="C19" s="1"/>
      <c r="D19" s="1"/>
      <c r="E19" s="1" t="s">
        <v>18</v>
      </c>
      <c r="F19" s="4">
        <v>107.75</v>
      </c>
      <c r="G19" s="5"/>
      <c r="H19" s="4">
        <v>350</v>
      </c>
    </row>
    <row r="20" spans="1:8" x14ac:dyDescent="0.25">
      <c r="A20" s="1"/>
      <c r="B20" s="1"/>
      <c r="C20" s="1"/>
      <c r="D20" s="1"/>
      <c r="E20" s="1" t="s">
        <v>19</v>
      </c>
      <c r="F20" s="4">
        <v>49701.66</v>
      </c>
      <c r="G20" s="5"/>
      <c r="H20" s="4">
        <v>56218</v>
      </c>
    </row>
    <row r="21" spans="1:8" x14ac:dyDescent="0.25">
      <c r="A21" s="1"/>
      <c r="B21" s="1"/>
      <c r="C21" s="1"/>
      <c r="D21" s="1"/>
      <c r="E21" s="1" t="s">
        <v>20</v>
      </c>
      <c r="F21" s="4">
        <v>18019.75</v>
      </c>
      <c r="G21" s="5"/>
      <c r="H21" s="4">
        <v>14906</v>
      </c>
    </row>
    <row r="22" spans="1:8" x14ac:dyDescent="0.25">
      <c r="A22" s="1"/>
      <c r="B22" s="1"/>
      <c r="C22" s="1"/>
      <c r="D22" s="1"/>
      <c r="E22" s="1" t="s">
        <v>21</v>
      </c>
      <c r="F22" s="4">
        <v>375</v>
      </c>
      <c r="G22" s="5"/>
      <c r="H22" s="4">
        <v>575</v>
      </c>
    </row>
    <row r="23" spans="1:8" x14ac:dyDescent="0.25">
      <c r="A23" s="1"/>
      <c r="B23" s="1"/>
      <c r="C23" s="1"/>
      <c r="D23" s="1"/>
      <c r="E23" s="1" t="s">
        <v>22</v>
      </c>
      <c r="F23" s="4">
        <v>2364.75</v>
      </c>
      <c r="G23" s="5"/>
      <c r="H23" s="4">
        <v>1985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275.35000000000002</v>
      </c>
      <c r="G24" s="5"/>
      <c r="H24" s="6">
        <v>425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94338.67</v>
      </c>
      <c r="G25" s="5"/>
      <c r="H25" s="7">
        <f>ROUND(SUM(H12:H24),5)</f>
        <v>98262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-1087.54</v>
      </c>
      <c r="G26" s="5"/>
      <c r="H26" s="4">
        <f>ROUND(H3+H11-H25,5)</f>
        <v>2612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34643.75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34643.75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40122.43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40122.43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-5478.68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-6566.22</v>
      </c>
      <c r="G35" s="1"/>
      <c r="H35" s="10">
        <f>ROUND(H26+H34,5)</f>
        <v>2612</v>
      </c>
    </row>
    <row r="36" spans="1:8" ht="15.75" thickTop="1" x14ac:dyDescent="0.25"/>
  </sheetData>
  <pageMargins left="0.7" right="0.7" top="0.75" bottom="0.75" header="0.1" footer="0.3"/>
  <pageSetup orientation="landscape" r:id="rId1"/>
  <headerFooter>
    <oddHeader>&amp;L&amp;"Arial,Bold"&amp;8 9:52 AM
&amp;"Arial,Bold"&amp;8 04/23/19
&amp;"Arial,Bold"&amp;8 Cash Basis&amp;C&amp;"Arial,Bold"&amp;12 ST MATTHEW EVANGELICAL LUTHERAN CHURCH
&amp;"Arial,Bold"&amp;14 Profit &amp;&amp; Loss Budget vs. Actual
&amp;"Arial,Bold"&amp;10 January through March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2019-04-23T14:52:45Z</dcterms:created>
  <dcterms:modified xsi:type="dcterms:W3CDTF">2019-04-23T14:54:06Z</dcterms:modified>
</cp:coreProperties>
</file>