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Sheet1!$A:$G,Sheet1!$1:$2</definedName>
    <definedName name="QB_COLUMN_59200" localSheetId="1" hidden="1">Sheet1!$H$2</definedName>
    <definedName name="QB_COLUMN_76210" localSheetId="1" hidden="1">Sheet1!$J$2</definedName>
    <definedName name="QB_DATA_0" localSheetId="1" hidden="1">Sheet1!$6:$6,Sheet1!$7:$7,Sheet1!$8:$8,Sheet1!$9:$9,Sheet1!$10:$10,Sheet1!$12:$12,Sheet1!$14:$14,Sheet1!$17:$17,Sheet1!$18:$18,Sheet1!$19:$19,Sheet1!$20:$20,Sheet1!$23:$23,Sheet1!$29:$29,Sheet1!$30:$30,Sheet1!$31:$31,Sheet1!$32:$32</definedName>
    <definedName name="QB_DATA_1" localSheetId="1" hidden="1">Sheet1!$33:$33,Sheet1!$34:$34,Sheet1!$35:$35,Sheet1!$36:$36,Sheet1!$37:$37,Sheet1!$40:$40,Sheet1!$41:$41,Sheet1!$44:$44,Sheet1!$45:$45,Sheet1!$46:$46,Sheet1!$49:$49,Sheet1!$52:$52,Sheet1!$53:$53,Sheet1!$54:$54,Sheet1!$55:$55,Sheet1!$58:$58</definedName>
    <definedName name="QB_DATA_2" localSheetId="1" hidden="1">Sheet1!$59:$59,Sheet1!$60:$60,Sheet1!$63:$63,Sheet1!$64:$64,Sheet1!$65:$65,Sheet1!$66:$66,Sheet1!$69:$69,Sheet1!$70:$70,Sheet1!$71:$71,Sheet1!$72:$72,Sheet1!$73:$73,Sheet1!$74:$74,Sheet1!$75:$75,Sheet1!$76:$76,Sheet1!$77:$77,Sheet1!$78:$78</definedName>
    <definedName name="QB_DATA_3" localSheetId="1" hidden="1">Sheet1!$82:$82,Sheet1!$83:$83,Sheet1!$84:$84,Sheet1!$86:$86,Sheet1!$87:$87,Sheet1!$88:$88,Sheet1!$89:$89,Sheet1!$90:$90,Sheet1!$93:$93,Sheet1!$94:$94,Sheet1!$97:$97,Sheet1!$98:$98,Sheet1!$99:$99,Sheet1!$100:$100,Sheet1!$101:$101,Sheet1!$102:$102</definedName>
    <definedName name="QB_DATA_4" localSheetId="1" hidden="1">Sheet1!$103:$103,Sheet1!$104:$104,Sheet1!$107:$107,Sheet1!$108:$108,Sheet1!$109:$109,Sheet1!$116:$116,Sheet1!$117:$117,Sheet1!$118:$118,Sheet1!$119:$119,Sheet1!$120:$120,Sheet1!$121:$121,Sheet1!$122:$122,Sheet1!$123:$123,Sheet1!$124:$124,Sheet1!$125:$125,Sheet1!$126:$126</definedName>
    <definedName name="QB_DATA_5" localSheetId="1" hidden="1">Sheet1!$127:$127,Sheet1!$132:$132,Sheet1!$133:$133,Sheet1!$134:$134,Sheet1!$135:$135,Sheet1!$136:$136,Sheet1!$137:$137,Sheet1!$138:$138,Sheet1!$139:$139,Sheet1!$140:$140,Sheet1!$141:$141</definedName>
    <definedName name="QB_FORMULA_0" localSheetId="1" hidden="1">Sheet1!$H$11,Sheet1!$J$11,Sheet1!$H$15,Sheet1!$H$21,Sheet1!$J$21,Sheet1!$H$24,Sheet1!$H$25,Sheet1!$J$25,Sheet1!$H$26,Sheet1!$J$26,Sheet1!$H$38,Sheet1!$J$38,Sheet1!$H$42,Sheet1!$J$42,Sheet1!$H$47,Sheet1!$J$47</definedName>
    <definedName name="QB_FORMULA_1" localSheetId="1" hidden="1">Sheet1!$H$50,Sheet1!$J$50,Sheet1!$H$56,Sheet1!$J$56,Sheet1!$H$61,Sheet1!$J$61,Sheet1!$H$67,Sheet1!$J$67,Sheet1!$H$79,Sheet1!$J$79,Sheet1!$H$85,Sheet1!$J$85,Sheet1!$H$91,Sheet1!$J$91,Sheet1!$H$95,Sheet1!$J$95</definedName>
    <definedName name="QB_FORMULA_2" localSheetId="1" hidden="1">Sheet1!$H$105,Sheet1!$J$105,Sheet1!$H$110,Sheet1!$J$110,Sheet1!$H$111,Sheet1!$J$111,Sheet1!$H$112,Sheet1!$J$112,Sheet1!$H$128,Sheet1!$H$129,Sheet1!$H$142,Sheet1!$H$143,Sheet1!$H$144,Sheet1!$H$145,Sheet1!$J$145</definedName>
    <definedName name="QB_ROW_12250" localSheetId="1" hidden="1">Sheet1!$F$52</definedName>
    <definedName name="QB_ROW_14250" localSheetId="1" hidden="1">Sheet1!$F$29</definedName>
    <definedName name="QB_ROW_168040" localSheetId="1" hidden="1">Sheet1!$E$5</definedName>
    <definedName name="QB_ROW_168340" localSheetId="1" hidden="1">Sheet1!$E$11</definedName>
    <definedName name="QB_ROW_169250" localSheetId="1" hidden="1">Sheet1!$F$10</definedName>
    <definedName name="QB_ROW_171040" localSheetId="1" hidden="1">Sheet1!$E$16</definedName>
    <definedName name="QB_ROW_171340" localSheetId="1" hidden="1">Sheet1!$E$21</definedName>
    <definedName name="QB_ROW_18301" localSheetId="1" hidden="1">Sheet1!$A$145</definedName>
    <definedName name="QB_ROW_19011" localSheetId="1" hidden="1">Sheet1!$B$3</definedName>
    <definedName name="QB_ROW_19250" localSheetId="1" hidden="1">Sheet1!$F$63</definedName>
    <definedName name="QB_ROW_19311" localSheetId="1" hidden="1">Sheet1!$B$112</definedName>
    <definedName name="QB_ROW_197250" localSheetId="1" hidden="1">Sheet1!$F$59</definedName>
    <definedName name="QB_ROW_198250" localSheetId="1" hidden="1">Sheet1!$F$58</definedName>
    <definedName name="QB_ROW_199040" localSheetId="1" hidden="1">Sheet1!$E$57</definedName>
    <definedName name="QB_ROW_199340" localSheetId="1" hidden="1">Sheet1!$E$61</definedName>
    <definedName name="QB_ROW_20031" localSheetId="1" hidden="1">Sheet1!$D$4</definedName>
    <definedName name="QB_ROW_203250" localSheetId="1" hidden="1">Sheet1!$F$60</definedName>
    <definedName name="QB_ROW_20331" localSheetId="1" hidden="1">Sheet1!$D$25</definedName>
    <definedName name="QB_ROW_21031" localSheetId="1" hidden="1">Sheet1!$D$27</definedName>
    <definedName name="QB_ROW_21331" localSheetId="1" hidden="1">Sheet1!$D$111</definedName>
    <definedName name="QB_ROW_22011" localSheetId="1" hidden="1">Sheet1!$B$113</definedName>
    <definedName name="QB_ROW_22311" localSheetId="1" hidden="1">Sheet1!$B$144</definedName>
    <definedName name="QB_ROW_23021" localSheetId="1" hidden="1">Sheet1!$C$114</definedName>
    <definedName name="QB_ROW_23321" localSheetId="1" hidden="1">Sheet1!$C$129</definedName>
    <definedName name="QB_ROW_24021" localSheetId="1" hidden="1">Sheet1!$C$130</definedName>
    <definedName name="QB_ROW_24250" localSheetId="1" hidden="1">Sheet1!$F$65</definedName>
    <definedName name="QB_ROW_24321" localSheetId="1" hidden="1">Sheet1!$C$143</definedName>
    <definedName name="QB_ROW_29250" localSheetId="1" hidden="1">Sheet1!$F$78</definedName>
    <definedName name="QB_ROW_33250" localSheetId="1" hidden="1">Sheet1!$F$30</definedName>
    <definedName name="QB_ROW_34250" localSheetId="1" hidden="1">Sheet1!$F$69</definedName>
    <definedName name="QB_ROW_38250" localSheetId="1" hidden="1">Sheet1!$F$86</definedName>
    <definedName name="QB_ROW_39250" localSheetId="1" hidden="1">Sheet1!$F$87</definedName>
    <definedName name="QB_ROW_40040" localSheetId="1" hidden="1">Sheet1!$E$51</definedName>
    <definedName name="QB_ROW_40340" localSheetId="1" hidden="1">Sheet1!$E$56</definedName>
    <definedName name="QB_ROW_41250" localSheetId="1" hidden="1">Sheet1!$F$35</definedName>
    <definedName name="QB_ROW_44250" localSheetId="1" hidden="1">Sheet1!$F$36</definedName>
    <definedName name="QB_ROW_45250" localSheetId="1" hidden="1">Sheet1!$F$37</definedName>
    <definedName name="QB_ROW_457250" localSheetId="1" hidden="1">Sheet1!$F$53</definedName>
    <definedName name="QB_ROW_463240" localSheetId="1" hidden="1">Sheet1!$E$120</definedName>
    <definedName name="QB_ROW_47040" localSheetId="1" hidden="1">Sheet1!$E$80</definedName>
    <definedName name="QB_ROW_47340" localSheetId="1" hidden="1">Sheet1!$E$91</definedName>
    <definedName name="QB_ROW_480250" localSheetId="1" hidden="1">Sheet1!$F$33</definedName>
    <definedName name="QB_ROW_481250" localSheetId="1" hidden="1">Sheet1!$F$76</definedName>
    <definedName name="QB_ROW_482250" localSheetId="1" hidden="1">Sheet1!$F$70</definedName>
    <definedName name="QB_ROW_48250" localSheetId="1" hidden="1">Sheet1!$F$88</definedName>
    <definedName name="QB_ROW_486040" localSheetId="1" hidden="1">Sheet1!$E$28</definedName>
    <definedName name="QB_ROW_486340" localSheetId="1" hidden="1">Sheet1!$E$38</definedName>
    <definedName name="QB_ROW_49260" localSheetId="1" hidden="1">Sheet1!$G$83</definedName>
    <definedName name="QB_ROW_506250" localSheetId="1" hidden="1">Sheet1!$F$77</definedName>
    <definedName name="QB_ROW_507250" localSheetId="1" hidden="1">Sheet1!$F$71</definedName>
    <definedName name="QB_ROW_509250" localSheetId="1" hidden="1">Sheet1!$F$74</definedName>
    <definedName name="QB_ROW_510240" localSheetId="1" hidden="1">Sheet1!$E$125</definedName>
    <definedName name="QB_ROW_511250" localSheetId="1" hidden="1">Sheet1!$F$103</definedName>
    <definedName name="QB_ROW_51250" localSheetId="1" hidden="1">Sheet1!$F$90</definedName>
    <definedName name="QB_ROW_514250" localSheetId="1" hidden="1">Sheet1!$F$55</definedName>
    <definedName name="QB_ROW_555250" localSheetId="1" hidden="1">Sheet1!$F$45</definedName>
    <definedName name="QB_ROW_566040" localSheetId="1" hidden="1">Sheet1!$E$106</definedName>
    <definedName name="QB_ROW_566340" localSheetId="1" hidden="1">Sheet1!$E$110</definedName>
    <definedName name="QB_ROW_567250" localSheetId="1" hidden="1">Sheet1!$F$107</definedName>
    <definedName name="QB_ROW_568040" localSheetId="1" hidden="1">Sheet1!$E$96</definedName>
    <definedName name="QB_ROW_568340" localSheetId="1" hidden="1">Sheet1!$E$105</definedName>
    <definedName name="QB_ROW_571250" localSheetId="1" hidden="1">Sheet1!$F$75</definedName>
    <definedName name="QB_ROW_572040" localSheetId="1" hidden="1">Sheet1!$E$62</definedName>
    <definedName name="QB_ROW_572340" localSheetId="1" hidden="1">Sheet1!$E$67</definedName>
    <definedName name="QB_ROW_573250" localSheetId="1" hidden="1">Sheet1!$F$66</definedName>
    <definedName name="QB_ROW_574250" localSheetId="1" hidden="1">Sheet1!$F$109</definedName>
    <definedName name="QB_ROW_575250" localSheetId="1" hidden="1">Sheet1!$F$89</definedName>
    <definedName name="QB_ROW_577250" localSheetId="1" hidden="1">Sheet1!$F$94</definedName>
    <definedName name="QB_ROW_580250" localSheetId="1" hidden="1">Sheet1!$F$97</definedName>
    <definedName name="QB_ROW_581250" localSheetId="1" hidden="1">Sheet1!$F$101</definedName>
    <definedName name="QB_ROW_582250" localSheetId="1" hidden="1">Sheet1!$F$102</definedName>
    <definedName name="QB_ROW_583040" localSheetId="1" hidden="1">Sheet1!$E$43</definedName>
    <definedName name="QB_ROW_583340" localSheetId="1" hidden="1">Sheet1!$E$47</definedName>
    <definedName name="QB_ROW_584250" localSheetId="1" hidden="1">Sheet1!$F$46</definedName>
    <definedName name="QB_ROW_585250" localSheetId="1" hidden="1">Sheet1!$F$44</definedName>
    <definedName name="QB_ROW_586040" localSheetId="1" hidden="1">Sheet1!$E$39</definedName>
    <definedName name="QB_ROW_586340" localSheetId="1" hidden="1">Sheet1!$E$42</definedName>
    <definedName name="QB_ROW_588250" localSheetId="1" hidden="1">Sheet1!$F$41</definedName>
    <definedName name="QB_ROW_590250" localSheetId="1" hidden="1">Sheet1!$F$108</definedName>
    <definedName name="QB_ROW_59040" localSheetId="1" hidden="1">Sheet1!$E$68</definedName>
    <definedName name="QB_ROW_59340" localSheetId="1" hidden="1">Sheet1!$E$79</definedName>
    <definedName name="QB_ROW_595040" localSheetId="1" hidden="1">Sheet1!$E$92</definedName>
    <definedName name="QB_ROW_595340" localSheetId="1" hidden="1">Sheet1!$E$95</definedName>
    <definedName name="QB_ROW_597250" localSheetId="1" hidden="1">Sheet1!$F$93</definedName>
    <definedName name="QB_ROW_599050" localSheetId="1" hidden="1">Sheet1!$F$81</definedName>
    <definedName name="QB_ROW_599350" localSheetId="1" hidden="1">Sheet1!$F$85</definedName>
    <definedName name="QB_ROW_600240" localSheetId="1" hidden="1">Sheet1!$E$12</definedName>
    <definedName name="QB_ROW_601260" localSheetId="1" hidden="1">Sheet1!$G$84</definedName>
    <definedName name="QB_ROW_603250" localSheetId="1" hidden="1">Sheet1!$F$100</definedName>
    <definedName name="QB_ROW_604250" localSheetId="1" hidden="1">Sheet1!$F$73</definedName>
    <definedName name="QB_ROW_605250" localSheetId="1" hidden="1">Sheet1!$F$72</definedName>
    <definedName name="QB_ROW_609250" localSheetId="1" hidden="1">Sheet1!$F$98</definedName>
    <definedName name="QB_ROW_611250" localSheetId="1" hidden="1">Sheet1!$F$104</definedName>
    <definedName name="QB_ROW_612250" localSheetId="1" hidden="1">Sheet1!$F$32</definedName>
    <definedName name="QB_ROW_614250" localSheetId="1" hidden="1">Sheet1!$F$99</definedName>
    <definedName name="QB_ROW_619240" localSheetId="1" hidden="1">Sheet1!$E$136</definedName>
    <definedName name="QB_ROW_621240" localSheetId="1" hidden="1">Sheet1!$E$122</definedName>
    <definedName name="QB_ROW_623240" localSheetId="1" hidden="1">Sheet1!$E$116</definedName>
    <definedName name="QB_ROW_624240" localSheetId="1" hidden="1">Sheet1!$E$132</definedName>
    <definedName name="QB_ROW_627240" localSheetId="1" hidden="1">Sheet1!$E$139</definedName>
    <definedName name="QB_ROW_635260" localSheetId="1" hidden="1">Sheet1!$G$82</definedName>
    <definedName name="QB_ROW_639250" localSheetId="1" hidden="1">Sheet1!$F$34</definedName>
    <definedName name="QB_ROW_653030" localSheetId="1" hidden="1">Sheet1!$D$115</definedName>
    <definedName name="QB_ROW_653330" localSheetId="1" hidden="1">Sheet1!$D$128</definedName>
    <definedName name="QB_ROW_655240" localSheetId="1" hidden="1">Sheet1!$E$118</definedName>
    <definedName name="QB_ROW_656240" localSheetId="1" hidden="1">Sheet1!$E$127</definedName>
    <definedName name="QB_ROW_657240" localSheetId="1" hidden="1">Sheet1!$E$126</definedName>
    <definedName name="QB_ROW_658240" localSheetId="1" hidden="1">Sheet1!$E$124</definedName>
    <definedName name="QB_ROW_660240" localSheetId="1" hidden="1">Sheet1!$E$121</definedName>
    <definedName name="QB_ROW_661030" localSheetId="1" hidden="1">Sheet1!$D$131</definedName>
    <definedName name="QB_ROW_661330" localSheetId="1" hidden="1">Sheet1!$D$142</definedName>
    <definedName name="QB_ROW_662240" localSheetId="1" hidden="1">Sheet1!$E$134</definedName>
    <definedName name="QB_ROW_663240" localSheetId="1" hidden="1">Sheet1!$E$141</definedName>
    <definedName name="QB_ROW_664240" localSheetId="1" hidden="1">Sheet1!$E$138</definedName>
    <definedName name="QB_ROW_666240" localSheetId="1" hidden="1">Sheet1!$E$135</definedName>
    <definedName name="QB_ROW_688240" localSheetId="1" hidden="1">Sheet1!$E$140</definedName>
    <definedName name="QB_ROW_692250" localSheetId="1" hidden="1">Sheet1!$F$31</definedName>
    <definedName name="QB_ROW_693250" localSheetId="1" hidden="1">Sheet1!$F$40</definedName>
    <definedName name="QB_ROW_694250" localSheetId="1" hidden="1">Sheet1!$F$54</definedName>
    <definedName name="QB_ROW_695250" localSheetId="1" hidden="1">Sheet1!$F$6</definedName>
    <definedName name="QB_ROW_696250" localSheetId="1" hidden="1">Sheet1!$F$7</definedName>
    <definedName name="QB_ROW_704250" localSheetId="1" hidden="1">Sheet1!$F$8</definedName>
    <definedName name="QB_ROW_705240" localSheetId="1" hidden="1">Sheet1!$E$119</definedName>
    <definedName name="QB_ROW_715240" localSheetId="1" hidden="1">Sheet1!$E$117</definedName>
    <definedName name="QB_ROW_716240" localSheetId="1" hidden="1">Sheet1!$E$133</definedName>
    <definedName name="QB_ROW_724240" localSheetId="1" hidden="1">Sheet1!$E$123</definedName>
    <definedName name="QB_ROW_725240" localSheetId="1" hidden="1">Sheet1!$E$137</definedName>
    <definedName name="QB_ROW_734250" localSheetId="1" hidden="1">Sheet1!$F$19</definedName>
    <definedName name="QB_ROW_736040" localSheetId="1" hidden="1">Sheet1!$E$48</definedName>
    <definedName name="QB_ROW_736340" localSheetId="1" hidden="1">Sheet1!$E$50</definedName>
    <definedName name="QB_ROW_737250" localSheetId="1" hidden="1">Sheet1!$F$49</definedName>
    <definedName name="QB_ROW_748250" localSheetId="1" hidden="1">Sheet1!$F$20</definedName>
    <definedName name="QB_ROW_750040" localSheetId="1" hidden="1">Sheet1!$E$22</definedName>
    <definedName name="QB_ROW_750340" localSheetId="1" hidden="1">Sheet1!$E$24</definedName>
    <definedName name="QB_ROW_751250" localSheetId="1" hidden="1">Sheet1!$F$17</definedName>
    <definedName name="QB_ROW_752250" localSheetId="1" hidden="1">Sheet1!$F$18</definedName>
    <definedName name="QB_ROW_753250" localSheetId="1" hidden="1">Sheet1!$F$23</definedName>
    <definedName name="QB_ROW_759250" localSheetId="1" hidden="1">Sheet1!$F$64</definedName>
    <definedName name="QB_ROW_761250" localSheetId="1" hidden="1">Sheet1!$F$9</definedName>
    <definedName name="QB_ROW_764040" localSheetId="1" hidden="1">Sheet1!$E$13</definedName>
    <definedName name="QB_ROW_764340" localSheetId="1" hidden="1">Sheet1!$E$15</definedName>
    <definedName name="QB_ROW_765250" localSheetId="1" hidden="1">Sheet1!$F$14</definedName>
    <definedName name="QB_ROW_86321" localSheetId="1" hidden="1">Sheet1!$C$26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20190331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8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288</definedName>
    <definedName name="QBROWHEADERS" localSheetId="1">7</definedName>
    <definedName name="QBSTARTDATE" localSheetId="1">20190101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5" i="1" l="1"/>
  <c r="H145" i="1"/>
  <c r="H144" i="1"/>
  <c r="H143" i="1"/>
  <c r="H142" i="1"/>
  <c r="H129" i="1"/>
  <c r="H128" i="1"/>
  <c r="J112" i="1"/>
  <c r="H112" i="1"/>
  <c r="J111" i="1"/>
  <c r="H111" i="1"/>
  <c r="J110" i="1"/>
  <c r="H110" i="1"/>
  <c r="J105" i="1"/>
  <c r="H105" i="1"/>
  <c r="J95" i="1"/>
  <c r="H95" i="1"/>
  <c r="J91" i="1"/>
  <c r="H91" i="1"/>
  <c r="J85" i="1"/>
  <c r="H85" i="1"/>
  <c r="J79" i="1"/>
  <c r="H79" i="1"/>
  <c r="J67" i="1"/>
  <c r="H67" i="1"/>
  <c r="J61" i="1"/>
  <c r="H61" i="1"/>
  <c r="J56" i="1"/>
  <c r="H56" i="1"/>
  <c r="J50" i="1"/>
  <c r="H50" i="1"/>
  <c r="J47" i="1"/>
  <c r="H47" i="1"/>
  <c r="J42" i="1"/>
  <c r="H42" i="1"/>
  <c r="J38" i="1"/>
  <c r="H38" i="1"/>
  <c r="J26" i="1"/>
  <c r="H26" i="1"/>
  <c r="J25" i="1"/>
  <c r="H25" i="1"/>
  <c r="H24" i="1"/>
  <c r="J21" i="1"/>
  <c r="H21" i="1"/>
  <c r="H15" i="1"/>
  <c r="J11" i="1"/>
  <c r="H11" i="1"/>
</calcChain>
</file>

<file path=xl/sharedStrings.xml><?xml version="1.0" encoding="utf-8"?>
<sst xmlns="http://schemas.openxmlformats.org/spreadsheetml/2006/main" count="145" uniqueCount="138">
  <si>
    <t>Jan - Mar 19</t>
  </si>
  <si>
    <t>Budget</t>
  </si>
  <si>
    <t>Ordinary Income/Expense</t>
  </si>
  <si>
    <t>Income</t>
  </si>
  <si>
    <t>Church Contributions</t>
  </si>
  <si>
    <t>CMO Offering</t>
  </si>
  <si>
    <t>FVL Offering</t>
  </si>
  <si>
    <t>Operational Foundation Percent</t>
  </si>
  <si>
    <t>Restricted Specific</t>
  </si>
  <si>
    <t>Weekly Offering</t>
  </si>
  <si>
    <t>Total Church Contributions</t>
  </si>
  <si>
    <t>Duplex</t>
  </si>
  <si>
    <t>Facilities Misc.</t>
  </si>
  <si>
    <t>Pillars Misc</t>
  </si>
  <si>
    <t>Total Facilities Misc.</t>
  </si>
  <si>
    <t>Facilities Rent</t>
  </si>
  <si>
    <t>Food Pantry</t>
  </si>
  <si>
    <t>Gym</t>
  </si>
  <si>
    <t>Hope Center</t>
  </si>
  <si>
    <t>Pillars Inc.</t>
  </si>
  <si>
    <t>Total Facilities Rent</t>
  </si>
  <si>
    <t>Facilities, Utilities</t>
  </si>
  <si>
    <t>Total Facilities, Utilities</t>
  </si>
  <si>
    <t>Total Income</t>
  </si>
  <si>
    <t>Gross Profit</t>
  </si>
  <si>
    <t>Expense</t>
  </si>
  <si>
    <t>Administrative</t>
  </si>
  <si>
    <t>Bank Service Charges</t>
  </si>
  <si>
    <t>Insurance - Church Mutal</t>
  </si>
  <si>
    <t>Insurance - Umbrella Liability</t>
  </si>
  <si>
    <t>Insurance - Worker's Comp.</t>
  </si>
  <si>
    <t>Office Supplies</t>
  </si>
  <si>
    <t>Phones - staff</t>
  </si>
  <si>
    <t>Postage &amp; Delivery</t>
  </si>
  <si>
    <t>Printing and Reproduction</t>
  </si>
  <si>
    <t>Professional Fees</t>
  </si>
  <si>
    <t>Total Administrative</t>
  </si>
  <si>
    <t>Adult Discipleship</t>
  </si>
  <si>
    <t>Bible Class</t>
  </si>
  <si>
    <t>Publications</t>
  </si>
  <si>
    <t>Total Adult Discipleship</t>
  </si>
  <si>
    <t>Member Care</t>
  </si>
  <si>
    <t>Fellowship Events</t>
  </si>
  <si>
    <t>Shut in Stamps</t>
  </si>
  <si>
    <t>Sunday Fellowship</t>
  </si>
  <si>
    <t>Total Member Care</t>
  </si>
  <si>
    <t>Memorial Fund Loan Repayment</t>
  </si>
  <si>
    <t>Loan Payment Memorial Fund</t>
  </si>
  <si>
    <t>Total Memorial Fund Loan Repayment</t>
  </si>
  <si>
    <t>Mission Outreach</t>
  </si>
  <si>
    <t>Advertising and Promotion</t>
  </si>
  <si>
    <t>Event Expenses</t>
  </si>
  <si>
    <t>Griefshare</t>
  </si>
  <si>
    <t>Website</t>
  </si>
  <si>
    <t>Total Mission Outreach</t>
  </si>
  <si>
    <t>Outside Ministries</t>
  </si>
  <si>
    <t>FVL</t>
  </si>
  <si>
    <t>WELS</t>
  </si>
  <si>
    <t>WELS United</t>
  </si>
  <si>
    <t>Total Outside Ministries</t>
  </si>
  <si>
    <t>Overseers</t>
  </si>
  <si>
    <t>Conferences and Meetings</t>
  </si>
  <si>
    <t>Moving</t>
  </si>
  <si>
    <t>Professional Growth</t>
  </si>
  <si>
    <t>Relations Building</t>
  </si>
  <si>
    <t>Total Overseers</t>
  </si>
  <si>
    <t>Payroll</t>
  </si>
  <si>
    <t>Health Insurance</t>
  </si>
  <si>
    <t>Hourly Wage</t>
  </si>
  <si>
    <t>Housing Allowance</t>
  </si>
  <si>
    <t>Mileage Reimbursement</t>
  </si>
  <si>
    <t>Organist/Choir Dir/Accomp</t>
  </si>
  <si>
    <t>Payroll Taxes Non Call Workers</t>
  </si>
  <si>
    <t>Pension</t>
  </si>
  <si>
    <t>Salary Workers</t>
  </si>
  <si>
    <t>Social Security Reimbursement</t>
  </si>
  <si>
    <t>Visitation Pastor</t>
  </si>
  <si>
    <t>Total Payroll</t>
  </si>
  <si>
    <t>Properties</t>
  </si>
  <si>
    <t>Repairs and Maintenance</t>
  </si>
  <si>
    <t>Taxes - Property</t>
  </si>
  <si>
    <t>Utilities</t>
  </si>
  <si>
    <t>Total Duplex</t>
  </si>
  <si>
    <t>Janitorial Supplies</t>
  </si>
  <si>
    <t>Landscaping Expenses</t>
  </si>
  <si>
    <t>Snow Removal</t>
  </si>
  <si>
    <t>Total Properties</t>
  </si>
  <si>
    <t>Technology</t>
  </si>
  <si>
    <t>AV Booth &amp; Equipment</t>
  </si>
  <si>
    <t>Software/website subscr, etc.</t>
  </si>
  <si>
    <t>Total Technology</t>
  </si>
  <si>
    <t>Worship</t>
  </si>
  <si>
    <t>Advent by Candlelight</t>
  </si>
  <si>
    <t>Choir/Music Ministry</t>
  </si>
  <si>
    <t>Communion Supplies</t>
  </si>
  <si>
    <t>Copyright License fees</t>
  </si>
  <si>
    <t>Flowers, Decorations &amp; Supplies</t>
  </si>
  <si>
    <t>Guest Presenters</t>
  </si>
  <si>
    <t>Multi Media</t>
  </si>
  <si>
    <t>Organ Repairs &amp; Tuning</t>
  </si>
  <si>
    <t>Total Worship</t>
  </si>
  <si>
    <t>Youth Discipleship</t>
  </si>
  <si>
    <t>Confirmation</t>
  </si>
  <si>
    <t>Teen Group</t>
  </si>
  <si>
    <t>Underground</t>
  </si>
  <si>
    <t>Total Youth Discipleship</t>
  </si>
  <si>
    <t>Total Expense</t>
  </si>
  <si>
    <t>Net Ordinary Income</t>
  </si>
  <si>
    <t>Other Income/Expense</t>
  </si>
  <si>
    <t>Other Income</t>
  </si>
  <si>
    <t>Non-Budgeted Income</t>
  </si>
  <si>
    <t>Freewill Offering Pass Through</t>
  </si>
  <si>
    <t>Funeral &amp; Card Sales</t>
  </si>
  <si>
    <t>FVL LTCC &amp; Extra  Mbr Offerings</t>
  </si>
  <si>
    <t>GriefShare</t>
  </si>
  <si>
    <t>Memorial Fund Interest (599)</t>
  </si>
  <si>
    <t>Memorials Received from Members</t>
  </si>
  <si>
    <t>Mmbr/Nonmbr Benevolence Choice$</t>
  </si>
  <si>
    <t>School Roof Repair</t>
  </si>
  <si>
    <t>STM Mission Partner Offerings</t>
  </si>
  <si>
    <t>Tuition Choice/Scrip</t>
  </si>
  <si>
    <t>Underground Childrens Offerings</t>
  </si>
  <si>
    <t>WELS Non CMO Member Offerings</t>
  </si>
  <si>
    <t>Total Non-Budgeted Income</t>
  </si>
  <si>
    <t>Total Other Income</t>
  </si>
  <si>
    <t>Other Expense</t>
  </si>
  <si>
    <t>Non Budgeted Expenses</t>
  </si>
  <si>
    <t>Freewill Offerings Pass Through</t>
  </si>
  <si>
    <t>FVL Member Offerings</t>
  </si>
  <si>
    <t>Memorials Rec'd from Members</t>
  </si>
  <si>
    <t>School Roof Repairs</t>
  </si>
  <si>
    <t>STM Mission Partner</t>
  </si>
  <si>
    <t>United Community Expenses</t>
  </si>
  <si>
    <t>WELS Member Offerings</t>
  </si>
  <si>
    <t>Total Non Budgeted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</si>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</sst>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3" xfId="0" applyNumberFormat="1" applyFont="1" applyBorder="1"/>
    <xf numFmtId="164" fontId="2" fillId="0" borderId="0" xfId="0" applyNumberFormat="1" applyFont="1" applyBorder="1"/>
    <xf numFmtId="164" fontId="2" fillId="0" borderId="5" xfId="0" applyNumberFormat="1" applyFont="1" applyBorder="1"/>
    <xf numFmtId="164" fontId="2" fillId="0" borderId="4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9" customFormat="1" x14ac:dyDescent="0.25">
      <c r="E30" s="18"/>
      <c r="F30" s="18"/>
      <c r="G30" s="18"/>
      <c r="H30" s="18"/>
    </row>
    <row r="31" spans="5:8" s="19" customFormat="1" x14ac:dyDescent="0.25">
      <c r="E31" s="18"/>
      <c r="F31" s="18"/>
      <c r="G31" s="18"/>
      <c r="H31" s="18"/>
    </row>
    <row r="32" spans="5:8" s="19" customFormat="1" x14ac:dyDescent="0.25"/>
    <row r="40" spans="2:3" x14ac:dyDescent="0.25">
      <c r="B40" s="20"/>
      <c r="C40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146"/>
  <sheetViews>
    <sheetView tabSelected="1" workbookViewId="0">
      <pane xSplit="7" ySplit="2" topLeftCell="H3" activePane="bottomRight" state="frozenSplit"/>
      <selection pane="topRight" activeCell="H1" sqref="H1"/>
      <selection pane="bottomLeft" activeCell="A3" sqref="A3"/>
      <selection pane="bottomRight"/>
    </sheetView>
  </sheetViews>
  <sheetFormatPr defaultRowHeight="15" x14ac:dyDescent="0.25"/>
  <cols>
    <col min="1" max="6" width="3" style="16" customWidth="1"/>
    <col min="7" max="7" width="26.7109375" style="16" customWidth="1"/>
    <col min="8" max="8" width="10.28515625" style="17" bestFit="1" customWidth="1"/>
    <col min="9" max="9" width="2.28515625" style="17" customWidth="1"/>
    <col min="10" max="10" width="8.7109375" style="17" bestFit="1" customWidth="1"/>
  </cols>
  <sheetData>
    <row r="1" spans="1:10" ht="15.75" thickBot="1" x14ac:dyDescent="0.3">
      <c r="A1" s="1"/>
      <c r="B1" s="1"/>
      <c r="C1" s="1"/>
      <c r="D1" s="1"/>
      <c r="E1" s="1"/>
      <c r="F1" s="1"/>
      <c r="G1" s="1"/>
      <c r="H1" s="3"/>
      <c r="I1" s="2"/>
      <c r="J1" s="3"/>
    </row>
    <row r="2" spans="1:10" s="15" customFormat="1" ht="16.5" thickTop="1" thickBot="1" x14ac:dyDescent="0.3">
      <c r="A2" s="12"/>
      <c r="B2" s="12"/>
      <c r="C2" s="12"/>
      <c r="D2" s="12"/>
      <c r="E2" s="12"/>
      <c r="F2" s="12"/>
      <c r="G2" s="12"/>
      <c r="H2" s="13" t="s">
        <v>0</v>
      </c>
      <c r="I2" s="14"/>
      <c r="J2" s="13" t="s">
        <v>1</v>
      </c>
    </row>
    <row r="3" spans="1:10" ht="15.75" thickTop="1" x14ac:dyDescent="0.25">
      <c r="A3" s="1"/>
      <c r="B3" s="1" t="s">
        <v>2</v>
      </c>
      <c r="C3" s="1"/>
      <c r="D3" s="1"/>
      <c r="E3" s="1"/>
      <c r="F3" s="1"/>
      <c r="G3" s="1"/>
      <c r="H3" s="4"/>
      <c r="I3" s="5"/>
      <c r="J3" s="4"/>
    </row>
    <row r="4" spans="1:10" x14ac:dyDescent="0.25">
      <c r="A4" s="1"/>
      <c r="B4" s="1"/>
      <c r="C4" s="1"/>
      <c r="D4" s="1" t="s">
        <v>3</v>
      </c>
      <c r="E4" s="1"/>
      <c r="F4" s="1"/>
      <c r="G4" s="1"/>
      <c r="H4" s="4"/>
      <c r="I4" s="5"/>
      <c r="J4" s="4"/>
    </row>
    <row r="5" spans="1:10" x14ac:dyDescent="0.25">
      <c r="A5" s="1"/>
      <c r="B5" s="1"/>
      <c r="C5" s="1"/>
      <c r="D5" s="1"/>
      <c r="E5" s="1" t="s">
        <v>4</v>
      </c>
      <c r="F5" s="1"/>
      <c r="G5" s="1"/>
      <c r="H5" s="4"/>
      <c r="I5" s="5"/>
      <c r="J5" s="4"/>
    </row>
    <row r="6" spans="1:10" x14ac:dyDescent="0.25">
      <c r="A6" s="1"/>
      <c r="B6" s="1"/>
      <c r="C6" s="1"/>
      <c r="D6" s="1"/>
      <c r="E6" s="1"/>
      <c r="F6" s="1" t="s">
        <v>5</v>
      </c>
      <c r="G6" s="1"/>
      <c r="H6" s="4">
        <v>575</v>
      </c>
      <c r="I6" s="5"/>
      <c r="J6" s="4">
        <v>375</v>
      </c>
    </row>
    <row r="7" spans="1:10" x14ac:dyDescent="0.25">
      <c r="A7" s="1"/>
      <c r="B7" s="1"/>
      <c r="C7" s="1"/>
      <c r="D7" s="1"/>
      <c r="E7" s="1"/>
      <c r="F7" s="1" t="s">
        <v>6</v>
      </c>
      <c r="G7" s="1"/>
      <c r="H7" s="4">
        <v>340</v>
      </c>
      <c r="I7" s="5"/>
      <c r="J7" s="4">
        <v>225</v>
      </c>
    </row>
    <row r="8" spans="1:10" x14ac:dyDescent="0.25">
      <c r="A8" s="1"/>
      <c r="B8" s="1"/>
      <c r="C8" s="1"/>
      <c r="D8" s="1"/>
      <c r="E8" s="1"/>
      <c r="F8" s="1" t="s">
        <v>7</v>
      </c>
      <c r="G8" s="1"/>
      <c r="H8" s="4">
        <v>0</v>
      </c>
      <c r="I8" s="5"/>
      <c r="J8" s="4">
        <v>0</v>
      </c>
    </row>
    <row r="9" spans="1:10" x14ac:dyDescent="0.25">
      <c r="A9" s="1"/>
      <c r="B9" s="1"/>
      <c r="C9" s="1"/>
      <c r="D9" s="1"/>
      <c r="E9" s="1"/>
      <c r="F9" s="1" t="s">
        <v>8</v>
      </c>
      <c r="G9" s="1"/>
      <c r="H9" s="4">
        <v>25</v>
      </c>
      <c r="I9" s="5"/>
      <c r="J9" s="4"/>
    </row>
    <row r="10" spans="1:10" ht="15.75" thickBot="1" x14ac:dyDescent="0.3">
      <c r="A10" s="1"/>
      <c r="B10" s="1"/>
      <c r="C10" s="1"/>
      <c r="D10" s="1"/>
      <c r="E10" s="1"/>
      <c r="F10" s="1" t="s">
        <v>9</v>
      </c>
      <c r="G10" s="1"/>
      <c r="H10" s="6">
        <v>87233.86</v>
      </c>
      <c r="I10" s="5"/>
      <c r="J10" s="6">
        <v>100400</v>
      </c>
    </row>
    <row r="11" spans="1:10" x14ac:dyDescent="0.25">
      <c r="A11" s="1"/>
      <c r="B11" s="1"/>
      <c r="C11" s="1"/>
      <c r="D11" s="1"/>
      <c r="E11" s="1" t="s">
        <v>10</v>
      </c>
      <c r="F11" s="1"/>
      <c r="G11" s="1"/>
      <c r="H11" s="4">
        <f>ROUND(SUM(H5:H10),5)</f>
        <v>88173.86</v>
      </c>
      <c r="I11" s="5"/>
      <c r="J11" s="4">
        <f>ROUND(SUM(J5:J10),5)</f>
        <v>101000</v>
      </c>
    </row>
    <row r="12" spans="1:10" x14ac:dyDescent="0.25">
      <c r="A12" s="1"/>
      <c r="B12" s="1"/>
      <c r="C12" s="1"/>
      <c r="D12" s="1"/>
      <c r="E12" s="1" t="s">
        <v>11</v>
      </c>
      <c r="F12" s="1"/>
      <c r="G12" s="1"/>
      <c r="H12" s="4">
        <v>2595</v>
      </c>
      <c r="I12" s="5"/>
      <c r="J12" s="4">
        <v>2595</v>
      </c>
    </row>
    <row r="13" spans="1:10" x14ac:dyDescent="0.25">
      <c r="A13" s="1"/>
      <c r="B13" s="1"/>
      <c r="C13" s="1"/>
      <c r="D13" s="1"/>
      <c r="E13" s="1" t="s">
        <v>12</v>
      </c>
      <c r="F13" s="1"/>
      <c r="G13" s="1"/>
      <c r="H13" s="4"/>
      <c r="I13" s="5"/>
      <c r="J13" s="4"/>
    </row>
    <row r="14" spans="1:10" ht="15.75" thickBot="1" x14ac:dyDescent="0.3">
      <c r="A14" s="1"/>
      <c r="B14" s="1"/>
      <c r="C14" s="1"/>
      <c r="D14" s="1"/>
      <c r="E14" s="1"/>
      <c r="F14" s="1" t="s">
        <v>13</v>
      </c>
      <c r="G14" s="1"/>
      <c r="H14" s="6">
        <v>148.05000000000001</v>
      </c>
      <c r="I14" s="5"/>
      <c r="J14" s="4"/>
    </row>
    <row r="15" spans="1:10" x14ac:dyDescent="0.25">
      <c r="A15" s="1"/>
      <c r="B15" s="1"/>
      <c r="C15" s="1"/>
      <c r="D15" s="1"/>
      <c r="E15" s="1" t="s">
        <v>14</v>
      </c>
      <c r="F15" s="1"/>
      <c r="G15" s="1"/>
      <c r="H15" s="4">
        <f>ROUND(SUM(H13:H14),5)</f>
        <v>148.05000000000001</v>
      </c>
      <c r="I15" s="5"/>
      <c r="J15" s="4"/>
    </row>
    <row r="16" spans="1:10" x14ac:dyDescent="0.25">
      <c r="A16" s="1"/>
      <c r="B16" s="1"/>
      <c r="C16" s="1"/>
      <c r="D16" s="1"/>
      <c r="E16" s="1" t="s">
        <v>15</v>
      </c>
      <c r="F16" s="1"/>
      <c r="G16" s="1"/>
      <c r="H16" s="4"/>
      <c r="I16" s="5"/>
      <c r="J16" s="4"/>
    </row>
    <row r="17" spans="1:10" x14ac:dyDescent="0.25">
      <c r="A17" s="1"/>
      <c r="B17" s="1"/>
      <c r="C17" s="1"/>
      <c r="D17" s="1"/>
      <c r="E17" s="1"/>
      <c r="F17" s="1" t="s">
        <v>16</v>
      </c>
      <c r="G17" s="1"/>
      <c r="H17" s="4">
        <v>300</v>
      </c>
      <c r="I17" s="5"/>
      <c r="J17" s="4">
        <v>300</v>
      </c>
    </row>
    <row r="18" spans="1:10" x14ac:dyDescent="0.25">
      <c r="A18" s="1"/>
      <c r="B18" s="1"/>
      <c r="C18" s="1"/>
      <c r="D18" s="1"/>
      <c r="E18" s="1"/>
      <c r="F18" s="1" t="s">
        <v>17</v>
      </c>
      <c r="G18" s="1"/>
      <c r="H18" s="4">
        <v>30</v>
      </c>
      <c r="I18" s="5"/>
      <c r="J18" s="4">
        <v>100</v>
      </c>
    </row>
    <row r="19" spans="1:10" x14ac:dyDescent="0.25">
      <c r="A19" s="1"/>
      <c r="B19" s="1"/>
      <c r="C19" s="1"/>
      <c r="D19" s="1"/>
      <c r="E19" s="1"/>
      <c r="F19" s="1" t="s">
        <v>18</v>
      </c>
      <c r="G19" s="1"/>
      <c r="H19" s="4">
        <v>690</v>
      </c>
      <c r="I19" s="5"/>
      <c r="J19" s="4">
        <v>690</v>
      </c>
    </row>
    <row r="20" spans="1:10" ht="15.75" thickBot="1" x14ac:dyDescent="0.3">
      <c r="A20" s="1"/>
      <c r="B20" s="1"/>
      <c r="C20" s="1"/>
      <c r="D20" s="1"/>
      <c r="E20" s="1"/>
      <c r="F20" s="1" t="s">
        <v>19</v>
      </c>
      <c r="G20" s="1"/>
      <c r="H20" s="6">
        <v>0</v>
      </c>
      <c r="I20" s="5"/>
      <c r="J20" s="6">
        <v>0</v>
      </c>
    </row>
    <row r="21" spans="1:10" x14ac:dyDescent="0.25">
      <c r="A21" s="1"/>
      <c r="B21" s="1"/>
      <c r="C21" s="1"/>
      <c r="D21" s="1"/>
      <c r="E21" s="1" t="s">
        <v>20</v>
      </c>
      <c r="F21" s="1"/>
      <c r="G21" s="1"/>
      <c r="H21" s="4">
        <f>ROUND(SUM(H16:H20),5)</f>
        <v>1020</v>
      </c>
      <c r="I21" s="5"/>
      <c r="J21" s="4">
        <f>ROUND(SUM(J16:J20),5)</f>
        <v>1090</v>
      </c>
    </row>
    <row r="22" spans="1:10" x14ac:dyDescent="0.25">
      <c r="A22" s="1"/>
      <c r="B22" s="1"/>
      <c r="C22" s="1"/>
      <c r="D22" s="1"/>
      <c r="E22" s="1" t="s">
        <v>21</v>
      </c>
      <c r="F22" s="1"/>
      <c r="G22" s="1"/>
      <c r="H22" s="4"/>
      <c r="I22" s="5"/>
      <c r="J22" s="4"/>
    </row>
    <row r="23" spans="1:10" ht="15.75" thickBot="1" x14ac:dyDescent="0.3">
      <c r="A23" s="1"/>
      <c r="B23" s="1"/>
      <c r="C23" s="1"/>
      <c r="D23" s="1"/>
      <c r="E23" s="1"/>
      <c r="F23" s="1" t="s">
        <v>19</v>
      </c>
      <c r="G23" s="1"/>
      <c r="H23" s="7">
        <v>1314.22</v>
      </c>
      <c r="I23" s="5"/>
      <c r="J23" s="4"/>
    </row>
    <row r="24" spans="1:10" ht="15.75" thickBot="1" x14ac:dyDescent="0.3">
      <c r="A24" s="1"/>
      <c r="B24" s="1"/>
      <c r="C24" s="1"/>
      <c r="D24" s="1"/>
      <c r="E24" s="1" t="s">
        <v>22</v>
      </c>
      <c r="F24" s="1"/>
      <c r="G24" s="1"/>
      <c r="H24" s="8">
        <f>ROUND(SUM(H22:H23),5)</f>
        <v>1314.22</v>
      </c>
      <c r="I24" s="5"/>
      <c r="J24" s="7"/>
    </row>
    <row r="25" spans="1:10" ht="15.75" thickBot="1" x14ac:dyDescent="0.3">
      <c r="A25" s="1"/>
      <c r="B25" s="1"/>
      <c r="C25" s="1"/>
      <c r="D25" s="1" t="s">
        <v>23</v>
      </c>
      <c r="E25" s="1"/>
      <c r="F25" s="1"/>
      <c r="G25" s="1"/>
      <c r="H25" s="9">
        <f>ROUND(H4+SUM(H11:H12)+H15+H21+H24,5)</f>
        <v>93251.13</v>
      </c>
      <c r="I25" s="5"/>
      <c r="J25" s="9">
        <f>ROUND(J4+SUM(J11:J12)+J15+J21+J24,5)</f>
        <v>104685</v>
      </c>
    </row>
    <row r="26" spans="1:10" x14ac:dyDescent="0.25">
      <c r="A26" s="1"/>
      <c r="B26" s="1"/>
      <c r="C26" s="1" t="s">
        <v>24</v>
      </c>
      <c r="D26" s="1"/>
      <c r="E26" s="1"/>
      <c r="F26" s="1"/>
      <c r="G26" s="1"/>
      <c r="H26" s="4">
        <f>H25</f>
        <v>93251.13</v>
      </c>
      <c r="I26" s="5"/>
      <c r="J26" s="4">
        <f>J25</f>
        <v>104685</v>
      </c>
    </row>
    <row r="27" spans="1:10" x14ac:dyDescent="0.25">
      <c r="A27" s="1"/>
      <c r="B27" s="1"/>
      <c r="C27" s="1"/>
      <c r="D27" s="1" t="s">
        <v>25</v>
      </c>
      <c r="E27" s="1"/>
      <c r="F27" s="1"/>
      <c r="G27" s="1"/>
      <c r="H27" s="4"/>
      <c r="I27" s="5"/>
      <c r="J27" s="4"/>
    </row>
    <row r="28" spans="1:10" x14ac:dyDescent="0.25">
      <c r="A28" s="1"/>
      <c r="B28" s="1"/>
      <c r="C28" s="1"/>
      <c r="D28" s="1"/>
      <c r="E28" s="1" t="s">
        <v>26</v>
      </c>
      <c r="F28" s="1"/>
      <c r="G28" s="1"/>
      <c r="H28" s="4"/>
      <c r="I28" s="5"/>
      <c r="J28" s="4"/>
    </row>
    <row r="29" spans="1:10" x14ac:dyDescent="0.25">
      <c r="A29" s="1"/>
      <c r="B29" s="1"/>
      <c r="C29" s="1"/>
      <c r="D29" s="1"/>
      <c r="E29" s="1"/>
      <c r="F29" s="1" t="s">
        <v>27</v>
      </c>
      <c r="G29" s="1"/>
      <c r="H29" s="4">
        <v>109.3</v>
      </c>
      <c r="I29" s="5"/>
      <c r="J29" s="4">
        <v>138</v>
      </c>
    </row>
    <row r="30" spans="1:10" x14ac:dyDescent="0.25">
      <c r="A30" s="1"/>
      <c r="B30" s="1"/>
      <c r="C30" s="1"/>
      <c r="D30" s="1"/>
      <c r="E30" s="1"/>
      <c r="F30" s="1" t="s">
        <v>28</v>
      </c>
      <c r="G30" s="1"/>
      <c r="H30" s="4">
        <v>3517</v>
      </c>
      <c r="I30" s="5"/>
      <c r="J30" s="4">
        <v>3140</v>
      </c>
    </row>
    <row r="31" spans="1:10" x14ac:dyDescent="0.25">
      <c r="A31" s="1"/>
      <c r="B31" s="1"/>
      <c r="C31" s="1"/>
      <c r="D31" s="1"/>
      <c r="E31" s="1"/>
      <c r="F31" s="1" t="s">
        <v>29</v>
      </c>
      <c r="G31" s="1"/>
      <c r="H31" s="4">
        <v>0</v>
      </c>
      <c r="I31" s="5"/>
      <c r="J31" s="4">
        <v>0</v>
      </c>
    </row>
    <row r="32" spans="1:10" x14ac:dyDescent="0.25">
      <c r="A32" s="1"/>
      <c r="B32" s="1"/>
      <c r="C32" s="1"/>
      <c r="D32" s="1"/>
      <c r="E32" s="1"/>
      <c r="F32" s="1" t="s">
        <v>30</v>
      </c>
      <c r="G32" s="1"/>
      <c r="H32" s="4">
        <v>0</v>
      </c>
      <c r="I32" s="5"/>
      <c r="J32" s="4">
        <v>0</v>
      </c>
    </row>
    <row r="33" spans="1:10" x14ac:dyDescent="0.25">
      <c r="A33" s="1"/>
      <c r="B33" s="1"/>
      <c r="C33" s="1"/>
      <c r="D33" s="1"/>
      <c r="E33" s="1"/>
      <c r="F33" s="1" t="s">
        <v>31</v>
      </c>
      <c r="G33" s="1"/>
      <c r="H33" s="4">
        <v>184.54</v>
      </c>
      <c r="I33" s="5"/>
      <c r="J33" s="4">
        <v>250</v>
      </c>
    </row>
    <row r="34" spans="1:10" x14ac:dyDescent="0.25">
      <c r="A34" s="1"/>
      <c r="B34" s="1"/>
      <c r="C34" s="1"/>
      <c r="D34" s="1"/>
      <c r="E34" s="1"/>
      <c r="F34" s="1" t="s">
        <v>32</v>
      </c>
      <c r="G34" s="1"/>
      <c r="H34" s="4">
        <v>650.23</v>
      </c>
      <c r="I34" s="5"/>
      <c r="J34" s="4">
        <v>545</v>
      </c>
    </row>
    <row r="35" spans="1:10" x14ac:dyDescent="0.25">
      <c r="A35" s="1"/>
      <c r="B35" s="1"/>
      <c r="C35" s="1"/>
      <c r="D35" s="1"/>
      <c r="E35" s="1"/>
      <c r="F35" s="1" t="s">
        <v>33</v>
      </c>
      <c r="G35" s="1"/>
      <c r="H35" s="4">
        <v>0</v>
      </c>
      <c r="I35" s="5"/>
      <c r="J35" s="4">
        <v>200</v>
      </c>
    </row>
    <row r="36" spans="1:10" x14ac:dyDescent="0.25">
      <c r="A36" s="1"/>
      <c r="B36" s="1"/>
      <c r="C36" s="1"/>
      <c r="D36" s="1"/>
      <c r="E36" s="1"/>
      <c r="F36" s="1" t="s">
        <v>34</v>
      </c>
      <c r="G36" s="1"/>
      <c r="H36" s="4">
        <v>969.63</v>
      </c>
      <c r="I36" s="5"/>
      <c r="J36" s="4">
        <v>1100</v>
      </c>
    </row>
    <row r="37" spans="1:10" ht="15.75" thickBot="1" x14ac:dyDescent="0.3">
      <c r="A37" s="1"/>
      <c r="B37" s="1"/>
      <c r="C37" s="1"/>
      <c r="D37" s="1"/>
      <c r="E37" s="1"/>
      <c r="F37" s="1" t="s">
        <v>35</v>
      </c>
      <c r="G37" s="1"/>
      <c r="H37" s="6">
        <v>435</v>
      </c>
      <c r="I37" s="5"/>
      <c r="J37" s="6">
        <v>300</v>
      </c>
    </row>
    <row r="38" spans="1:10" x14ac:dyDescent="0.25">
      <c r="A38" s="1"/>
      <c r="B38" s="1"/>
      <c r="C38" s="1"/>
      <c r="D38" s="1"/>
      <c r="E38" s="1" t="s">
        <v>36</v>
      </c>
      <c r="F38" s="1"/>
      <c r="G38" s="1"/>
      <c r="H38" s="4">
        <f>ROUND(SUM(H28:H37),5)</f>
        <v>5865.7</v>
      </c>
      <c r="I38" s="5"/>
      <c r="J38" s="4">
        <f>ROUND(SUM(J28:J37),5)</f>
        <v>5673</v>
      </c>
    </row>
    <row r="39" spans="1:10" x14ac:dyDescent="0.25">
      <c r="A39" s="1"/>
      <c r="B39" s="1"/>
      <c r="C39" s="1"/>
      <c r="D39" s="1"/>
      <c r="E39" s="1" t="s">
        <v>37</v>
      </c>
      <c r="F39" s="1"/>
      <c r="G39" s="1"/>
      <c r="H39" s="4"/>
      <c r="I39" s="5"/>
      <c r="J39" s="4"/>
    </row>
    <row r="40" spans="1:10" x14ac:dyDescent="0.25">
      <c r="A40" s="1"/>
      <c r="B40" s="1"/>
      <c r="C40" s="1"/>
      <c r="D40" s="1"/>
      <c r="E40" s="1"/>
      <c r="F40" s="1" t="s">
        <v>38</v>
      </c>
      <c r="G40" s="1"/>
      <c r="H40" s="4">
        <v>128.77000000000001</v>
      </c>
      <c r="I40" s="5"/>
      <c r="J40" s="4">
        <v>250</v>
      </c>
    </row>
    <row r="41" spans="1:10" ht="15.75" thickBot="1" x14ac:dyDescent="0.3">
      <c r="A41" s="1"/>
      <c r="B41" s="1"/>
      <c r="C41" s="1"/>
      <c r="D41" s="1"/>
      <c r="E41" s="1"/>
      <c r="F41" s="1" t="s">
        <v>39</v>
      </c>
      <c r="G41" s="1"/>
      <c r="H41" s="6">
        <v>358.3</v>
      </c>
      <c r="I41" s="5"/>
      <c r="J41" s="6">
        <v>475</v>
      </c>
    </row>
    <row r="42" spans="1:10" x14ac:dyDescent="0.25">
      <c r="A42" s="1"/>
      <c r="B42" s="1"/>
      <c r="C42" s="1"/>
      <c r="D42" s="1"/>
      <c r="E42" s="1" t="s">
        <v>40</v>
      </c>
      <c r="F42" s="1"/>
      <c r="G42" s="1"/>
      <c r="H42" s="4">
        <f>ROUND(SUM(H39:H41),5)</f>
        <v>487.07</v>
      </c>
      <c r="I42" s="5"/>
      <c r="J42" s="4">
        <f>ROUND(SUM(J39:J41),5)</f>
        <v>725</v>
      </c>
    </row>
    <row r="43" spans="1:10" x14ac:dyDescent="0.25">
      <c r="A43" s="1"/>
      <c r="B43" s="1"/>
      <c r="C43" s="1"/>
      <c r="D43" s="1"/>
      <c r="E43" s="1" t="s">
        <v>41</v>
      </c>
      <c r="F43" s="1"/>
      <c r="G43" s="1"/>
      <c r="H43" s="4"/>
      <c r="I43" s="5"/>
      <c r="J43" s="4"/>
    </row>
    <row r="44" spans="1:10" x14ac:dyDescent="0.25">
      <c r="A44" s="1"/>
      <c r="B44" s="1"/>
      <c r="C44" s="1"/>
      <c r="D44" s="1"/>
      <c r="E44" s="1"/>
      <c r="F44" s="1" t="s">
        <v>42</v>
      </c>
      <c r="G44" s="1"/>
      <c r="H44" s="4">
        <v>757.33</v>
      </c>
      <c r="I44" s="5"/>
      <c r="J44" s="4">
        <v>300</v>
      </c>
    </row>
    <row r="45" spans="1:10" x14ac:dyDescent="0.25">
      <c r="A45" s="1"/>
      <c r="B45" s="1"/>
      <c r="C45" s="1"/>
      <c r="D45" s="1"/>
      <c r="E45" s="1"/>
      <c r="F45" s="1" t="s">
        <v>43</v>
      </c>
      <c r="G45" s="1"/>
      <c r="H45" s="4">
        <v>0</v>
      </c>
      <c r="I45" s="5"/>
      <c r="J45" s="4">
        <v>30</v>
      </c>
    </row>
    <row r="46" spans="1:10" ht="15.75" thickBot="1" x14ac:dyDescent="0.3">
      <c r="A46" s="1"/>
      <c r="B46" s="1"/>
      <c r="C46" s="1"/>
      <c r="D46" s="1"/>
      <c r="E46" s="1"/>
      <c r="F46" s="1" t="s">
        <v>44</v>
      </c>
      <c r="G46" s="1"/>
      <c r="H46" s="6">
        <v>124.9</v>
      </c>
      <c r="I46" s="5"/>
      <c r="J46" s="6">
        <v>185</v>
      </c>
    </row>
    <row r="47" spans="1:10" x14ac:dyDescent="0.25">
      <c r="A47" s="1"/>
      <c r="B47" s="1"/>
      <c r="C47" s="1"/>
      <c r="D47" s="1"/>
      <c r="E47" s="1" t="s">
        <v>45</v>
      </c>
      <c r="F47" s="1"/>
      <c r="G47" s="1"/>
      <c r="H47" s="4">
        <f>ROUND(SUM(H43:H46),5)</f>
        <v>882.23</v>
      </c>
      <c r="I47" s="5"/>
      <c r="J47" s="4">
        <f>ROUND(SUM(J43:J46),5)</f>
        <v>515</v>
      </c>
    </row>
    <row r="48" spans="1:10" x14ac:dyDescent="0.25">
      <c r="A48" s="1"/>
      <c r="B48" s="1"/>
      <c r="C48" s="1"/>
      <c r="D48" s="1"/>
      <c r="E48" s="1" t="s">
        <v>46</v>
      </c>
      <c r="F48" s="1"/>
      <c r="G48" s="1"/>
      <c r="H48" s="4"/>
      <c r="I48" s="5"/>
      <c r="J48" s="4"/>
    </row>
    <row r="49" spans="1:10" ht="15.75" thickBot="1" x14ac:dyDescent="0.3">
      <c r="A49" s="1"/>
      <c r="B49" s="1"/>
      <c r="C49" s="1"/>
      <c r="D49" s="1"/>
      <c r="E49" s="1"/>
      <c r="F49" s="1" t="s">
        <v>47</v>
      </c>
      <c r="G49" s="1"/>
      <c r="H49" s="6">
        <v>2499</v>
      </c>
      <c r="I49" s="5"/>
      <c r="J49" s="6">
        <v>2500</v>
      </c>
    </row>
    <row r="50" spans="1:10" x14ac:dyDescent="0.25">
      <c r="A50" s="1"/>
      <c r="B50" s="1"/>
      <c r="C50" s="1"/>
      <c r="D50" s="1"/>
      <c r="E50" s="1" t="s">
        <v>48</v>
      </c>
      <c r="F50" s="1"/>
      <c r="G50" s="1"/>
      <c r="H50" s="4">
        <f>ROUND(SUM(H48:H49),5)</f>
        <v>2499</v>
      </c>
      <c r="I50" s="5"/>
      <c r="J50" s="4">
        <f>ROUND(SUM(J48:J49),5)</f>
        <v>2500</v>
      </c>
    </row>
    <row r="51" spans="1:10" x14ac:dyDescent="0.25">
      <c r="A51" s="1"/>
      <c r="B51" s="1"/>
      <c r="C51" s="1"/>
      <c r="D51" s="1"/>
      <c r="E51" s="1" t="s">
        <v>49</v>
      </c>
      <c r="F51" s="1"/>
      <c r="G51" s="1"/>
      <c r="H51" s="4"/>
      <c r="I51" s="5"/>
      <c r="J51" s="4"/>
    </row>
    <row r="52" spans="1:10" x14ac:dyDescent="0.25">
      <c r="A52" s="1"/>
      <c r="B52" s="1"/>
      <c r="C52" s="1"/>
      <c r="D52" s="1"/>
      <c r="E52" s="1"/>
      <c r="F52" s="1" t="s">
        <v>50</v>
      </c>
      <c r="G52" s="1"/>
      <c r="H52" s="4">
        <v>1336.82</v>
      </c>
      <c r="I52" s="5"/>
      <c r="J52" s="4">
        <v>1665</v>
      </c>
    </row>
    <row r="53" spans="1:10" x14ac:dyDescent="0.25">
      <c r="A53" s="1"/>
      <c r="B53" s="1"/>
      <c r="C53" s="1"/>
      <c r="D53" s="1"/>
      <c r="E53" s="1"/>
      <c r="F53" s="1" t="s">
        <v>51</v>
      </c>
      <c r="G53" s="1"/>
      <c r="H53" s="4">
        <v>536.37</v>
      </c>
      <c r="I53" s="5"/>
      <c r="J53" s="4">
        <v>675</v>
      </c>
    </row>
    <row r="54" spans="1:10" x14ac:dyDescent="0.25">
      <c r="A54" s="1"/>
      <c r="B54" s="1"/>
      <c r="C54" s="1"/>
      <c r="D54" s="1"/>
      <c r="E54" s="1"/>
      <c r="F54" s="1" t="s">
        <v>52</v>
      </c>
      <c r="G54" s="1"/>
      <c r="H54" s="4">
        <v>172.22</v>
      </c>
      <c r="I54" s="5"/>
      <c r="J54" s="4">
        <v>500</v>
      </c>
    </row>
    <row r="55" spans="1:10" ht="15.75" thickBot="1" x14ac:dyDescent="0.3">
      <c r="A55" s="1"/>
      <c r="B55" s="1"/>
      <c r="C55" s="1"/>
      <c r="D55" s="1"/>
      <c r="E55" s="1"/>
      <c r="F55" s="1" t="s">
        <v>53</v>
      </c>
      <c r="G55" s="1"/>
      <c r="H55" s="6">
        <v>165</v>
      </c>
      <c r="I55" s="5"/>
      <c r="J55" s="6">
        <v>0</v>
      </c>
    </row>
    <row r="56" spans="1:10" x14ac:dyDescent="0.25">
      <c r="A56" s="1"/>
      <c r="B56" s="1"/>
      <c r="C56" s="1"/>
      <c r="D56" s="1"/>
      <c r="E56" s="1" t="s">
        <v>54</v>
      </c>
      <c r="F56" s="1"/>
      <c r="G56" s="1"/>
      <c r="H56" s="4">
        <f>ROUND(SUM(H51:H55),5)</f>
        <v>2210.41</v>
      </c>
      <c r="I56" s="5"/>
      <c r="J56" s="4">
        <f>ROUND(SUM(J51:J55),5)</f>
        <v>2840</v>
      </c>
    </row>
    <row r="57" spans="1:10" x14ac:dyDescent="0.25">
      <c r="A57" s="1"/>
      <c r="B57" s="1"/>
      <c r="C57" s="1"/>
      <c r="D57" s="1"/>
      <c r="E57" s="1" t="s">
        <v>55</v>
      </c>
      <c r="F57" s="1"/>
      <c r="G57" s="1"/>
      <c r="H57" s="4"/>
      <c r="I57" s="5"/>
      <c r="J57" s="4"/>
    </row>
    <row r="58" spans="1:10" x14ac:dyDescent="0.25">
      <c r="A58" s="1"/>
      <c r="B58" s="1"/>
      <c r="C58" s="1"/>
      <c r="D58" s="1"/>
      <c r="E58" s="1"/>
      <c r="F58" s="1" t="s">
        <v>56</v>
      </c>
      <c r="G58" s="1"/>
      <c r="H58" s="4">
        <v>5000</v>
      </c>
      <c r="I58" s="5"/>
      <c r="J58" s="4">
        <v>5000</v>
      </c>
    </row>
    <row r="59" spans="1:10" x14ac:dyDescent="0.25">
      <c r="A59" s="1"/>
      <c r="B59" s="1"/>
      <c r="C59" s="1"/>
      <c r="D59" s="1"/>
      <c r="E59" s="1"/>
      <c r="F59" s="1" t="s">
        <v>57</v>
      </c>
      <c r="G59" s="1"/>
      <c r="H59" s="4">
        <v>6250</v>
      </c>
      <c r="I59" s="5"/>
      <c r="J59" s="4">
        <v>6250</v>
      </c>
    </row>
    <row r="60" spans="1:10" ht="15.75" thickBot="1" x14ac:dyDescent="0.3">
      <c r="A60" s="1"/>
      <c r="B60" s="1"/>
      <c r="C60" s="1"/>
      <c r="D60" s="1"/>
      <c r="E60" s="1"/>
      <c r="F60" s="1" t="s">
        <v>58</v>
      </c>
      <c r="G60" s="1"/>
      <c r="H60" s="6">
        <v>300</v>
      </c>
      <c r="I60" s="5"/>
      <c r="J60" s="6">
        <v>300</v>
      </c>
    </row>
    <row r="61" spans="1:10" x14ac:dyDescent="0.25">
      <c r="A61" s="1"/>
      <c r="B61" s="1"/>
      <c r="C61" s="1"/>
      <c r="D61" s="1"/>
      <c r="E61" s="1" t="s">
        <v>59</v>
      </c>
      <c r="F61" s="1"/>
      <c r="G61" s="1"/>
      <c r="H61" s="4">
        <f>ROUND(SUM(H57:H60),5)</f>
        <v>11550</v>
      </c>
      <c r="I61" s="5"/>
      <c r="J61" s="4">
        <f>ROUND(SUM(J57:J60),5)</f>
        <v>11550</v>
      </c>
    </row>
    <row r="62" spans="1:10" x14ac:dyDescent="0.25">
      <c r="A62" s="1"/>
      <c r="B62" s="1"/>
      <c r="C62" s="1"/>
      <c r="D62" s="1"/>
      <c r="E62" s="1" t="s">
        <v>60</v>
      </c>
      <c r="F62" s="1"/>
      <c r="G62" s="1"/>
      <c r="H62" s="4"/>
      <c r="I62" s="5"/>
      <c r="J62" s="4"/>
    </row>
    <row r="63" spans="1:10" x14ac:dyDescent="0.25">
      <c r="A63" s="1"/>
      <c r="B63" s="1"/>
      <c r="C63" s="1"/>
      <c r="D63" s="1"/>
      <c r="E63" s="1"/>
      <c r="F63" s="1" t="s">
        <v>61</v>
      </c>
      <c r="G63" s="1"/>
      <c r="H63" s="4">
        <v>80.22</v>
      </c>
      <c r="I63" s="5"/>
      <c r="J63" s="4">
        <v>250</v>
      </c>
    </row>
    <row r="64" spans="1:10" x14ac:dyDescent="0.25">
      <c r="A64" s="1"/>
      <c r="B64" s="1"/>
      <c r="C64" s="1"/>
      <c r="D64" s="1"/>
      <c r="E64" s="1"/>
      <c r="F64" s="1" t="s">
        <v>62</v>
      </c>
      <c r="G64" s="1"/>
      <c r="H64" s="4">
        <v>0</v>
      </c>
      <c r="I64" s="5"/>
      <c r="J64" s="4">
        <v>0</v>
      </c>
    </row>
    <row r="65" spans="1:10" x14ac:dyDescent="0.25">
      <c r="A65" s="1"/>
      <c r="B65" s="1"/>
      <c r="C65" s="1"/>
      <c r="D65" s="1"/>
      <c r="E65" s="1"/>
      <c r="F65" s="1" t="s">
        <v>63</v>
      </c>
      <c r="G65" s="1"/>
      <c r="H65" s="4">
        <v>0</v>
      </c>
      <c r="I65" s="5"/>
      <c r="J65" s="4">
        <v>37</v>
      </c>
    </row>
    <row r="66" spans="1:10" ht="15.75" thickBot="1" x14ac:dyDescent="0.3">
      <c r="A66" s="1"/>
      <c r="B66" s="1"/>
      <c r="C66" s="1"/>
      <c r="D66" s="1"/>
      <c r="E66" s="1"/>
      <c r="F66" s="1" t="s">
        <v>64</v>
      </c>
      <c r="G66" s="1"/>
      <c r="H66" s="6">
        <v>27.53</v>
      </c>
      <c r="I66" s="5"/>
      <c r="J66" s="6">
        <v>63</v>
      </c>
    </row>
    <row r="67" spans="1:10" x14ac:dyDescent="0.25">
      <c r="A67" s="1"/>
      <c r="B67" s="1"/>
      <c r="C67" s="1"/>
      <c r="D67" s="1"/>
      <c r="E67" s="1" t="s">
        <v>65</v>
      </c>
      <c r="F67" s="1"/>
      <c r="G67" s="1"/>
      <c r="H67" s="4">
        <f>ROUND(SUM(H62:H66),5)</f>
        <v>107.75</v>
      </c>
      <c r="I67" s="5"/>
      <c r="J67" s="4">
        <f>ROUND(SUM(J62:J66),5)</f>
        <v>350</v>
      </c>
    </row>
    <row r="68" spans="1:10" x14ac:dyDescent="0.25">
      <c r="A68" s="1"/>
      <c r="B68" s="1"/>
      <c r="C68" s="1"/>
      <c r="D68" s="1"/>
      <c r="E68" s="1" t="s">
        <v>66</v>
      </c>
      <c r="F68" s="1"/>
      <c r="G68" s="1"/>
      <c r="H68" s="4"/>
      <c r="I68" s="5"/>
      <c r="J68" s="4"/>
    </row>
    <row r="69" spans="1:10" x14ac:dyDescent="0.25">
      <c r="A69" s="1"/>
      <c r="B69" s="1"/>
      <c r="C69" s="1"/>
      <c r="D69" s="1"/>
      <c r="E69" s="1"/>
      <c r="F69" s="1" t="s">
        <v>67</v>
      </c>
      <c r="G69" s="1"/>
      <c r="H69" s="4">
        <v>6823.58</v>
      </c>
      <c r="I69" s="5"/>
      <c r="J69" s="4">
        <v>10215</v>
      </c>
    </row>
    <row r="70" spans="1:10" x14ac:dyDescent="0.25">
      <c r="A70" s="1"/>
      <c r="B70" s="1"/>
      <c r="C70" s="1"/>
      <c r="D70" s="1"/>
      <c r="E70" s="1"/>
      <c r="F70" s="1" t="s">
        <v>68</v>
      </c>
      <c r="G70" s="1"/>
      <c r="H70" s="4">
        <v>5924.87</v>
      </c>
      <c r="I70" s="5"/>
      <c r="J70" s="4">
        <v>8960</v>
      </c>
    </row>
    <row r="71" spans="1:10" x14ac:dyDescent="0.25">
      <c r="A71" s="1"/>
      <c r="B71" s="1"/>
      <c r="C71" s="1"/>
      <c r="D71" s="1"/>
      <c r="E71" s="1"/>
      <c r="F71" s="1" t="s">
        <v>69</v>
      </c>
      <c r="G71" s="1"/>
      <c r="H71" s="4">
        <v>3312</v>
      </c>
      <c r="I71" s="5"/>
      <c r="J71" s="4">
        <v>3312</v>
      </c>
    </row>
    <row r="72" spans="1:10" x14ac:dyDescent="0.25">
      <c r="A72" s="1"/>
      <c r="B72" s="1"/>
      <c r="C72" s="1"/>
      <c r="D72" s="1"/>
      <c r="E72" s="1"/>
      <c r="F72" s="1" t="s">
        <v>70</v>
      </c>
      <c r="G72" s="1"/>
      <c r="H72" s="4">
        <v>291.33999999999997</v>
      </c>
      <c r="I72" s="5"/>
      <c r="J72" s="4">
        <v>550</v>
      </c>
    </row>
    <row r="73" spans="1:10" x14ac:dyDescent="0.25">
      <c r="A73" s="1"/>
      <c r="B73" s="1"/>
      <c r="C73" s="1"/>
      <c r="D73" s="1"/>
      <c r="E73" s="1"/>
      <c r="F73" s="1" t="s">
        <v>71</v>
      </c>
      <c r="G73" s="1"/>
      <c r="H73" s="4">
        <v>2072.5</v>
      </c>
      <c r="I73" s="5"/>
      <c r="J73" s="4">
        <v>1898</v>
      </c>
    </row>
    <row r="74" spans="1:10" x14ac:dyDescent="0.25">
      <c r="A74" s="1"/>
      <c r="B74" s="1"/>
      <c r="C74" s="1"/>
      <c r="D74" s="1"/>
      <c r="E74" s="1"/>
      <c r="F74" s="1" t="s">
        <v>72</v>
      </c>
      <c r="G74" s="1"/>
      <c r="H74" s="4">
        <v>1476.87</v>
      </c>
      <c r="I74" s="5"/>
      <c r="J74" s="4">
        <v>1478</v>
      </c>
    </row>
    <row r="75" spans="1:10" x14ac:dyDescent="0.25">
      <c r="A75" s="1"/>
      <c r="B75" s="1"/>
      <c r="C75" s="1"/>
      <c r="D75" s="1"/>
      <c r="E75" s="1"/>
      <c r="F75" s="1" t="s">
        <v>73</v>
      </c>
      <c r="G75" s="1"/>
      <c r="H75" s="4">
        <v>1068</v>
      </c>
      <c r="I75" s="5"/>
      <c r="J75" s="4">
        <v>1068</v>
      </c>
    </row>
    <row r="76" spans="1:10" x14ac:dyDescent="0.25">
      <c r="A76" s="1"/>
      <c r="B76" s="1"/>
      <c r="C76" s="1"/>
      <c r="D76" s="1"/>
      <c r="E76" s="1"/>
      <c r="F76" s="1" t="s">
        <v>74</v>
      </c>
      <c r="G76" s="1"/>
      <c r="H76" s="4">
        <v>24296.16</v>
      </c>
      <c r="I76" s="5"/>
      <c r="J76" s="4">
        <v>24300</v>
      </c>
    </row>
    <row r="77" spans="1:10" x14ac:dyDescent="0.25">
      <c r="A77" s="1"/>
      <c r="B77" s="1"/>
      <c r="C77" s="1"/>
      <c r="D77" s="1"/>
      <c r="E77" s="1"/>
      <c r="F77" s="1" t="s">
        <v>75</v>
      </c>
      <c r="G77" s="1"/>
      <c r="H77" s="4">
        <v>2751.72</v>
      </c>
      <c r="I77" s="5"/>
      <c r="J77" s="4">
        <v>2752</v>
      </c>
    </row>
    <row r="78" spans="1:10" ht="15.75" thickBot="1" x14ac:dyDescent="0.3">
      <c r="A78" s="1"/>
      <c r="B78" s="1"/>
      <c r="C78" s="1"/>
      <c r="D78" s="1"/>
      <c r="E78" s="1"/>
      <c r="F78" s="1" t="s">
        <v>76</v>
      </c>
      <c r="G78" s="1"/>
      <c r="H78" s="6">
        <v>1684.62</v>
      </c>
      <c r="I78" s="5"/>
      <c r="J78" s="6">
        <v>1685</v>
      </c>
    </row>
    <row r="79" spans="1:10" x14ac:dyDescent="0.25">
      <c r="A79" s="1"/>
      <c r="B79" s="1"/>
      <c r="C79" s="1"/>
      <c r="D79" s="1"/>
      <c r="E79" s="1" t="s">
        <v>77</v>
      </c>
      <c r="F79" s="1"/>
      <c r="G79" s="1"/>
      <c r="H79" s="4">
        <f>ROUND(SUM(H68:H78),5)</f>
        <v>49701.66</v>
      </c>
      <c r="I79" s="5"/>
      <c r="J79" s="4">
        <f>ROUND(SUM(J68:J78),5)</f>
        <v>56218</v>
      </c>
    </row>
    <row r="80" spans="1:10" x14ac:dyDescent="0.25">
      <c r="A80" s="1"/>
      <c r="B80" s="1"/>
      <c r="C80" s="1"/>
      <c r="D80" s="1"/>
      <c r="E80" s="1" t="s">
        <v>78</v>
      </c>
      <c r="F80" s="1"/>
      <c r="G80" s="1"/>
      <c r="H80" s="4"/>
      <c r="I80" s="5"/>
      <c r="J80" s="4"/>
    </row>
    <row r="81" spans="1:10" x14ac:dyDescent="0.25">
      <c r="A81" s="1"/>
      <c r="B81" s="1"/>
      <c r="C81" s="1"/>
      <c r="D81" s="1"/>
      <c r="E81" s="1"/>
      <c r="F81" s="1" t="s">
        <v>11</v>
      </c>
      <c r="G81" s="1"/>
      <c r="H81" s="4"/>
      <c r="I81" s="5"/>
      <c r="J81" s="4"/>
    </row>
    <row r="82" spans="1:10" x14ac:dyDescent="0.25">
      <c r="A82" s="1"/>
      <c r="B82" s="1"/>
      <c r="C82" s="1"/>
      <c r="D82" s="1"/>
      <c r="E82" s="1"/>
      <c r="F82" s="1"/>
      <c r="G82" s="1" t="s">
        <v>79</v>
      </c>
      <c r="H82" s="4">
        <v>143.96</v>
      </c>
      <c r="I82" s="5"/>
      <c r="J82" s="4">
        <v>150</v>
      </c>
    </row>
    <row r="83" spans="1:10" x14ac:dyDescent="0.25">
      <c r="A83" s="1"/>
      <c r="B83" s="1"/>
      <c r="C83" s="1"/>
      <c r="D83" s="1"/>
      <c r="E83" s="1"/>
      <c r="F83" s="1"/>
      <c r="G83" s="1" t="s">
        <v>80</v>
      </c>
      <c r="H83" s="4">
        <v>1006.27</v>
      </c>
      <c r="I83" s="5"/>
      <c r="J83" s="4">
        <v>976</v>
      </c>
    </row>
    <row r="84" spans="1:10" ht="15.75" thickBot="1" x14ac:dyDescent="0.3">
      <c r="A84" s="1"/>
      <c r="B84" s="1"/>
      <c r="C84" s="1"/>
      <c r="D84" s="1"/>
      <c r="E84" s="1"/>
      <c r="F84" s="1"/>
      <c r="G84" s="1" t="s">
        <v>81</v>
      </c>
      <c r="H84" s="6">
        <v>1069</v>
      </c>
      <c r="I84" s="5"/>
      <c r="J84" s="6">
        <v>1185</v>
      </c>
    </row>
    <row r="85" spans="1:10" x14ac:dyDescent="0.25">
      <c r="A85" s="1"/>
      <c r="B85" s="1"/>
      <c r="C85" s="1"/>
      <c r="D85" s="1"/>
      <c r="E85" s="1"/>
      <c r="F85" s="1" t="s">
        <v>82</v>
      </c>
      <c r="G85" s="1"/>
      <c r="H85" s="4">
        <f>ROUND(SUM(H81:H84),5)</f>
        <v>2219.23</v>
      </c>
      <c r="I85" s="5"/>
      <c r="J85" s="4">
        <f>ROUND(SUM(J81:J84),5)</f>
        <v>2311</v>
      </c>
    </row>
    <row r="86" spans="1:10" x14ac:dyDescent="0.25">
      <c r="A86" s="1"/>
      <c r="B86" s="1"/>
      <c r="C86" s="1"/>
      <c r="D86" s="1"/>
      <c r="E86" s="1"/>
      <c r="F86" s="1" t="s">
        <v>83</v>
      </c>
      <c r="G86" s="1"/>
      <c r="H86" s="4">
        <v>6.95</v>
      </c>
      <c r="I86" s="5"/>
      <c r="J86" s="4">
        <v>105</v>
      </c>
    </row>
    <row r="87" spans="1:10" x14ac:dyDescent="0.25">
      <c r="A87" s="1"/>
      <c r="B87" s="1"/>
      <c r="C87" s="1"/>
      <c r="D87" s="1"/>
      <c r="E87" s="1"/>
      <c r="F87" s="1" t="s">
        <v>84</v>
      </c>
      <c r="G87" s="1"/>
      <c r="H87" s="4">
        <v>0</v>
      </c>
      <c r="I87" s="5"/>
      <c r="J87" s="4">
        <v>0</v>
      </c>
    </row>
    <row r="88" spans="1:10" x14ac:dyDescent="0.25">
      <c r="A88" s="1"/>
      <c r="B88" s="1"/>
      <c r="C88" s="1"/>
      <c r="D88" s="1"/>
      <c r="E88" s="1"/>
      <c r="F88" s="1" t="s">
        <v>79</v>
      </c>
      <c r="G88" s="1"/>
      <c r="H88" s="4">
        <v>4267.3900000000003</v>
      </c>
      <c r="I88" s="5"/>
      <c r="J88" s="4">
        <v>1500</v>
      </c>
    </row>
    <row r="89" spans="1:10" x14ac:dyDescent="0.25">
      <c r="A89" s="1"/>
      <c r="B89" s="1"/>
      <c r="C89" s="1"/>
      <c r="D89" s="1"/>
      <c r="E89" s="1"/>
      <c r="F89" s="1" t="s">
        <v>85</v>
      </c>
      <c r="G89" s="1"/>
      <c r="H89" s="4">
        <v>3132.5</v>
      </c>
      <c r="I89" s="5"/>
      <c r="J89" s="4">
        <v>1850</v>
      </c>
    </row>
    <row r="90" spans="1:10" ht="15.75" thickBot="1" x14ac:dyDescent="0.3">
      <c r="A90" s="1"/>
      <c r="B90" s="1"/>
      <c r="C90" s="1"/>
      <c r="D90" s="1"/>
      <c r="E90" s="1"/>
      <c r="F90" s="1" t="s">
        <v>81</v>
      </c>
      <c r="G90" s="1"/>
      <c r="H90" s="6">
        <v>9380.68</v>
      </c>
      <c r="I90" s="5"/>
      <c r="J90" s="6">
        <v>8200</v>
      </c>
    </row>
    <row r="91" spans="1:10" x14ac:dyDescent="0.25">
      <c r="A91" s="1"/>
      <c r="B91" s="1"/>
      <c r="C91" s="1"/>
      <c r="D91" s="1"/>
      <c r="E91" s="1" t="s">
        <v>86</v>
      </c>
      <c r="F91" s="1"/>
      <c r="G91" s="1"/>
      <c r="H91" s="4">
        <f>ROUND(H80+SUM(H85:H90),5)</f>
        <v>19006.75</v>
      </c>
      <c r="I91" s="5"/>
      <c r="J91" s="4">
        <f>ROUND(J80+SUM(J85:J90),5)</f>
        <v>13966</v>
      </c>
    </row>
    <row r="92" spans="1:10" x14ac:dyDescent="0.25">
      <c r="A92" s="1"/>
      <c r="B92" s="1"/>
      <c r="C92" s="1"/>
      <c r="D92" s="1"/>
      <c r="E92" s="1" t="s">
        <v>87</v>
      </c>
      <c r="F92" s="1"/>
      <c r="G92" s="1"/>
      <c r="H92" s="4"/>
      <c r="I92" s="5"/>
      <c r="J92" s="4"/>
    </row>
    <row r="93" spans="1:10" x14ac:dyDescent="0.25">
      <c r="A93" s="1"/>
      <c r="B93" s="1"/>
      <c r="C93" s="1"/>
      <c r="D93" s="1"/>
      <c r="E93" s="1"/>
      <c r="F93" s="1" t="s">
        <v>88</v>
      </c>
      <c r="G93" s="1"/>
      <c r="H93" s="4">
        <v>0</v>
      </c>
      <c r="I93" s="5"/>
      <c r="J93" s="4">
        <v>0</v>
      </c>
    </row>
    <row r="94" spans="1:10" ht="15.75" thickBot="1" x14ac:dyDescent="0.3">
      <c r="A94" s="1"/>
      <c r="B94" s="1"/>
      <c r="C94" s="1"/>
      <c r="D94" s="1"/>
      <c r="E94" s="1"/>
      <c r="F94" s="1" t="s">
        <v>89</v>
      </c>
      <c r="G94" s="1"/>
      <c r="H94" s="6">
        <v>375</v>
      </c>
      <c r="I94" s="5"/>
      <c r="J94" s="6">
        <v>575</v>
      </c>
    </row>
    <row r="95" spans="1:10" x14ac:dyDescent="0.25">
      <c r="A95" s="1"/>
      <c r="B95" s="1"/>
      <c r="C95" s="1"/>
      <c r="D95" s="1"/>
      <c r="E95" s="1" t="s">
        <v>90</v>
      </c>
      <c r="F95" s="1"/>
      <c r="G95" s="1"/>
      <c r="H95" s="4">
        <f>ROUND(SUM(H92:H94),5)</f>
        <v>375</v>
      </c>
      <c r="I95" s="5"/>
      <c r="J95" s="4">
        <f>ROUND(SUM(J92:J94),5)</f>
        <v>575</v>
      </c>
    </row>
    <row r="96" spans="1:10" x14ac:dyDescent="0.25">
      <c r="A96" s="1"/>
      <c r="B96" s="1"/>
      <c r="C96" s="1"/>
      <c r="D96" s="1"/>
      <c r="E96" s="1" t="s">
        <v>91</v>
      </c>
      <c r="F96" s="1"/>
      <c r="G96" s="1"/>
      <c r="H96" s="4"/>
      <c r="I96" s="5"/>
      <c r="J96" s="4"/>
    </row>
    <row r="97" spans="1:10" x14ac:dyDescent="0.25">
      <c r="A97" s="1"/>
      <c r="B97" s="1"/>
      <c r="C97" s="1"/>
      <c r="D97" s="1"/>
      <c r="E97" s="1"/>
      <c r="F97" s="1" t="s">
        <v>92</v>
      </c>
      <c r="G97" s="1"/>
      <c r="H97" s="4">
        <v>0</v>
      </c>
      <c r="I97" s="5"/>
      <c r="J97" s="4">
        <v>0</v>
      </c>
    </row>
    <row r="98" spans="1:10" x14ac:dyDescent="0.25">
      <c r="A98" s="1"/>
      <c r="B98" s="1"/>
      <c r="C98" s="1"/>
      <c r="D98" s="1"/>
      <c r="E98" s="1"/>
      <c r="F98" s="1" t="s">
        <v>93</v>
      </c>
      <c r="G98" s="1"/>
      <c r="H98" s="4">
        <v>0</v>
      </c>
      <c r="I98" s="5"/>
      <c r="J98" s="4">
        <v>400</v>
      </c>
    </row>
    <row r="99" spans="1:10" x14ac:dyDescent="0.25">
      <c r="A99" s="1"/>
      <c r="B99" s="1"/>
      <c r="C99" s="1"/>
      <c r="D99" s="1"/>
      <c r="E99" s="1"/>
      <c r="F99" s="1" t="s">
        <v>94</v>
      </c>
      <c r="G99" s="1"/>
      <c r="H99" s="4">
        <v>56</v>
      </c>
      <c r="I99" s="5"/>
      <c r="J99" s="4">
        <v>275</v>
      </c>
    </row>
    <row r="100" spans="1:10" x14ac:dyDescent="0.25">
      <c r="A100" s="1"/>
      <c r="B100" s="1"/>
      <c r="C100" s="1"/>
      <c r="D100" s="1"/>
      <c r="E100" s="1"/>
      <c r="F100" s="1" t="s">
        <v>95</v>
      </c>
      <c r="G100" s="1"/>
      <c r="H100" s="4">
        <v>0</v>
      </c>
      <c r="I100" s="5"/>
      <c r="J100" s="4">
        <v>0</v>
      </c>
    </row>
    <row r="101" spans="1:10" x14ac:dyDescent="0.25">
      <c r="A101" s="1"/>
      <c r="B101" s="1"/>
      <c r="C101" s="1"/>
      <c r="D101" s="1"/>
      <c r="E101" s="1"/>
      <c r="F101" s="1" t="s">
        <v>96</v>
      </c>
      <c r="G101" s="1"/>
      <c r="H101" s="4">
        <v>261.5</v>
      </c>
      <c r="I101" s="5"/>
      <c r="J101" s="4">
        <v>450</v>
      </c>
    </row>
    <row r="102" spans="1:10" x14ac:dyDescent="0.25">
      <c r="A102" s="1"/>
      <c r="B102" s="1"/>
      <c r="C102" s="1"/>
      <c r="D102" s="1"/>
      <c r="E102" s="1"/>
      <c r="F102" s="1" t="s">
        <v>97</v>
      </c>
      <c r="G102" s="1"/>
      <c r="H102" s="4">
        <v>1707.26</v>
      </c>
      <c r="I102" s="5"/>
      <c r="J102" s="4">
        <v>660</v>
      </c>
    </row>
    <row r="103" spans="1:10" x14ac:dyDescent="0.25">
      <c r="A103" s="1"/>
      <c r="B103" s="1"/>
      <c r="C103" s="1"/>
      <c r="D103" s="1"/>
      <c r="E103" s="1"/>
      <c r="F103" s="1" t="s">
        <v>98</v>
      </c>
      <c r="G103" s="1"/>
      <c r="H103" s="4">
        <v>339.99</v>
      </c>
      <c r="I103" s="5"/>
      <c r="J103" s="4">
        <v>200</v>
      </c>
    </row>
    <row r="104" spans="1:10" ht="15.75" thickBot="1" x14ac:dyDescent="0.3">
      <c r="A104" s="1"/>
      <c r="B104" s="1"/>
      <c r="C104" s="1"/>
      <c r="D104" s="1"/>
      <c r="E104" s="1"/>
      <c r="F104" s="1" t="s">
        <v>99</v>
      </c>
      <c r="G104" s="1"/>
      <c r="H104" s="6">
        <v>0</v>
      </c>
      <c r="I104" s="5"/>
      <c r="J104" s="6">
        <v>0</v>
      </c>
    </row>
    <row r="105" spans="1:10" x14ac:dyDescent="0.25">
      <c r="A105" s="1"/>
      <c r="B105" s="1"/>
      <c r="C105" s="1"/>
      <c r="D105" s="1"/>
      <c r="E105" s="1" t="s">
        <v>100</v>
      </c>
      <c r="F105" s="1"/>
      <c r="G105" s="1"/>
      <c r="H105" s="4">
        <f>ROUND(SUM(H96:H104),5)</f>
        <v>2364.75</v>
      </c>
      <c r="I105" s="5"/>
      <c r="J105" s="4">
        <f>ROUND(SUM(J96:J104),5)</f>
        <v>1985</v>
      </c>
    </row>
    <row r="106" spans="1:10" x14ac:dyDescent="0.25">
      <c r="A106" s="1"/>
      <c r="B106" s="1"/>
      <c r="C106" s="1"/>
      <c r="D106" s="1"/>
      <c r="E106" s="1" t="s">
        <v>101</v>
      </c>
      <c r="F106" s="1"/>
      <c r="G106" s="1"/>
      <c r="H106" s="4"/>
      <c r="I106" s="5"/>
      <c r="J106" s="4"/>
    </row>
    <row r="107" spans="1:10" x14ac:dyDescent="0.25">
      <c r="A107" s="1"/>
      <c r="B107" s="1"/>
      <c r="C107" s="1"/>
      <c r="D107" s="1"/>
      <c r="E107" s="1"/>
      <c r="F107" s="1" t="s">
        <v>102</v>
      </c>
      <c r="G107" s="1"/>
      <c r="H107" s="4">
        <v>44.15</v>
      </c>
      <c r="I107" s="5"/>
      <c r="J107" s="4">
        <v>0</v>
      </c>
    </row>
    <row r="108" spans="1:10" x14ac:dyDescent="0.25">
      <c r="A108" s="1"/>
      <c r="B108" s="1"/>
      <c r="C108" s="1"/>
      <c r="D108" s="1"/>
      <c r="E108" s="1"/>
      <c r="F108" s="1" t="s">
        <v>103</v>
      </c>
      <c r="G108" s="1"/>
      <c r="H108" s="4">
        <v>18</v>
      </c>
      <c r="I108" s="5"/>
      <c r="J108" s="4">
        <v>125</v>
      </c>
    </row>
    <row r="109" spans="1:10" ht="15.75" thickBot="1" x14ac:dyDescent="0.3">
      <c r="A109" s="1"/>
      <c r="B109" s="1"/>
      <c r="C109" s="1"/>
      <c r="D109" s="1"/>
      <c r="E109" s="1"/>
      <c r="F109" s="1" t="s">
        <v>104</v>
      </c>
      <c r="G109" s="1"/>
      <c r="H109" s="7">
        <v>213.2</v>
      </c>
      <c r="I109" s="5"/>
      <c r="J109" s="7">
        <v>300</v>
      </c>
    </row>
    <row r="110" spans="1:10" ht="15.75" thickBot="1" x14ac:dyDescent="0.3">
      <c r="A110" s="1"/>
      <c r="B110" s="1"/>
      <c r="C110" s="1"/>
      <c r="D110" s="1"/>
      <c r="E110" s="1" t="s">
        <v>105</v>
      </c>
      <c r="F110" s="1"/>
      <c r="G110" s="1"/>
      <c r="H110" s="8">
        <f>ROUND(SUM(H106:H109),5)</f>
        <v>275.35000000000002</v>
      </c>
      <c r="I110" s="5"/>
      <c r="J110" s="8">
        <f>ROUND(SUM(J106:J109),5)</f>
        <v>425</v>
      </c>
    </row>
    <row r="111" spans="1:10" ht="15.75" thickBot="1" x14ac:dyDescent="0.3">
      <c r="A111" s="1"/>
      <c r="B111" s="1"/>
      <c r="C111" s="1"/>
      <c r="D111" s="1" t="s">
        <v>106</v>
      </c>
      <c r="E111" s="1"/>
      <c r="F111" s="1"/>
      <c r="G111" s="1"/>
      <c r="H111" s="9">
        <f>ROUND(H27+H38+H42+H47+H50+H56+H61+H67+H79+H91+H95+H105+H110,5)</f>
        <v>95325.67</v>
      </c>
      <c r="I111" s="5"/>
      <c r="J111" s="9">
        <f>ROUND(J27+J38+J42+J47+J50+J56+J61+J67+J79+J91+J95+J105+J110,5)</f>
        <v>97322</v>
      </c>
    </row>
    <row r="112" spans="1:10" x14ac:dyDescent="0.25">
      <c r="A112" s="1"/>
      <c r="B112" s="1" t="s">
        <v>107</v>
      </c>
      <c r="C112" s="1"/>
      <c r="D112" s="1"/>
      <c r="E112" s="1"/>
      <c r="F112" s="1"/>
      <c r="G112" s="1"/>
      <c r="H112" s="4">
        <f>ROUND(H3+H26-H111,5)</f>
        <v>-2074.54</v>
      </c>
      <c r="I112" s="5"/>
      <c r="J112" s="4">
        <f>ROUND(J3+J26-J111,5)</f>
        <v>7363</v>
      </c>
    </row>
    <row r="113" spans="1:10" x14ac:dyDescent="0.25">
      <c r="A113" s="1"/>
      <c r="B113" s="1" t="s">
        <v>108</v>
      </c>
      <c r="C113" s="1"/>
      <c r="D113" s="1"/>
      <c r="E113" s="1"/>
      <c r="F113" s="1"/>
      <c r="G113" s="1"/>
      <c r="H113" s="4"/>
      <c r="I113" s="5"/>
      <c r="J113" s="4"/>
    </row>
    <row r="114" spans="1:10" x14ac:dyDescent="0.25">
      <c r="A114" s="1"/>
      <c r="B114" s="1"/>
      <c r="C114" s="1" t="s">
        <v>109</v>
      </c>
      <c r="D114" s="1"/>
      <c r="E114" s="1"/>
      <c r="F114" s="1"/>
      <c r="G114" s="1"/>
      <c r="H114" s="4"/>
      <c r="I114" s="5"/>
      <c r="J114" s="4"/>
    </row>
    <row r="115" spans="1:10" x14ac:dyDescent="0.25">
      <c r="A115" s="1"/>
      <c r="B115" s="1"/>
      <c r="C115" s="1"/>
      <c r="D115" s="1" t="s">
        <v>110</v>
      </c>
      <c r="E115" s="1"/>
      <c r="F115" s="1"/>
      <c r="G115" s="1"/>
      <c r="H115" s="4"/>
      <c r="I115" s="5"/>
      <c r="J115" s="4"/>
    </row>
    <row r="116" spans="1:10" x14ac:dyDescent="0.25">
      <c r="A116" s="1"/>
      <c r="B116" s="1"/>
      <c r="C116" s="1"/>
      <c r="D116" s="1"/>
      <c r="E116" s="1" t="s">
        <v>111</v>
      </c>
      <c r="F116" s="1"/>
      <c r="G116" s="1"/>
      <c r="H116" s="4">
        <v>25931.96</v>
      </c>
      <c r="I116" s="5"/>
      <c r="J116" s="4"/>
    </row>
    <row r="117" spans="1:10" x14ac:dyDescent="0.25">
      <c r="A117" s="1"/>
      <c r="B117" s="1"/>
      <c r="C117" s="1"/>
      <c r="D117" s="1"/>
      <c r="E117" s="1" t="s">
        <v>112</v>
      </c>
      <c r="F117" s="1"/>
      <c r="G117" s="1"/>
      <c r="H117" s="4">
        <v>48</v>
      </c>
      <c r="I117" s="5"/>
      <c r="J117" s="4"/>
    </row>
    <row r="118" spans="1:10" x14ac:dyDescent="0.25">
      <c r="A118" s="1"/>
      <c r="B118" s="1"/>
      <c r="C118" s="1"/>
      <c r="D118" s="1"/>
      <c r="E118" s="1" t="s">
        <v>113</v>
      </c>
      <c r="F118" s="1"/>
      <c r="G118" s="1"/>
      <c r="H118" s="4">
        <v>176</v>
      </c>
      <c r="I118" s="5"/>
      <c r="J118" s="4"/>
    </row>
    <row r="119" spans="1:10" x14ac:dyDescent="0.25">
      <c r="A119" s="1"/>
      <c r="B119" s="1"/>
      <c r="C119" s="1"/>
      <c r="D119" s="1"/>
      <c r="E119" s="1" t="s">
        <v>114</v>
      </c>
      <c r="F119" s="1"/>
      <c r="G119" s="1"/>
      <c r="H119" s="4">
        <v>250</v>
      </c>
      <c r="I119" s="5"/>
      <c r="J119" s="4"/>
    </row>
    <row r="120" spans="1:10" x14ac:dyDescent="0.25">
      <c r="A120" s="1"/>
      <c r="B120" s="1"/>
      <c r="C120" s="1"/>
      <c r="D120" s="1"/>
      <c r="E120" s="1" t="s">
        <v>115</v>
      </c>
      <c r="F120" s="1"/>
      <c r="G120" s="1"/>
      <c r="H120" s="4">
        <v>310.61</v>
      </c>
      <c r="I120" s="5"/>
      <c r="J120" s="4"/>
    </row>
    <row r="121" spans="1:10" x14ac:dyDescent="0.25">
      <c r="A121" s="1"/>
      <c r="B121" s="1"/>
      <c r="C121" s="1"/>
      <c r="D121" s="1"/>
      <c r="E121" s="1" t="s">
        <v>116</v>
      </c>
      <c r="F121" s="1"/>
      <c r="G121" s="1"/>
      <c r="H121" s="4">
        <v>160</v>
      </c>
      <c r="I121" s="5"/>
      <c r="J121" s="4"/>
    </row>
    <row r="122" spans="1:10" x14ac:dyDescent="0.25">
      <c r="A122" s="1"/>
      <c r="B122" s="1"/>
      <c r="C122" s="1"/>
      <c r="D122" s="1"/>
      <c r="E122" s="1" t="s">
        <v>117</v>
      </c>
      <c r="F122" s="1"/>
      <c r="G122" s="1"/>
      <c r="H122" s="4">
        <v>4132</v>
      </c>
      <c r="I122" s="5"/>
      <c r="J122" s="4"/>
    </row>
    <row r="123" spans="1:10" x14ac:dyDescent="0.25">
      <c r="A123" s="1"/>
      <c r="B123" s="1"/>
      <c r="C123" s="1"/>
      <c r="D123" s="1"/>
      <c r="E123" s="1" t="s">
        <v>118</v>
      </c>
      <c r="F123" s="1"/>
      <c r="G123" s="1"/>
      <c r="H123" s="4">
        <v>1771</v>
      </c>
      <c r="I123" s="5"/>
      <c r="J123" s="4"/>
    </row>
    <row r="124" spans="1:10" x14ac:dyDescent="0.25">
      <c r="A124" s="1"/>
      <c r="B124" s="1"/>
      <c r="C124" s="1"/>
      <c r="D124" s="1"/>
      <c r="E124" s="1" t="s">
        <v>119</v>
      </c>
      <c r="F124" s="1"/>
      <c r="G124" s="1"/>
      <c r="H124" s="4">
        <v>805.79</v>
      </c>
      <c r="I124" s="5"/>
      <c r="J124" s="4"/>
    </row>
    <row r="125" spans="1:10" x14ac:dyDescent="0.25">
      <c r="A125" s="1"/>
      <c r="B125" s="1"/>
      <c r="C125" s="1"/>
      <c r="D125" s="1"/>
      <c r="E125" s="1" t="s">
        <v>120</v>
      </c>
      <c r="F125" s="1"/>
      <c r="G125" s="1"/>
      <c r="H125" s="4">
        <v>500</v>
      </c>
      <c r="I125" s="5"/>
      <c r="J125" s="4"/>
    </row>
    <row r="126" spans="1:10" x14ac:dyDescent="0.25">
      <c r="A126" s="1"/>
      <c r="B126" s="1"/>
      <c r="C126" s="1"/>
      <c r="D126" s="1"/>
      <c r="E126" s="1" t="s">
        <v>121</v>
      </c>
      <c r="F126" s="1"/>
      <c r="G126" s="1"/>
      <c r="H126" s="4">
        <v>112.39</v>
      </c>
      <c r="I126" s="5"/>
      <c r="J126" s="4"/>
    </row>
    <row r="127" spans="1:10" ht="15.75" thickBot="1" x14ac:dyDescent="0.3">
      <c r="A127" s="1"/>
      <c r="B127" s="1"/>
      <c r="C127" s="1"/>
      <c r="D127" s="1"/>
      <c r="E127" s="1" t="s">
        <v>122</v>
      </c>
      <c r="F127" s="1"/>
      <c r="G127" s="1"/>
      <c r="H127" s="7">
        <v>446</v>
      </c>
      <c r="I127" s="5"/>
      <c r="J127" s="4"/>
    </row>
    <row r="128" spans="1:10" ht="15.75" thickBot="1" x14ac:dyDescent="0.3">
      <c r="A128" s="1"/>
      <c r="B128" s="1"/>
      <c r="C128" s="1"/>
      <c r="D128" s="1" t="s">
        <v>123</v>
      </c>
      <c r="E128" s="1"/>
      <c r="F128" s="1"/>
      <c r="G128" s="1"/>
      <c r="H128" s="9">
        <f>ROUND(SUM(H115:H127),5)</f>
        <v>34643.75</v>
      </c>
      <c r="I128" s="5"/>
      <c r="J128" s="4"/>
    </row>
    <row r="129" spans="1:10" x14ac:dyDescent="0.25">
      <c r="A129" s="1"/>
      <c r="B129" s="1"/>
      <c r="C129" s="1" t="s">
        <v>124</v>
      </c>
      <c r="D129" s="1"/>
      <c r="E129" s="1"/>
      <c r="F129" s="1"/>
      <c r="G129" s="1"/>
      <c r="H129" s="4">
        <f>ROUND(H114+H128,5)</f>
        <v>34643.75</v>
      </c>
      <c r="I129" s="5"/>
      <c r="J129" s="4"/>
    </row>
    <row r="130" spans="1:10" x14ac:dyDescent="0.25">
      <c r="A130" s="1"/>
      <c r="B130" s="1"/>
      <c r="C130" s="1" t="s">
        <v>125</v>
      </c>
      <c r="D130" s="1"/>
      <c r="E130" s="1"/>
      <c r="F130" s="1"/>
      <c r="G130" s="1"/>
      <c r="H130" s="4"/>
      <c r="I130" s="5"/>
      <c r="J130" s="4"/>
    </row>
    <row r="131" spans="1:10" x14ac:dyDescent="0.25">
      <c r="A131" s="1"/>
      <c r="B131" s="1"/>
      <c r="C131" s="1"/>
      <c r="D131" s="1" t="s">
        <v>126</v>
      </c>
      <c r="E131" s="1"/>
      <c r="F131" s="1"/>
      <c r="G131" s="1"/>
      <c r="H131" s="4"/>
      <c r="I131" s="5"/>
      <c r="J131" s="4"/>
    </row>
    <row r="132" spans="1:10" x14ac:dyDescent="0.25">
      <c r="A132" s="1"/>
      <c r="B132" s="1"/>
      <c r="C132" s="1"/>
      <c r="D132" s="1"/>
      <c r="E132" s="1" t="s">
        <v>127</v>
      </c>
      <c r="F132" s="1"/>
      <c r="G132" s="1"/>
      <c r="H132" s="4">
        <v>25222.1</v>
      </c>
      <c r="I132" s="5"/>
      <c r="J132" s="4"/>
    </row>
    <row r="133" spans="1:10" x14ac:dyDescent="0.25">
      <c r="A133" s="1"/>
      <c r="B133" s="1"/>
      <c r="C133" s="1"/>
      <c r="D133" s="1"/>
      <c r="E133" s="1" t="s">
        <v>112</v>
      </c>
      <c r="F133" s="1"/>
      <c r="G133" s="1"/>
      <c r="H133" s="4">
        <v>38.340000000000003</v>
      </c>
      <c r="I133" s="5"/>
      <c r="J133" s="4"/>
    </row>
    <row r="134" spans="1:10" x14ac:dyDescent="0.25">
      <c r="A134" s="1"/>
      <c r="B134" s="1"/>
      <c r="C134" s="1"/>
      <c r="D134" s="1"/>
      <c r="E134" s="1" t="s">
        <v>128</v>
      </c>
      <c r="F134" s="1"/>
      <c r="G134" s="1"/>
      <c r="H134" s="4">
        <v>176</v>
      </c>
      <c r="I134" s="5"/>
      <c r="J134" s="4"/>
    </row>
    <row r="135" spans="1:10" x14ac:dyDescent="0.25">
      <c r="A135" s="1"/>
      <c r="B135" s="1"/>
      <c r="C135" s="1"/>
      <c r="D135" s="1"/>
      <c r="E135" s="1" t="s">
        <v>129</v>
      </c>
      <c r="F135" s="1"/>
      <c r="G135" s="1"/>
      <c r="H135" s="4">
        <v>55</v>
      </c>
      <c r="I135" s="5"/>
      <c r="J135" s="4"/>
    </row>
    <row r="136" spans="1:10" x14ac:dyDescent="0.25">
      <c r="A136" s="1"/>
      <c r="B136" s="1"/>
      <c r="C136" s="1"/>
      <c r="D136" s="1"/>
      <c r="E136" s="1" t="s">
        <v>117</v>
      </c>
      <c r="F136" s="1"/>
      <c r="G136" s="1"/>
      <c r="H136" s="4">
        <v>2203.1999999999998</v>
      </c>
      <c r="I136" s="5"/>
      <c r="J136" s="4"/>
    </row>
    <row r="137" spans="1:10" x14ac:dyDescent="0.25">
      <c r="A137" s="1"/>
      <c r="B137" s="1"/>
      <c r="C137" s="1"/>
      <c r="D137" s="1"/>
      <c r="E137" s="1" t="s">
        <v>130</v>
      </c>
      <c r="F137" s="1"/>
      <c r="G137" s="1"/>
      <c r="H137" s="4">
        <v>1771</v>
      </c>
      <c r="I137" s="5"/>
      <c r="J137" s="4"/>
    </row>
    <row r="138" spans="1:10" x14ac:dyDescent="0.25">
      <c r="A138" s="1"/>
      <c r="B138" s="1"/>
      <c r="C138" s="1"/>
      <c r="D138" s="1"/>
      <c r="E138" s="1" t="s">
        <v>131</v>
      </c>
      <c r="F138" s="1"/>
      <c r="G138" s="1"/>
      <c r="H138" s="4">
        <v>805.79</v>
      </c>
      <c r="I138" s="5"/>
      <c r="J138" s="4"/>
    </row>
    <row r="139" spans="1:10" x14ac:dyDescent="0.25">
      <c r="A139" s="1"/>
      <c r="B139" s="1"/>
      <c r="C139" s="1"/>
      <c r="D139" s="1"/>
      <c r="E139" s="1" t="s">
        <v>120</v>
      </c>
      <c r="F139" s="1"/>
      <c r="G139" s="1"/>
      <c r="H139" s="4">
        <v>8357</v>
      </c>
      <c r="I139" s="5"/>
      <c r="J139" s="4"/>
    </row>
    <row r="140" spans="1:10" x14ac:dyDescent="0.25">
      <c r="A140" s="1"/>
      <c r="B140" s="1"/>
      <c r="C140" s="1"/>
      <c r="D140" s="1"/>
      <c r="E140" s="1" t="s">
        <v>132</v>
      </c>
      <c r="F140" s="1"/>
      <c r="G140" s="1"/>
      <c r="H140" s="4">
        <v>61</v>
      </c>
      <c r="I140" s="5"/>
      <c r="J140" s="4"/>
    </row>
    <row r="141" spans="1:10" ht="15.75" thickBot="1" x14ac:dyDescent="0.3">
      <c r="A141" s="1"/>
      <c r="B141" s="1"/>
      <c r="C141" s="1"/>
      <c r="D141" s="1"/>
      <c r="E141" s="1" t="s">
        <v>133</v>
      </c>
      <c r="F141" s="1"/>
      <c r="G141" s="1"/>
      <c r="H141" s="7">
        <v>446</v>
      </c>
      <c r="I141" s="5"/>
      <c r="J141" s="4"/>
    </row>
    <row r="142" spans="1:10" ht="15.75" thickBot="1" x14ac:dyDescent="0.3">
      <c r="A142" s="1"/>
      <c r="B142" s="1"/>
      <c r="C142" s="1"/>
      <c r="D142" s="1" t="s">
        <v>134</v>
      </c>
      <c r="E142" s="1"/>
      <c r="F142" s="1"/>
      <c r="G142" s="1"/>
      <c r="H142" s="8">
        <f>ROUND(SUM(H131:H141),5)</f>
        <v>39135.43</v>
      </c>
      <c r="I142" s="5"/>
      <c r="J142" s="4"/>
    </row>
    <row r="143" spans="1:10" ht="15.75" thickBot="1" x14ac:dyDescent="0.3">
      <c r="A143" s="1"/>
      <c r="B143" s="1"/>
      <c r="C143" s="1" t="s">
        <v>135</v>
      </c>
      <c r="D143" s="1"/>
      <c r="E143" s="1"/>
      <c r="F143" s="1"/>
      <c r="G143" s="1"/>
      <c r="H143" s="8">
        <f>ROUND(H130+H142,5)</f>
        <v>39135.43</v>
      </c>
      <c r="I143" s="5"/>
      <c r="J143" s="4"/>
    </row>
    <row r="144" spans="1:10" ht="15.75" thickBot="1" x14ac:dyDescent="0.3">
      <c r="A144" s="1"/>
      <c r="B144" s="1" t="s">
        <v>136</v>
      </c>
      <c r="C144" s="1"/>
      <c r="D144" s="1"/>
      <c r="E144" s="1"/>
      <c r="F144" s="1"/>
      <c r="G144" s="1"/>
      <c r="H144" s="8">
        <f>ROUND(H113+H129-H143,5)</f>
        <v>-4491.68</v>
      </c>
      <c r="I144" s="5"/>
      <c r="J144" s="7"/>
    </row>
    <row r="145" spans="1:10" s="11" customFormat="1" ht="12" thickBot="1" x14ac:dyDescent="0.25">
      <c r="A145" s="1" t="s">
        <v>137</v>
      </c>
      <c r="B145" s="1"/>
      <c r="C145" s="1"/>
      <c r="D145" s="1"/>
      <c r="E145" s="1"/>
      <c r="F145" s="1"/>
      <c r="G145" s="1"/>
      <c r="H145" s="10">
        <f>ROUND(H112+H144,5)</f>
        <v>-6566.22</v>
      </c>
      <c r="I145" s="1"/>
      <c r="J145" s="10">
        <f>ROUND(J112+J144,5)</f>
        <v>7363</v>
      </c>
    </row>
    <row r="146" spans="1:10" ht="15.75" thickTop="1" x14ac:dyDescent="0.25"/>
  </sheetData>
  <pageMargins left="0.7" right="0.7" top="0.75" bottom="0.75" header="0.1" footer="0.3"/>
  <pageSetup orientation="portrait" r:id="rId1"/>
  <headerFooter>
    <oddHeader>&amp;L&amp;"Arial,Bold"&amp;8 12:26 PM
&amp;"Arial,Bold"&amp;8 04/03/19
&amp;"Arial,Bold"&amp;8 Cash Basis&amp;C&amp;"Arial,Bold"&amp;12 ST MATTHEW EVANGELICAL LUTHERAN CHURCH
&amp;"Arial,Bold"&amp;14 Profit &amp;&amp; Loss Budget vs. Actual
&amp;"Arial,Bold"&amp;10 January through March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cp:lastPrinted>2019-04-03T17:28:29Z</cp:lastPrinted>
  <dcterms:created xsi:type="dcterms:W3CDTF">2019-04-03T17:26:55Z</dcterms:created>
  <dcterms:modified xsi:type="dcterms:W3CDTF">2019-04-03T17:30:14Z</dcterms:modified>
</cp:coreProperties>
</file>