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media/image1.png" ContentType="image/png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QuickBooks Desktop Export Tips" sheetId="1" state="visible" r:id="rId2"/>
    <sheet name="Sheet1" sheetId="2" state="visible" r:id="rId3"/>
  </sheets>
  <definedNames>
    <definedName function="false" hidden="false" localSheetId="1" name="_xlnm.Print_Titles" vbProcedure="false">Sheet1!$A:$G,Sheet1!$1:$2</definedName>
    <definedName function="false" hidden="false" name="LOCAL_MYSQL_DATE_FORMAT" vbProcedure="fals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function="false" hidden="false" localSheetId="1" name="QBCANSUPPORTUPDATE" vbProcedure="false">1</definedName>
    <definedName function="false" hidden="false" localSheetId="1" name="QBCOMPANYFILENAME" vbProcedure="false">"\\STM-SRV1\Church\Treasurer_Finance\Quickbooks\st. matthew lutheran church.qbw"</definedName>
    <definedName function="false" hidden="false" localSheetId="1" name="QBENDDATE" vbProcedure="false">20190430</definedName>
    <definedName function="false" hidden="false" localSheetId="1" name="QBHEADERSONSCREEN" vbProcedure="false">0</definedName>
    <definedName function="false" hidden="false" localSheetId="1" name="QBMETADATASIZE" vbProcedure="false">5907</definedName>
    <definedName function="false" hidden="false" localSheetId="1" name="QBPRESERVECOLOR" vbProcedure="false">1</definedName>
    <definedName function="false" hidden="false" localSheetId="1" name="QBPRESERVEFONT" vbProcedure="false">1</definedName>
    <definedName function="false" hidden="false" localSheetId="1" name="QBPRESERVEROWHEIGHT" vbProcedure="false">1</definedName>
    <definedName function="false" hidden="false" localSheetId="1" name="QBPRESERVESPACE" vbProcedure="false">1</definedName>
    <definedName function="false" hidden="false" localSheetId="1" name="QBREPORTCOLAXIS" vbProcedure="false">8</definedName>
    <definedName function="false" hidden="false" localSheetId="1" name="QBREPORTCOMPANYID" vbProcedure="false">"45fb34a064b949048542d4ab4c5a0919"</definedName>
    <definedName function="false" hidden="false" localSheetId="1" name="QBREPORTCOMPARECOL_ANNUALBUDGET" vbProcedure="false">0</definedName>
    <definedName function="false" hidden="false" localSheetId="1" name="QBREPORTCOMPARECOL_AVGCOGS" vbProcedure="false">0</definedName>
    <definedName function="false" hidden="false" localSheetId="1" name="QBREPORTCOMPARECOL_AVGPRICE" vbProcedure="false">0</definedName>
    <definedName function="false" hidden="false" localSheetId="1" name="QBREPORTCOMPARECOL_BUDDIFF" vbProcedure="false">1</definedName>
    <definedName function="false" hidden="false" localSheetId="1" name="QBREPORTCOMPARECOL_BUDGET" vbProcedure="false">1</definedName>
    <definedName function="false" hidden="false" localSheetId="1" name="QBREPORTCOMPARECOL_BUDPCT" vbProcedure="false">1</definedName>
    <definedName function="false" hidden="false" localSheetId="1" name="QBREPORTCOMPARECOL_COGS" vbProcedure="false">0</definedName>
    <definedName function="false" hidden="false" localSheetId="1" name="QBREPORTCOMPARECOL_EXCLUDEAMOUNT" vbProcedure="false">0</definedName>
    <definedName function="false" hidden="false" localSheetId="1" name="QBREPORTCOMPARECOL_EXCLUDECURPERIOD" vbProcedure="false">0</definedName>
    <definedName function="false" hidden="false" localSheetId="1" name="QBREPORTCOMPARECOL_FORECAST" vbProcedure="false">0</definedName>
    <definedName function="false" hidden="false" localSheetId="1" name="QBREPORTCOMPARECOL_GROSSMARGIN" vbProcedure="false">0</definedName>
    <definedName function="false" hidden="false" localSheetId="1" name="QBREPORTCOMPARECOL_GROSSMARGINPCT" vbProcedure="false">0</definedName>
    <definedName function="false" hidden="false" localSheetId="1" name="QBREPORTCOMPARECOL_HOURS" vbProcedure="false">0</definedName>
    <definedName function="false" hidden="false" localSheetId="1" name="QBREPORTCOMPARECOL_PCTCOL" vbProcedure="false">0</definedName>
    <definedName function="false" hidden="false" localSheetId="1" name="QBREPORTCOMPARECOL_PCTEXPENSE" vbProcedure="false">0</definedName>
    <definedName function="false" hidden="false" localSheetId="1" name="QBREPORTCOMPARECOL_PCTINCOME" vbProcedure="false">0</definedName>
    <definedName function="false" hidden="false" localSheetId="1" name="QBREPORTCOMPARECOL_PCTOFSALES" vbProcedure="false">0</definedName>
    <definedName function="false" hidden="false" localSheetId="1" name="QBREPORTCOMPARECOL_PCTROW" vbProcedure="false">0</definedName>
    <definedName function="false" hidden="false" localSheetId="1" name="QBREPORTCOMPARECOL_PPDIFF" vbProcedure="false">0</definedName>
    <definedName function="false" hidden="false" localSheetId="1" name="QBREPORTCOMPARECOL_PPPCT" vbProcedure="false">0</definedName>
    <definedName function="false" hidden="false" localSheetId="1" name="QBREPORTCOMPARECOL_PREVPERIOD" vbProcedure="false">0</definedName>
    <definedName function="false" hidden="false" localSheetId="1" name="QBREPORTCOMPARECOL_PREVYEAR" vbProcedure="false">0</definedName>
    <definedName function="false" hidden="false" localSheetId="1" name="QBREPORTCOMPARECOL_PYDIFF" vbProcedure="false">0</definedName>
    <definedName function="false" hidden="false" localSheetId="1" name="QBREPORTCOMPARECOL_PYPCT" vbProcedure="false">0</definedName>
    <definedName function="false" hidden="false" localSheetId="1" name="QBREPORTCOMPARECOL_QTY" vbProcedure="false">0</definedName>
    <definedName function="false" hidden="false" localSheetId="1" name="QBREPORTCOMPARECOL_RATE" vbProcedure="false">0</definedName>
    <definedName function="false" hidden="false" localSheetId="1" name="QBREPORTCOMPARECOL_TRIPBILLEDMILES" vbProcedure="false">0</definedName>
    <definedName function="false" hidden="false" localSheetId="1" name="QBREPORTCOMPARECOL_TRIPBILLINGAMOUNT" vbProcedure="false">0</definedName>
    <definedName function="false" hidden="false" localSheetId="1" name="QBREPORTCOMPARECOL_TRIPMILES" vbProcedure="false">0</definedName>
    <definedName function="false" hidden="false" localSheetId="1" name="QBREPORTCOMPARECOL_TRIPNOTBILLABLEMILES" vbProcedure="false">0</definedName>
    <definedName function="false" hidden="false" localSheetId="1" name="QBREPORTCOMPARECOL_TRIPTAXDEDUCTIBLEAMOUNT" vbProcedure="false">0</definedName>
    <definedName function="false" hidden="false" localSheetId="1" name="QBREPORTCOMPARECOL_TRIPUNBILLEDMILES" vbProcedure="false">0</definedName>
    <definedName function="false" hidden="false" localSheetId="1" name="QBREPORTCOMPARECOL_YTD" vbProcedure="false">0</definedName>
    <definedName function="false" hidden="false" localSheetId="1" name="QBREPORTCOMPARECOL_YTDBUDGET" vbProcedure="false">0</definedName>
    <definedName function="false" hidden="false" localSheetId="1" name="QBREPORTCOMPARECOL_YTDPCT" vbProcedure="false">0</definedName>
    <definedName function="false" hidden="false" localSheetId="1" name="QBREPORTROWAXIS" vbProcedure="false">11</definedName>
    <definedName function="false" hidden="false" localSheetId="1" name="QBREPORTSUBCOLAXIS" vbProcedure="false">24</definedName>
    <definedName function="false" hidden="false" localSheetId="1" name="QBREPORTTYPE" vbProcedure="false">288</definedName>
    <definedName function="false" hidden="false" localSheetId="1" name="QBROWHEADERS" vbProcedure="false">7</definedName>
    <definedName function="false" hidden="false" localSheetId="1" name="QBSTARTDATE" vbProcedure="false">20190101</definedName>
    <definedName function="false" hidden="false" localSheetId="1" name="QB_COLUMN_59200" vbProcedure="false">Sheet1!$H$2</definedName>
    <definedName function="false" hidden="false" localSheetId="1" name="QB_COLUMN_63620" vbProcedure="false">Sheet1!$L$2</definedName>
    <definedName function="false" hidden="false" localSheetId="1" name="QB_COLUMN_64430" vbProcedure="false">Sheet1!$N$2</definedName>
    <definedName function="false" hidden="false" localSheetId="1" name="QB_COLUMN_76210" vbProcedure="false">Sheet1!$J$2</definedName>
    <definedName function="false" hidden="false" localSheetId="1" name="QB_DATA_0" vbProcedure="false">Sheet1!$6:$6,Sheet1!$7:$7,Sheet1!$8:$8,Sheet1!$9:$9,Sheet1!$10:$10,Sheet1!$12:$12,Sheet1!$14:$14,Sheet1!$15:$15,Sheet1!$18:$18,Sheet1!$19:$19,Sheet1!$20:$20,Sheet1!$21:$21,Sheet1!$23:$23,Sheet1!$28:$28,Sheet1!$29:$29,Sheet1!$30:$30</definedName>
    <definedName function="false" hidden="false" localSheetId="1" name="QB_DATA_1" vbProcedure="false">Sheet1!$31:$31,Sheet1!$32:$32,Sheet1!$33:$33,Sheet1!$34:$34,Sheet1!$35:$35,Sheet1!$36:$36,Sheet1!$39:$39,Sheet1!$40:$40,Sheet1!$42:$42,Sheet1!$44:$44,Sheet1!$45:$45,Sheet1!$46:$46,Sheet1!$49:$49,Sheet1!$52:$52,Sheet1!$53:$53,Sheet1!$54:$54</definedName>
    <definedName function="false" hidden="false" localSheetId="1" name="QB_DATA_2" vbProcedure="false">Sheet1!$55:$55,Sheet1!$58:$58,Sheet1!$59:$59,Sheet1!$60:$60,Sheet1!$63:$63,Sheet1!$64:$64,Sheet1!$65:$65,Sheet1!$66:$66,Sheet1!$69:$69,Sheet1!$70:$70,Sheet1!$71:$71,Sheet1!$72:$72,Sheet1!$73:$73,Sheet1!$74:$74,Sheet1!$75:$75,Sheet1!$76:$76</definedName>
    <definedName function="false" hidden="false" localSheetId="1" name="QB_DATA_3" vbProcedure="false">Sheet1!$77:$77,Sheet1!$78:$78,Sheet1!$82:$82,Sheet1!$83:$83,Sheet1!$84:$84,Sheet1!$86:$86,Sheet1!$87:$87,Sheet1!$88:$88,Sheet1!$89:$89,Sheet1!$90:$90,Sheet1!$91:$91,Sheet1!$92:$92,Sheet1!$95:$95,Sheet1!$96:$96,Sheet1!$99:$99,Sheet1!$100:$100</definedName>
    <definedName function="false" hidden="false" localSheetId="1" name="QB_DATA_4" vbProcedure="false">Sheet1!$101:$101,Sheet1!$102:$102,Sheet1!$103:$103,Sheet1!$104:$104,Sheet1!$105:$105,Sheet1!$106:$106,Sheet1!$109:$109,Sheet1!$110:$110,Sheet1!$111:$111,Sheet1!$118:$118,Sheet1!$119:$119,Sheet1!$120:$120,Sheet1!$121:$121,Sheet1!$122:$122,Sheet1!$123:$123,Sheet1!$124:$124</definedName>
    <definedName function="false" hidden="false" localSheetId="1" name="QB_DATA_5" vbProcedure="false">Sheet1!$125:$125,Sheet1!$126:$126,Sheet1!$127:$127,Sheet1!$128:$128,Sheet1!$129:$129,Sheet1!$130:$130,Sheet1!$131:$131,Sheet1!$132:$132,Sheet1!$133:$133,Sheet1!$139:$139,Sheet1!$140:$140,Sheet1!$141:$141,Sheet1!$143:$143,Sheet1!$144:$144,Sheet1!$145:$145,Sheet1!$146:$146</definedName>
    <definedName function="false" hidden="false" localSheetId="1" name="QB_DATA_6" vbProcedure="false">Sheet1!$147:$147,Sheet1!$148:$148,Sheet1!$149:$149,Sheet1!$150:$150,Sheet1!$151:$151,Sheet1!$152:$152,Sheet1!$153:$153,Sheet1!$154:$154</definedName>
    <definedName function="false" hidden="false" localSheetId="1" name="QB_FORMULA_0" vbProcedure="false">Sheet1!$L$6,Sheet1!$N$6,Sheet1!$L$7,Sheet1!$N$7,Sheet1!$L$8,Sheet1!$N$8,Sheet1!$L$10,Sheet1!$N$10,Sheet1!$H$11,Sheet1!$J$11,Sheet1!$L$11,Sheet1!$N$11,Sheet1!$L$12,Sheet1!$N$12,Sheet1!$H$16,Sheet1!$L$18</definedName>
    <definedName function="false" hidden="false" localSheetId="1" name="QB_FORMULA_1" vbProcedure="false">Sheet1!$N$18,Sheet1!$L$19,Sheet1!$N$19,Sheet1!$L$20,Sheet1!$N$20,Sheet1!$L$21,Sheet1!$N$21,Sheet1!$H$22,Sheet1!$J$22,Sheet1!$L$22,Sheet1!$N$22,Sheet1!$L$23,Sheet1!$N$23,Sheet1!$H$24,Sheet1!$J$24,Sheet1!$L$24</definedName>
    <definedName function="false" hidden="false" localSheetId="1" name="QB_FORMULA_10" vbProcedure="false">Sheet1!$N$91,Sheet1!$L$92,Sheet1!$N$92,Sheet1!$H$93,Sheet1!$J$93,Sheet1!$L$93,Sheet1!$N$93,Sheet1!$L$95,Sheet1!$N$95,Sheet1!$L$96,Sheet1!$N$96,Sheet1!$H$97,Sheet1!$J$97,Sheet1!$L$97,Sheet1!$N$97,Sheet1!$L$99</definedName>
    <definedName function="false" hidden="false" localSheetId="1" name="QB_FORMULA_11" vbProcedure="false">Sheet1!$N$99,Sheet1!$L$100,Sheet1!$N$100,Sheet1!$L$101,Sheet1!$N$101,Sheet1!$L$102,Sheet1!$N$102,Sheet1!$L$103,Sheet1!$N$103,Sheet1!$L$104,Sheet1!$N$104,Sheet1!$L$105,Sheet1!$N$105,Sheet1!$L$106,Sheet1!$N$106,Sheet1!$H$107</definedName>
    <definedName function="false" hidden="false" localSheetId="1" name="QB_FORMULA_12" vbProcedure="false">Sheet1!$J$107,Sheet1!$L$107,Sheet1!$N$107,Sheet1!$L$109,Sheet1!$N$109,Sheet1!$L$110,Sheet1!$N$110,Sheet1!$L$111,Sheet1!$N$111,Sheet1!$H$112,Sheet1!$J$112,Sheet1!$L$112,Sheet1!$N$112,Sheet1!$H$113,Sheet1!$J$113,Sheet1!$L$113</definedName>
    <definedName function="false" hidden="false" localSheetId="1" name="QB_FORMULA_13" vbProcedure="false">Sheet1!$N$113,Sheet1!$H$114,Sheet1!$J$114,Sheet1!$L$114,Sheet1!$N$114,Sheet1!$H$134,Sheet1!$H$135,Sheet1!$H$142,Sheet1!$H$155,Sheet1!$H$156,Sheet1!$H$157,Sheet1!$H$158,Sheet1!$J$158,Sheet1!$L$158,Sheet1!$N$158</definedName>
    <definedName function="false" hidden="false" localSheetId="1" name="QB_FORMULA_2" vbProcedure="false">Sheet1!$N$24,Sheet1!$H$25,Sheet1!$J$25,Sheet1!$L$25,Sheet1!$N$25,Sheet1!$L$28,Sheet1!$N$28,Sheet1!$L$29,Sheet1!$N$29,Sheet1!$L$30,Sheet1!$N$30,Sheet1!$L$31,Sheet1!$N$31,Sheet1!$L$32,Sheet1!$N$32,Sheet1!$L$33</definedName>
    <definedName function="false" hidden="false" localSheetId="1" name="QB_FORMULA_3" vbProcedure="false">Sheet1!$N$33,Sheet1!$L$34,Sheet1!$N$34,Sheet1!$L$35,Sheet1!$N$35,Sheet1!$L$36,Sheet1!$N$36,Sheet1!$H$37,Sheet1!$J$37,Sheet1!$L$37,Sheet1!$N$37,Sheet1!$L$39,Sheet1!$N$39,Sheet1!$L$40,Sheet1!$N$40,Sheet1!$H$41</definedName>
    <definedName function="false" hidden="false" localSheetId="1" name="QB_FORMULA_4" vbProcedure="false">Sheet1!$J$41,Sheet1!$L$41,Sheet1!$N$41,Sheet1!$L$44,Sheet1!$N$44,Sheet1!$L$45,Sheet1!$N$45,Sheet1!$L$46,Sheet1!$N$46,Sheet1!$H$47,Sheet1!$J$47,Sheet1!$L$47,Sheet1!$N$47,Sheet1!$L$49,Sheet1!$N$49,Sheet1!$H$50</definedName>
    <definedName function="false" hidden="false" localSheetId="1" name="QB_FORMULA_5" vbProcedure="false">Sheet1!$J$50,Sheet1!$L$50,Sheet1!$N$50,Sheet1!$L$52,Sheet1!$N$52,Sheet1!$L$53,Sheet1!$N$53,Sheet1!$L$54,Sheet1!$N$54,Sheet1!$L$55,Sheet1!$N$55,Sheet1!$H$56,Sheet1!$J$56,Sheet1!$L$56,Sheet1!$N$56,Sheet1!$L$58</definedName>
    <definedName function="false" hidden="false" localSheetId="1" name="QB_FORMULA_6" vbProcedure="false">Sheet1!$N$58,Sheet1!$L$59,Sheet1!$N$59,Sheet1!$L$60,Sheet1!$N$60,Sheet1!$H$61,Sheet1!$J$61,Sheet1!$L$61,Sheet1!$N$61,Sheet1!$L$63,Sheet1!$N$63,Sheet1!$L$64,Sheet1!$N$64,Sheet1!$L$65,Sheet1!$N$65,Sheet1!$L$66</definedName>
    <definedName function="false" hidden="false" localSheetId="1" name="QB_FORMULA_7" vbProcedure="false">Sheet1!$N$66,Sheet1!$H$67,Sheet1!$J$67,Sheet1!$L$67,Sheet1!$N$67,Sheet1!$L$69,Sheet1!$N$69,Sheet1!$L$70,Sheet1!$N$70,Sheet1!$L$71,Sheet1!$N$71,Sheet1!$L$72,Sheet1!$N$72,Sheet1!$L$73,Sheet1!$N$73,Sheet1!$L$74</definedName>
    <definedName function="false" hidden="false" localSheetId="1" name="QB_FORMULA_8" vbProcedure="false">Sheet1!$N$74,Sheet1!$L$75,Sheet1!$N$75,Sheet1!$L$76,Sheet1!$N$76,Sheet1!$L$77,Sheet1!$N$77,Sheet1!$L$78,Sheet1!$N$78,Sheet1!$H$79,Sheet1!$J$79,Sheet1!$L$79,Sheet1!$N$79,Sheet1!$L$82,Sheet1!$N$82,Sheet1!$L$83</definedName>
    <definedName function="false" hidden="false" localSheetId="1" name="QB_FORMULA_9" vbProcedure="false">Sheet1!$N$83,Sheet1!$L$84,Sheet1!$N$84,Sheet1!$H$85,Sheet1!$J$85,Sheet1!$L$85,Sheet1!$N$85,Sheet1!$L$86,Sheet1!$N$86,Sheet1!$L$87,Sheet1!$N$87,Sheet1!$L$88,Sheet1!$N$88,Sheet1!$L$90,Sheet1!$N$90,Sheet1!$L$91</definedName>
    <definedName function="false" hidden="false" localSheetId="1" name="QB_ROW_12250" vbProcedure="false">Sheet1!$F$52</definedName>
    <definedName function="false" hidden="false" localSheetId="1" name="QB_ROW_14250" vbProcedure="false">Sheet1!$F$28</definedName>
    <definedName function="false" hidden="false" localSheetId="1" name="QB_ROW_168040" vbProcedure="false">Sheet1!$E$5</definedName>
    <definedName function="false" hidden="false" localSheetId="1" name="QB_ROW_168340" vbProcedure="false">Sheet1!$E$11</definedName>
    <definedName function="false" hidden="false" localSheetId="1" name="QB_ROW_169250" vbProcedure="false">Sheet1!$F$10</definedName>
    <definedName function="false" hidden="false" localSheetId="1" name="QB_ROW_171040" vbProcedure="false">Sheet1!$E$17</definedName>
    <definedName function="false" hidden="false" localSheetId="1" name="QB_ROW_171340" vbProcedure="false">Sheet1!$E$22</definedName>
    <definedName function="false" hidden="false" localSheetId="1" name="QB_ROW_18301" vbProcedure="false">Sheet1!$A$158</definedName>
    <definedName function="false" hidden="false" localSheetId="1" name="QB_ROW_19011" vbProcedure="false">Sheet1!$B$3</definedName>
    <definedName function="false" hidden="false" localSheetId="1" name="QB_ROW_19250" vbProcedure="false">Sheet1!$F$63</definedName>
    <definedName function="false" hidden="false" localSheetId="1" name="QB_ROW_19311" vbProcedure="false">Sheet1!$B$114</definedName>
    <definedName function="false" hidden="false" localSheetId="1" name="QB_ROW_197250" vbProcedure="false">Sheet1!$F$59</definedName>
    <definedName function="false" hidden="false" localSheetId="1" name="QB_ROW_198250" vbProcedure="false">Sheet1!$F$58</definedName>
    <definedName function="false" hidden="false" localSheetId="1" name="QB_ROW_199040" vbProcedure="false">Sheet1!$E$57</definedName>
    <definedName function="false" hidden="false" localSheetId="1" name="QB_ROW_199340" vbProcedure="false">Sheet1!$E$61</definedName>
    <definedName function="false" hidden="false" localSheetId="1" name="QB_ROW_20031" vbProcedure="false">Sheet1!$D$4</definedName>
    <definedName function="false" hidden="false" localSheetId="1" name="QB_ROW_203250" vbProcedure="false">Sheet1!$F$60</definedName>
    <definedName function="false" hidden="false" localSheetId="1" name="QB_ROW_20331" vbProcedure="false">Sheet1!$D$24</definedName>
    <definedName function="false" hidden="false" localSheetId="1" name="QB_ROW_21031" vbProcedure="false">Sheet1!$D$26</definedName>
    <definedName function="false" hidden="false" localSheetId="1" name="QB_ROW_21331" vbProcedure="false">Sheet1!$D$113</definedName>
    <definedName function="false" hidden="false" localSheetId="1" name="QB_ROW_22011" vbProcedure="false">Sheet1!$B$115</definedName>
    <definedName function="false" hidden="false" localSheetId="1" name="QB_ROW_22311" vbProcedure="false">Sheet1!$B$157</definedName>
    <definedName function="false" hidden="false" localSheetId="1" name="QB_ROW_23021" vbProcedure="false">Sheet1!$C$116</definedName>
    <definedName function="false" hidden="false" localSheetId="1" name="QB_ROW_23321" vbProcedure="false">Sheet1!$C$135</definedName>
    <definedName function="false" hidden="false" localSheetId="1" name="QB_ROW_24021" vbProcedure="false">Sheet1!$C$136</definedName>
    <definedName function="false" hidden="false" localSheetId="1" name="QB_ROW_24250" vbProcedure="false">Sheet1!$F$65</definedName>
    <definedName function="false" hidden="false" localSheetId="1" name="QB_ROW_24321" vbProcedure="false">Sheet1!$C$156</definedName>
    <definedName function="false" hidden="false" localSheetId="1" name="QB_ROW_29250" vbProcedure="false">Sheet1!$F$78</definedName>
    <definedName function="false" hidden="false" localSheetId="1" name="QB_ROW_33250" vbProcedure="false">Sheet1!$F$29</definedName>
    <definedName function="false" hidden="false" localSheetId="1" name="QB_ROW_34250" vbProcedure="false">Sheet1!$F$69</definedName>
    <definedName function="false" hidden="false" localSheetId="1" name="QB_ROW_38250" vbProcedure="false">Sheet1!$F$86</definedName>
    <definedName function="false" hidden="false" localSheetId="1" name="QB_ROW_39250" vbProcedure="false">Sheet1!$F$87</definedName>
    <definedName function="false" hidden="false" localSheetId="1" name="QB_ROW_40040" vbProcedure="false">Sheet1!$E$51</definedName>
    <definedName function="false" hidden="false" localSheetId="1" name="QB_ROW_40340" vbProcedure="false">Sheet1!$E$56</definedName>
    <definedName function="false" hidden="false" localSheetId="1" name="QB_ROW_41250" vbProcedure="false">Sheet1!$F$34</definedName>
    <definedName function="false" hidden="false" localSheetId="1" name="QB_ROW_44250" vbProcedure="false">Sheet1!$F$35</definedName>
    <definedName function="false" hidden="false" localSheetId="1" name="QB_ROW_45250" vbProcedure="false">Sheet1!$F$36</definedName>
    <definedName function="false" hidden="false" localSheetId="1" name="QB_ROW_457250" vbProcedure="false">Sheet1!$F$53</definedName>
    <definedName function="false" hidden="false" localSheetId="1" name="QB_ROW_463240" vbProcedure="false">Sheet1!$E$126</definedName>
    <definedName function="false" hidden="false" localSheetId="1" name="QB_ROW_469040" vbProcedure="false">Sheet1!$E$138</definedName>
    <definedName function="false" hidden="false" localSheetId="1" name="QB_ROW_469340" vbProcedure="false">Sheet1!$E$142</definedName>
    <definedName function="false" hidden="false" localSheetId="1" name="QB_ROW_47040" vbProcedure="false">Sheet1!$E$80</definedName>
    <definedName function="false" hidden="false" localSheetId="1" name="QB_ROW_47340" vbProcedure="false">Sheet1!$E$93</definedName>
    <definedName function="false" hidden="false" localSheetId="1" name="QB_ROW_480250" vbProcedure="false">Sheet1!$F$32</definedName>
    <definedName function="false" hidden="false" localSheetId="1" name="QB_ROW_481250" vbProcedure="false">Sheet1!$F$76</definedName>
    <definedName function="false" hidden="false" localSheetId="1" name="QB_ROW_482250" vbProcedure="false">Sheet1!$F$70</definedName>
    <definedName function="false" hidden="false" localSheetId="1" name="QB_ROW_48250" vbProcedure="false">Sheet1!$F$90</definedName>
    <definedName function="false" hidden="false" localSheetId="1" name="QB_ROW_486040" vbProcedure="false">Sheet1!$E$27</definedName>
    <definedName function="false" hidden="false" localSheetId="1" name="QB_ROW_486340" vbProcedure="false">Sheet1!$E$37</definedName>
    <definedName function="false" hidden="false" localSheetId="1" name="QB_ROW_49260" vbProcedure="false">Sheet1!$G$83</definedName>
    <definedName function="false" hidden="false" localSheetId="1" name="QB_ROW_498250" vbProcedure="false">Sheet1!$F$140</definedName>
    <definedName function="false" hidden="false" localSheetId="1" name="QB_ROW_506250" vbProcedure="false">Sheet1!$F$77</definedName>
    <definedName function="false" hidden="false" localSheetId="1" name="QB_ROW_507250" vbProcedure="false">Sheet1!$F$71</definedName>
    <definedName function="false" hidden="false" localSheetId="1" name="QB_ROW_509250" vbProcedure="false">Sheet1!$F$74</definedName>
    <definedName function="false" hidden="false" localSheetId="1" name="QB_ROW_510240" vbProcedure="false">Sheet1!$E$131</definedName>
    <definedName function="false" hidden="false" localSheetId="1" name="QB_ROW_511250" vbProcedure="false">Sheet1!$F$105</definedName>
    <definedName function="false" hidden="false" localSheetId="1" name="QB_ROW_51250" vbProcedure="false">Sheet1!$F$92</definedName>
    <definedName function="false" hidden="false" localSheetId="1" name="QB_ROW_514250" vbProcedure="false">Sheet1!$F$55</definedName>
    <definedName function="false" hidden="false" localSheetId="1" name="QB_ROW_555250" vbProcedure="false">Sheet1!$F$45</definedName>
    <definedName function="false" hidden="false" localSheetId="1" name="QB_ROW_566040" vbProcedure="false">Sheet1!$E$108</definedName>
    <definedName function="false" hidden="false" localSheetId="1" name="QB_ROW_566340" vbProcedure="false">Sheet1!$E$112</definedName>
    <definedName function="false" hidden="false" localSheetId="1" name="QB_ROW_567250" vbProcedure="false">Sheet1!$F$109</definedName>
    <definedName function="false" hidden="false" localSheetId="1" name="QB_ROW_568040" vbProcedure="false">Sheet1!$E$98</definedName>
    <definedName function="false" hidden="false" localSheetId="1" name="QB_ROW_568340" vbProcedure="false">Sheet1!$E$107</definedName>
    <definedName function="false" hidden="false" localSheetId="1" name="QB_ROW_571250" vbProcedure="false">Sheet1!$F$75</definedName>
    <definedName function="false" hidden="false" localSheetId="1" name="QB_ROW_572040" vbProcedure="false">Sheet1!$E$62</definedName>
    <definedName function="false" hidden="false" localSheetId="1" name="QB_ROW_572340" vbProcedure="false">Sheet1!$E$67</definedName>
    <definedName function="false" hidden="false" localSheetId="1" name="QB_ROW_573250" vbProcedure="false">Sheet1!$F$66</definedName>
    <definedName function="false" hidden="false" localSheetId="1" name="QB_ROW_574250" vbProcedure="false">Sheet1!$F$111</definedName>
    <definedName function="false" hidden="false" localSheetId="1" name="QB_ROW_575250" vbProcedure="false">Sheet1!$F$91</definedName>
    <definedName function="false" hidden="false" localSheetId="1" name="QB_ROW_577250" vbProcedure="false">Sheet1!$F$96</definedName>
    <definedName function="false" hidden="false" localSheetId="1" name="QB_ROW_580250" vbProcedure="false">Sheet1!$F$99</definedName>
    <definedName function="false" hidden="false" localSheetId="1" name="QB_ROW_581250" vbProcedure="false">Sheet1!$F$103</definedName>
    <definedName function="false" hidden="false" localSheetId="1" name="QB_ROW_582250" vbProcedure="false">Sheet1!$F$104</definedName>
    <definedName function="false" hidden="false" localSheetId="1" name="QB_ROW_583040" vbProcedure="false">Sheet1!$E$43</definedName>
    <definedName function="false" hidden="false" localSheetId="1" name="QB_ROW_583340" vbProcedure="false">Sheet1!$E$47</definedName>
    <definedName function="false" hidden="false" localSheetId="1" name="QB_ROW_584250" vbProcedure="false">Sheet1!$F$46</definedName>
    <definedName function="false" hidden="false" localSheetId="1" name="QB_ROW_585250" vbProcedure="false">Sheet1!$F$44</definedName>
    <definedName function="false" hidden="false" localSheetId="1" name="QB_ROW_586040" vbProcedure="false">Sheet1!$E$38</definedName>
    <definedName function="false" hidden="false" localSheetId="1" name="QB_ROW_586340" vbProcedure="false">Sheet1!$E$41</definedName>
    <definedName function="false" hidden="false" localSheetId="1" name="QB_ROW_588250" vbProcedure="false">Sheet1!$F$40</definedName>
    <definedName function="false" hidden="false" localSheetId="1" name="QB_ROW_590250" vbProcedure="false">Sheet1!$F$110</definedName>
    <definedName function="false" hidden="false" localSheetId="1" name="QB_ROW_59040" vbProcedure="false">Sheet1!$E$68</definedName>
    <definedName function="false" hidden="false" localSheetId="1" name="QB_ROW_59340" vbProcedure="false">Sheet1!$E$79</definedName>
    <definedName function="false" hidden="false" localSheetId="1" name="QB_ROW_595040" vbProcedure="false">Sheet1!$E$94</definedName>
    <definedName function="false" hidden="false" localSheetId="1" name="QB_ROW_595340" vbProcedure="false">Sheet1!$E$97</definedName>
    <definedName function="false" hidden="false" localSheetId="1" name="QB_ROW_597250" vbProcedure="false">Sheet1!$F$95</definedName>
    <definedName function="false" hidden="false" localSheetId="1" name="QB_ROW_599050" vbProcedure="false">Sheet1!$F$81</definedName>
    <definedName function="false" hidden="false" localSheetId="1" name="QB_ROW_599350" vbProcedure="false">Sheet1!$F$85</definedName>
    <definedName function="false" hidden="false" localSheetId="1" name="QB_ROW_600240" vbProcedure="false">Sheet1!$E$12</definedName>
    <definedName function="false" hidden="false" localSheetId="1" name="QB_ROW_601260" vbProcedure="false">Sheet1!$G$84</definedName>
    <definedName function="false" hidden="false" localSheetId="1" name="QB_ROW_603250" vbProcedure="false">Sheet1!$F$102</definedName>
    <definedName function="false" hidden="false" localSheetId="1" name="QB_ROW_604250" vbProcedure="false">Sheet1!$F$73</definedName>
    <definedName function="false" hidden="false" localSheetId="1" name="QB_ROW_605250" vbProcedure="false">Sheet1!$F$72</definedName>
    <definedName function="false" hidden="false" localSheetId="1" name="QB_ROW_609250" vbProcedure="false">Sheet1!$F$100</definedName>
    <definedName function="false" hidden="false" localSheetId="1" name="QB_ROW_611250" vbProcedure="false">Sheet1!$F$106</definedName>
    <definedName function="false" hidden="false" localSheetId="1" name="QB_ROW_612250" vbProcedure="false">Sheet1!$F$31</definedName>
    <definedName function="false" hidden="false" localSheetId="1" name="QB_ROW_614250" vbProcedure="false">Sheet1!$F$101</definedName>
    <definedName function="false" hidden="false" localSheetId="1" name="QB_ROW_619240" vbProcedure="false">Sheet1!$E$149</definedName>
    <definedName function="false" hidden="false" localSheetId="1" name="QB_ROW_621240" vbProcedure="false">Sheet1!$E$128</definedName>
    <definedName function="false" hidden="false" localSheetId="1" name="QB_ROW_623240" vbProcedure="false">Sheet1!$E$121</definedName>
    <definedName function="false" hidden="false" localSheetId="1" name="QB_ROW_624240" vbProcedure="false">Sheet1!$E$143</definedName>
    <definedName function="false" hidden="false" localSheetId="1" name="QB_ROW_625240" vbProcedure="false">Sheet1!$E$42</definedName>
    <definedName function="false" hidden="false" localSheetId="1" name="QB_ROW_627240" vbProcedure="false">Sheet1!$E$152</definedName>
    <definedName function="false" hidden="false" localSheetId="1" name="QB_ROW_635260" vbProcedure="false">Sheet1!$G$82</definedName>
    <definedName function="false" hidden="false" localSheetId="1" name="QB_ROW_639250" vbProcedure="false">Sheet1!$F$33</definedName>
    <definedName function="false" hidden="false" localSheetId="1" name="QB_ROW_642250" vbProcedure="false">Sheet1!$F$139</definedName>
    <definedName function="false" hidden="false" localSheetId="1" name="QB_ROW_643250" vbProcedure="false">Sheet1!$F$141</definedName>
    <definedName function="false" hidden="false" localSheetId="1" name="QB_ROW_653030" vbProcedure="false">Sheet1!$D$117</definedName>
    <definedName function="false" hidden="false" localSheetId="1" name="QB_ROW_653330" vbProcedure="false">Sheet1!$D$134</definedName>
    <definedName function="false" hidden="false" localSheetId="1" name="QB_ROW_655240" vbProcedure="false">Sheet1!$E$123</definedName>
    <definedName function="false" hidden="false" localSheetId="1" name="QB_ROW_656240" vbProcedure="false">Sheet1!$E$133</definedName>
    <definedName function="false" hidden="false" localSheetId="1" name="QB_ROW_657240" vbProcedure="false">Sheet1!$E$132</definedName>
    <definedName function="false" hidden="false" localSheetId="1" name="QB_ROW_658240" vbProcedure="false">Sheet1!$E$130</definedName>
    <definedName function="false" hidden="false" localSheetId="1" name="QB_ROW_660240" vbProcedure="false">Sheet1!$E$127</definedName>
    <definedName function="false" hidden="false" localSheetId="1" name="QB_ROW_661030" vbProcedure="false">Sheet1!$D$137</definedName>
    <definedName function="false" hidden="false" localSheetId="1" name="QB_ROW_661330" vbProcedure="false">Sheet1!$D$155</definedName>
    <definedName function="false" hidden="false" localSheetId="1" name="QB_ROW_662240" vbProcedure="false">Sheet1!$E$145</definedName>
    <definedName function="false" hidden="false" localSheetId="1" name="QB_ROW_663240" vbProcedure="false">Sheet1!$E$154</definedName>
    <definedName function="false" hidden="false" localSheetId="1" name="QB_ROW_664240" vbProcedure="false">Sheet1!$E$151</definedName>
    <definedName function="false" hidden="false" localSheetId="1" name="QB_ROW_666240" vbProcedure="false">Sheet1!$E$148</definedName>
    <definedName function="false" hidden="false" localSheetId="1" name="QB_ROW_672240" vbProcedure="false">Sheet1!$E$119</definedName>
    <definedName function="false" hidden="false" localSheetId="1" name="QB_ROW_674240" vbProcedure="false">Sheet1!$E$118</definedName>
    <definedName function="false" hidden="false" localSheetId="1" name="QB_ROW_675240" vbProcedure="false">Sheet1!$E$120</definedName>
    <definedName function="false" hidden="false" localSheetId="1" name="QB_ROW_688240" vbProcedure="false">Sheet1!$E$153</definedName>
    <definedName function="false" hidden="false" localSheetId="1" name="QB_ROW_692250" vbProcedure="false">Sheet1!$F$30</definedName>
    <definedName function="false" hidden="false" localSheetId="1" name="QB_ROW_693250" vbProcedure="false">Sheet1!$F$39</definedName>
    <definedName function="false" hidden="false" localSheetId="1" name="QB_ROW_694250" vbProcedure="false">Sheet1!$F$54</definedName>
    <definedName function="false" hidden="false" localSheetId="1" name="QB_ROW_695250" vbProcedure="false">Sheet1!$F$6</definedName>
    <definedName function="false" hidden="false" localSheetId="1" name="QB_ROW_696250" vbProcedure="false">Sheet1!$F$7</definedName>
    <definedName function="false" hidden="false" localSheetId="1" name="QB_ROW_704250" vbProcedure="false">Sheet1!$F$8</definedName>
    <definedName function="false" hidden="false" localSheetId="1" name="QB_ROW_705240" vbProcedure="false">Sheet1!$E$124</definedName>
    <definedName function="false" hidden="false" localSheetId="1" name="QB_ROW_715240" vbProcedure="false">Sheet1!$E$122</definedName>
    <definedName function="false" hidden="false" localSheetId="1" name="QB_ROW_716240" vbProcedure="false">Sheet1!$E$144</definedName>
    <definedName function="false" hidden="false" localSheetId="1" name="QB_ROW_724240" vbProcedure="false">Sheet1!$E$129</definedName>
    <definedName function="false" hidden="false" localSheetId="1" name="QB_ROW_725240" vbProcedure="false">Sheet1!$E$150</definedName>
    <definedName function="false" hidden="false" localSheetId="1" name="QB_ROW_734250" vbProcedure="false">Sheet1!$F$20</definedName>
    <definedName function="false" hidden="false" localSheetId="1" name="QB_ROW_736040" vbProcedure="false">Sheet1!$E$48</definedName>
    <definedName function="false" hidden="false" localSheetId="1" name="QB_ROW_736340" vbProcedure="false">Sheet1!$E$50</definedName>
    <definedName function="false" hidden="false" localSheetId="1" name="QB_ROW_737250" vbProcedure="false">Sheet1!$F$49</definedName>
    <definedName function="false" hidden="false" localSheetId="1" name="QB_ROW_748250" vbProcedure="false">Sheet1!$F$21</definedName>
    <definedName function="false" hidden="false" localSheetId="1" name="QB_ROW_750240" vbProcedure="false">Sheet1!$E$23</definedName>
    <definedName function="false" hidden="false" localSheetId="1" name="QB_ROW_751250" vbProcedure="false">Sheet1!$F$18</definedName>
    <definedName function="false" hidden="false" localSheetId="1" name="QB_ROW_752250" vbProcedure="false">Sheet1!$F$19</definedName>
    <definedName function="false" hidden="false" localSheetId="1" name="QB_ROW_753250" vbProcedure="false">Sheet1!$F$15</definedName>
    <definedName function="false" hidden="false" localSheetId="1" name="QB_ROW_759250" vbProcedure="false">Sheet1!$F$64</definedName>
    <definedName function="false" hidden="false" localSheetId="1" name="QB_ROW_761250" vbProcedure="false">Sheet1!$F$9</definedName>
    <definedName function="false" hidden="false" localSheetId="1" name="QB_ROW_764040" vbProcedure="false">Sheet1!$E$13</definedName>
    <definedName function="false" hidden="false" localSheetId="1" name="QB_ROW_764340" vbProcedure="false">Sheet1!$E$16</definedName>
    <definedName function="false" hidden="false" localSheetId="1" name="QB_ROW_765250" vbProcedure="false">Sheet1!$F$14</definedName>
    <definedName function="false" hidden="false" localSheetId="1" name="QB_ROW_766250" vbProcedure="false">Sheet1!$F$88</definedName>
    <definedName function="false" hidden="false" localSheetId="1" name="QB_ROW_767250" vbProcedure="false">Sheet1!$F$89</definedName>
    <definedName function="false" hidden="false" localSheetId="1" name="QB_ROW_768240" vbProcedure="false">Sheet1!$E$125</definedName>
    <definedName function="false" hidden="false" localSheetId="1" name="QB_ROW_770240" vbProcedure="false">Sheet1!$E$146</definedName>
    <definedName function="false" hidden="false" localSheetId="1" name="QB_ROW_771240" vbProcedure="false">Sheet1!$E$147</definedName>
    <definedName function="false" hidden="false" localSheetId="1" name="QB_ROW_86321" vbProcedure="false">Sheet1!$C$25</definedName>
    <definedName function="false" hidden="false" localSheetId="1" name="_xlnm.Print_Titles" vbProcedure="false">Sheet1!$A:$G,Sheet1!$1:$2</definedName>
    <definedName function="false" hidden="false" localSheetId="1" name="_xlnm.Print_Titles_0" vbProcedure="false">Sheet1!$A:$G,Sheet1!$1:$2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<sst xmlns="http://schemas.openxmlformats.org/spreadsheetml/2006/main" count="160" uniqueCount="150">
  <si>
    <t xml:space="preserve">Jan - Apr 19</t>
  </si>
  <si>
    <t xml:space="preserve">Budget</t>
  </si>
  <si>
    <t xml:space="preserve">$ Over Budget</t>
  </si>
  <si>
    <t xml:space="preserve">% of Budget</t>
  </si>
  <si>
    <t xml:space="preserve">Ordinary Income/Expense</t>
  </si>
  <si>
    <t xml:space="preserve">Income</t>
  </si>
  <si>
    <t xml:space="preserve">Church Contributions</t>
  </si>
  <si>
    <t xml:space="preserve">CMO Offering</t>
  </si>
  <si>
    <t xml:space="preserve">FVL Offering</t>
  </si>
  <si>
    <t xml:space="preserve">Operational Foundation Percent</t>
  </si>
  <si>
    <t xml:space="preserve">Restricted Specific</t>
  </si>
  <si>
    <t xml:space="preserve">Weekly Offering</t>
  </si>
  <si>
    <t xml:space="preserve">Total Church Contributions</t>
  </si>
  <si>
    <t xml:space="preserve">Duplex</t>
  </si>
  <si>
    <t xml:space="preserve">Facilities Misc.</t>
  </si>
  <si>
    <t xml:space="preserve">Pillars Misc</t>
  </si>
  <si>
    <t xml:space="preserve">Pillars Utilities</t>
  </si>
  <si>
    <t xml:space="preserve">Total Facilities Misc.</t>
  </si>
  <si>
    <t xml:space="preserve">Facilities Rent</t>
  </si>
  <si>
    <t xml:space="preserve">Food Pantry</t>
  </si>
  <si>
    <t xml:space="preserve">Gym</t>
  </si>
  <si>
    <t xml:space="preserve">Hope Center</t>
  </si>
  <si>
    <t xml:space="preserve">Pillars Inc.</t>
  </si>
  <si>
    <t xml:space="preserve">Total Facilities Rent</t>
  </si>
  <si>
    <t xml:space="preserve">Facilities Utilities</t>
  </si>
  <si>
    <t xml:space="preserve">Total Income</t>
  </si>
  <si>
    <t xml:space="preserve">Gross Profit</t>
  </si>
  <si>
    <t xml:space="preserve">Expense</t>
  </si>
  <si>
    <t xml:space="preserve">Administrative</t>
  </si>
  <si>
    <t xml:space="preserve">Bank Service Charges</t>
  </si>
  <si>
    <t xml:space="preserve">Insurance - Church Mutal</t>
  </si>
  <si>
    <t xml:space="preserve">Insurance - Umbrella Liability</t>
  </si>
  <si>
    <t xml:space="preserve">Insurance - Worker's Comp.</t>
  </si>
  <si>
    <t xml:space="preserve">Office Supplies</t>
  </si>
  <si>
    <t xml:space="preserve">Phones - staff</t>
  </si>
  <si>
    <t xml:space="preserve">Postage &amp; Delivery</t>
  </si>
  <si>
    <t xml:space="preserve">Printing and Reproduction</t>
  </si>
  <si>
    <t xml:space="preserve">Professional Fees</t>
  </si>
  <si>
    <t xml:space="preserve">Total Administrative</t>
  </si>
  <si>
    <t xml:space="preserve">Adult Discipleship</t>
  </si>
  <si>
    <t xml:space="preserve">Bible Class</t>
  </si>
  <si>
    <t xml:space="preserve">Publications</t>
  </si>
  <si>
    <t xml:space="preserve">Total Adult Discipleship</t>
  </si>
  <si>
    <t xml:space="preserve">Ask the Accountant</t>
  </si>
  <si>
    <t xml:space="preserve">Member Care</t>
  </si>
  <si>
    <t xml:space="preserve">Fellowship Events</t>
  </si>
  <si>
    <t xml:space="preserve">Shut in Stamps</t>
  </si>
  <si>
    <t xml:space="preserve">Sunday Fellowship</t>
  </si>
  <si>
    <t xml:space="preserve">Total Member Care</t>
  </si>
  <si>
    <t xml:space="preserve">Memorial Fund Loan Repayment</t>
  </si>
  <si>
    <t xml:space="preserve">Loan Payment Memorial Fund</t>
  </si>
  <si>
    <t xml:space="preserve">Total Memorial Fund Loan Repayment</t>
  </si>
  <si>
    <t xml:space="preserve">Mission Outreach</t>
  </si>
  <si>
    <t xml:space="preserve">Advertising and Promotion</t>
  </si>
  <si>
    <t xml:space="preserve">Event Expenses</t>
  </si>
  <si>
    <t xml:space="preserve">Griefshare</t>
  </si>
  <si>
    <t xml:space="preserve">Website</t>
  </si>
  <si>
    <t xml:space="preserve">Total Mission Outreach</t>
  </si>
  <si>
    <t xml:space="preserve">Outside Ministries</t>
  </si>
  <si>
    <t xml:space="preserve">FVL</t>
  </si>
  <si>
    <t xml:space="preserve">WELS</t>
  </si>
  <si>
    <t xml:space="preserve">WELS United</t>
  </si>
  <si>
    <t xml:space="preserve">Total Outside Ministries</t>
  </si>
  <si>
    <t xml:space="preserve">Overseers</t>
  </si>
  <si>
    <t xml:space="preserve">Conferences and Meetings</t>
  </si>
  <si>
    <t xml:space="preserve">Moving</t>
  </si>
  <si>
    <t xml:space="preserve">Professional Growth</t>
  </si>
  <si>
    <t xml:space="preserve">Relations Building</t>
  </si>
  <si>
    <t xml:space="preserve">Total Overseers</t>
  </si>
  <si>
    <t xml:space="preserve">Payroll</t>
  </si>
  <si>
    <t xml:space="preserve">Health Insurance</t>
  </si>
  <si>
    <t xml:space="preserve">Hourly Wage</t>
  </si>
  <si>
    <t xml:space="preserve">Housing Allowance</t>
  </si>
  <si>
    <t xml:space="preserve">Mileage Reimbursement</t>
  </si>
  <si>
    <t xml:space="preserve">Organist/Choir Dir/Accomp</t>
  </si>
  <si>
    <t xml:space="preserve">Payroll Taxes Non Call Workers</t>
  </si>
  <si>
    <t xml:space="preserve">Pension</t>
  </si>
  <si>
    <t xml:space="preserve">Salary Workers</t>
  </si>
  <si>
    <t xml:space="preserve">Social Security Reimbursement</t>
  </si>
  <si>
    <t xml:space="preserve">Visitation Pastor</t>
  </si>
  <si>
    <t xml:space="preserve">Total Payroll</t>
  </si>
  <si>
    <t xml:space="preserve">Properties</t>
  </si>
  <si>
    <t xml:space="preserve">Repairs and Maintenance</t>
  </si>
  <si>
    <t xml:space="preserve">Taxes - Property</t>
  </si>
  <si>
    <t xml:space="preserve">Utilities</t>
  </si>
  <si>
    <t xml:space="preserve">Total Duplex</t>
  </si>
  <si>
    <t xml:space="preserve">Janitorial Supplies</t>
  </si>
  <si>
    <t xml:space="preserve">Landscaping Expenses</t>
  </si>
  <si>
    <t xml:space="preserve">Pillars Inc Utilities</t>
  </si>
  <si>
    <t xml:space="preserve">Pillars Inc, Misc.</t>
  </si>
  <si>
    <t xml:space="preserve">Snow Removal</t>
  </si>
  <si>
    <t xml:space="preserve">Total Properties</t>
  </si>
  <si>
    <t xml:space="preserve">Technology</t>
  </si>
  <si>
    <t xml:space="preserve">AV Booth &amp; Equipment</t>
  </si>
  <si>
    <t xml:space="preserve">Software/website subscr, etc.</t>
  </si>
  <si>
    <t xml:space="preserve">Total Technology</t>
  </si>
  <si>
    <t xml:space="preserve">Worship</t>
  </si>
  <si>
    <t xml:space="preserve">Advent by Candlelight</t>
  </si>
  <si>
    <t xml:space="preserve">Choir/Music Ministry</t>
  </si>
  <si>
    <t xml:space="preserve">Communion Supplies</t>
  </si>
  <si>
    <t xml:space="preserve">Copyright License fees</t>
  </si>
  <si>
    <t xml:space="preserve">Flowers, Decorations &amp; Supplies</t>
  </si>
  <si>
    <t xml:space="preserve">Guest Presenters</t>
  </si>
  <si>
    <t xml:space="preserve">Multi Media</t>
  </si>
  <si>
    <t xml:space="preserve">Organ Repairs &amp; Tuning</t>
  </si>
  <si>
    <t xml:space="preserve">Total Worship</t>
  </si>
  <si>
    <t xml:space="preserve">Youth Discipleship</t>
  </si>
  <si>
    <t xml:space="preserve">Confirmation</t>
  </si>
  <si>
    <t xml:space="preserve">Teen Group</t>
  </si>
  <si>
    <t xml:space="preserve">Underground</t>
  </si>
  <si>
    <t xml:space="preserve">Total Youth Discipleship</t>
  </si>
  <si>
    <t xml:space="preserve">Total Expense</t>
  </si>
  <si>
    <t xml:space="preserve">Net Ordinary Income</t>
  </si>
  <si>
    <t xml:space="preserve">Other Income/Expense</t>
  </si>
  <si>
    <t xml:space="preserve">Other Income</t>
  </si>
  <si>
    <t xml:space="preserve">Non-Budgeted Income</t>
  </si>
  <si>
    <t xml:space="preserve">Foundation FVL %</t>
  </si>
  <si>
    <t xml:space="preserve">Foundation Public Min. Scholr %</t>
  </si>
  <si>
    <t xml:space="preserve">Foundation WELS %</t>
  </si>
  <si>
    <t xml:space="preserve">Freewill Offering Pass Through</t>
  </si>
  <si>
    <t xml:space="preserve">Funeral &amp; Card Sales</t>
  </si>
  <si>
    <t xml:space="preserve">FVL LTCC &amp; Extra  Mbr Offerings</t>
  </si>
  <si>
    <t xml:space="preserve">GriefShare</t>
  </si>
  <si>
    <t xml:space="preserve">Insurance Church Claim 2019</t>
  </si>
  <si>
    <t xml:space="preserve">Memorial Fund Interest (599)</t>
  </si>
  <si>
    <t xml:space="preserve">Memorials Received from Members</t>
  </si>
  <si>
    <t xml:space="preserve">Mmbr/Nonmbr Benevolence Choice$</t>
  </si>
  <si>
    <t xml:space="preserve">School Roof Repair</t>
  </si>
  <si>
    <t xml:space="preserve">STM Mission Partner Offerings</t>
  </si>
  <si>
    <t xml:space="preserve">Tuition Choice/Scrip</t>
  </si>
  <si>
    <t xml:space="preserve">Underground Childrens Offerings</t>
  </si>
  <si>
    <t xml:space="preserve">WELS Non CMO Member Offerings</t>
  </si>
  <si>
    <t xml:space="preserve">Total Non-Budgeted Income</t>
  </si>
  <si>
    <t xml:space="preserve">Total Other Income</t>
  </si>
  <si>
    <t xml:space="preserve">Other Expense</t>
  </si>
  <si>
    <t xml:space="preserve">Non Budgeted Expenses</t>
  </si>
  <si>
    <t xml:space="preserve">Foundation</t>
  </si>
  <si>
    <t xml:space="preserve">Total Foundation</t>
  </si>
  <si>
    <t xml:space="preserve">Freewill Offerings Pass Through</t>
  </si>
  <si>
    <t xml:space="preserve">FVL Member Offerings</t>
  </si>
  <si>
    <t xml:space="preserve">Insurance Duplex Claim 2019</t>
  </si>
  <si>
    <t xml:space="preserve">Memorials Rec'd from Members</t>
  </si>
  <si>
    <t xml:space="preserve">School Roof Repairs</t>
  </si>
  <si>
    <t xml:space="preserve">STM Mission Partner</t>
  </si>
  <si>
    <t xml:space="preserve">United Community Expenses</t>
  </si>
  <si>
    <t xml:space="preserve">WELS Member Offerings</t>
  </si>
  <si>
    <t xml:space="preserve">Total Non Budgeted Expenses</t>
  </si>
  <si>
    <t xml:space="preserve">Total Other Expense</t>
  </si>
  <si>
    <t xml:space="preserve">Net Other Income</t>
  </si>
  <si>
    <t xml:space="preserve">Net Income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</si>
</sst>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#,##0.00;\-#,##0.00"/>
    <numFmt numFmtId="167" formatCode="#,##0.0#%;\-#,##0.0#%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  <charset val="1"/>
    </font>
    <font>
      <b val="true"/>
      <sz val="8"/>
      <color rgb="FF000000"/>
      <name val="Arial"/>
      <family val="2"/>
      <charset val="1"/>
    </font>
    <font>
      <sz val="8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7">
    <border diagonalUp="false" diagonalDown="false">
      <left/>
      <right/>
      <top/>
      <bottom/>
      <diagonal/>
    </border>
    <border diagonalUp="false" diagonalDown="false">
      <left/>
      <right/>
      <top/>
      <bottom style="thick"/>
      <diagonal/>
    </border>
    <border diagonalUp="false" diagonalDown="false">
      <left/>
      <right/>
      <top style="thick"/>
      <bottom style="thick"/>
      <diagonal/>
    </border>
    <border diagonalUp="false" diagonalDown="false">
      <left/>
      <right/>
      <top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/>
      <top style="medium"/>
      <bottom/>
      <diagonal/>
    </border>
    <border diagonalUp="false" diagonalDown="false">
      <left/>
      <right/>
      <top style="medium"/>
      <bottom style="double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7</xdr:col>
      <xdr:colOff>885240</xdr:colOff>
      <xdr:row>30</xdr:row>
      <xdr:rowOff>65880</xdr:rowOff>
    </xdr:to>
    <xdr:pic>
      <xdr:nvPicPr>
        <xdr:cNvPr id="0" name="Picture 2" descr=""/>
        <xdr:cNvPicPr/>
      </xdr:nvPicPr>
      <xdr:blipFill>
        <a:blip r:embed="rId1"/>
        <a:stretch/>
      </xdr:blipFill>
      <xdr:spPr>
        <a:xfrm>
          <a:off x="0" y="0"/>
          <a:ext cx="13080240" cy="649008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false" showRowColHeaders="true" showZeros="true" rightToLeft="false" tabSelected="false" showOutlineSymbols="true" defaultGridColor="true" view="normal" topLeftCell="A1" colorId="64" zoomScale="84" zoomScaleNormal="84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.99"/>
    <col collapsed="false" customWidth="true" hidden="false" outlineLevel="0" max="2" min="2" style="1" width="4.14"/>
    <col collapsed="false" customWidth="true" hidden="false" outlineLevel="0" max="3" min="3" style="1" width="53.99"/>
    <col collapsed="false" customWidth="true" hidden="false" outlineLevel="0" max="4" min="4" style="1" width="3.71"/>
    <col collapsed="false" customWidth="true" hidden="false" outlineLevel="0" max="5" min="5" style="1" width="90.28"/>
    <col collapsed="false" customWidth="true" hidden="false" outlineLevel="0" max="7" min="6" style="1" width="8.86"/>
    <col collapsed="false" customWidth="true" hidden="false" outlineLevel="0" max="8" min="8" style="1" width="15.42"/>
    <col collapsed="false" customWidth="true" hidden="false" outlineLevel="0" max="9" min="9" style="1" width="5.14"/>
    <col collapsed="false" customWidth="true" hidden="false" outlineLevel="0" max="11" min="10" style="1" width="8.86"/>
    <col collapsed="false" customWidth="true" hidden="false" outlineLevel="0" max="12" min="12" style="1" width="2.99"/>
    <col collapsed="false" customWidth="true" hidden="false" outlineLevel="0" max="15" min="13" style="1" width="8.86"/>
    <col collapsed="false" customWidth="true" hidden="false" outlineLevel="0" max="16" min="16" style="1" width="7"/>
    <col collapsed="false" customWidth="true" hidden="false" outlineLevel="0" max="256" min="17" style="1" width="8.86"/>
    <col collapsed="false" customWidth="true" hidden="false" outlineLevel="0" max="257" min="257" style="1" width="2.99"/>
    <col collapsed="false" customWidth="true" hidden="false" outlineLevel="0" max="258" min="258" style="1" width="4.14"/>
    <col collapsed="false" customWidth="true" hidden="false" outlineLevel="0" max="259" min="259" style="1" width="53.99"/>
    <col collapsed="false" customWidth="true" hidden="false" outlineLevel="0" max="260" min="260" style="1" width="3.71"/>
    <col collapsed="false" customWidth="true" hidden="false" outlineLevel="0" max="261" min="261" style="1" width="90.28"/>
    <col collapsed="false" customWidth="true" hidden="false" outlineLevel="0" max="263" min="262" style="1" width="8.86"/>
    <col collapsed="false" customWidth="true" hidden="false" outlineLevel="0" max="264" min="264" style="1" width="15.42"/>
    <col collapsed="false" customWidth="true" hidden="false" outlineLevel="0" max="265" min="265" style="1" width="5.14"/>
    <col collapsed="false" customWidth="true" hidden="false" outlineLevel="0" max="267" min="266" style="1" width="8.86"/>
    <col collapsed="false" customWidth="true" hidden="false" outlineLevel="0" max="268" min="268" style="1" width="2.99"/>
    <col collapsed="false" customWidth="true" hidden="false" outlineLevel="0" max="271" min="269" style="1" width="8.86"/>
    <col collapsed="false" customWidth="true" hidden="false" outlineLevel="0" max="272" min="272" style="1" width="7"/>
    <col collapsed="false" customWidth="true" hidden="false" outlineLevel="0" max="512" min="273" style="1" width="8.86"/>
    <col collapsed="false" customWidth="true" hidden="false" outlineLevel="0" max="513" min="513" style="1" width="2.99"/>
    <col collapsed="false" customWidth="true" hidden="false" outlineLevel="0" max="514" min="514" style="1" width="4.14"/>
    <col collapsed="false" customWidth="true" hidden="false" outlineLevel="0" max="515" min="515" style="1" width="53.99"/>
    <col collapsed="false" customWidth="true" hidden="false" outlineLevel="0" max="516" min="516" style="1" width="3.71"/>
    <col collapsed="false" customWidth="true" hidden="false" outlineLevel="0" max="517" min="517" style="1" width="90.28"/>
    <col collapsed="false" customWidth="true" hidden="false" outlineLevel="0" max="519" min="518" style="1" width="8.86"/>
    <col collapsed="false" customWidth="true" hidden="false" outlineLevel="0" max="520" min="520" style="1" width="15.42"/>
    <col collapsed="false" customWidth="true" hidden="false" outlineLevel="0" max="521" min="521" style="1" width="5.14"/>
    <col collapsed="false" customWidth="true" hidden="false" outlineLevel="0" max="523" min="522" style="1" width="8.86"/>
    <col collapsed="false" customWidth="true" hidden="false" outlineLevel="0" max="524" min="524" style="1" width="2.99"/>
    <col collapsed="false" customWidth="true" hidden="false" outlineLevel="0" max="527" min="525" style="1" width="8.86"/>
    <col collapsed="false" customWidth="true" hidden="false" outlineLevel="0" max="528" min="528" style="1" width="7"/>
    <col collapsed="false" customWidth="true" hidden="false" outlineLevel="0" max="768" min="529" style="1" width="8.86"/>
    <col collapsed="false" customWidth="true" hidden="false" outlineLevel="0" max="769" min="769" style="1" width="2.99"/>
    <col collapsed="false" customWidth="true" hidden="false" outlineLevel="0" max="770" min="770" style="1" width="4.14"/>
    <col collapsed="false" customWidth="true" hidden="false" outlineLevel="0" max="771" min="771" style="1" width="53.99"/>
    <col collapsed="false" customWidth="true" hidden="false" outlineLevel="0" max="772" min="772" style="1" width="3.71"/>
    <col collapsed="false" customWidth="true" hidden="false" outlineLevel="0" max="773" min="773" style="1" width="90.28"/>
    <col collapsed="false" customWidth="true" hidden="false" outlineLevel="0" max="775" min="774" style="1" width="8.86"/>
    <col collapsed="false" customWidth="true" hidden="false" outlineLevel="0" max="776" min="776" style="1" width="15.42"/>
    <col collapsed="false" customWidth="true" hidden="false" outlineLevel="0" max="777" min="777" style="1" width="5.14"/>
    <col collapsed="false" customWidth="true" hidden="false" outlineLevel="0" max="779" min="778" style="1" width="8.86"/>
    <col collapsed="false" customWidth="true" hidden="false" outlineLevel="0" max="780" min="780" style="1" width="2.99"/>
    <col collapsed="false" customWidth="true" hidden="false" outlineLevel="0" max="783" min="781" style="1" width="8.86"/>
    <col collapsed="false" customWidth="true" hidden="false" outlineLevel="0" max="784" min="784" style="1" width="7"/>
    <col collapsed="false" customWidth="true" hidden="false" outlineLevel="0" max="1025" min="785" style="1" width="8.86"/>
  </cols>
  <sheetData>
    <row r="1" customFormat="false" ht="30" hidden="false" customHeight="true" outlineLevel="0" collapsed="false"/>
    <row r="2" customFormat="false" ht="9.95" hidden="false" customHeight="true" outlineLevel="0" collapsed="false"/>
    <row r="3" customFormat="false" ht="25.5" hidden="false" customHeight="true" outlineLevel="0" collapsed="false"/>
    <row r="4" customFormat="false" ht="21" hidden="false" customHeight="true" outlineLevel="0" collapsed="false"/>
    <row r="6" customFormat="false" ht="17.1" hidden="false" customHeight="true" outlineLevel="0" collapsed="false"/>
    <row r="7" customFormat="false" ht="17.1" hidden="false" customHeight="true" outlineLevel="0" collapsed="false"/>
    <row r="8" customFormat="false" ht="17.1" hidden="false" customHeight="true" outlineLevel="0" collapsed="false"/>
    <row r="9" customFormat="false" ht="17.1" hidden="false" customHeight="true" outlineLevel="0" collapsed="false"/>
    <row r="10" customFormat="false" ht="17.1" hidden="false" customHeight="true" outlineLevel="0" collapsed="false"/>
    <row r="11" customFormat="false" ht="17.1" hidden="false" customHeight="true" outlineLevel="0" collapsed="false"/>
    <row r="12" customFormat="false" ht="17.1" hidden="false" customHeight="true" outlineLevel="0" collapsed="false"/>
    <row r="13" customFormat="false" ht="17.1" hidden="false" customHeight="true" outlineLevel="0" collapsed="false"/>
    <row r="14" customFormat="false" ht="17.1" hidden="false" customHeight="true" outlineLevel="0" collapsed="false"/>
    <row r="15" customFormat="false" ht="17.1" hidden="false" customHeight="true" outlineLevel="0" collapsed="false"/>
    <row r="16" customFormat="false" ht="17.1" hidden="false" customHeight="true" outlineLevel="0" collapsed="false"/>
    <row r="17" customFormat="false" ht="17.1" hidden="false" customHeight="true" outlineLevel="0" collapsed="false"/>
    <row r="18" customFormat="false" ht="17.1" hidden="false" customHeight="true" outlineLevel="0" collapsed="false"/>
    <row r="19" customFormat="false" ht="17.1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5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7" ySplit="2" topLeftCell="H75" activePane="bottomRight" state="frozen"/>
      <selection pane="topLeft" activeCell="A1" activeCellId="0" sqref="A1"/>
      <selection pane="topRight" activeCell="H1" activeCellId="0" sqref="H1"/>
      <selection pane="bottomLeft" activeCell="A75" activeCellId="0" sqref="A75"/>
      <selection pane="bottomRight" activeCell="P10" activeCellId="0" sqref="P10"/>
    </sheetView>
  </sheetViews>
  <sheetFormatPr defaultRowHeight="15" zeroHeight="false" outlineLevelRow="0" outlineLevelCol="0"/>
  <cols>
    <col collapsed="false" customWidth="true" hidden="false" outlineLevel="0" max="6" min="1" style="2" width="2.99"/>
    <col collapsed="false" customWidth="true" hidden="false" outlineLevel="0" max="7" min="7" style="2" width="26.71"/>
    <col collapsed="false" customWidth="true" hidden="false" outlineLevel="0" max="8" min="8" style="0" width="10.13"/>
    <col collapsed="false" customWidth="true" hidden="false" outlineLevel="0" max="9" min="9" style="0" width="2.3"/>
    <col collapsed="false" customWidth="true" hidden="false" outlineLevel="0" max="10" min="10" style="0" width="8.71"/>
    <col collapsed="false" customWidth="true" hidden="false" outlineLevel="0" max="11" min="11" style="0" width="2.3"/>
    <col collapsed="false" customWidth="true" hidden="false" outlineLevel="0" max="12" min="12" style="0" width="11.99"/>
    <col collapsed="false" customWidth="true" hidden="false" outlineLevel="0" max="13" min="13" style="0" width="2.3"/>
    <col collapsed="false" customWidth="true" hidden="false" outlineLevel="0" max="14" min="14" style="0" width="10.29"/>
    <col collapsed="false" customWidth="true" hidden="false" outlineLevel="0" max="1025" min="15" style="0" width="8.67"/>
  </cols>
  <sheetData>
    <row r="1" customFormat="false" ht="15.75" hidden="false" customHeight="false" outlineLevel="0" collapsed="false">
      <c r="A1" s="3"/>
      <c r="B1" s="3"/>
      <c r="C1" s="3"/>
      <c r="D1" s="3"/>
      <c r="E1" s="3"/>
      <c r="F1" s="3"/>
      <c r="G1" s="3"/>
      <c r="H1" s="4"/>
      <c r="I1" s="5"/>
      <c r="J1" s="4"/>
      <c r="K1" s="5"/>
      <c r="L1" s="4"/>
      <c r="M1" s="5"/>
      <c r="N1" s="4"/>
    </row>
    <row r="2" s="9" customFormat="true" ht="16.5" hidden="false" customHeight="false" outlineLevel="0" collapsed="false">
      <c r="A2" s="6"/>
      <c r="B2" s="6"/>
      <c r="C2" s="6"/>
      <c r="D2" s="6"/>
      <c r="E2" s="6"/>
      <c r="F2" s="6"/>
      <c r="G2" s="6"/>
      <c r="H2" s="7" t="s">
        <v>0</v>
      </c>
      <c r="I2" s="8"/>
      <c r="J2" s="7" t="s">
        <v>1</v>
      </c>
      <c r="K2" s="8"/>
      <c r="L2" s="7" t="s">
        <v>2</v>
      </c>
      <c r="M2" s="8"/>
      <c r="N2" s="7" t="s">
        <v>3</v>
      </c>
    </row>
    <row r="3" customFormat="false" ht="15.75" hidden="false" customHeight="false" outlineLevel="0" collapsed="false">
      <c r="A3" s="3"/>
      <c r="B3" s="3" t="s">
        <v>4</v>
      </c>
      <c r="C3" s="3"/>
      <c r="D3" s="3"/>
      <c r="E3" s="3"/>
      <c r="F3" s="3"/>
      <c r="G3" s="3"/>
      <c r="H3" s="10"/>
      <c r="I3" s="11"/>
      <c r="J3" s="10"/>
      <c r="K3" s="11"/>
      <c r="L3" s="10"/>
      <c r="M3" s="11"/>
      <c r="N3" s="12"/>
    </row>
    <row r="4" customFormat="false" ht="15" hidden="false" customHeight="false" outlineLevel="0" collapsed="false">
      <c r="A4" s="3"/>
      <c r="B4" s="3"/>
      <c r="C4" s="3"/>
      <c r="D4" s="3" t="s">
        <v>5</v>
      </c>
      <c r="E4" s="3"/>
      <c r="F4" s="3"/>
      <c r="G4" s="3"/>
      <c r="H4" s="10"/>
      <c r="I4" s="11"/>
      <c r="J4" s="10"/>
      <c r="K4" s="11"/>
      <c r="L4" s="10"/>
      <c r="M4" s="11"/>
      <c r="N4" s="12"/>
    </row>
    <row r="5" customFormat="false" ht="15" hidden="false" customHeight="false" outlineLevel="0" collapsed="false">
      <c r="A5" s="3"/>
      <c r="B5" s="3"/>
      <c r="C5" s="3"/>
      <c r="D5" s="3"/>
      <c r="E5" s="3" t="s">
        <v>6</v>
      </c>
      <c r="F5" s="3"/>
      <c r="G5" s="3"/>
      <c r="H5" s="10"/>
      <c r="I5" s="11"/>
      <c r="J5" s="10"/>
      <c r="K5" s="11"/>
      <c r="L5" s="10"/>
      <c r="M5" s="11"/>
      <c r="N5" s="12"/>
    </row>
    <row r="6" customFormat="false" ht="15" hidden="false" customHeight="false" outlineLevel="0" collapsed="false">
      <c r="A6" s="3"/>
      <c r="B6" s="3"/>
      <c r="C6" s="3"/>
      <c r="D6" s="3"/>
      <c r="E6" s="3"/>
      <c r="F6" s="3" t="s">
        <v>7</v>
      </c>
      <c r="G6" s="3"/>
      <c r="H6" s="10" t="n">
        <v>750</v>
      </c>
      <c r="I6" s="11"/>
      <c r="J6" s="10" t="n">
        <v>500</v>
      </c>
      <c r="K6" s="11"/>
      <c r="L6" s="10" t="n">
        <f aca="false">ROUND((H6-J6),5)</f>
        <v>250</v>
      </c>
      <c r="M6" s="11"/>
      <c r="N6" s="12" t="n">
        <f aca="false">ROUND(IF(J6=0, IF(H6=0, 0, 1), H6/J6),5)</f>
        <v>1.5</v>
      </c>
    </row>
    <row r="7" customFormat="false" ht="15" hidden="false" customHeight="false" outlineLevel="0" collapsed="false">
      <c r="A7" s="3"/>
      <c r="B7" s="3"/>
      <c r="C7" s="3"/>
      <c r="D7" s="3"/>
      <c r="E7" s="3"/>
      <c r="F7" s="3" t="s">
        <v>8</v>
      </c>
      <c r="G7" s="3"/>
      <c r="H7" s="10" t="n">
        <v>485</v>
      </c>
      <c r="I7" s="11"/>
      <c r="J7" s="10" t="n">
        <v>300</v>
      </c>
      <c r="K7" s="11"/>
      <c r="L7" s="10" t="n">
        <f aca="false">ROUND((H7-J7),5)</f>
        <v>185</v>
      </c>
      <c r="M7" s="11"/>
      <c r="N7" s="12" t="n">
        <f aca="false">ROUND(IF(J7=0, IF(H7=0, 0, 1), H7/J7),5)</f>
        <v>1.61667</v>
      </c>
    </row>
    <row r="8" customFormat="false" ht="15" hidden="false" customHeight="false" outlineLevel="0" collapsed="false">
      <c r="A8" s="3"/>
      <c r="B8" s="3"/>
      <c r="C8" s="3"/>
      <c r="D8" s="3"/>
      <c r="E8" s="3"/>
      <c r="F8" s="3" t="s">
        <v>9</v>
      </c>
      <c r="G8" s="3"/>
      <c r="H8" s="10" t="n">
        <v>8650</v>
      </c>
      <c r="I8" s="11"/>
      <c r="J8" s="10" t="n">
        <v>8650</v>
      </c>
      <c r="K8" s="11"/>
      <c r="L8" s="10" t="n">
        <f aca="false">ROUND((H8-J8),5)</f>
        <v>0</v>
      </c>
      <c r="M8" s="11"/>
      <c r="N8" s="12" t="n">
        <f aca="false">ROUND(IF(J8=0, IF(H8=0, 0, 1), H8/J8),5)</f>
        <v>1</v>
      </c>
    </row>
    <row r="9" customFormat="false" ht="15" hidden="false" customHeight="false" outlineLevel="0" collapsed="false">
      <c r="A9" s="3"/>
      <c r="B9" s="3"/>
      <c r="C9" s="3"/>
      <c r="D9" s="3"/>
      <c r="E9" s="3"/>
      <c r="F9" s="3" t="s">
        <v>10</v>
      </c>
      <c r="G9" s="3"/>
      <c r="H9" s="10" t="n">
        <v>25</v>
      </c>
      <c r="I9" s="11"/>
      <c r="J9" s="10"/>
      <c r="K9" s="11"/>
      <c r="L9" s="10"/>
      <c r="M9" s="11"/>
      <c r="N9" s="12"/>
    </row>
    <row r="10" customFormat="false" ht="15.75" hidden="false" customHeight="false" outlineLevel="0" collapsed="false">
      <c r="A10" s="3"/>
      <c r="B10" s="3"/>
      <c r="C10" s="3"/>
      <c r="D10" s="3"/>
      <c r="E10" s="3"/>
      <c r="F10" s="3" t="s">
        <v>11</v>
      </c>
      <c r="G10" s="3"/>
      <c r="H10" s="13" t="n">
        <v>131172.27</v>
      </c>
      <c r="I10" s="11"/>
      <c r="J10" s="13" t="n">
        <v>143500</v>
      </c>
      <c r="K10" s="11"/>
      <c r="L10" s="13" t="n">
        <f aca="false">ROUND((H10-J10),5)</f>
        <v>-12327.73</v>
      </c>
      <c r="M10" s="11"/>
      <c r="N10" s="14" t="n">
        <f aca="false">ROUND(IF(J10=0, IF(H10=0, 0, 1), H10/J10),5)</f>
        <v>0.91409</v>
      </c>
    </row>
    <row r="11" customFormat="false" ht="15" hidden="false" customHeight="false" outlineLevel="0" collapsed="false">
      <c r="A11" s="3"/>
      <c r="B11" s="3"/>
      <c r="C11" s="3"/>
      <c r="D11" s="3"/>
      <c r="E11" s="3" t="s">
        <v>12</v>
      </c>
      <c r="F11" s="3"/>
      <c r="G11" s="3"/>
      <c r="H11" s="10" t="n">
        <f aca="false">ROUND(SUM(H5:H10),5)</f>
        <v>141082.27</v>
      </c>
      <c r="I11" s="11"/>
      <c r="J11" s="10" t="n">
        <f aca="false">ROUND(SUM(J5:J10),5)</f>
        <v>152950</v>
      </c>
      <c r="K11" s="11"/>
      <c r="L11" s="10" t="n">
        <f aca="false">ROUND((H11-J11),5)</f>
        <v>-11867.73</v>
      </c>
      <c r="M11" s="11"/>
      <c r="N11" s="12" t="n">
        <f aca="false">ROUND(IF(J11=0, IF(H11=0, 0, 1), H11/J11),5)</f>
        <v>0.92241</v>
      </c>
    </row>
    <row r="12" customFormat="false" ht="15" hidden="false" customHeight="false" outlineLevel="0" collapsed="false">
      <c r="A12" s="3"/>
      <c r="B12" s="3"/>
      <c r="C12" s="3"/>
      <c r="D12" s="3"/>
      <c r="E12" s="3" t="s">
        <v>13</v>
      </c>
      <c r="F12" s="3"/>
      <c r="G12" s="3"/>
      <c r="H12" s="10" t="n">
        <v>3460</v>
      </c>
      <c r="I12" s="11"/>
      <c r="J12" s="10" t="n">
        <v>3460</v>
      </c>
      <c r="K12" s="11"/>
      <c r="L12" s="10" t="n">
        <f aca="false">ROUND((H12-J12),5)</f>
        <v>0</v>
      </c>
      <c r="M12" s="11"/>
      <c r="N12" s="12" t="n">
        <f aca="false">ROUND(IF(J12=0, IF(H12=0, 0, 1), H12/J12),5)</f>
        <v>1</v>
      </c>
    </row>
    <row r="13" customFormat="false" ht="15" hidden="false" customHeight="false" outlineLevel="0" collapsed="false">
      <c r="A13" s="3"/>
      <c r="B13" s="3"/>
      <c r="C13" s="3"/>
      <c r="D13" s="3"/>
      <c r="E13" s="3" t="s">
        <v>14</v>
      </c>
      <c r="F13" s="3"/>
      <c r="G13" s="3"/>
      <c r="H13" s="10"/>
      <c r="I13" s="11"/>
      <c r="J13" s="10"/>
      <c r="K13" s="11"/>
      <c r="L13" s="10"/>
      <c r="M13" s="11"/>
      <c r="N13" s="12"/>
    </row>
    <row r="14" customFormat="false" ht="13.8" hidden="false" customHeight="false" outlineLevel="0" collapsed="false">
      <c r="A14" s="3"/>
      <c r="B14" s="3"/>
      <c r="C14" s="3"/>
      <c r="D14" s="3"/>
      <c r="E14" s="3"/>
      <c r="F14" s="3" t="s">
        <v>15</v>
      </c>
      <c r="G14" s="3"/>
      <c r="H14" s="10" t="n">
        <v>348.24</v>
      </c>
      <c r="I14" s="11"/>
      <c r="J14" s="10"/>
      <c r="K14" s="11"/>
      <c r="L14" s="10"/>
      <c r="M14" s="11"/>
      <c r="N14" s="12"/>
    </row>
    <row r="15" customFormat="false" ht="15.75" hidden="false" customHeight="false" outlineLevel="0" collapsed="false">
      <c r="A15" s="3"/>
      <c r="B15" s="3"/>
      <c r="C15" s="3"/>
      <c r="D15" s="3"/>
      <c r="E15" s="3"/>
      <c r="F15" s="3" t="s">
        <v>16</v>
      </c>
      <c r="G15" s="3"/>
      <c r="H15" s="13" t="n">
        <v>1958.27</v>
      </c>
      <c r="I15" s="11"/>
      <c r="J15" s="10"/>
      <c r="K15" s="11"/>
      <c r="L15" s="10"/>
      <c r="M15" s="11"/>
      <c r="N15" s="12"/>
    </row>
    <row r="16" customFormat="false" ht="15" hidden="false" customHeight="false" outlineLevel="0" collapsed="false">
      <c r="A16" s="3"/>
      <c r="B16" s="3"/>
      <c r="C16" s="3"/>
      <c r="D16" s="3"/>
      <c r="E16" s="3" t="s">
        <v>17</v>
      </c>
      <c r="F16" s="3"/>
      <c r="G16" s="3"/>
      <c r="H16" s="10" t="n">
        <f aca="false">ROUND(SUM(H13:H15),5)</f>
        <v>2306.51</v>
      </c>
      <c r="I16" s="11"/>
      <c r="J16" s="10"/>
      <c r="K16" s="11"/>
      <c r="L16" s="10"/>
      <c r="M16" s="11"/>
      <c r="N16" s="12"/>
    </row>
    <row r="17" customFormat="false" ht="15" hidden="false" customHeight="false" outlineLevel="0" collapsed="false">
      <c r="A17" s="3"/>
      <c r="B17" s="3"/>
      <c r="C17" s="3"/>
      <c r="D17" s="3"/>
      <c r="E17" s="3" t="s">
        <v>18</v>
      </c>
      <c r="F17" s="3"/>
      <c r="G17" s="3"/>
      <c r="H17" s="10"/>
      <c r="I17" s="11"/>
      <c r="J17" s="10"/>
      <c r="K17" s="11"/>
      <c r="L17" s="10"/>
      <c r="M17" s="11"/>
      <c r="N17" s="12"/>
    </row>
    <row r="18" customFormat="false" ht="15" hidden="false" customHeight="false" outlineLevel="0" collapsed="false">
      <c r="A18" s="3"/>
      <c r="B18" s="3"/>
      <c r="C18" s="3"/>
      <c r="D18" s="3"/>
      <c r="E18" s="3"/>
      <c r="F18" s="3" t="s">
        <v>19</v>
      </c>
      <c r="G18" s="3"/>
      <c r="H18" s="10" t="n">
        <v>600</v>
      </c>
      <c r="I18" s="11"/>
      <c r="J18" s="10" t="n">
        <v>400</v>
      </c>
      <c r="K18" s="11"/>
      <c r="L18" s="10" t="n">
        <f aca="false">ROUND((H18-J18),5)</f>
        <v>200</v>
      </c>
      <c r="M18" s="11"/>
      <c r="N18" s="12" t="n">
        <f aca="false">ROUND(IF(J18=0, IF(H18=0, 0, 1), H18/J18),5)</f>
        <v>1.5</v>
      </c>
    </row>
    <row r="19" customFormat="false" ht="15" hidden="false" customHeight="false" outlineLevel="0" collapsed="false">
      <c r="A19" s="3"/>
      <c r="B19" s="3"/>
      <c r="C19" s="3"/>
      <c r="D19" s="3"/>
      <c r="E19" s="3"/>
      <c r="F19" s="3" t="s">
        <v>20</v>
      </c>
      <c r="G19" s="3"/>
      <c r="H19" s="10" t="n">
        <v>1572</v>
      </c>
      <c r="I19" s="11"/>
      <c r="J19" s="10" t="n">
        <v>600</v>
      </c>
      <c r="K19" s="11"/>
      <c r="L19" s="10" t="n">
        <f aca="false">ROUND((H19-J19),5)</f>
        <v>972</v>
      </c>
      <c r="M19" s="11"/>
      <c r="N19" s="12" t="n">
        <f aca="false">ROUND(IF(J19=0, IF(H19=0, 0, 1), H19/J19),5)</f>
        <v>2.62</v>
      </c>
    </row>
    <row r="20" customFormat="false" ht="15" hidden="false" customHeight="false" outlineLevel="0" collapsed="false">
      <c r="A20" s="3"/>
      <c r="B20" s="3"/>
      <c r="C20" s="3"/>
      <c r="D20" s="3"/>
      <c r="E20" s="3"/>
      <c r="F20" s="3" t="s">
        <v>21</v>
      </c>
      <c r="G20" s="3"/>
      <c r="H20" s="10" t="n">
        <v>920</v>
      </c>
      <c r="I20" s="11"/>
      <c r="J20" s="10" t="n">
        <v>920</v>
      </c>
      <c r="K20" s="11"/>
      <c r="L20" s="10" t="n">
        <f aca="false">ROUND((H20-J20),5)</f>
        <v>0</v>
      </c>
      <c r="M20" s="11"/>
      <c r="N20" s="12" t="n">
        <f aca="false">ROUND(IF(J20=0, IF(H20=0, 0, 1), H20/J20),5)</f>
        <v>1</v>
      </c>
    </row>
    <row r="21" customFormat="false" ht="15.75" hidden="false" customHeight="false" outlineLevel="0" collapsed="false">
      <c r="A21" s="3"/>
      <c r="B21" s="3"/>
      <c r="C21" s="3"/>
      <c r="D21" s="3"/>
      <c r="E21" s="3"/>
      <c r="F21" s="3" t="s">
        <v>22</v>
      </c>
      <c r="G21" s="3"/>
      <c r="H21" s="13" t="n">
        <v>0</v>
      </c>
      <c r="I21" s="11"/>
      <c r="J21" s="13" t="n">
        <v>0</v>
      </c>
      <c r="K21" s="11"/>
      <c r="L21" s="13" t="n">
        <f aca="false">ROUND((H21-J21),5)</f>
        <v>0</v>
      </c>
      <c r="M21" s="11"/>
      <c r="N21" s="14" t="n">
        <f aca="false">ROUND(IF(J21=0, IF(H21=0, 0, 1), H21/J21),5)</f>
        <v>0</v>
      </c>
    </row>
    <row r="22" customFormat="false" ht="15" hidden="false" customHeight="false" outlineLevel="0" collapsed="false">
      <c r="A22" s="3"/>
      <c r="B22" s="3"/>
      <c r="C22" s="3"/>
      <c r="D22" s="3"/>
      <c r="E22" s="3" t="s">
        <v>23</v>
      </c>
      <c r="F22" s="3"/>
      <c r="G22" s="3"/>
      <c r="H22" s="10" t="n">
        <f aca="false">ROUND(SUM(H17:H21),5)</f>
        <v>3092</v>
      </c>
      <c r="I22" s="11"/>
      <c r="J22" s="10" t="n">
        <f aca="false">ROUND(SUM(J17:J21),5)</f>
        <v>1920</v>
      </c>
      <c r="K22" s="11"/>
      <c r="L22" s="10" t="n">
        <f aca="false">ROUND((H22-J22),5)</f>
        <v>1172</v>
      </c>
      <c r="M22" s="11"/>
      <c r="N22" s="12" t="n">
        <f aca="false">ROUND(IF(J22=0, IF(H22=0, 0, 1), H22/J22),5)</f>
        <v>1.61042</v>
      </c>
    </row>
    <row r="23" customFormat="false" ht="15.75" hidden="false" customHeight="false" outlineLevel="0" collapsed="false">
      <c r="A23" s="3"/>
      <c r="B23" s="3"/>
      <c r="C23" s="3"/>
      <c r="D23" s="3"/>
      <c r="E23" s="3" t="s">
        <v>24</v>
      </c>
      <c r="F23" s="3"/>
      <c r="G23" s="3"/>
      <c r="H23" s="15" t="n">
        <v>0</v>
      </c>
      <c r="I23" s="11"/>
      <c r="J23" s="15" t="n">
        <v>1484</v>
      </c>
      <c r="K23" s="11"/>
      <c r="L23" s="15" t="n">
        <f aca="false">ROUND((H23-J23),5)</f>
        <v>-1484</v>
      </c>
      <c r="M23" s="11"/>
      <c r="N23" s="16" t="n">
        <f aca="false">ROUND(IF(J23=0, IF(H23=0, 0, 1), H23/J23),5)</f>
        <v>0</v>
      </c>
    </row>
    <row r="24" customFormat="false" ht="15.75" hidden="false" customHeight="false" outlineLevel="0" collapsed="false">
      <c r="A24" s="3"/>
      <c r="B24" s="3"/>
      <c r="C24" s="3"/>
      <c r="D24" s="3" t="s">
        <v>25</v>
      </c>
      <c r="E24" s="3"/>
      <c r="F24" s="3"/>
      <c r="G24" s="3"/>
      <c r="H24" s="17" t="n">
        <f aca="false">ROUND(H4+SUM(H11:H12)+H16+SUM(H22:H23),5)</f>
        <v>149940.78</v>
      </c>
      <c r="I24" s="11"/>
      <c r="J24" s="17" t="n">
        <f aca="false">ROUND(J4+SUM(J11:J12)+J16+SUM(J22:J23),5)</f>
        <v>159814</v>
      </c>
      <c r="K24" s="11"/>
      <c r="L24" s="17" t="n">
        <f aca="false">ROUND((H24-J24),5)</f>
        <v>-9873.22</v>
      </c>
      <c r="M24" s="11"/>
      <c r="N24" s="18" t="n">
        <f aca="false">ROUND(IF(J24=0, IF(H24=0, 0, 1), H24/J24),5)</f>
        <v>0.93822</v>
      </c>
    </row>
    <row r="25" customFormat="false" ht="15" hidden="false" customHeight="false" outlineLevel="0" collapsed="false">
      <c r="A25" s="3"/>
      <c r="B25" s="3"/>
      <c r="C25" s="3" t="s">
        <v>26</v>
      </c>
      <c r="D25" s="3"/>
      <c r="E25" s="3"/>
      <c r="F25" s="3"/>
      <c r="G25" s="3"/>
      <c r="H25" s="10" t="n">
        <f aca="false">H24</f>
        <v>149940.78</v>
      </c>
      <c r="I25" s="11"/>
      <c r="J25" s="10" t="n">
        <f aca="false">J24</f>
        <v>159814</v>
      </c>
      <c r="K25" s="11"/>
      <c r="L25" s="10" t="n">
        <f aca="false">ROUND((H25-J25),5)</f>
        <v>-9873.22</v>
      </c>
      <c r="M25" s="11"/>
      <c r="N25" s="12" t="n">
        <f aca="false">ROUND(IF(J25=0, IF(H25=0, 0, 1), H25/J25),5)</f>
        <v>0.93822</v>
      </c>
    </row>
    <row r="26" customFormat="false" ht="15" hidden="false" customHeight="false" outlineLevel="0" collapsed="false">
      <c r="A26" s="3"/>
      <c r="B26" s="3"/>
      <c r="C26" s="3"/>
      <c r="D26" s="3" t="s">
        <v>27</v>
      </c>
      <c r="E26" s="3"/>
      <c r="F26" s="3"/>
      <c r="G26" s="3"/>
      <c r="H26" s="10"/>
      <c r="I26" s="11"/>
      <c r="J26" s="10"/>
      <c r="K26" s="11"/>
      <c r="L26" s="10"/>
      <c r="M26" s="11"/>
      <c r="N26" s="12"/>
    </row>
    <row r="27" customFormat="false" ht="15" hidden="false" customHeight="false" outlineLevel="0" collapsed="false">
      <c r="A27" s="3"/>
      <c r="B27" s="3"/>
      <c r="C27" s="3"/>
      <c r="D27" s="3"/>
      <c r="E27" s="3" t="s">
        <v>28</v>
      </c>
      <c r="F27" s="3"/>
      <c r="G27" s="3"/>
      <c r="H27" s="10"/>
      <c r="I27" s="11"/>
      <c r="J27" s="10"/>
      <c r="K27" s="11"/>
      <c r="L27" s="10"/>
      <c r="M27" s="11"/>
      <c r="N27" s="12"/>
    </row>
    <row r="28" customFormat="false" ht="15" hidden="false" customHeight="false" outlineLevel="0" collapsed="false">
      <c r="A28" s="3"/>
      <c r="B28" s="3"/>
      <c r="C28" s="3"/>
      <c r="D28" s="3"/>
      <c r="E28" s="3"/>
      <c r="F28" s="3" t="s">
        <v>29</v>
      </c>
      <c r="G28" s="3"/>
      <c r="H28" s="10" t="n">
        <v>148.12</v>
      </c>
      <c r="I28" s="11"/>
      <c r="J28" s="10" t="n">
        <v>184</v>
      </c>
      <c r="K28" s="11"/>
      <c r="L28" s="10" t="n">
        <f aca="false">ROUND((H28-J28),5)</f>
        <v>-35.88</v>
      </c>
      <c r="M28" s="11"/>
      <c r="N28" s="12" t="n">
        <f aca="false">ROUND(IF(J28=0, IF(H28=0, 0, 1), H28/J28),5)</f>
        <v>0.805</v>
      </c>
    </row>
    <row r="29" customFormat="false" ht="15" hidden="false" customHeight="false" outlineLevel="0" collapsed="false">
      <c r="A29" s="3"/>
      <c r="B29" s="3"/>
      <c r="C29" s="3"/>
      <c r="D29" s="3"/>
      <c r="E29" s="3"/>
      <c r="F29" s="3" t="s">
        <v>30</v>
      </c>
      <c r="G29" s="3"/>
      <c r="H29" s="10" t="n">
        <v>3517</v>
      </c>
      <c r="I29" s="11"/>
      <c r="J29" s="10" t="n">
        <v>3140</v>
      </c>
      <c r="K29" s="11"/>
      <c r="L29" s="10" t="n">
        <f aca="false">ROUND((H29-J29),5)</f>
        <v>377</v>
      </c>
      <c r="M29" s="11"/>
      <c r="N29" s="12" t="n">
        <f aca="false">ROUND(IF(J29=0, IF(H29=0, 0, 1), H29/J29),5)</f>
        <v>1.12006</v>
      </c>
    </row>
    <row r="30" customFormat="false" ht="15" hidden="false" customHeight="false" outlineLevel="0" collapsed="false">
      <c r="A30" s="3"/>
      <c r="B30" s="3"/>
      <c r="C30" s="3"/>
      <c r="D30" s="3"/>
      <c r="E30" s="3"/>
      <c r="F30" s="3" t="s">
        <v>31</v>
      </c>
      <c r="G30" s="3"/>
      <c r="H30" s="10" t="n">
        <v>0</v>
      </c>
      <c r="I30" s="11"/>
      <c r="J30" s="10" t="n">
        <v>0</v>
      </c>
      <c r="K30" s="11"/>
      <c r="L30" s="10" t="n">
        <f aca="false">ROUND((H30-J30),5)</f>
        <v>0</v>
      </c>
      <c r="M30" s="11"/>
      <c r="N30" s="12" t="n">
        <f aca="false">ROUND(IF(J30=0, IF(H30=0, 0, 1), H30/J30),5)</f>
        <v>0</v>
      </c>
    </row>
    <row r="31" customFormat="false" ht="15" hidden="false" customHeight="false" outlineLevel="0" collapsed="false">
      <c r="A31" s="3"/>
      <c r="B31" s="3"/>
      <c r="C31" s="3"/>
      <c r="D31" s="3"/>
      <c r="E31" s="3"/>
      <c r="F31" s="3" t="s">
        <v>32</v>
      </c>
      <c r="G31" s="3"/>
      <c r="H31" s="10" t="n">
        <v>0</v>
      </c>
      <c r="I31" s="11"/>
      <c r="J31" s="10" t="n">
        <v>0</v>
      </c>
      <c r="K31" s="11"/>
      <c r="L31" s="10" t="n">
        <f aca="false">ROUND((H31-J31),5)</f>
        <v>0</v>
      </c>
      <c r="M31" s="11"/>
      <c r="N31" s="12" t="n">
        <f aca="false">ROUND(IF(J31=0, IF(H31=0, 0, 1), H31/J31),5)</f>
        <v>0</v>
      </c>
    </row>
    <row r="32" customFormat="false" ht="15" hidden="false" customHeight="false" outlineLevel="0" collapsed="false">
      <c r="A32" s="3"/>
      <c r="B32" s="3"/>
      <c r="C32" s="3"/>
      <c r="D32" s="3"/>
      <c r="E32" s="3"/>
      <c r="F32" s="3" t="s">
        <v>33</v>
      </c>
      <c r="G32" s="3"/>
      <c r="H32" s="10" t="n">
        <v>222.32</v>
      </c>
      <c r="I32" s="11"/>
      <c r="J32" s="10" t="n">
        <v>300</v>
      </c>
      <c r="K32" s="11"/>
      <c r="L32" s="10" t="n">
        <f aca="false">ROUND((H32-J32),5)</f>
        <v>-77.68</v>
      </c>
      <c r="M32" s="11"/>
      <c r="N32" s="12" t="n">
        <f aca="false">ROUND(IF(J32=0, IF(H32=0, 0, 1), H32/J32),5)</f>
        <v>0.74107</v>
      </c>
    </row>
    <row r="33" customFormat="false" ht="15" hidden="false" customHeight="false" outlineLevel="0" collapsed="false">
      <c r="A33" s="3"/>
      <c r="B33" s="3"/>
      <c r="C33" s="3"/>
      <c r="D33" s="3"/>
      <c r="E33" s="3"/>
      <c r="F33" s="3" t="s">
        <v>34</v>
      </c>
      <c r="G33" s="3"/>
      <c r="H33" s="10" t="n">
        <v>774.51</v>
      </c>
      <c r="I33" s="11"/>
      <c r="J33" s="10" t="n">
        <v>730</v>
      </c>
      <c r="K33" s="11"/>
      <c r="L33" s="10" t="n">
        <f aca="false">ROUND((H33-J33),5)</f>
        <v>44.51</v>
      </c>
      <c r="M33" s="11"/>
      <c r="N33" s="12" t="n">
        <f aca="false">ROUND(IF(J33=0, IF(H33=0, 0, 1), H33/J33),5)</f>
        <v>1.06097</v>
      </c>
    </row>
    <row r="34" customFormat="false" ht="15" hidden="false" customHeight="false" outlineLevel="0" collapsed="false">
      <c r="A34" s="3"/>
      <c r="B34" s="3"/>
      <c r="C34" s="3"/>
      <c r="D34" s="3"/>
      <c r="E34" s="3"/>
      <c r="F34" s="3" t="s">
        <v>35</v>
      </c>
      <c r="G34" s="3"/>
      <c r="H34" s="10" t="n">
        <v>79.45</v>
      </c>
      <c r="I34" s="11"/>
      <c r="J34" s="10" t="n">
        <v>270</v>
      </c>
      <c r="K34" s="11"/>
      <c r="L34" s="10" t="n">
        <f aca="false">ROUND((H34-J34),5)</f>
        <v>-190.55</v>
      </c>
      <c r="M34" s="11"/>
      <c r="N34" s="12" t="n">
        <f aca="false">ROUND(IF(J34=0, IF(H34=0, 0, 1), H34/J34),5)</f>
        <v>0.29426</v>
      </c>
    </row>
    <row r="35" customFormat="false" ht="15" hidden="false" customHeight="false" outlineLevel="0" collapsed="false">
      <c r="A35" s="3"/>
      <c r="B35" s="3"/>
      <c r="C35" s="3"/>
      <c r="D35" s="3"/>
      <c r="E35" s="3"/>
      <c r="F35" s="3" t="s">
        <v>36</v>
      </c>
      <c r="G35" s="3"/>
      <c r="H35" s="10" t="n">
        <v>1178.11</v>
      </c>
      <c r="I35" s="11"/>
      <c r="J35" s="10" t="n">
        <v>1265</v>
      </c>
      <c r="K35" s="11"/>
      <c r="L35" s="10" t="n">
        <f aca="false">ROUND((H35-J35),5)</f>
        <v>-86.89</v>
      </c>
      <c r="M35" s="11"/>
      <c r="N35" s="12" t="n">
        <f aca="false">ROUND(IF(J35=0, IF(H35=0, 0, 1), H35/J35),5)</f>
        <v>0.93131</v>
      </c>
    </row>
    <row r="36" customFormat="false" ht="15.75" hidden="false" customHeight="false" outlineLevel="0" collapsed="false">
      <c r="A36" s="3"/>
      <c r="B36" s="3"/>
      <c r="C36" s="3"/>
      <c r="D36" s="3"/>
      <c r="E36" s="3"/>
      <c r="F36" s="3" t="s">
        <v>37</v>
      </c>
      <c r="G36" s="3"/>
      <c r="H36" s="13" t="n">
        <v>765</v>
      </c>
      <c r="I36" s="11"/>
      <c r="J36" s="13" t="n">
        <v>300</v>
      </c>
      <c r="K36" s="11"/>
      <c r="L36" s="13" t="n">
        <f aca="false">ROUND((H36-J36),5)</f>
        <v>465</v>
      </c>
      <c r="M36" s="11"/>
      <c r="N36" s="14" t="n">
        <f aca="false">ROUND(IF(J36=0, IF(H36=0, 0, 1), H36/J36),5)</f>
        <v>2.55</v>
      </c>
    </row>
    <row r="37" customFormat="false" ht="15" hidden="false" customHeight="false" outlineLevel="0" collapsed="false">
      <c r="A37" s="3"/>
      <c r="B37" s="3"/>
      <c r="C37" s="3"/>
      <c r="D37" s="3"/>
      <c r="E37" s="3" t="s">
        <v>38</v>
      </c>
      <c r="F37" s="3"/>
      <c r="G37" s="3"/>
      <c r="H37" s="10" t="n">
        <f aca="false">ROUND(SUM(H27:H36),5)</f>
        <v>6684.51</v>
      </c>
      <c r="I37" s="11"/>
      <c r="J37" s="10" t="n">
        <f aca="false">ROUND(SUM(J27:J36),5)</f>
        <v>6189</v>
      </c>
      <c r="K37" s="11"/>
      <c r="L37" s="10" t="n">
        <f aca="false">ROUND((H37-J37),5)</f>
        <v>495.51</v>
      </c>
      <c r="M37" s="11"/>
      <c r="N37" s="12" t="n">
        <f aca="false">ROUND(IF(J37=0, IF(H37=0, 0, 1), H37/J37),5)</f>
        <v>1.08006</v>
      </c>
    </row>
    <row r="38" customFormat="false" ht="15" hidden="false" customHeight="false" outlineLevel="0" collapsed="false">
      <c r="A38" s="3"/>
      <c r="B38" s="3"/>
      <c r="C38" s="3"/>
      <c r="D38" s="3"/>
      <c r="E38" s="3" t="s">
        <v>39</v>
      </c>
      <c r="F38" s="3"/>
      <c r="G38" s="3"/>
      <c r="H38" s="10"/>
      <c r="I38" s="11"/>
      <c r="J38" s="10"/>
      <c r="K38" s="11"/>
      <c r="L38" s="10"/>
      <c r="M38" s="11"/>
      <c r="N38" s="12"/>
    </row>
    <row r="39" customFormat="false" ht="15" hidden="false" customHeight="false" outlineLevel="0" collapsed="false">
      <c r="A39" s="3"/>
      <c r="B39" s="3"/>
      <c r="C39" s="3"/>
      <c r="D39" s="3"/>
      <c r="E39" s="3"/>
      <c r="F39" s="3" t="s">
        <v>40</v>
      </c>
      <c r="G39" s="3"/>
      <c r="H39" s="10" t="n">
        <v>134.77</v>
      </c>
      <c r="I39" s="11"/>
      <c r="J39" s="10" t="n">
        <v>250</v>
      </c>
      <c r="K39" s="11"/>
      <c r="L39" s="10" t="n">
        <f aca="false">ROUND((H39-J39),5)</f>
        <v>-115.23</v>
      </c>
      <c r="M39" s="11"/>
      <c r="N39" s="12" t="n">
        <f aca="false">ROUND(IF(J39=0, IF(H39=0, 0, 1), H39/J39),5)</f>
        <v>0.53908</v>
      </c>
    </row>
    <row r="40" customFormat="false" ht="15.75" hidden="false" customHeight="false" outlineLevel="0" collapsed="false">
      <c r="A40" s="3"/>
      <c r="B40" s="3"/>
      <c r="C40" s="3"/>
      <c r="D40" s="3"/>
      <c r="E40" s="3"/>
      <c r="F40" s="3" t="s">
        <v>41</v>
      </c>
      <c r="G40" s="3"/>
      <c r="H40" s="13" t="n">
        <v>706.6</v>
      </c>
      <c r="I40" s="11"/>
      <c r="J40" s="13" t="n">
        <v>950</v>
      </c>
      <c r="K40" s="11"/>
      <c r="L40" s="13" t="n">
        <f aca="false">ROUND((H40-J40),5)</f>
        <v>-243.4</v>
      </c>
      <c r="M40" s="11"/>
      <c r="N40" s="14" t="n">
        <f aca="false">ROUND(IF(J40=0, IF(H40=0, 0, 1), H40/J40),5)</f>
        <v>0.74379</v>
      </c>
    </row>
    <row r="41" customFormat="false" ht="15" hidden="false" customHeight="false" outlineLevel="0" collapsed="false">
      <c r="A41" s="3"/>
      <c r="B41" s="3"/>
      <c r="C41" s="3"/>
      <c r="D41" s="3"/>
      <c r="E41" s="3" t="s">
        <v>42</v>
      </c>
      <c r="F41" s="3"/>
      <c r="G41" s="3"/>
      <c r="H41" s="10" t="n">
        <f aca="false">ROUND(SUM(H38:H40),5)</f>
        <v>841.37</v>
      </c>
      <c r="I41" s="11"/>
      <c r="J41" s="10" t="n">
        <f aca="false">ROUND(SUM(J38:J40),5)</f>
        <v>1200</v>
      </c>
      <c r="K41" s="11"/>
      <c r="L41" s="10" t="n">
        <f aca="false">ROUND((H41-J41),5)</f>
        <v>-358.63</v>
      </c>
      <c r="M41" s="11"/>
      <c r="N41" s="12" t="n">
        <f aca="false">ROUND(IF(J41=0, IF(H41=0, 0, 1), H41/J41),5)</f>
        <v>0.70114</v>
      </c>
    </row>
    <row r="42" customFormat="false" ht="15" hidden="false" customHeight="false" outlineLevel="0" collapsed="false">
      <c r="A42" s="3"/>
      <c r="B42" s="3"/>
      <c r="C42" s="3"/>
      <c r="D42" s="3"/>
      <c r="E42" s="3" t="s">
        <v>43</v>
      </c>
      <c r="F42" s="3"/>
      <c r="G42" s="3"/>
      <c r="H42" s="10" t="n">
        <v>500</v>
      </c>
      <c r="I42" s="11"/>
      <c r="J42" s="10"/>
      <c r="K42" s="11"/>
      <c r="L42" s="10"/>
      <c r="M42" s="11"/>
      <c r="N42" s="12"/>
    </row>
    <row r="43" customFormat="false" ht="15" hidden="false" customHeight="false" outlineLevel="0" collapsed="false">
      <c r="A43" s="3"/>
      <c r="B43" s="3"/>
      <c r="C43" s="3"/>
      <c r="D43" s="3"/>
      <c r="E43" s="3" t="s">
        <v>44</v>
      </c>
      <c r="F43" s="3"/>
      <c r="G43" s="3"/>
      <c r="H43" s="10"/>
      <c r="I43" s="11"/>
      <c r="J43" s="10"/>
      <c r="K43" s="11"/>
      <c r="L43" s="10"/>
      <c r="M43" s="11"/>
      <c r="N43" s="12"/>
    </row>
    <row r="44" customFormat="false" ht="15" hidden="false" customHeight="false" outlineLevel="0" collapsed="false">
      <c r="A44" s="3"/>
      <c r="B44" s="3"/>
      <c r="C44" s="3"/>
      <c r="D44" s="3"/>
      <c r="E44" s="3"/>
      <c r="F44" s="3" t="s">
        <v>45</v>
      </c>
      <c r="G44" s="3"/>
      <c r="H44" s="10" t="n">
        <v>757.33</v>
      </c>
      <c r="I44" s="11"/>
      <c r="J44" s="10" t="n">
        <v>300</v>
      </c>
      <c r="K44" s="11"/>
      <c r="L44" s="10" t="n">
        <f aca="false">ROUND((H44-J44),5)</f>
        <v>457.33</v>
      </c>
      <c r="M44" s="11"/>
      <c r="N44" s="12" t="n">
        <f aca="false">ROUND(IF(J44=0, IF(H44=0, 0, 1), H44/J44),5)</f>
        <v>2.52443</v>
      </c>
    </row>
    <row r="45" customFormat="false" ht="15" hidden="false" customHeight="false" outlineLevel="0" collapsed="false">
      <c r="A45" s="3"/>
      <c r="B45" s="3"/>
      <c r="C45" s="3"/>
      <c r="D45" s="3"/>
      <c r="E45" s="3"/>
      <c r="F45" s="3" t="s">
        <v>46</v>
      </c>
      <c r="G45" s="3"/>
      <c r="H45" s="10" t="n">
        <v>0</v>
      </c>
      <c r="I45" s="11"/>
      <c r="J45" s="10" t="n">
        <v>70</v>
      </c>
      <c r="K45" s="11"/>
      <c r="L45" s="10" t="n">
        <f aca="false">ROUND((H45-J45),5)</f>
        <v>-70</v>
      </c>
      <c r="M45" s="11"/>
      <c r="N45" s="12" t="n">
        <f aca="false">ROUND(IF(J45=0, IF(H45=0, 0, 1), H45/J45),5)</f>
        <v>0</v>
      </c>
    </row>
    <row r="46" customFormat="false" ht="15.75" hidden="false" customHeight="false" outlineLevel="0" collapsed="false">
      <c r="A46" s="3"/>
      <c r="B46" s="3"/>
      <c r="C46" s="3"/>
      <c r="D46" s="3"/>
      <c r="E46" s="3"/>
      <c r="F46" s="3" t="s">
        <v>47</v>
      </c>
      <c r="G46" s="3"/>
      <c r="H46" s="13" t="n">
        <v>224.9</v>
      </c>
      <c r="I46" s="11"/>
      <c r="J46" s="13" t="n">
        <v>250</v>
      </c>
      <c r="K46" s="11"/>
      <c r="L46" s="13" t="n">
        <f aca="false">ROUND((H46-J46),5)</f>
        <v>-25.1</v>
      </c>
      <c r="M46" s="11"/>
      <c r="N46" s="14" t="n">
        <f aca="false">ROUND(IF(J46=0, IF(H46=0, 0, 1), H46/J46),5)</f>
        <v>0.8996</v>
      </c>
    </row>
    <row r="47" customFormat="false" ht="15" hidden="false" customHeight="false" outlineLevel="0" collapsed="false">
      <c r="A47" s="3"/>
      <c r="B47" s="3"/>
      <c r="C47" s="3"/>
      <c r="D47" s="3"/>
      <c r="E47" s="3" t="s">
        <v>48</v>
      </c>
      <c r="F47" s="3"/>
      <c r="G47" s="3"/>
      <c r="H47" s="10" t="n">
        <f aca="false">ROUND(SUM(H43:H46),5)</f>
        <v>982.23</v>
      </c>
      <c r="I47" s="11"/>
      <c r="J47" s="10" t="n">
        <f aca="false">ROUND(SUM(J43:J46),5)</f>
        <v>620</v>
      </c>
      <c r="K47" s="11"/>
      <c r="L47" s="10" t="n">
        <f aca="false">ROUND((H47-J47),5)</f>
        <v>362.23</v>
      </c>
      <c r="M47" s="11"/>
      <c r="N47" s="12" t="n">
        <f aca="false">ROUND(IF(J47=0, IF(H47=0, 0, 1), H47/J47),5)</f>
        <v>1.58424</v>
      </c>
    </row>
    <row r="48" customFormat="false" ht="15" hidden="false" customHeight="false" outlineLevel="0" collapsed="false">
      <c r="A48" s="3"/>
      <c r="B48" s="3"/>
      <c r="C48" s="3"/>
      <c r="D48" s="3"/>
      <c r="E48" s="3" t="s">
        <v>49</v>
      </c>
      <c r="F48" s="3"/>
      <c r="G48" s="3"/>
      <c r="H48" s="10"/>
      <c r="I48" s="11"/>
      <c r="J48" s="10"/>
      <c r="K48" s="11"/>
      <c r="L48" s="10"/>
      <c r="M48" s="11"/>
      <c r="N48" s="12"/>
    </row>
    <row r="49" customFormat="false" ht="15.75" hidden="false" customHeight="false" outlineLevel="0" collapsed="false">
      <c r="A49" s="3"/>
      <c r="B49" s="3"/>
      <c r="C49" s="3"/>
      <c r="D49" s="3"/>
      <c r="E49" s="3"/>
      <c r="F49" s="3" t="s">
        <v>50</v>
      </c>
      <c r="G49" s="3"/>
      <c r="H49" s="13" t="n">
        <v>3332</v>
      </c>
      <c r="I49" s="11"/>
      <c r="J49" s="13" t="n">
        <v>3333</v>
      </c>
      <c r="K49" s="11"/>
      <c r="L49" s="13" t="n">
        <f aca="false">ROUND((H49-J49),5)</f>
        <v>-1</v>
      </c>
      <c r="M49" s="11"/>
      <c r="N49" s="14" t="n">
        <f aca="false">ROUND(IF(J49=0, IF(H49=0, 0, 1), H49/J49),5)</f>
        <v>0.9997</v>
      </c>
    </row>
    <row r="50" customFormat="false" ht="15" hidden="false" customHeight="false" outlineLevel="0" collapsed="false">
      <c r="A50" s="3"/>
      <c r="B50" s="3"/>
      <c r="C50" s="3"/>
      <c r="D50" s="3"/>
      <c r="E50" s="3" t="s">
        <v>51</v>
      </c>
      <c r="F50" s="3"/>
      <c r="G50" s="3"/>
      <c r="H50" s="10" t="n">
        <f aca="false">ROUND(SUM(H48:H49),5)</f>
        <v>3332</v>
      </c>
      <c r="I50" s="11"/>
      <c r="J50" s="10" t="n">
        <f aca="false">ROUND(SUM(J48:J49),5)</f>
        <v>3333</v>
      </c>
      <c r="K50" s="11"/>
      <c r="L50" s="10" t="n">
        <f aca="false">ROUND((H50-J50),5)</f>
        <v>-1</v>
      </c>
      <c r="M50" s="11"/>
      <c r="N50" s="12" t="n">
        <f aca="false">ROUND(IF(J50=0, IF(H50=0, 0, 1), H50/J50),5)</f>
        <v>0.9997</v>
      </c>
    </row>
    <row r="51" customFormat="false" ht="15" hidden="false" customHeight="false" outlineLevel="0" collapsed="false">
      <c r="A51" s="3"/>
      <c r="B51" s="3"/>
      <c r="C51" s="3"/>
      <c r="D51" s="3"/>
      <c r="E51" s="3" t="s">
        <v>52</v>
      </c>
      <c r="F51" s="3"/>
      <c r="G51" s="3"/>
      <c r="H51" s="10"/>
      <c r="I51" s="11"/>
      <c r="J51" s="10"/>
      <c r="K51" s="11"/>
      <c r="L51" s="10"/>
      <c r="M51" s="11"/>
      <c r="N51" s="12"/>
    </row>
    <row r="52" customFormat="false" ht="15" hidden="false" customHeight="false" outlineLevel="0" collapsed="false">
      <c r="A52" s="3"/>
      <c r="B52" s="3"/>
      <c r="C52" s="3"/>
      <c r="D52" s="3"/>
      <c r="E52" s="3"/>
      <c r="F52" s="3" t="s">
        <v>53</v>
      </c>
      <c r="G52" s="3"/>
      <c r="H52" s="10" t="n">
        <v>1357.82</v>
      </c>
      <c r="I52" s="11"/>
      <c r="J52" s="10" t="n">
        <v>1740</v>
      </c>
      <c r="K52" s="11"/>
      <c r="L52" s="10" t="n">
        <f aca="false">ROUND((H52-J52),5)</f>
        <v>-382.18</v>
      </c>
      <c r="M52" s="11"/>
      <c r="N52" s="12" t="n">
        <f aca="false">ROUND(IF(J52=0, IF(H52=0, 0, 1), H52/J52),5)</f>
        <v>0.78036</v>
      </c>
    </row>
    <row r="53" customFormat="false" ht="15" hidden="false" customHeight="false" outlineLevel="0" collapsed="false">
      <c r="A53" s="3"/>
      <c r="B53" s="3"/>
      <c r="C53" s="3"/>
      <c r="D53" s="3"/>
      <c r="E53" s="3"/>
      <c r="F53" s="3" t="s">
        <v>54</v>
      </c>
      <c r="G53" s="3"/>
      <c r="H53" s="10" t="n">
        <v>690.37</v>
      </c>
      <c r="I53" s="11"/>
      <c r="J53" s="10" t="n">
        <v>935</v>
      </c>
      <c r="K53" s="11"/>
      <c r="L53" s="10" t="n">
        <f aca="false">ROUND((H53-J53),5)</f>
        <v>-244.63</v>
      </c>
      <c r="M53" s="11"/>
      <c r="N53" s="12" t="n">
        <f aca="false">ROUND(IF(J53=0, IF(H53=0, 0, 1), H53/J53),5)</f>
        <v>0.73836</v>
      </c>
    </row>
    <row r="54" customFormat="false" ht="15" hidden="false" customHeight="false" outlineLevel="0" collapsed="false">
      <c r="A54" s="3"/>
      <c r="B54" s="3"/>
      <c r="C54" s="3"/>
      <c r="D54" s="3"/>
      <c r="E54" s="3"/>
      <c r="F54" s="3" t="s">
        <v>55</v>
      </c>
      <c r="G54" s="3"/>
      <c r="H54" s="10" t="n">
        <v>172.22</v>
      </c>
      <c r="I54" s="11"/>
      <c r="J54" s="10" t="n">
        <v>500</v>
      </c>
      <c r="K54" s="11"/>
      <c r="L54" s="10" t="n">
        <f aca="false">ROUND((H54-J54),5)</f>
        <v>-327.78</v>
      </c>
      <c r="M54" s="11"/>
      <c r="N54" s="12" t="n">
        <f aca="false">ROUND(IF(J54=0, IF(H54=0, 0, 1), H54/J54),5)</f>
        <v>0.34444</v>
      </c>
    </row>
    <row r="55" customFormat="false" ht="15.75" hidden="false" customHeight="false" outlineLevel="0" collapsed="false">
      <c r="A55" s="3"/>
      <c r="B55" s="3"/>
      <c r="C55" s="3"/>
      <c r="D55" s="3"/>
      <c r="E55" s="3"/>
      <c r="F55" s="3" t="s">
        <v>56</v>
      </c>
      <c r="G55" s="3"/>
      <c r="H55" s="13" t="n">
        <v>165</v>
      </c>
      <c r="I55" s="11"/>
      <c r="J55" s="13" t="n">
        <v>250</v>
      </c>
      <c r="K55" s="11"/>
      <c r="L55" s="13" t="n">
        <f aca="false">ROUND((H55-J55),5)</f>
        <v>-85</v>
      </c>
      <c r="M55" s="11"/>
      <c r="N55" s="14" t="n">
        <f aca="false">ROUND(IF(J55=0, IF(H55=0, 0, 1), H55/J55),5)</f>
        <v>0.66</v>
      </c>
    </row>
    <row r="56" customFormat="false" ht="15" hidden="false" customHeight="false" outlineLevel="0" collapsed="false">
      <c r="A56" s="3"/>
      <c r="B56" s="3"/>
      <c r="C56" s="3"/>
      <c r="D56" s="3"/>
      <c r="E56" s="3" t="s">
        <v>57</v>
      </c>
      <c r="F56" s="3"/>
      <c r="G56" s="3"/>
      <c r="H56" s="10" t="n">
        <f aca="false">ROUND(SUM(H51:H55),5)</f>
        <v>2385.41</v>
      </c>
      <c r="I56" s="11"/>
      <c r="J56" s="10" t="n">
        <f aca="false">ROUND(SUM(J51:J55),5)</f>
        <v>3425</v>
      </c>
      <c r="K56" s="11"/>
      <c r="L56" s="10" t="n">
        <f aca="false">ROUND((H56-J56),5)</f>
        <v>-1039.59</v>
      </c>
      <c r="M56" s="11"/>
      <c r="N56" s="12" t="n">
        <f aca="false">ROUND(IF(J56=0, IF(H56=0, 0, 1), H56/J56),5)</f>
        <v>0.69647</v>
      </c>
    </row>
    <row r="57" customFormat="false" ht="15" hidden="false" customHeight="false" outlineLevel="0" collapsed="false">
      <c r="A57" s="3"/>
      <c r="B57" s="3"/>
      <c r="C57" s="3"/>
      <c r="D57" s="3"/>
      <c r="E57" s="3" t="s">
        <v>58</v>
      </c>
      <c r="F57" s="3"/>
      <c r="G57" s="3"/>
      <c r="H57" s="10"/>
      <c r="I57" s="11"/>
      <c r="J57" s="10"/>
      <c r="K57" s="11"/>
      <c r="L57" s="10"/>
      <c r="M57" s="11"/>
      <c r="N57" s="12"/>
    </row>
    <row r="58" customFormat="false" ht="15" hidden="false" customHeight="false" outlineLevel="0" collapsed="false">
      <c r="A58" s="3"/>
      <c r="B58" s="3"/>
      <c r="C58" s="3"/>
      <c r="D58" s="3"/>
      <c r="E58" s="3"/>
      <c r="F58" s="3" t="s">
        <v>59</v>
      </c>
      <c r="G58" s="3"/>
      <c r="H58" s="10" t="n">
        <v>6667</v>
      </c>
      <c r="I58" s="11"/>
      <c r="J58" s="10" t="n">
        <v>6667</v>
      </c>
      <c r="K58" s="11"/>
      <c r="L58" s="10" t="n">
        <f aca="false">ROUND((H58-J58),5)</f>
        <v>0</v>
      </c>
      <c r="M58" s="11"/>
      <c r="N58" s="12" t="n">
        <f aca="false">ROUND(IF(J58=0, IF(H58=0, 0, 1), H58/J58),5)</f>
        <v>1</v>
      </c>
    </row>
    <row r="59" customFormat="false" ht="15" hidden="false" customHeight="false" outlineLevel="0" collapsed="false">
      <c r="A59" s="3"/>
      <c r="B59" s="3"/>
      <c r="C59" s="3"/>
      <c r="D59" s="3"/>
      <c r="E59" s="3"/>
      <c r="F59" s="3" t="s">
        <v>60</v>
      </c>
      <c r="G59" s="3"/>
      <c r="H59" s="10" t="n">
        <v>8333</v>
      </c>
      <c r="I59" s="11"/>
      <c r="J59" s="10" t="n">
        <v>8333</v>
      </c>
      <c r="K59" s="11"/>
      <c r="L59" s="10" t="n">
        <f aca="false">ROUND((H59-J59),5)</f>
        <v>0</v>
      </c>
      <c r="M59" s="11"/>
      <c r="N59" s="12" t="n">
        <f aca="false">ROUND(IF(J59=0, IF(H59=0, 0, 1), H59/J59),5)</f>
        <v>1</v>
      </c>
    </row>
    <row r="60" customFormat="false" ht="15.75" hidden="false" customHeight="false" outlineLevel="0" collapsed="false">
      <c r="A60" s="3"/>
      <c r="B60" s="3"/>
      <c r="C60" s="3"/>
      <c r="D60" s="3"/>
      <c r="E60" s="3"/>
      <c r="F60" s="3" t="s">
        <v>61</v>
      </c>
      <c r="G60" s="3"/>
      <c r="H60" s="13" t="n">
        <v>300</v>
      </c>
      <c r="I60" s="11"/>
      <c r="J60" s="13" t="n">
        <v>300</v>
      </c>
      <c r="K60" s="11"/>
      <c r="L60" s="13" t="n">
        <f aca="false">ROUND((H60-J60),5)</f>
        <v>0</v>
      </c>
      <c r="M60" s="11"/>
      <c r="N60" s="14" t="n">
        <f aca="false">ROUND(IF(J60=0, IF(H60=0, 0, 1), H60/J60),5)</f>
        <v>1</v>
      </c>
    </row>
    <row r="61" customFormat="false" ht="15" hidden="false" customHeight="false" outlineLevel="0" collapsed="false">
      <c r="A61" s="3"/>
      <c r="B61" s="3"/>
      <c r="C61" s="3"/>
      <c r="D61" s="3"/>
      <c r="E61" s="3" t="s">
        <v>62</v>
      </c>
      <c r="F61" s="3"/>
      <c r="G61" s="3"/>
      <c r="H61" s="10" t="n">
        <f aca="false">ROUND(SUM(H57:H60),5)</f>
        <v>15300</v>
      </c>
      <c r="I61" s="11"/>
      <c r="J61" s="10" t="n">
        <f aca="false">ROUND(SUM(J57:J60),5)</f>
        <v>15300</v>
      </c>
      <c r="K61" s="11"/>
      <c r="L61" s="10" t="n">
        <f aca="false">ROUND((H61-J61),5)</f>
        <v>0</v>
      </c>
      <c r="M61" s="11"/>
      <c r="N61" s="12" t="n">
        <f aca="false">ROUND(IF(J61=0, IF(H61=0, 0, 1), H61/J61),5)</f>
        <v>1</v>
      </c>
    </row>
    <row r="62" customFormat="false" ht="15" hidden="false" customHeight="false" outlineLevel="0" collapsed="false">
      <c r="A62" s="3"/>
      <c r="B62" s="3"/>
      <c r="C62" s="3"/>
      <c r="D62" s="3"/>
      <c r="E62" s="3" t="s">
        <v>63</v>
      </c>
      <c r="F62" s="3"/>
      <c r="G62" s="3"/>
      <c r="H62" s="10"/>
      <c r="I62" s="11"/>
      <c r="J62" s="10"/>
      <c r="K62" s="11"/>
      <c r="L62" s="10"/>
      <c r="M62" s="11"/>
      <c r="N62" s="12"/>
    </row>
    <row r="63" customFormat="false" ht="15" hidden="false" customHeight="false" outlineLevel="0" collapsed="false">
      <c r="A63" s="3"/>
      <c r="B63" s="3"/>
      <c r="C63" s="3"/>
      <c r="D63" s="3"/>
      <c r="E63" s="3"/>
      <c r="F63" s="3" t="s">
        <v>64</v>
      </c>
      <c r="G63" s="3"/>
      <c r="H63" s="10" t="n">
        <v>80.22</v>
      </c>
      <c r="I63" s="11"/>
      <c r="J63" s="10" t="n">
        <v>333</v>
      </c>
      <c r="K63" s="11"/>
      <c r="L63" s="10" t="n">
        <f aca="false">ROUND((H63-J63),5)</f>
        <v>-252.78</v>
      </c>
      <c r="M63" s="11"/>
      <c r="N63" s="12" t="n">
        <f aca="false">ROUND(IF(J63=0, IF(H63=0, 0, 1), H63/J63),5)</f>
        <v>0.2409</v>
      </c>
    </row>
    <row r="64" customFormat="false" ht="15" hidden="false" customHeight="false" outlineLevel="0" collapsed="false">
      <c r="A64" s="3"/>
      <c r="B64" s="3"/>
      <c r="C64" s="3"/>
      <c r="D64" s="3"/>
      <c r="E64" s="3"/>
      <c r="F64" s="3" t="s">
        <v>65</v>
      </c>
      <c r="G64" s="3"/>
      <c r="H64" s="10" t="n">
        <v>0</v>
      </c>
      <c r="I64" s="11"/>
      <c r="J64" s="10" t="n">
        <v>0</v>
      </c>
      <c r="K64" s="11"/>
      <c r="L64" s="10" t="n">
        <f aca="false">ROUND((H64-J64),5)</f>
        <v>0</v>
      </c>
      <c r="M64" s="11"/>
      <c r="N64" s="12" t="n">
        <f aca="false">ROUND(IF(J64=0, IF(H64=0, 0, 1), H64/J64),5)</f>
        <v>0</v>
      </c>
    </row>
    <row r="65" customFormat="false" ht="15" hidden="false" customHeight="false" outlineLevel="0" collapsed="false">
      <c r="A65" s="3"/>
      <c r="B65" s="3"/>
      <c r="C65" s="3"/>
      <c r="D65" s="3"/>
      <c r="E65" s="3"/>
      <c r="F65" s="3" t="s">
        <v>66</v>
      </c>
      <c r="G65" s="3"/>
      <c r="H65" s="10" t="n">
        <v>0</v>
      </c>
      <c r="I65" s="11"/>
      <c r="J65" s="10" t="n">
        <v>50</v>
      </c>
      <c r="K65" s="11"/>
      <c r="L65" s="10" t="n">
        <f aca="false">ROUND((H65-J65),5)</f>
        <v>-50</v>
      </c>
      <c r="M65" s="11"/>
      <c r="N65" s="12" t="n">
        <f aca="false">ROUND(IF(J65=0, IF(H65=0, 0, 1), H65/J65),5)</f>
        <v>0</v>
      </c>
    </row>
    <row r="66" customFormat="false" ht="15.75" hidden="false" customHeight="false" outlineLevel="0" collapsed="false">
      <c r="A66" s="3"/>
      <c r="B66" s="3"/>
      <c r="C66" s="3"/>
      <c r="D66" s="3"/>
      <c r="E66" s="3"/>
      <c r="F66" s="3" t="s">
        <v>67</v>
      </c>
      <c r="G66" s="3"/>
      <c r="H66" s="13" t="n">
        <v>27.53</v>
      </c>
      <c r="I66" s="11"/>
      <c r="J66" s="13" t="n">
        <v>84</v>
      </c>
      <c r="K66" s="11"/>
      <c r="L66" s="13" t="n">
        <f aca="false">ROUND((H66-J66),5)</f>
        <v>-56.47</v>
      </c>
      <c r="M66" s="11"/>
      <c r="N66" s="14" t="n">
        <f aca="false">ROUND(IF(J66=0, IF(H66=0, 0, 1), H66/J66),5)</f>
        <v>0.32774</v>
      </c>
    </row>
    <row r="67" customFormat="false" ht="15" hidden="false" customHeight="false" outlineLevel="0" collapsed="false">
      <c r="A67" s="3"/>
      <c r="B67" s="3"/>
      <c r="C67" s="3"/>
      <c r="D67" s="3"/>
      <c r="E67" s="3" t="s">
        <v>68</v>
      </c>
      <c r="F67" s="3"/>
      <c r="G67" s="3"/>
      <c r="H67" s="10" t="n">
        <f aca="false">ROUND(SUM(H62:H66),5)</f>
        <v>107.75</v>
      </c>
      <c r="I67" s="11"/>
      <c r="J67" s="10" t="n">
        <f aca="false">ROUND(SUM(J62:J66),5)</f>
        <v>467</v>
      </c>
      <c r="K67" s="11"/>
      <c r="L67" s="10" t="n">
        <f aca="false">ROUND((H67-J67),5)</f>
        <v>-359.25</v>
      </c>
      <c r="M67" s="11"/>
      <c r="N67" s="12" t="n">
        <f aca="false">ROUND(IF(J67=0, IF(H67=0, 0, 1), H67/J67),5)</f>
        <v>0.23073</v>
      </c>
    </row>
    <row r="68" customFormat="false" ht="15" hidden="false" customHeight="false" outlineLevel="0" collapsed="false">
      <c r="A68" s="3"/>
      <c r="B68" s="3"/>
      <c r="C68" s="3"/>
      <c r="D68" s="3"/>
      <c r="E68" s="3" t="s">
        <v>69</v>
      </c>
      <c r="F68" s="3"/>
      <c r="G68" s="3"/>
      <c r="H68" s="10"/>
      <c r="I68" s="11"/>
      <c r="J68" s="10"/>
      <c r="K68" s="11"/>
      <c r="L68" s="10"/>
      <c r="M68" s="11"/>
      <c r="N68" s="12"/>
    </row>
    <row r="69" customFormat="false" ht="15" hidden="false" customHeight="false" outlineLevel="0" collapsed="false">
      <c r="A69" s="3"/>
      <c r="B69" s="3"/>
      <c r="C69" s="3"/>
      <c r="D69" s="3"/>
      <c r="E69" s="3"/>
      <c r="F69" s="3" t="s">
        <v>70</v>
      </c>
      <c r="G69" s="3"/>
      <c r="H69" s="10" t="n">
        <v>9111.94</v>
      </c>
      <c r="I69" s="11"/>
      <c r="J69" s="10" t="n">
        <v>13620</v>
      </c>
      <c r="K69" s="11"/>
      <c r="L69" s="10" t="n">
        <f aca="false">ROUND((H69-J69),5)</f>
        <v>-4508.06</v>
      </c>
      <c r="M69" s="11"/>
      <c r="N69" s="12" t="n">
        <f aca="false">ROUND(IF(J69=0, IF(H69=0, 0, 1), H69/J69),5)</f>
        <v>0.66901</v>
      </c>
    </row>
    <row r="70" customFormat="false" ht="15" hidden="false" customHeight="false" outlineLevel="0" collapsed="false">
      <c r="A70" s="3"/>
      <c r="B70" s="3"/>
      <c r="C70" s="3"/>
      <c r="D70" s="3"/>
      <c r="E70" s="3"/>
      <c r="F70" s="3" t="s">
        <v>71</v>
      </c>
      <c r="G70" s="3"/>
      <c r="H70" s="10" t="n">
        <v>7527.78</v>
      </c>
      <c r="I70" s="11"/>
      <c r="J70" s="10" t="n">
        <v>12080</v>
      </c>
      <c r="K70" s="11"/>
      <c r="L70" s="10" t="n">
        <f aca="false">ROUND((H70-J70),5)</f>
        <v>-4552.22</v>
      </c>
      <c r="M70" s="11"/>
      <c r="N70" s="12" t="n">
        <f aca="false">ROUND(IF(J70=0, IF(H70=0, 0, 1), H70/J70),5)</f>
        <v>0.62316</v>
      </c>
    </row>
    <row r="71" customFormat="false" ht="15" hidden="false" customHeight="false" outlineLevel="0" collapsed="false">
      <c r="A71" s="3"/>
      <c r="B71" s="3"/>
      <c r="C71" s="3"/>
      <c r="D71" s="3"/>
      <c r="E71" s="3"/>
      <c r="F71" s="3" t="s">
        <v>72</v>
      </c>
      <c r="G71" s="3"/>
      <c r="H71" s="10" t="n">
        <v>4416</v>
      </c>
      <c r="I71" s="11"/>
      <c r="J71" s="10" t="n">
        <v>4416</v>
      </c>
      <c r="K71" s="11"/>
      <c r="L71" s="10" t="n">
        <f aca="false">ROUND((H71-J71),5)</f>
        <v>0</v>
      </c>
      <c r="M71" s="11"/>
      <c r="N71" s="12" t="n">
        <f aca="false">ROUND(IF(J71=0, IF(H71=0, 0, 1), H71/J71),5)</f>
        <v>1</v>
      </c>
    </row>
    <row r="72" customFormat="false" ht="15" hidden="false" customHeight="false" outlineLevel="0" collapsed="false">
      <c r="A72" s="3"/>
      <c r="B72" s="3"/>
      <c r="C72" s="3"/>
      <c r="D72" s="3"/>
      <c r="E72" s="3"/>
      <c r="F72" s="3" t="s">
        <v>73</v>
      </c>
      <c r="G72" s="3"/>
      <c r="H72" s="10" t="n">
        <v>291.34</v>
      </c>
      <c r="I72" s="11"/>
      <c r="J72" s="10" t="n">
        <v>550</v>
      </c>
      <c r="K72" s="11"/>
      <c r="L72" s="10" t="n">
        <f aca="false">ROUND((H72-J72),5)</f>
        <v>-258.66</v>
      </c>
      <c r="M72" s="11"/>
      <c r="N72" s="12" t="n">
        <f aca="false">ROUND(IF(J72=0, IF(H72=0, 0, 1), H72/J72),5)</f>
        <v>0.52971</v>
      </c>
    </row>
    <row r="73" customFormat="false" ht="15" hidden="false" customHeight="false" outlineLevel="0" collapsed="false">
      <c r="A73" s="3"/>
      <c r="B73" s="3"/>
      <c r="C73" s="3"/>
      <c r="D73" s="3"/>
      <c r="E73" s="3"/>
      <c r="F73" s="3" t="s">
        <v>74</v>
      </c>
      <c r="G73" s="3"/>
      <c r="H73" s="10" t="n">
        <v>2990</v>
      </c>
      <c r="I73" s="11"/>
      <c r="J73" s="10" t="n">
        <v>2800</v>
      </c>
      <c r="K73" s="11"/>
      <c r="L73" s="10" t="n">
        <f aca="false">ROUND((H73-J73),5)</f>
        <v>190</v>
      </c>
      <c r="M73" s="11"/>
      <c r="N73" s="12" t="n">
        <f aca="false">ROUND(IF(J73=0, IF(H73=0, 0, 1), H73/J73),5)</f>
        <v>1.06786</v>
      </c>
    </row>
    <row r="74" customFormat="false" ht="15" hidden="false" customHeight="false" outlineLevel="0" collapsed="false">
      <c r="A74" s="3"/>
      <c r="B74" s="3"/>
      <c r="C74" s="3"/>
      <c r="D74" s="3"/>
      <c r="E74" s="3"/>
      <c r="F74" s="3" t="s">
        <v>75</v>
      </c>
      <c r="G74" s="3"/>
      <c r="H74" s="10" t="n">
        <v>1958.03</v>
      </c>
      <c r="I74" s="11"/>
      <c r="J74" s="10" t="n">
        <v>1991</v>
      </c>
      <c r="K74" s="11"/>
      <c r="L74" s="10" t="n">
        <f aca="false">ROUND((H74-J74),5)</f>
        <v>-32.97</v>
      </c>
      <c r="M74" s="11"/>
      <c r="N74" s="12" t="n">
        <f aca="false">ROUND(IF(J74=0, IF(H74=0, 0, 1), H74/J74),5)</f>
        <v>0.98344</v>
      </c>
    </row>
    <row r="75" customFormat="false" ht="15" hidden="false" customHeight="false" outlineLevel="0" collapsed="false">
      <c r="A75" s="3"/>
      <c r="B75" s="3"/>
      <c r="C75" s="3"/>
      <c r="D75" s="3"/>
      <c r="E75" s="3"/>
      <c r="F75" s="3" t="s">
        <v>76</v>
      </c>
      <c r="G75" s="3"/>
      <c r="H75" s="10" t="n">
        <v>2136</v>
      </c>
      <c r="I75" s="11"/>
      <c r="J75" s="10" t="n">
        <v>2848</v>
      </c>
      <c r="K75" s="11"/>
      <c r="L75" s="10" t="n">
        <f aca="false">ROUND((H75-J75),5)</f>
        <v>-712</v>
      </c>
      <c r="M75" s="11"/>
      <c r="N75" s="12" t="n">
        <f aca="false">ROUND(IF(J75=0, IF(H75=0, 0, 1), H75/J75),5)</f>
        <v>0.75</v>
      </c>
    </row>
    <row r="76" customFormat="false" ht="15" hidden="false" customHeight="false" outlineLevel="0" collapsed="false">
      <c r="A76" s="3"/>
      <c r="B76" s="3"/>
      <c r="C76" s="3"/>
      <c r="D76" s="3"/>
      <c r="E76" s="3"/>
      <c r="F76" s="3" t="s">
        <v>77</v>
      </c>
      <c r="G76" s="3"/>
      <c r="H76" s="10" t="n">
        <v>32394.88</v>
      </c>
      <c r="I76" s="11"/>
      <c r="J76" s="10" t="n">
        <v>32400</v>
      </c>
      <c r="K76" s="11"/>
      <c r="L76" s="10" t="n">
        <f aca="false">ROUND((H76-J76),5)</f>
        <v>-5.12</v>
      </c>
      <c r="M76" s="11"/>
      <c r="N76" s="12" t="n">
        <f aca="false">ROUND(IF(J76=0, IF(H76=0, 0, 1), H76/J76),5)</f>
        <v>0.99984</v>
      </c>
    </row>
    <row r="77" customFormat="false" ht="15" hidden="false" customHeight="false" outlineLevel="0" collapsed="false">
      <c r="A77" s="3"/>
      <c r="B77" s="3"/>
      <c r="C77" s="3"/>
      <c r="D77" s="3"/>
      <c r="E77" s="3"/>
      <c r="F77" s="3" t="s">
        <v>78</v>
      </c>
      <c r="G77" s="3"/>
      <c r="H77" s="10" t="n">
        <v>3668.96</v>
      </c>
      <c r="I77" s="11"/>
      <c r="J77" s="10" t="n">
        <v>3670</v>
      </c>
      <c r="K77" s="11"/>
      <c r="L77" s="10" t="n">
        <f aca="false">ROUND((H77-J77),5)</f>
        <v>-1.04</v>
      </c>
      <c r="M77" s="11"/>
      <c r="N77" s="12" t="n">
        <f aca="false">ROUND(IF(J77=0, IF(H77=0, 0, 1), H77/J77),5)</f>
        <v>0.99972</v>
      </c>
    </row>
    <row r="78" customFormat="false" ht="15.75" hidden="false" customHeight="false" outlineLevel="0" collapsed="false">
      <c r="A78" s="3"/>
      <c r="B78" s="3"/>
      <c r="C78" s="3"/>
      <c r="D78" s="3"/>
      <c r="E78" s="3"/>
      <c r="F78" s="3" t="s">
        <v>79</v>
      </c>
      <c r="G78" s="3"/>
      <c r="H78" s="13" t="n">
        <v>2246.16</v>
      </c>
      <c r="I78" s="11"/>
      <c r="J78" s="13" t="n">
        <v>2247</v>
      </c>
      <c r="K78" s="11"/>
      <c r="L78" s="13" t="n">
        <f aca="false">ROUND((H78-J78),5)</f>
        <v>-0.84</v>
      </c>
      <c r="M78" s="11"/>
      <c r="N78" s="14" t="n">
        <f aca="false">ROUND(IF(J78=0, IF(H78=0, 0, 1), H78/J78),5)</f>
        <v>0.99963</v>
      </c>
    </row>
    <row r="79" customFormat="false" ht="15" hidden="false" customHeight="false" outlineLevel="0" collapsed="false">
      <c r="A79" s="3"/>
      <c r="B79" s="3"/>
      <c r="C79" s="3"/>
      <c r="D79" s="3"/>
      <c r="E79" s="3" t="s">
        <v>80</v>
      </c>
      <c r="F79" s="3"/>
      <c r="G79" s="3"/>
      <c r="H79" s="10" t="n">
        <f aca="false">ROUND(SUM(H68:H78),5)</f>
        <v>66741.09</v>
      </c>
      <c r="I79" s="11"/>
      <c r="J79" s="10" t="n">
        <f aca="false">ROUND(SUM(J68:J78),5)</f>
        <v>76622</v>
      </c>
      <c r="K79" s="11"/>
      <c r="L79" s="10" t="n">
        <f aca="false">ROUND((H79-J79),5)</f>
        <v>-9880.91</v>
      </c>
      <c r="M79" s="11"/>
      <c r="N79" s="12" t="n">
        <f aca="false">ROUND(IF(J79=0, IF(H79=0, 0, 1), H79/J79),5)</f>
        <v>0.87104</v>
      </c>
    </row>
    <row r="80" customFormat="false" ht="15" hidden="false" customHeight="false" outlineLevel="0" collapsed="false">
      <c r="A80" s="3"/>
      <c r="B80" s="3"/>
      <c r="C80" s="3"/>
      <c r="D80" s="3"/>
      <c r="E80" s="3" t="s">
        <v>81</v>
      </c>
      <c r="F80" s="3"/>
      <c r="G80" s="3"/>
      <c r="H80" s="10"/>
      <c r="I80" s="11"/>
      <c r="J80" s="10"/>
      <c r="K80" s="11"/>
      <c r="L80" s="10"/>
      <c r="M80" s="11"/>
      <c r="N80" s="12"/>
    </row>
    <row r="81" customFormat="false" ht="15" hidden="false" customHeight="false" outlineLevel="0" collapsed="false">
      <c r="A81" s="3"/>
      <c r="B81" s="3"/>
      <c r="C81" s="3"/>
      <c r="D81" s="3"/>
      <c r="E81" s="3"/>
      <c r="F81" s="3" t="s">
        <v>13</v>
      </c>
      <c r="G81" s="3"/>
      <c r="H81" s="10"/>
      <c r="I81" s="11"/>
      <c r="J81" s="10"/>
      <c r="K81" s="11"/>
      <c r="L81" s="10"/>
      <c r="M81" s="11"/>
      <c r="N81" s="12"/>
    </row>
    <row r="82" customFormat="false" ht="15" hidden="false" customHeight="false" outlineLevel="0" collapsed="false">
      <c r="A82" s="3"/>
      <c r="B82" s="3"/>
      <c r="C82" s="3"/>
      <c r="D82" s="3"/>
      <c r="E82" s="3"/>
      <c r="F82" s="3"/>
      <c r="G82" s="3" t="s">
        <v>82</v>
      </c>
      <c r="H82" s="10" t="n">
        <v>143.96</v>
      </c>
      <c r="I82" s="11"/>
      <c r="J82" s="10" t="n">
        <v>200</v>
      </c>
      <c r="K82" s="11"/>
      <c r="L82" s="10" t="n">
        <f aca="false">ROUND((H82-J82),5)</f>
        <v>-56.04</v>
      </c>
      <c r="M82" s="11"/>
      <c r="N82" s="12" t="n">
        <f aca="false">ROUND(IF(J82=0, IF(H82=0, 0, 1), H82/J82),5)</f>
        <v>0.7198</v>
      </c>
    </row>
    <row r="83" customFormat="false" ht="15" hidden="false" customHeight="false" outlineLevel="0" collapsed="false">
      <c r="A83" s="3"/>
      <c r="B83" s="3"/>
      <c r="C83" s="3"/>
      <c r="D83" s="3"/>
      <c r="E83" s="3"/>
      <c r="F83" s="3"/>
      <c r="G83" s="3" t="s">
        <v>83</v>
      </c>
      <c r="H83" s="10" t="n">
        <v>1006.27</v>
      </c>
      <c r="I83" s="11"/>
      <c r="J83" s="10" t="n">
        <v>976</v>
      </c>
      <c r="K83" s="11"/>
      <c r="L83" s="10" t="n">
        <f aca="false">ROUND((H83-J83),5)</f>
        <v>30.27</v>
      </c>
      <c r="M83" s="11"/>
      <c r="N83" s="12" t="n">
        <f aca="false">ROUND(IF(J83=0, IF(H83=0, 0, 1), H83/J83),5)</f>
        <v>1.03101</v>
      </c>
    </row>
    <row r="84" customFormat="false" ht="15.75" hidden="false" customHeight="false" outlineLevel="0" collapsed="false">
      <c r="A84" s="3"/>
      <c r="B84" s="3"/>
      <c r="C84" s="3"/>
      <c r="D84" s="3"/>
      <c r="E84" s="3"/>
      <c r="F84" s="3"/>
      <c r="G84" s="3" t="s">
        <v>84</v>
      </c>
      <c r="H84" s="13" t="n">
        <v>1245.94</v>
      </c>
      <c r="I84" s="11"/>
      <c r="J84" s="13" t="n">
        <v>1425</v>
      </c>
      <c r="K84" s="11"/>
      <c r="L84" s="13" t="n">
        <f aca="false">ROUND((H84-J84),5)</f>
        <v>-179.06</v>
      </c>
      <c r="M84" s="11"/>
      <c r="N84" s="14" t="n">
        <f aca="false">ROUND(IF(J84=0, IF(H84=0, 0, 1), H84/J84),5)</f>
        <v>0.87434</v>
      </c>
    </row>
    <row r="85" customFormat="false" ht="15" hidden="false" customHeight="false" outlineLevel="0" collapsed="false">
      <c r="A85" s="3"/>
      <c r="B85" s="3"/>
      <c r="C85" s="3"/>
      <c r="D85" s="3"/>
      <c r="E85" s="3"/>
      <c r="F85" s="3" t="s">
        <v>85</v>
      </c>
      <c r="G85" s="3"/>
      <c r="H85" s="10" t="n">
        <f aca="false">ROUND(SUM(H81:H84),5)</f>
        <v>2396.17</v>
      </c>
      <c r="I85" s="11"/>
      <c r="J85" s="10" t="n">
        <f aca="false">ROUND(SUM(J81:J84),5)</f>
        <v>2601</v>
      </c>
      <c r="K85" s="11"/>
      <c r="L85" s="10" t="n">
        <f aca="false">ROUND((H85-J85),5)</f>
        <v>-204.83</v>
      </c>
      <c r="M85" s="11"/>
      <c r="N85" s="12" t="n">
        <f aca="false">ROUND(IF(J85=0, IF(H85=0, 0, 1), H85/J85),5)</f>
        <v>0.92125</v>
      </c>
    </row>
    <row r="86" customFormat="false" ht="15" hidden="false" customHeight="false" outlineLevel="0" collapsed="false">
      <c r="A86" s="3"/>
      <c r="B86" s="3"/>
      <c r="C86" s="3"/>
      <c r="D86" s="3"/>
      <c r="E86" s="3"/>
      <c r="F86" s="3" t="s">
        <v>86</v>
      </c>
      <c r="G86" s="3"/>
      <c r="H86" s="10" t="n">
        <v>6.95</v>
      </c>
      <c r="I86" s="11"/>
      <c r="J86" s="10" t="n">
        <v>140</v>
      </c>
      <c r="K86" s="11"/>
      <c r="L86" s="10" t="n">
        <f aca="false">ROUND((H86-J86),5)</f>
        <v>-133.05</v>
      </c>
      <c r="M86" s="11"/>
      <c r="N86" s="12" t="n">
        <f aca="false">ROUND(IF(J86=0, IF(H86=0, 0, 1), H86/J86),5)</f>
        <v>0.04964</v>
      </c>
    </row>
    <row r="87" customFormat="false" ht="15" hidden="false" customHeight="false" outlineLevel="0" collapsed="false">
      <c r="A87" s="3"/>
      <c r="B87" s="3"/>
      <c r="C87" s="3"/>
      <c r="D87" s="3"/>
      <c r="E87" s="3"/>
      <c r="F87" s="3" t="s">
        <v>87</v>
      </c>
      <c r="G87" s="3"/>
      <c r="H87" s="10" t="n">
        <v>0</v>
      </c>
      <c r="I87" s="11"/>
      <c r="J87" s="10" t="n">
        <v>0</v>
      </c>
      <c r="K87" s="11"/>
      <c r="L87" s="10" t="n">
        <f aca="false">ROUND((H87-J87),5)</f>
        <v>0</v>
      </c>
      <c r="M87" s="11"/>
      <c r="N87" s="12" t="n">
        <f aca="false">ROUND(IF(J87=0, IF(H87=0, 0, 1), H87/J87),5)</f>
        <v>0</v>
      </c>
    </row>
    <row r="88" customFormat="false" ht="15" hidden="false" customHeight="false" outlineLevel="0" collapsed="false">
      <c r="A88" s="3"/>
      <c r="B88" s="3"/>
      <c r="C88" s="3"/>
      <c r="D88" s="3"/>
      <c r="E88" s="3"/>
      <c r="F88" s="3" t="s">
        <v>88</v>
      </c>
      <c r="G88" s="3"/>
      <c r="H88" s="10" t="n">
        <v>1878.63</v>
      </c>
      <c r="I88" s="11"/>
      <c r="J88" s="10" t="n">
        <v>0</v>
      </c>
      <c r="K88" s="11"/>
      <c r="L88" s="10" t="n">
        <f aca="false">ROUND((H88-J88),5)</f>
        <v>1878.63</v>
      </c>
      <c r="M88" s="11"/>
      <c r="N88" s="12" t="n">
        <f aca="false">ROUND(IF(J88=0, IF(H88=0, 0, 1), H88/J88),5)</f>
        <v>1</v>
      </c>
    </row>
    <row r="89" customFormat="false" ht="15" hidden="false" customHeight="false" outlineLevel="0" collapsed="false">
      <c r="A89" s="3"/>
      <c r="B89" s="3"/>
      <c r="C89" s="3"/>
      <c r="D89" s="3"/>
      <c r="E89" s="3"/>
      <c r="F89" s="3" t="s">
        <v>89</v>
      </c>
      <c r="G89" s="3"/>
      <c r="H89" s="10" t="n">
        <v>288.41</v>
      </c>
      <c r="I89" s="11"/>
      <c r="J89" s="10"/>
      <c r="K89" s="11"/>
      <c r="L89" s="10"/>
      <c r="M89" s="11"/>
      <c r="N89" s="12"/>
    </row>
    <row r="90" customFormat="false" ht="15" hidden="false" customHeight="false" outlineLevel="0" collapsed="false">
      <c r="A90" s="3"/>
      <c r="B90" s="3"/>
      <c r="C90" s="3"/>
      <c r="D90" s="3"/>
      <c r="E90" s="3"/>
      <c r="F90" s="3" t="s">
        <v>82</v>
      </c>
      <c r="G90" s="3"/>
      <c r="H90" s="10" t="n">
        <v>3957.84</v>
      </c>
      <c r="I90" s="11"/>
      <c r="J90" s="10" t="n">
        <v>3260</v>
      </c>
      <c r="K90" s="11"/>
      <c r="L90" s="10" t="n">
        <f aca="false">ROUND((H90-J90),5)</f>
        <v>697.84</v>
      </c>
      <c r="M90" s="11"/>
      <c r="N90" s="12" t="n">
        <f aca="false">ROUND(IF(J90=0, IF(H90=0, 0, 1), H90/J90),5)</f>
        <v>1.21406</v>
      </c>
    </row>
    <row r="91" customFormat="false" ht="15" hidden="false" customHeight="false" outlineLevel="0" collapsed="false">
      <c r="A91" s="3"/>
      <c r="B91" s="3"/>
      <c r="C91" s="3"/>
      <c r="D91" s="3"/>
      <c r="E91" s="3"/>
      <c r="F91" s="3" t="s">
        <v>90</v>
      </c>
      <c r="G91" s="3"/>
      <c r="H91" s="10" t="n">
        <v>3197.5</v>
      </c>
      <c r="I91" s="11"/>
      <c r="J91" s="10" t="n">
        <v>2100</v>
      </c>
      <c r="K91" s="11"/>
      <c r="L91" s="10" t="n">
        <f aca="false">ROUND((H91-J91),5)</f>
        <v>1097.5</v>
      </c>
      <c r="M91" s="11"/>
      <c r="N91" s="12" t="n">
        <f aca="false">ROUND(IF(J91=0, IF(H91=0, 0, 1), H91/J91),5)</f>
        <v>1.52262</v>
      </c>
    </row>
    <row r="92" customFormat="false" ht="15.75" hidden="false" customHeight="false" outlineLevel="0" collapsed="false">
      <c r="A92" s="3"/>
      <c r="B92" s="3"/>
      <c r="C92" s="3"/>
      <c r="D92" s="3"/>
      <c r="E92" s="3"/>
      <c r="F92" s="3" t="s">
        <v>84</v>
      </c>
      <c r="G92" s="3"/>
      <c r="H92" s="13" t="n">
        <v>10791.09</v>
      </c>
      <c r="I92" s="11"/>
      <c r="J92" s="13" t="n">
        <v>10295</v>
      </c>
      <c r="K92" s="11"/>
      <c r="L92" s="13" t="n">
        <f aca="false">ROUND((H92-J92),5)</f>
        <v>496.09</v>
      </c>
      <c r="M92" s="11"/>
      <c r="N92" s="14" t="n">
        <f aca="false">ROUND(IF(J92=0, IF(H92=0, 0, 1), H92/J92),5)</f>
        <v>1.04819</v>
      </c>
    </row>
    <row r="93" customFormat="false" ht="15" hidden="false" customHeight="false" outlineLevel="0" collapsed="false">
      <c r="A93" s="3"/>
      <c r="B93" s="3"/>
      <c r="C93" s="3"/>
      <c r="D93" s="3"/>
      <c r="E93" s="3" t="s">
        <v>91</v>
      </c>
      <c r="F93" s="3"/>
      <c r="G93" s="3"/>
      <c r="H93" s="10" t="n">
        <f aca="false">ROUND(H80+SUM(H85:H92),5)</f>
        <v>22516.59</v>
      </c>
      <c r="I93" s="11"/>
      <c r="J93" s="10" t="n">
        <f aca="false">ROUND(J80+SUM(J85:J92),5)</f>
        <v>18396</v>
      </c>
      <c r="K93" s="11"/>
      <c r="L93" s="10" t="n">
        <f aca="false">ROUND((H93-J93),5)</f>
        <v>4120.59</v>
      </c>
      <c r="M93" s="11"/>
      <c r="N93" s="12" t="n">
        <f aca="false">ROUND(IF(J93=0, IF(H93=0, 0, 1), H93/J93),5)</f>
        <v>1.22399</v>
      </c>
    </row>
    <row r="94" customFormat="false" ht="15" hidden="false" customHeight="false" outlineLevel="0" collapsed="false">
      <c r="A94" s="3"/>
      <c r="B94" s="3"/>
      <c r="C94" s="3"/>
      <c r="D94" s="3"/>
      <c r="E94" s="3" t="s">
        <v>92</v>
      </c>
      <c r="F94" s="3"/>
      <c r="G94" s="3"/>
      <c r="H94" s="10"/>
      <c r="I94" s="11"/>
      <c r="J94" s="10"/>
      <c r="K94" s="11"/>
      <c r="L94" s="10"/>
      <c r="M94" s="11"/>
      <c r="N94" s="12"/>
    </row>
    <row r="95" customFormat="false" ht="15" hidden="false" customHeight="false" outlineLevel="0" collapsed="false">
      <c r="A95" s="3"/>
      <c r="B95" s="3"/>
      <c r="C95" s="3"/>
      <c r="D95" s="3"/>
      <c r="E95" s="3"/>
      <c r="F95" s="3" t="s">
        <v>93</v>
      </c>
      <c r="G95" s="3"/>
      <c r="H95" s="10" t="n">
        <v>0</v>
      </c>
      <c r="I95" s="11"/>
      <c r="J95" s="10" t="n">
        <v>0</v>
      </c>
      <c r="K95" s="11"/>
      <c r="L95" s="10" t="n">
        <f aca="false">ROUND((H95-J95),5)</f>
        <v>0</v>
      </c>
      <c r="M95" s="11"/>
      <c r="N95" s="12" t="n">
        <f aca="false">ROUND(IF(J95=0, IF(H95=0, 0, 1), H95/J95),5)</f>
        <v>0</v>
      </c>
    </row>
    <row r="96" customFormat="false" ht="15.75" hidden="false" customHeight="false" outlineLevel="0" collapsed="false">
      <c r="A96" s="3"/>
      <c r="B96" s="3"/>
      <c r="C96" s="3"/>
      <c r="D96" s="3"/>
      <c r="E96" s="3"/>
      <c r="F96" s="3" t="s">
        <v>94</v>
      </c>
      <c r="G96" s="3"/>
      <c r="H96" s="13" t="n">
        <v>500</v>
      </c>
      <c r="I96" s="11"/>
      <c r="J96" s="13" t="n">
        <v>875</v>
      </c>
      <c r="K96" s="11"/>
      <c r="L96" s="13" t="n">
        <f aca="false">ROUND((H96-J96),5)</f>
        <v>-375</v>
      </c>
      <c r="M96" s="11"/>
      <c r="N96" s="14" t="n">
        <f aca="false">ROUND(IF(J96=0, IF(H96=0, 0, 1), H96/J96),5)</f>
        <v>0.57143</v>
      </c>
    </row>
    <row r="97" customFormat="false" ht="15" hidden="false" customHeight="false" outlineLevel="0" collapsed="false">
      <c r="A97" s="3"/>
      <c r="B97" s="3"/>
      <c r="C97" s="3"/>
      <c r="D97" s="3"/>
      <c r="E97" s="3" t="s">
        <v>95</v>
      </c>
      <c r="F97" s="3"/>
      <c r="G97" s="3"/>
      <c r="H97" s="10" t="n">
        <f aca="false">ROUND(SUM(H94:H96),5)</f>
        <v>500</v>
      </c>
      <c r="I97" s="11"/>
      <c r="J97" s="10" t="n">
        <f aca="false">ROUND(SUM(J94:J96),5)</f>
        <v>875</v>
      </c>
      <c r="K97" s="11"/>
      <c r="L97" s="10" t="n">
        <f aca="false">ROUND((H97-J97),5)</f>
        <v>-375</v>
      </c>
      <c r="M97" s="11"/>
      <c r="N97" s="12" t="n">
        <f aca="false">ROUND(IF(J97=0, IF(H97=0, 0, 1), H97/J97),5)</f>
        <v>0.57143</v>
      </c>
    </row>
    <row r="98" customFormat="false" ht="15" hidden="false" customHeight="false" outlineLevel="0" collapsed="false">
      <c r="A98" s="3"/>
      <c r="B98" s="3"/>
      <c r="C98" s="3"/>
      <c r="D98" s="3"/>
      <c r="E98" s="3" t="s">
        <v>96</v>
      </c>
      <c r="F98" s="3"/>
      <c r="G98" s="3"/>
      <c r="H98" s="10"/>
      <c r="I98" s="11"/>
      <c r="J98" s="10"/>
      <c r="K98" s="11"/>
      <c r="L98" s="10"/>
      <c r="M98" s="11"/>
      <c r="N98" s="12"/>
    </row>
    <row r="99" customFormat="false" ht="15" hidden="false" customHeight="false" outlineLevel="0" collapsed="false">
      <c r="A99" s="3"/>
      <c r="B99" s="3"/>
      <c r="C99" s="3"/>
      <c r="D99" s="3"/>
      <c r="E99" s="3"/>
      <c r="F99" s="3" t="s">
        <v>97</v>
      </c>
      <c r="G99" s="3"/>
      <c r="H99" s="10" t="n">
        <v>0</v>
      </c>
      <c r="I99" s="11"/>
      <c r="J99" s="10" t="n">
        <v>0</v>
      </c>
      <c r="K99" s="11"/>
      <c r="L99" s="10" t="n">
        <f aca="false">ROUND((H99-J99),5)</f>
        <v>0</v>
      </c>
      <c r="M99" s="11"/>
      <c r="N99" s="12" t="n">
        <f aca="false">ROUND(IF(J99=0, IF(H99=0, 0, 1), H99/J99),5)</f>
        <v>0</v>
      </c>
    </row>
    <row r="100" customFormat="false" ht="15" hidden="false" customHeight="false" outlineLevel="0" collapsed="false">
      <c r="A100" s="3"/>
      <c r="B100" s="3"/>
      <c r="C100" s="3"/>
      <c r="D100" s="3"/>
      <c r="E100" s="3"/>
      <c r="F100" s="3" t="s">
        <v>98</v>
      </c>
      <c r="G100" s="3"/>
      <c r="H100" s="10" t="n">
        <v>0</v>
      </c>
      <c r="I100" s="11"/>
      <c r="J100" s="10" t="n">
        <v>400</v>
      </c>
      <c r="K100" s="11"/>
      <c r="L100" s="10" t="n">
        <f aca="false">ROUND((H100-J100),5)</f>
        <v>-400</v>
      </c>
      <c r="M100" s="11"/>
      <c r="N100" s="12" t="n">
        <f aca="false">ROUND(IF(J100=0, IF(H100=0, 0, 1), H100/J100),5)</f>
        <v>0</v>
      </c>
    </row>
    <row r="101" customFormat="false" ht="15" hidden="false" customHeight="false" outlineLevel="0" collapsed="false">
      <c r="A101" s="3"/>
      <c r="B101" s="3"/>
      <c r="C101" s="3"/>
      <c r="D101" s="3"/>
      <c r="E101" s="3"/>
      <c r="F101" s="3" t="s">
        <v>99</v>
      </c>
      <c r="G101" s="3"/>
      <c r="H101" s="10" t="n">
        <v>56</v>
      </c>
      <c r="I101" s="11"/>
      <c r="J101" s="10" t="n">
        <v>275</v>
      </c>
      <c r="K101" s="11"/>
      <c r="L101" s="10" t="n">
        <f aca="false">ROUND((H101-J101),5)</f>
        <v>-219</v>
      </c>
      <c r="M101" s="11"/>
      <c r="N101" s="12" t="n">
        <f aca="false">ROUND(IF(J101=0, IF(H101=0, 0, 1), H101/J101),5)</f>
        <v>0.20364</v>
      </c>
    </row>
    <row r="102" customFormat="false" ht="15" hidden="false" customHeight="false" outlineLevel="0" collapsed="false">
      <c r="A102" s="3"/>
      <c r="B102" s="3"/>
      <c r="C102" s="3"/>
      <c r="D102" s="3"/>
      <c r="E102" s="3"/>
      <c r="F102" s="3" t="s">
        <v>100</v>
      </c>
      <c r="G102" s="3"/>
      <c r="H102" s="10" t="n">
        <v>93</v>
      </c>
      <c r="I102" s="11"/>
      <c r="J102" s="10" t="n">
        <v>90</v>
      </c>
      <c r="K102" s="11"/>
      <c r="L102" s="10" t="n">
        <f aca="false">ROUND((H102-J102),5)</f>
        <v>3</v>
      </c>
      <c r="M102" s="11"/>
      <c r="N102" s="12" t="n">
        <f aca="false">ROUND(IF(J102=0, IF(H102=0, 0, 1), H102/J102),5)</f>
        <v>1.03333</v>
      </c>
    </row>
    <row r="103" customFormat="false" ht="15" hidden="false" customHeight="false" outlineLevel="0" collapsed="false">
      <c r="A103" s="3"/>
      <c r="B103" s="3"/>
      <c r="C103" s="3"/>
      <c r="D103" s="3"/>
      <c r="E103" s="3"/>
      <c r="F103" s="3" t="s">
        <v>101</v>
      </c>
      <c r="G103" s="3"/>
      <c r="H103" s="10" t="n">
        <v>261.5</v>
      </c>
      <c r="I103" s="11"/>
      <c r="J103" s="10" t="n">
        <v>1300</v>
      </c>
      <c r="K103" s="11"/>
      <c r="L103" s="10" t="n">
        <f aca="false">ROUND((H103-J103),5)</f>
        <v>-1038.5</v>
      </c>
      <c r="M103" s="11"/>
      <c r="N103" s="12" t="n">
        <f aca="false">ROUND(IF(J103=0, IF(H103=0, 0, 1), H103/J103),5)</f>
        <v>0.20115</v>
      </c>
    </row>
    <row r="104" customFormat="false" ht="15" hidden="false" customHeight="false" outlineLevel="0" collapsed="false">
      <c r="A104" s="3"/>
      <c r="B104" s="3"/>
      <c r="C104" s="3"/>
      <c r="D104" s="3"/>
      <c r="E104" s="3"/>
      <c r="F104" s="3" t="s">
        <v>102</v>
      </c>
      <c r="G104" s="3"/>
      <c r="H104" s="10" t="n">
        <v>2432.26</v>
      </c>
      <c r="I104" s="11"/>
      <c r="J104" s="10" t="n">
        <v>900</v>
      </c>
      <c r="K104" s="11"/>
      <c r="L104" s="10" t="n">
        <f aca="false">ROUND((H104-J104),5)</f>
        <v>1532.26</v>
      </c>
      <c r="M104" s="11"/>
      <c r="N104" s="12" t="n">
        <f aca="false">ROUND(IF(J104=0, IF(H104=0, 0, 1), H104/J104),5)</f>
        <v>2.70251</v>
      </c>
    </row>
    <row r="105" customFormat="false" ht="15" hidden="false" customHeight="false" outlineLevel="0" collapsed="false">
      <c r="A105" s="3"/>
      <c r="B105" s="3"/>
      <c r="C105" s="3"/>
      <c r="D105" s="3"/>
      <c r="E105" s="3"/>
      <c r="F105" s="3" t="s">
        <v>103</v>
      </c>
      <c r="G105" s="3"/>
      <c r="H105" s="10" t="n">
        <v>339.99</v>
      </c>
      <c r="I105" s="11"/>
      <c r="J105" s="10" t="n">
        <v>200</v>
      </c>
      <c r="K105" s="11"/>
      <c r="L105" s="10" t="n">
        <f aca="false">ROUND((H105-J105),5)</f>
        <v>139.99</v>
      </c>
      <c r="M105" s="11"/>
      <c r="N105" s="12" t="n">
        <f aca="false">ROUND(IF(J105=0, IF(H105=0, 0, 1), H105/J105),5)</f>
        <v>1.69995</v>
      </c>
    </row>
    <row r="106" customFormat="false" ht="15.75" hidden="false" customHeight="false" outlineLevel="0" collapsed="false">
      <c r="A106" s="3"/>
      <c r="B106" s="3"/>
      <c r="C106" s="3"/>
      <c r="D106" s="3"/>
      <c r="E106" s="3"/>
      <c r="F106" s="3" t="s">
        <v>104</v>
      </c>
      <c r="G106" s="3"/>
      <c r="H106" s="13" t="n">
        <v>0</v>
      </c>
      <c r="I106" s="11"/>
      <c r="J106" s="13" t="n">
        <v>400</v>
      </c>
      <c r="K106" s="11"/>
      <c r="L106" s="13" t="n">
        <f aca="false">ROUND((H106-J106),5)</f>
        <v>-400</v>
      </c>
      <c r="M106" s="11"/>
      <c r="N106" s="14" t="n">
        <f aca="false">ROUND(IF(J106=0, IF(H106=0, 0, 1), H106/J106),5)</f>
        <v>0</v>
      </c>
    </row>
    <row r="107" customFormat="false" ht="15" hidden="false" customHeight="false" outlineLevel="0" collapsed="false">
      <c r="A107" s="3"/>
      <c r="B107" s="3"/>
      <c r="C107" s="3"/>
      <c r="D107" s="3"/>
      <c r="E107" s="3" t="s">
        <v>105</v>
      </c>
      <c r="F107" s="3"/>
      <c r="G107" s="3"/>
      <c r="H107" s="10" t="n">
        <f aca="false">ROUND(SUM(H98:H106),5)</f>
        <v>3182.75</v>
      </c>
      <c r="I107" s="11"/>
      <c r="J107" s="10" t="n">
        <f aca="false">ROUND(SUM(J98:J106),5)</f>
        <v>3565</v>
      </c>
      <c r="K107" s="11"/>
      <c r="L107" s="10" t="n">
        <f aca="false">ROUND((H107-J107),5)</f>
        <v>-382.25</v>
      </c>
      <c r="M107" s="11"/>
      <c r="N107" s="12" t="n">
        <f aca="false">ROUND(IF(J107=0, IF(H107=0, 0, 1), H107/J107),5)</f>
        <v>0.89278</v>
      </c>
    </row>
    <row r="108" customFormat="false" ht="15" hidden="false" customHeight="false" outlineLevel="0" collapsed="false">
      <c r="A108" s="3"/>
      <c r="B108" s="3"/>
      <c r="C108" s="3"/>
      <c r="D108" s="3"/>
      <c r="E108" s="3" t="s">
        <v>106</v>
      </c>
      <c r="F108" s="3"/>
      <c r="G108" s="3"/>
      <c r="H108" s="10"/>
      <c r="I108" s="11"/>
      <c r="J108" s="10"/>
      <c r="K108" s="11"/>
      <c r="L108" s="10"/>
      <c r="M108" s="11"/>
      <c r="N108" s="12"/>
    </row>
    <row r="109" customFormat="false" ht="15" hidden="false" customHeight="false" outlineLevel="0" collapsed="false">
      <c r="A109" s="3"/>
      <c r="B109" s="3"/>
      <c r="C109" s="3"/>
      <c r="D109" s="3"/>
      <c r="E109" s="3"/>
      <c r="F109" s="3" t="s">
        <v>107</v>
      </c>
      <c r="G109" s="3"/>
      <c r="H109" s="10" t="n">
        <v>44.15</v>
      </c>
      <c r="I109" s="11"/>
      <c r="J109" s="10" t="n">
        <v>0</v>
      </c>
      <c r="K109" s="11"/>
      <c r="L109" s="10" t="n">
        <f aca="false">ROUND((H109-J109),5)</f>
        <v>44.15</v>
      </c>
      <c r="M109" s="11"/>
      <c r="N109" s="12" t="n">
        <f aca="false">ROUND(IF(J109=0, IF(H109=0, 0, 1), H109/J109),5)</f>
        <v>1</v>
      </c>
    </row>
    <row r="110" customFormat="false" ht="15" hidden="false" customHeight="false" outlineLevel="0" collapsed="false">
      <c r="A110" s="3"/>
      <c r="B110" s="3"/>
      <c r="C110" s="3"/>
      <c r="D110" s="3"/>
      <c r="E110" s="3"/>
      <c r="F110" s="3" t="s">
        <v>108</v>
      </c>
      <c r="G110" s="3"/>
      <c r="H110" s="10" t="n">
        <v>43.98</v>
      </c>
      <c r="I110" s="11"/>
      <c r="J110" s="10" t="n">
        <v>150</v>
      </c>
      <c r="K110" s="11"/>
      <c r="L110" s="10" t="n">
        <f aca="false">ROUND((H110-J110),5)</f>
        <v>-106.02</v>
      </c>
      <c r="M110" s="11"/>
      <c r="N110" s="12" t="n">
        <f aca="false">ROUND(IF(J110=0, IF(H110=0, 0, 1), H110/J110),5)</f>
        <v>0.2932</v>
      </c>
    </row>
    <row r="111" customFormat="false" ht="15.75" hidden="false" customHeight="false" outlineLevel="0" collapsed="false">
      <c r="A111" s="3"/>
      <c r="B111" s="3"/>
      <c r="C111" s="3"/>
      <c r="D111" s="3"/>
      <c r="E111" s="3"/>
      <c r="F111" s="3" t="s">
        <v>109</v>
      </c>
      <c r="G111" s="3"/>
      <c r="H111" s="15" t="n">
        <v>451.6</v>
      </c>
      <c r="I111" s="11"/>
      <c r="J111" s="15" t="n">
        <v>300</v>
      </c>
      <c r="K111" s="11"/>
      <c r="L111" s="15" t="n">
        <f aca="false">ROUND((H111-J111),5)</f>
        <v>151.6</v>
      </c>
      <c r="M111" s="11"/>
      <c r="N111" s="16" t="n">
        <f aca="false">ROUND(IF(J111=0, IF(H111=0, 0, 1), H111/J111),5)</f>
        <v>1.50533</v>
      </c>
    </row>
    <row r="112" customFormat="false" ht="15.75" hidden="false" customHeight="false" outlineLevel="0" collapsed="false">
      <c r="A112" s="3"/>
      <c r="B112" s="3"/>
      <c r="C112" s="3"/>
      <c r="D112" s="3"/>
      <c r="E112" s="3" t="s">
        <v>110</v>
      </c>
      <c r="F112" s="3"/>
      <c r="G112" s="3"/>
      <c r="H112" s="19" t="n">
        <f aca="false">ROUND(SUM(H108:H111),5)</f>
        <v>539.73</v>
      </c>
      <c r="I112" s="11"/>
      <c r="J112" s="19" t="n">
        <f aca="false">ROUND(SUM(J108:J111),5)</f>
        <v>450</v>
      </c>
      <c r="K112" s="11"/>
      <c r="L112" s="19" t="n">
        <f aca="false">ROUND((H112-J112),5)</f>
        <v>89.73</v>
      </c>
      <c r="M112" s="11"/>
      <c r="N112" s="20" t="n">
        <f aca="false">ROUND(IF(J112=0, IF(H112=0, 0, 1), H112/J112),5)</f>
        <v>1.1994</v>
      </c>
    </row>
    <row r="113" customFormat="false" ht="15.75" hidden="false" customHeight="false" outlineLevel="0" collapsed="false">
      <c r="A113" s="3"/>
      <c r="B113" s="3"/>
      <c r="C113" s="3"/>
      <c r="D113" s="3" t="s">
        <v>111</v>
      </c>
      <c r="E113" s="3"/>
      <c r="F113" s="3"/>
      <c r="G113" s="3"/>
      <c r="H113" s="17" t="n">
        <f aca="false">ROUND(H26+H37+SUM(H41:H42)+H47+H50+H56+H61+H67+H79+H93+H97+H107+H112,5)</f>
        <v>123613.43</v>
      </c>
      <c r="I113" s="11"/>
      <c r="J113" s="17" t="n">
        <f aca="false">ROUND(J26+J37+SUM(J41:J42)+J47+J50+J56+J61+J67+J79+J93+J97+J107+J112,5)</f>
        <v>130442</v>
      </c>
      <c r="K113" s="11"/>
      <c r="L113" s="17" t="n">
        <f aca="false">ROUND((H113-J113),5)</f>
        <v>-6828.57</v>
      </c>
      <c r="M113" s="11"/>
      <c r="N113" s="18" t="n">
        <f aca="false">ROUND(IF(J113=0, IF(H113=0, 0, 1), H113/J113),5)</f>
        <v>0.94765</v>
      </c>
    </row>
    <row r="114" customFormat="false" ht="15" hidden="false" customHeight="false" outlineLevel="0" collapsed="false">
      <c r="A114" s="3"/>
      <c r="B114" s="3" t="s">
        <v>112</v>
      </c>
      <c r="C114" s="3"/>
      <c r="D114" s="3"/>
      <c r="E114" s="3"/>
      <c r="F114" s="3"/>
      <c r="G114" s="3"/>
      <c r="H114" s="10" t="n">
        <f aca="false">ROUND(H3+H25-H113,5)</f>
        <v>26327.35</v>
      </c>
      <c r="I114" s="11"/>
      <c r="J114" s="10" t="n">
        <f aca="false">ROUND(J3+J25-J113,5)</f>
        <v>29372</v>
      </c>
      <c r="K114" s="11"/>
      <c r="L114" s="10" t="n">
        <f aca="false">ROUND((H114-J114),5)</f>
        <v>-3044.65</v>
      </c>
      <c r="M114" s="11"/>
      <c r="N114" s="12" t="n">
        <f aca="false">ROUND(IF(J114=0, IF(H114=0, 0, 1), H114/J114),5)</f>
        <v>0.89634</v>
      </c>
    </row>
    <row r="115" customFormat="false" ht="15" hidden="false" customHeight="false" outlineLevel="0" collapsed="false">
      <c r="A115" s="3"/>
      <c r="B115" s="3" t="s">
        <v>113</v>
      </c>
      <c r="C115" s="3"/>
      <c r="D115" s="3"/>
      <c r="E115" s="3"/>
      <c r="F115" s="3"/>
      <c r="G115" s="3"/>
      <c r="H115" s="10"/>
      <c r="I115" s="11"/>
      <c r="J115" s="10"/>
      <c r="K115" s="11"/>
      <c r="L115" s="10"/>
      <c r="M115" s="11"/>
      <c r="N115" s="12"/>
    </row>
    <row r="116" customFormat="false" ht="15" hidden="false" customHeight="false" outlineLevel="0" collapsed="false">
      <c r="A116" s="3"/>
      <c r="B116" s="3"/>
      <c r="C116" s="3" t="s">
        <v>114</v>
      </c>
      <c r="D116" s="3"/>
      <c r="E116" s="3"/>
      <c r="F116" s="3"/>
      <c r="G116" s="3"/>
      <c r="H116" s="10"/>
      <c r="I116" s="11"/>
      <c r="J116" s="10"/>
      <c r="K116" s="11"/>
      <c r="L116" s="10"/>
      <c r="M116" s="11"/>
      <c r="N116" s="12"/>
    </row>
    <row r="117" customFormat="false" ht="15" hidden="false" customHeight="false" outlineLevel="0" collapsed="false">
      <c r="A117" s="3"/>
      <c r="B117" s="3"/>
      <c r="C117" s="3"/>
      <c r="D117" s="3" t="s">
        <v>115</v>
      </c>
      <c r="E117" s="3"/>
      <c r="F117" s="3"/>
      <c r="G117" s="3"/>
      <c r="H117" s="10"/>
      <c r="I117" s="11"/>
      <c r="J117" s="10"/>
      <c r="K117" s="11"/>
      <c r="L117" s="10"/>
      <c r="M117" s="11"/>
      <c r="N117" s="12"/>
    </row>
    <row r="118" customFormat="false" ht="15" hidden="false" customHeight="false" outlineLevel="0" collapsed="false">
      <c r="A118" s="3"/>
      <c r="B118" s="3"/>
      <c r="C118" s="3"/>
      <c r="D118" s="3"/>
      <c r="E118" s="3" t="s">
        <v>116</v>
      </c>
      <c r="F118" s="3"/>
      <c r="G118" s="3"/>
      <c r="H118" s="10" t="n">
        <v>3345</v>
      </c>
      <c r="I118" s="11"/>
      <c r="J118" s="10"/>
      <c r="K118" s="11"/>
      <c r="L118" s="10"/>
      <c r="M118" s="11"/>
      <c r="N118" s="12"/>
    </row>
    <row r="119" customFormat="false" ht="15" hidden="false" customHeight="false" outlineLevel="0" collapsed="false">
      <c r="A119" s="3"/>
      <c r="B119" s="3"/>
      <c r="C119" s="3"/>
      <c r="D119" s="3"/>
      <c r="E119" s="3" t="s">
        <v>117</v>
      </c>
      <c r="F119" s="3"/>
      <c r="G119" s="3"/>
      <c r="H119" s="10" t="n">
        <v>1000</v>
      </c>
      <c r="I119" s="11"/>
      <c r="J119" s="10"/>
      <c r="K119" s="11"/>
      <c r="L119" s="10"/>
      <c r="M119" s="11"/>
      <c r="N119" s="12"/>
    </row>
    <row r="120" customFormat="false" ht="15" hidden="false" customHeight="false" outlineLevel="0" collapsed="false">
      <c r="A120" s="3"/>
      <c r="B120" s="3"/>
      <c r="C120" s="3"/>
      <c r="D120" s="3"/>
      <c r="E120" s="3" t="s">
        <v>118</v>
      </c>
      <c r="F120" s="3"/>
      <c r="G120" s="3"/>
      <c r="H120" s="10" t="n">
        <v>3345</v>
      </c>
      <c r="I120" s="11"/>
      <c r="J120" s="10"/>
      <c r="K120" s="11"/>
      <c r="L120" s="10"/>
      <c r="M120" s="11"/>
      <c r="N120" s="12"/>
    </row>
    <row r="121" customFormat="false" ht="15" hidden="false" customHeight="false" outlineLevel="0" collapsed="false">
      <c r="A121" s="3"/>
      <c r="B121" s="3"/>
      <c r="C121" s="3"/>
      <c r="D121" s="3"/>
      <c r="E121" s="3" t="s">
        <v>119</v>
      </c>
      <c r="F121" s="3"/>
      <c r="G121" s="3"/>
      <c r="H121" s="10" t="n">
        <v>10034.75</v>
      </c>
      <c r="I121" s="11"/>
      <c r="J121" s="10"/>
      <c r="K121" s="11"/>
      <c r="L121" s="10"/>
      <c r="M121" s="11"/>
      <c r="N121" s="12"/>
    </row>
    <row r="122" customFormat="false" ht="15" hidden="false" customHeight="false" outlineLevel="0" collapsed="false">
      <c r="A122" s="3"/>
      <c r="B122" s="3"/>
      <c r="C122" s="3"/>
      <c r="D122" s="3"/>
      <c r="E122" s="3" t="s">
        <v>120</v>
      </c>
      <c r="F122" s="3"/>
      <c r="G122" s="3"/>
      <c r="H122" s="10" t="n">
        <v>48</v>
      </c>
      <c r="I122" s="11"/>
      <c r="J122" s="10"/>
      <c r="K122" s="11"/>
      <c r="L122" s="10"/>
      <c r="M122" s="11"/>
      <c r="N122" s="12"/>
    </row>
    <row r="123" customFormat="false" ht="15" hidden="false" customHeight="false" outlineLevel="0" collapsed="false">
      <c r="A123" s="3"/>
      <c r="B123" s="3"/>
      <c r="C123" s="3"/>
      <c r="D123" s="3"/>
      <c r="E123" s="3" t="s">
        <v>121</v>
      </c>
      <c r="F123" s="3"/>
      <c r="G123" s="3"/>
      <c r="H123" s="10" t="n">
        <v>191</v>
      </c>
      <c r="I123" s="11"/>
      <c r="J123" s="10"/>
      <c r="K123" s="11"/>
      <c r="L123" s="10"/>
      <c r="M123" s="11"/>
      <c r="N123" s="12"/>
    </row>
    <row r="124" customFormat="false" ht="15" hidden="false" customHeight="false" outlineLevel="0" collapsed="false">
      <c r="A124" s="3"/>
      <c r="B124" s="3"/>
      <c r="C124" s="3"/>
      <c r="D124" s="3"/>
      <c r="E124" s="3" t="s">
        <v>122</v>
      </c>
      <c r="F124" s="3"/>
      <c r="G124" s="3"/>
      <c r="H124" s="10" t="n">
        <v>250</v>
      </c>
      <c r="I124" s="11"/>
      <c r="J124" s="10"/>
      <c r="K124" s="11"/>
      <c r="L124" s="10"/>
      <c r="M124" s="11"/>
      <c r="N124" s="12"/>
    </row>
    <row r="125" customFormat="false" ht="15" hidden="false" customHeight="false" outlineLevel="0" collapsed="false">
      <c r="A125" s="3"/>
      <c r="B125" s="3"/>
      <c r="C125" s="3"/>
      <c r="D125" s="3"/>
      <c r="E125" s="3" t="s">
        <v>123</v>
      </c>
      <c r="F125" s="3"/>
      <c r="G125" s="3"/>
      <c r="H125" s="10" t="n">
        <v>17735.21</v>
      </c>
      <c r="I125" s="11"/>
      <c r="J125" s="10"/>
      <c r="K125" s="11"/>
      <c r="L125" s="10"/>
      <c r="M125" s="11"/>
      <c r="N125" s="12"/>
    </row>
    <row r="126" customFormat="false" ht="15" hidden="false" customHeight="false" outlineLevel="0" collapsed="false">
      <c r="A126" s="3"/>
      <c r="B126" s="3"/>
      <c r="C126" s="3"/>
      <c r="D126" s="3"/>
      <c r="E126" s="3" t="s">
        <v>124</v>
      </c>
      <c r="F126" s="3"/>
      <c r="G126" s="3"/>
      <c r="H126" s="10" t="n">
        <v>310.61</v>
      </c>
      <c r="I126" s="11"/>
      <c r="J126" s="10"/>
      <c r="K126" s="11"/>
      <c r="L126" s="10"/>
      <c r="M126" s="11"/>
      <c r="N126" s="12"/>
    </row>
    <row r="127" customFormat="false" ht="15" hidden="false" customHeight="false" outlineLevel="0" collapsed="false">
      <c r="A127" s="3"/>
      <c r="B127" s="3"/>
      <c r="C127" s="3"/>
      <c r="D127" s="3"/>
      <c r="E127" s="3" t="s">
        <v>125</v>
      </c>
      <c r="F127" s="3"/>
      <c r="G127" s="3"/>
      <c r="H127" s="10" t="n">
        <v>160</v>
      </c>
      <c r="I127" s="11"/>
      <c r="J127" s="10"/>
      <c r="K127" s="11"/>
      <c r="L127" s="10"/>
      <c r="M127" s="11"/>
      <c r="N127" s="12"/>
    </row>
    <row r="128" customFormat="false" ht="15" hidden="false" customHeight="false" outlineLevel="0" collapsed="false">
      <c r="A128" s="3"/>
      <c r="B128" s="3"/>
      <c r="C128" s="3"/>
      <c r="D128" s="3"/>
      <c r="E128" s="3" t="s">
        <v>126</v>
      </c>
      <c r="F128" s="3"/>
      <c r="G128" s="3"/>
      <c r="H128" s="10" t="n">
        <v>5587</v>
      </c>
      <c r="I128" s="11"/>
      <c r="J128" s="10"/>
      <c r="K128" s="11"/>
      <c r="L128" s="10"/>
      <c r="M128" s="11"/>
      <c r="N128" s="12"/>
    </row>
    <row r="129" customFormat="false" ht="15" hidden="false" customHeight="false" outlineLevel="0" collapsed="false">
      <c r="A129" s="3"/>
      <c r="B129" s="3"/>
      <c r="C129" s="3"/>
      <c r="D129" s="3"/>
      <c r="E129" s="3" t="s">
        <v>127</v>
      </c>
      <c r="F129" s="3"/>
      <c r="G129" s="3"/>
      <c r="H129" s="10" t="n">
        <v>2029</v>
      </c>
      <c r="I129" s="11"/>
      <c r="J129" s="10"/>
      <c r="K129" s="11"/>
      <c r="L129" s="10"/>
      <c r="M129" s="11"/>
      <c r="N129" s="12"/>
    </row>
    <row r="130" customFormat="false" ht="15" hidden="false" customHeight="false" outlineLevel="0" collapsed="false">
      <c r="A130" s="3"/>
      <c r="B130" s="3"/>
      <c r="C130" s="3"/>
      <c r="D130" s="3"/>
      <c r="E130" s="3" t="s">
        <v>128</v>
      </c>
      <c r="F130" s="3"/>
      <c r="G130" s="3"/>
      <c r="H130" s="10" t="n">
        <v>805.79</v>
      </c>
      <c r="I130" s="11"/>
      <c r="J130" s="10"/>
      <c r="K130" s="11"/>
      <c r="L130" s="10"/>
      <c r="M130" s="11"/>
      <c r="N130" s="12"/>
    </row>
    <row r="131" customFormat="false" ht="15" hidden="false" customHeight="false" outlineLevel="0" collapsed="false">
      <c r="A131" s="3"/>
      <c r="B131" s="3"/>
      <c r="C131" s="3"/>
      <c r="D131" s="3"/>
      <c r="E131" s="3" t="s">
        <v>129</v>
      </c>
      <c r="F131" s="3"/>
      <c r="G131" s="3"/>
      <c r="H131" s="10" t="n">
        <v>563</v>
      </c>
      <c r="I131" s="11"/>
      <c r="J131" s="10"/>
      <c r="K131" s="11"/>
      <c r="L131" s="10"/>
      <c r="M131" s="11"/>
      <c r="N131" s="12"/>
    </row>
    <row r="132" customFormat="false" ht="15" hidden="false" customHeight="false" outlineLevel="0" collapsed="false">
      <c r="A132" s="3"/>
      <c r="B132" s="3"/>
      <c r="C132" s="3"/>
      <c r="D132" s="3"/>
      <c r="E132" s="3" t="s">
        <v>130</v>
      </c>
      <c r="F132" s="3"/>
      <c r="G132" s="3"/>
      <c r="H132" s="10" t="n">
        <v>116.39</v>
      </c>
      <c r="I132" s="11"/>
      <c r="J132" s="10"/>
      <c r="K132" s="11"/>
      <c r="L132" s="10"/>
      <c r="M132" s="11"/>
      <c r="N132" s="12"/>
    </row>
    <row r="133" customFormat="false" ht="15.75" hidden="false" customHeight="false" outlineLevel="0" collapsed="false">
      <c r="A133" s="3"/>
      <c r="B133" s="3"/>
      <c r="C133" s="3"/>
      <c r="D133" s="3"/>
      <c r="E133" s="3" t="s">
        <v>131</v>
      </c>
      <c r="F133" s="3"/>
      <c r="G133" s="3"/>
      <c r="H133" s="15" t="n">
        <v>631</v>
      </c>
      <c r="I133" s="11"/>
      <c r="J133" s="10"/>
      <c r="K133" s="11"/>
      <c r="L133" s="10"/>
      <c r="M133" s="11"/>
      <c r="N133" s="12"/>
    </row>
    <row r="134" customFormat="false" ht="15.75" hidden="false" customHeight="false" outlineLevel="0" collapsed="false">
      <c r="A134" s="3"/>
      <c r="B134" s="3"/>
      <c r="C134" s="3"/>
      <c r="D134" s="3" t="s">
        <v>132</v>
      </c>
      <c r="E134" s="3"/>
      <c r="F134" s="3"/>
      <c r="G134" s="3"/>
      <c r="H134" s="17" t="n">
        <f aca="false">ROUND(SUM(H117:H133),5)</f>
        <v>46151.75</v>
      </c>
      <c r="I134" s="11"/>
      <c r="J134" s="10"/>
      <c r="K134" s="11"/>
      <c r="L134" s="10"/>
      <c r="M134" s="11"/>
      <c r="N134" s="12"/>
    </row>
    <row r="135" customFormat="false" ht="15" hidden="false" customHeight="false" outlineLevel="0" collapsed="false">
      <c r="A135" s="3"/>
      <c r="B135" s="3"/>
      <c r="C135" s="3" t="s">
        <v>133</v>
      </c>
      <c r="D135" s="3"/>
      <c r="E135" s="3"/>
      <c r="F135" s="3"/>
      <c r="G135" s="3"/>
      <c r="H135" s="10" t="n">
        <f aca="false">ROUND(H116+H134,5)</f>
        <v>46151.75</v>
      </c>
      <c r="I135" s="11"/>
      <c r="J135" s="10"/>
      <c r="K135" s="11"/>
      <c r="L135" s="10"/>
      <c r="M135" s="11"/>
      <c r="N135" s="12"/>
    </row>
    <row r="136" customFormat="false" ht="15" hidden="false" customHeight="false" outlineLevel="0" collapsed="false">
      <c r="A136" s="3"/>
      <c r="B136" s="3"/>
      <c r="C136" s="3" t="s">
        <v>134</v>
      </c>
      <c r="D136" s="3"/>
      <c r="E136" s="3"/>
      <c r="F136" s="3"/>
      <c r="G136" s="3"/>
      <c r="H136" s="10"/>
      <c r="I136" s="11"/>
      <c r="J136" s="10"/>
      <c r="K136" s="11"/>
      <c r="L136" s="10"/>
      <c r="M136" s="11"/>
      <c r="N136" s="12"/>
    </row>
    <row r="137" customFormat="false" ht="15" hidden="false" customHeight="false" outlineLevel="0" collapsed="false">
      <c r="A137" s="3"/>
      <c r="B137" s="3"/>
      <c r="C137" s="3"/>
      <c r="D137" s="3" t="s">
        <v>135</v>
      </c>
      <c r="E137" s="3"/>
      <c r="F137" s="3"/>
      <c r="G137" s="3"/>
      <c r="H137" s="10"/>
      <c r="I137" s="11"/>
      <c r="J137" s="10"/>
      <c r="K137" s="11"/>
      <c r="L137" s="10"/>
      <c r="M137" s="11"/>
      <c r="N137" s="12"/>
    </row>
    <row r="138" customFormat="false" ht="15" hidden="false" customHeight="false" outlineLevel="0" collapsed="false">
      <c r="A138" s="3"/>
      <c r="B138" s="3"/>
      <c r="C138" s="3"/>
      <c r="D138" s="3"/>
      <c r="E138" s="3" t="s">
        <v>136</v>
      </c>
      <c r="F138" s="3"/>
      <c r="G138" s="3"/>
      <c r="H138" s="10"/>
      <c r="I138" s="11"/>
      <c r="J138" s="10"/>
      <c r="K138" s="11"/>
      <c r="L138" s="10"/>
      <c r="M138" s="11"/>
      <c r="N138" s="12"/>
    </row>
    <row r="139" customFormat="false" ht="15" hidden="false" customHeight="false" outlineLevel="0" collapsed="false">
      <c r="A139" s="3"/>
      <c r="B139" s="3"/>
      <c r="C139" s="3"/>
      <c r="D139" s="3"/>
      <c r="E139" s="3"/>
      <c r="F139" s="3" t="s">
        <v>116</v>
      </c>
      <c r="G139" s="3"/>
      <c r="H139" s="10" t="n">
        <v>3345</v>
      </c>
      <c r="I139" s="11"/>
      <c r="J139" s="10"/>
      <c r="K139" s="11"/>
      <c r="L139" s="10"/>
      <c r="M139" s="11"/>
      <c r="N139" s="12"/>
    </row>
    <row r="140" customFormat="false" ht="15" hidden="false" customHeight="false" outlineLevel="0" collapsed="false">
      <c r="A140" s="3"/>
      <c r="B140" s="3"/>
      <c r="C140" s="3"/>
      <c r="D140" s="3"/>
      <c r="E140" s="3"/>
      <c r="F140" s="3" t="s">
        <v>117</v>
      </c>
      <c r="G140" s="3"/>
      <c r="H140" s="10" t="n">
        <v>1000</v>
      </c>
      <c r="I140" s="11"/>
      <c r="J140" s="10"/>
      <c r="K140" s="11"/>
      <c r="L140" s="10"/>
      <c r="M140" s="11"/>
      <c r="N140" s="12"/>
    </row>
    <row r="141" customFormat="false" ht="15.75" hidden="false" customHeight="false" outlineLevel="0" collapsed="false">
      <c r="A141" s="3"/>
      <c r="B141" s="3"/>
      <c r="C141" s="3"/>
      <c r="D141" s="3"/>
      <c r="E141" s="3"/>
      <c r="F141" s="3" t="s">
        <v>118</v>
      </c>
      <c r="G141" s="3"/>
      <c r="H141" s="13" t="n">
        <v>3345</v>
      </c>
      <c r="I141" s="11"/>
      <c r="J141" s="10"/>
      <c r="K141" s="11"/>
      <c r="L141" s="10"/>
      <c r="M141" s="11"/>
      <c r="N141" s="12"/>
    </row>
    <row r="142" customFormat="false" ht="15" hidden="false" customHeight="false" outlineLevel="0" collapsed="false">
      <c r="A142" s="3"/>
      <c r="B142" s="3"/>
      <c r="C142" s="3"/>
      <c r="D142" s="3"/>
      <c r="E142" s="3" t="s">
        <v>137</v>
      </c>
      <c r="F142" s="3"/>
      <c r="G142" s="3"/>
      <c r="H142" s="10" t="n">
        <f aca="false">ROUND(SUM(H138:H141),5)</f>
        <v>7690</v>
      </c>
      <c r="I142" s="11"/>
      <c r="J142" s="10"/>
      <c r="K142" s="11"/>
      <c r="L142" s="10"/>
      <c r="M142" s="11"/>
      <c r="N142" s="12"/>
    </row>
    <row r="143" customFormat="false" ht="15" hidden="false" customHeight="false" outlineLevel="0" collapsed="false">
      <c r="A143" s="3"/>
      <c r="B143" s="3"/>
      <c r="C143" s="3"/>
      <c r="D143" s="3"/>
      <c r="E143" s="3" t="s">
        <v>138</v>
      </c>
      <c r="F143" s="3"/>
      <c r="G143" s="3"/>
      <c r="H143" s="10" t="n">
        <v>11558.73</v>
      </c>
      <c r="I143" s="11"/>
      <c r="J143" s="10"/>
      <c r="K143" s="11"/>
      <c r="L143" s="10"/>
      <c r="M143" s="11"/>
      <c r="N143" s="12"/>
    </row>
    <row r="144" customFormat="false" ht="15" hidden="false" customHeight="false" outlineLevel="0" collapsed="false">
      <c r="A144" s="3"/>
      <c r="B144" s="3"/>
      <c r="C144" s="3"/>
      <c r="D144" s="3"/>
      <c r="E144" s="3" t="s">
        <v>120</v>
      </c>
      <c r="F144" s="3"/>
      <c r="G144" s="3"/>
      <c r="H144" s="10" t="n">
        <v>78.59</v>
      </c>
      <c r="I144" s="11"/>
      <c r="J144" s="10"/>
      <c r="K144" s="11"/>
      <c r="L144" s="10"/>
      <c r="M144" s="11"/>
      <c r="N144" s="12"/>
    </row>
    <row r="145" customFormat="false" ht="15" hidden="false" customHeight="false" outlineLevel="0" collapsed="false">
      <c r="A145" s="3"/>
      <c r="B145" s="3"/>
      <c r="C145" s="3"/>
      <c r="D145" s="3"/>
      <c r="E145" s="3" t="s">
        <v>139</v>
      </c>
      <c r="F145" s="3"/>
      <c r="G145" s="3"/>
      <c r="H145" s="10" t="n">
        <v>176</v>
      </c>
      <c r="I145" s="11"/>
      <c r="J145" s="10"/>
      <c r="K145" s="11"/>
      <c r="L145" s="10"/>
      <c r="M145" s="11"/>
      <c r="N145" s="12"/>
    </row>
    <row r="146" customFormat="false" ht="15" hidden="false" customHeight="false" outlineLevel="0" collapsed="false">
      <c r="A146" s="3"/>
      <c r="B146" s="3"/>
      <c r="C146" s="3"/>
      <c r="D146" s="3"/>
      <c r="E146" s="3" t="s">
        <v>123</v>
      </c>
      <c r="F146" s="3"/>
      <c r="G146" s="3"/>
      <c r="H146" s="10" t="n">
        <v>17877.98</v>
      </c>
      <c r="I146" s="11"/>
      <c r="J146" s="10"/>
      <c r="K146" s="11"/>
      <c r="L146" s="10"/>
      <c r="M146" s="11"/>
      <c r="N146" s="12"/>
    </row>
    <row r="147" customFormat="false" ht="15" hidden="false" customHeight="false" outlineLevel="0" collapsed="false">
      <c r="A147" s="3"/>
      <c r="B147" s="3"/>
      <c r="C147" s="3"/>
      <c r="D147" s="3"/>
      <c r="E147" s="3" t="s">
        <v>140</v>
      </c>
      <c r="F147" s="3"/>
      <c r="G147" s="3"/>
      <c r="H147" s="10" t="n">
        <v>3165</v>
      </c>
      <c r="I147" s="11"/>
      <c r="J147" s="10"/>
      <c r="K147" s="11"/>
      <c r="L147" s="10"/>
      <c r="M147" s="11"/>
      <c r="N147" s="12"/>
    </row>
    <row r="148" customFormat="false" ht="15" hidden="false" customHeight="false" outlineLevel="0" collapsed="false">
      <c r="A148" s="3"/>
      <c r="B148" s="3"/>
      <c r="C148" s="3"/>
      <c r="D148" s="3"/>
      <c r="E148" s="3" t="s">
        <v>141</v>
      </c>
      <c r="F148" s="3"/>
      <c r="G148" s="3"/>
      <c r="H148" s="10" t="n">
        <v>17985.81</v>
      </c>
      <c r="I148" s="11"/>
      <c r="J148" s="10"/>
      <c r="K148" s="11"/>
      <c r="L148" s="10"/>
      <c r="M148" s="11"/>
      <c r="N148" s="12"/>
    </row>
    <row r="149" customFormat="false" ht="15" hidden="false" customHeight="false" outlineLevel="0" collapsed="false">
      <c r="A149" s="3"/>
      <c r="B149" s="3"/>
      <c r="C149" s="3"/>
      <c r="D149" s="3"/>
      <c r="E149" s="3" t="s">
        <v>126</v>
      </c>
      <c r="F149" s="3"/>
      <c r="G149" s="3"/>
      <c r="H149" s="10" t="n">
        <v>2878.28</v>
      </c>
      <c r="I149" s="11"/>
      <c r="J149" s="10"/>
      <c r="K149" s="11"/>
      <c r="L149" s="10"/>
      <c r="M149" s="11"/>
      <c r="N149" s="12"/>
    </row>
    <row r="150" customFormat="false" ht="15" hidden="false" customHeight="false" outlineLevel="0" collapsed="false">
      <c r="A150" s="3"/>
      <c r="B150" s="3"/>
      <c r="C150" s="3"/>
      <c r="D150" s="3"/>
      <c r="E150" s="3" t="s">
        <v>142</v>
      </c>
      <c r="F150" s="3"/>
      <c r="G150" s="3"/>
      <c r="H150" s="10" t="n">
        <v>2029</v>
      </c>
      <c r="I150" s="11"/>
      <c r="J150" s="10"/>
      <c r="K150" s="11"/>
      <c r="L150" s="10"/>
      <c r="M150" s="11"/>
      <c r="N150" s="12"/>
    </row>
    <row r="151" customFormat="false" ht="15" hidden="false" customHeight="false" outlineLevel="0" collapsed="false">
      <c r="A151" s="3"/>
      <c r="B151" s="3"/>
      <c r="C151" s="3"/>
      <c r="D151" s="3"/>
      <c r="E151" s="3" t="s">
        <v>143</v>
      </c>
      <c r="F151" s="3"/>
      <c r="G151" s="3"/>
      <c r="H151" s="10" t="n">
        <v>805.79</v>
      </c>
      <c r="I151" s="11"/>
      <c r="J151" s="10"/>
      <c r="K151" s="11"/>
      <c r="L151" s="10"/>
      <c r="M151" s="11"/>
      <c r="N151" s="12"/>
    </row>
    <row r="152" customFormat="false" ht="15" hidden="false" customHeight="false" outlineLevel="0" collapsed="false">
      <c r="A152" s="3"/>
      <c r="B152" s="3"/>
      <c r="C152" s="3"/>
      <c r="D152" s="3"/>
      <c r="E152" s="3" t="s">
        <v>129</v>
      </c>
      <c r="F152" s="3"/>
      <c r="G152" s="3"/>
      <c r="H152" s="10" t="n">
        <v>31492.75</v>
      </c>
      <c r="I152" s="11"/>
      <c r="J152" s="10"/>
      <c r="K152" s="11"/>
      <c r="L152" s="10"/>
      <c r="M152" s="11"/>
      <c r="N152" s="12"/>
    </row>
    <row r="153" customFormat="false" ht="15" hidden="false" customHeight="false" outlineLevel="0" collapsed="false">
      <c r="A153" s="3"/>
      <c r="B153" s="3"/>
      <c r="C153" s="3"/>
      <c r="D153" s="3"/>
      <c r="E153" s="3" t="s">
        <v>144</v>
      </c>
      <c r="F153" s="3"/>
      <c r="G153" s="3"/>
      <c r="H153" s="10" t="n">
        <v>61</v>
      </c>
      <c r="I153" s="11"/>
      <c r="J153" s="10"/>
      <c r="K153" s="11"/>
      <c r="L153" s="10"/>
      <c r="M153" s="11"/>
      <c r="N153" s="12"/>
    </row>
    <row r="154" customFormat="false" ht="15.75" hidden="false" customHeight="false" outlineLevel="0" collapsed="false">
      <c r="A154" s="3"/>
      <c r="B154" s="3"/>
      <c r="C154" s="3"/>
      <c r="D154" s="3"/>
      <c r="E154" s="3" t="s">
        <v>145</v>
      </c>
      <c r="F154" s="3"/>
      <c r="G154" s="3"/>
      <c r="H154" s="15" t="n">
        <v>531</v>
      </c>
      <c r="I154" s="11"/>
      <c r="J154" s="10"/>
      <c r="K154" s="11"/>
      <c r="L154" s="10"/>
      <c r="M154" s="11"/>
      <c r="N154" s="12"/>
    </row>
    <row r="155" customFormat="false" ht="15.75" hidden="false" customHeight="false" outlineLevel="0" collapsed="false">
      <c r="A155" s="3"/>
      <c r="B155" s="3"/>
      <c r="C155" s="3"/>
      <c r="D155" s="3" t="s">
        <v>146</v>
      </c>
      <c r="E155" s="3"/>
      <c r="F155" s="3"/>
      <c r="G155" s="3"/>
      <c r="H155" s="19" t="n">
        <f aca="false">ROUND(H137+SUM(H142:H154),5)</f>
        <v>96329.93</v>
      </c>
      <c r="I155" s="11"/>
      <c r="J155" s="10"/>
      <c r="K155" s="11"/>
      <c r="L155" s="10"/>
      <c r="M155" s="11"/>
      <c r="N155" s="12"/>
    </row>
    <row r="156" customFormat="false" ht="15.75" hidden="false" customHeight="false" outlineLevel="0" collapsed="false">
      <c r="A156" s="3"/>
      <c r="B156" s="3"/>
      <c r="C156" s="3" t="s">
        <v>147</v>
      </c>
      <c r="D156" s="3"/>
      <c r="E156" s="3"/>
      <c r="F156" s="3"/>
      <c r="G156" s="3"/>
      <c r="H156" s="19" t="n">
        <f aca="false">ROUND(H136+H155,5)</f>
        <v>96329.93</v>
      </c>
      <c r="I156" s="11"/>
      <c r="J156" s="10"/>
      <c r="K156" s="11"/>
      <c r="L156" s="10"/>
      <c r="M156" s="11"/>
      <c r="N156" s="12"/>
    </row>
    <row r="157" customFormat="false" ht="15.75" hidden="false" customHeight="false" outlineLevel="0" collapsed="false">
      <c r="A157" s="3"/>
      <c r="B157" s="3" t="s">
        <v>148</v>
      </c>
      <c r="C157" s="3"/>
      <c r="D157" s="3"/>
      <c r="E157" s="3"/>
      <c r="F157" s="3"/>
      <c r="G157" s="3"/>
      <c r="H157" s="19" t="n">
        <f aca="false">ROUND(H115+H135-H156,5)</f>
        <v>-50178.18</v>
      </c>
      <c r="I157" s="11"/>
      <c r="J157" s="15"/>
      <c r="K157" s="11"/>
      <c r="L157" s="15"/>
      <c r="M157" s="11"/>
      <c r="N157" s="16"/>
    </row>
    <row r="158" s="2" customFormat="true" ht="12" hidden="false" customHeight="false" outlineLevel="0" collapsed="false">
      <c r="A158" s="3" t="s">
        <v>149</v>
      </c>
      <c r="B158" s="3"/>
      <c r="C158" s="3"/>
      <c r="D158" s="3"/>
      <c r="E158" s="3"/>
      <c r="F158" s="3"/>
      <c r="G158" s="3"/>
      <c r="H158" s="21" t="n">
        <f aca="false">ROUND(H114+H157,5)</f>
        <v>-23850.83</v>
      </c>
      <c r="I158" s="3"/>
      <c r="J158" s="21" t="n">
        <f aca="false">ROUND(J114+J157,5)</f>
        <v>29372</v>
      </c>
      <c r="K158" s="3"/>
      <c r="L158" s="21" t="n">
        <f aca="false">ROUND((H158-J158),5)</f>
        <v>-53222.83</v>
      </c>
      <c r="M158" s="3"/>
      <c r="N158" s="22" t="n">
        <f aca="false">ROUND(IF(J158=0, IF(H158=0, 0, 1), H158/J158),5)</f>
        <v>-0.81203</v>
      </c>
    </row>
    <row r="159" customFormat="false" ht="15.75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1" footer="0.3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&amp;L&amp;"Arial,Bold"&amp;8 12:34 PM
 05/03/19
 Cash Basis&amp;C&amp;"Arial,Bold"&amp;12 ST MATTHEW EVANGELICAL LUTHERAN CHURCH
&amp;14 Profit &amp;&amp; Loss Budget vs. Actual
&amp;10 January through April 2019</oddHeader>
    <oddFooter>&amp;R&amp;"Arial,Bold"&amp;8 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LibreOffice/6.0.7.3$Linux_X86_64 LibreOffice_project/00m0$Build-3</Application>
  <Company>Hewlett-Packard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2019-05-03T17:34:25Z</dcterms:created>
  <dc:creator>Sue</dc:creator>
  <dc:description/>
  <dc:language>en-US</dc:language>
  <cp:lastModifiedBy/>
  <dcterms:modified xsi:type="dcterms:W3CDTF">2019-05-12T19:54:15Z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Hewlett-Packard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