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20190531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6</definedName>
    <definedName function="false" hidden="false" localSheetId="1" name="QBSTARTDATE" vbProcedure="false">20190531</definedName>
    <definedName function="false" hidden="false" localSheetId="1" name="QB_COLUMN_29" vbProcedure="false">Sheet1!$G$1</definedName>
    <definedName function="false" hidden="false" localSheetId="1" name="QB_DATA_0" vbProcedure="false">Sheet1!$5:$5,Sheet1!$6:$6,Sheet1!$7:$7,Sheet1!$12:$12,Sheet1!$13:$13,Sheet1!$14:$14,Sheet1!$18:$18,Sheet1!$26:$26,Sheet1!$27:$27,Sheet1!$28:$28,Sheet1!$29:$29,Sheet1!$31:$31,Sheet1!$35:$35,Sheet1!$37:$37,Sheet1!$38:$38,Sheet1!$39:$39</definedName>
    <definedName function="false" hidden="false" localSheetId="1" name="QB_DATA_1" vbProcedure="false">Sheet1!$40:$40,Sheet1!$41:$41,Sheet1!$42:$42,Sheet1!$43:$43,Sheet1!$44:$44,Sheet1!$45:$45,Sheet1!$46:$46,Sheet1!$47:$47,Sheet1!$49:$49,Sheet1!$53:$53,Sheet1!$54:$54,Sheet1!$55:$55</definedName>
    <definedName function="false" hidden="false" localSheetId="1" name="QB_FORMULA_0" vbProcedure="false">Sheet1!$G$8,Sheet1!$G$9,Sheet1!$G$15,Sheet1!$G$16,Sheet1!$G$19,Sheet1!$G$20,Sheet1!$G$30,Sheet1!$G$32,Sheet1!$G$33,Sheet1!$G$48,Sheet1!$G$50,Sheet1!$G$51,Sheet1!$G$56,Sheet1!$G$57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Sheet1!$D$24</definedName>
    <definedName function="false" hidden="false" localSheetId="1" name="QB_ROW_12331" vbProcedure="false">Sheet1!$D$32</definedName>
    <definedName function="false" hidden="false" localSheetId="1" name="QB_ROW_13021" vbProcedure="false">Sheet1!$C$34</definedName>
    <definedName function="false" hidden="false" localSheetId="1" name="QB_ROW_1311" vbProcedure="false">Sheet1!$B$9</definedName>
    <definedName function="false" hidden="false" localSheetId="1" name="QB_ROW_13321" vbProcedure="false">Sheet1!$C$50</definedName>
    <definedName function="false" hidden="false" localSheetId="1" name="QB_ROW_14011" vbProcedure="false">Sheet1!$B$52</definedName>
    <definedName function="false" hidden="false" localSheetId="1" name="QB_ROW_14311" vbProcedure="false">Sheet1!$B$56</definedName>
    <definedName function="false" hidden="false" localSheetId="1" name="QB_ROW_145250" vbProcedure="false">Sheet1!$F$26</definedName>
    <definedName function="false" hidden="false" localSheetId="1" name="QB_ROW_146250" vbProcedure="false">Sheet1!$F$27</definedName>
    <definedName function="false" hidden="false" localSheetId="1" name="QB_ROW_147250" vbProcedure="false">Sheet1!$F$28</definedName>
    <definedName function="false" hidden="false" localSheetId="1" name="QB_ROW_148250" vbProcedure="false">Sheet1!$F$29</definedName>
    <definedName function="false" hidden="false" localSheetId="1" name="QB_ROW_17221" vbProcedure="false">Sheet1!$C$55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Sheet1!$A$20</definedName>
    <definedName function="false" hidden="false" localSheetId="1" name="QB_ROW_442230" vbProcedure="false">Sheet1!$D$12</definedName>
    <definedName function="false" hidden="false" localSheetId="1" name="QB_ROW_493230" vbProcedure="false">Sheet1!$D$13</definedName>
    <definedName function="false" hidden="false" localSheetId="1" name="QB_ROW_494020" vbProcedure="false">Sheet1!$C$11</definedName>
    <definedName function="false" hidden="false" localSheetId="1" name="QB_ROW_494320" vbProcedure="false">Sheet1!$C$15</definedName>
    <definedName function="false" hidden="false" localSheetId="1" name="QB_ROW_5011" vbProcedure="false">Sheet1!$B$10</definedName>
    <definedName function="false" hidden="false" localSheetId="1" name="QB_ROW_523030" vbProcedure="false">Sheet1!$D$36</definedName>
    <definedName function="false" hidden="false" localSheetId="1" name="QB_ROW_523330" vbProcedure="false">Sheet1!$D$48</definedName>
    <definedName function="false" hidden="false" localSheetId="1" name="QB_ROW_524240" vbProcedure="false">Sheet1!$E$37</definedName>
    <definedName function="false" hidden="false" localSheetId="1" name="QB_ROW_525240" vbProcedure="false">Sheet1!$E$38</definedName>
    <definedName function="false" hidden="false" localSheetId="1" name="QB_ROW_5311" vbProcedure="false">Sheet1!$B$16</definedName>
    <definedName function="false" hidden="false" localSheetId="1" name="QB_ROW_539240" vbProcedure="false">Sheet1!$E$46</definedName>
    <definedName function="false" hidden="false" localSheetId="1" name="QB_ROW_540240" vbProcedure="false">Sheet1!$E$47</definedName>
    <definedName function="false" hidden="false" localSheetId="1" name="QB_ROW_541240" vbProcedure="false">Sheet1!$E$41</definedName>
    <definedName function="false" hidden="false" localSheetId="1" name="QB_ROW_56220" vbProcedure="false">Sheet1!$C$54</definedName>
    <definedName function="false" hidden="false" localSheetId="1" name="QB_ROW_60040" vbProcedure="false">Sheet1!$E$25</definedName>
    <definedName function="false" hidden="false" localSheetId="1" name="QB_ROW_6011" vbProcedure="false">Sheet1!$B$17</definedName>
    <definedName function="false" hidden="false" localSheetId="1" name="QB_ROW_60340" vbProcedure="false">Sheet1!$E$30</definedName>
    <definedName function="false" hidden="false" localSheetId="1" name="QB_ROW_62230" vbProcedure="false">Sheet1!$D$5</definedName>
    <definedName function="false" hidden="false" localSheetId="1" name="QB_ROW_6311" vbProcedure="false">Sheet1!$B$19</definedName>
    <definedName function="false" hidden="false" localSheetId="1" name="QB_ROW_644240" vbProcedure="false">Sheet1!$E$31</definedName>
    <definedName function="false" hidden="false" localSheetId="1" name="QB_ROW_66230" vbProcedure="false">Sheet1!$D$6</definedName>
    <definedName function="false" hidden="false" localSheetId="1" name="QB_ROW_698240" vbProcedure="false">Sheet1!$E$40</definedName>
    <definedName function="false" hidden="false" localSheetId="1" name="QB_ROW_7001" vbProcedure="false">Sheet1!$A$21</definedName>
    <definedName function="false" hidden="false" localSheetId="1" name="QB_ROW_72330" vbProcedure="false">Sheet1!$D$7</definedName>
    <definedName function="false" hidden="false" localSheetId="1" name="QB_ROW_728230" vbProcedure="false">Sheet1!$D$14</definedName>
    <definedName function="false" hidden="false" localSheetId="1" name="QB_ROW_7301" vbProcedure="false">Sheet1!$A$57</definedName>
    <definedName function="false" hidden="false" localSheetId="1" name="QB_ROW_738240" vbProcedure="false">Sheet1!$E$42</definedName>
    <definedName function="false" hidden="false" localSheetId="1" name="QB_ROW_739220" vbProcedure="false">Sheet1!$C$18</definedName>
    <definedName function="false" hidden="false" localSheetId="1" name="QB_ROW_740230" vbProcedure="false">Sheet1!$D$35</definedName>
    <definedName function="false" hidden="false" localSheetId="1" name="QB_ROW_742220" vbProcedure="false">Sheet1!$C$53</definedName>
    <definedName function="false" hidden="false" localSheetId="1" name="QB_ROW_749230" vbProcedure="false">Sheet1!$D$49</definedName>
    <definedName function="false" hidden="false" localSheetId="1" name="QB_ROW_754240" vbProcedure="false">Sheet1!$E$39</definedName>
    <definedName function="false" hidden="false" localSheetId="1" name="QB_ROW_755240" vbProcedure="false">Sheet1!$E$43</definedName>
    <definedName function="false" hidden="false" localSheetId="1" name="QB_ROW_772240" vbProcedure="false">Sheet1!$E$45</definedName>
    <definedName function="false" hidden="false" localSheetId="1" name="QB_ROW_773240" vbProcedure="false">Sheet1!$E$44</definedName>
    <definedName function="false" hidden="false" localSheetId="1" name="QB_ROW_8011" vbProcedure="false">Sheet1!$B$22</definedName>
    <definedName function="false" hidden="false" localSheetId="1" name="QB_ROW_8311" vbProcedure="false">Sheet1!$B$51</definedName>
    <definedName function="false" hidden="false" localSheetId="1" name="QB_ROW_9021" vbProcedure="false">Sheet1!$C$23</definedName>
    <definedName function="false" hidden="false" localSheetId="1" name="QB_ROW_9321" vbProcedure="false">Sheet1!$C$33</definedName>
    <definedName function="false" hidden="false" localSheetId="1" name="_xlnm.Print_Titles" vbProcedure="false">Sheet1!$A:$F,Sheet1!$1:$1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<sst xmlns="http://schemas.openxmlformats.org/spreadsheetml/2006/main" count="57" uniqueCount="55">
  <si>
    <t xml:space="preserve">May 31, 19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</si>
  <si>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</si>
  <si>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</si>
  <si>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</si>
  <si>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</si>
  <si>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</si>
  <si>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</si>
  <si>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</si>
  <si>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</si>
  <si>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</si>
  <si>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Campus Appraisal</t>
  </si>
  <si>
    <t xml:space="preserve">Duplex 109 S Mason</t>
  </si>
  <si>
    <t xml:space="preserve">School Roof 2018</t>
  </si>
  <si>
    <t xml:space="preserve">Total Fixed Assets</t>
  </si>
  <si>
    <t xml:space="preserve">Other Assets</t>
  </si>
  <si>
    <t xml:space="preserve">Memorial Saving Roof Receivable</t>
  </si>
  <si>
    <t xml:space="preserve">Total Other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</si>
  <si>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</si>
  <si>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</si>
  <si>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</si>
  <si>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</si>
  <si>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</si>
  <si>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</si>
  <si>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Federal Withholding</t>
  </si>
  <si>
    <t xml:space="preserve">Medicare</t>
  </si>
  <si>
    <t xml:space="preserve">Social Security</t>
  </si>
  <si>
    <t xml:space="preserve">WI Withholding</t>
  </si>
  <si>
    <t xml:space="preserve">Total 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</si>
  <si>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</si>
  <si>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</si>
  <si>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</si>
  <si>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</si>
  <si>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 Savings Fund Roof Loan</t>
  </si>
  <si>
    <t xml:space="preserve">Memorials</t>
  </si>
  <si>
    <t xml:space="preserve">Bell Tower</t>
  </si>
  <si>
    <t xml:space="preserve">Building &amp; Properties</t>
  </si>
  <si>
    <t xml:space="preserve">Coffee House</t>
  </si>
  <si>
    <t xml:space="preserve">Handicap</t>
  </si>
  <si>
    <t xml:space="preserve">Mission Outreach</t>
  </si>
  <si>
    <t xml:space="preserve">Offerings Rec'd in advance</t>
  </si>
  <si>
    <t xml:space="preserve">Organ</t>
  </si>
  <si>
    <t xml:space="preserve">Scrip Tuition Percentage Acct</t>
  </si>
  <si>
    <t xml:space="preserve">Tri-caster</t>
  </si>
  <si>
    <t xml:space="preserve">Worship Choir</t>
  </si>
  <si>
    <t xml:space="preserve">Youth Discipleship</t>
  </si>
  <si>
    <t xml:space="preserve">Total 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</si>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</sst>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L51" activeCellId="0" sqref="L51"/>
    </sheetView>
  </sheetViews>
  <sheetFormatPr defaultRowHeight="15" zeroHeight="false" outlineLevelRow="0" outlineLevelCol="0"/>
  <cols>
    <col collapsed="false" customWidth="true" hidden="false" outlineLevel="0" max="5" min="1" style="2" width="2.99"/>
    <col collapsed="false" customWidth="true" hidden="false" outlineLevel="0" max="6" min="6" style="2" width="23.71"/>
    <col collapsed="false" customWidth="true" hidden="false" outlineLevel="0" max="7" min="7" style="3" width="10"/>
    <col collapsed="false" customWidth="true" hidden="false" outlineLevel="0" max="1025" min="8" style="0" width="8.67"/>
  </cols>
  <sheetData>
    <row r="1" s="6" customFormat="true" ht="15.75" hidden="false" customHeight="false" outlineLevel="0" collapsed="false">
      <c r="A1" s="4"/>
      <c r="B1" s="4"/>
      <c r="C1" s="4"/>
      <c r="D1" s="4"/>
      <c r="E1" s="4"/>
      <c r="F1" s="4"/>
      <c r="G1" s="5" t="s">
        <v>0</v>
      </c>
    </row>
    <row r="2" customFormat="false" ht="15.75" hidden="false" customHeight="false" outlineLevel="0" collapsed="false">
      <c r="A2" s="7" t="s">
        <v>1</v>
      </c>
      <c r="B2" s="7"/>
      <c r="C2" s="7"/>
      <c r="D2" s="7"/>
      <c r="E2" s="7"/>
      <c r="F2" s="7"/>
      <c r="G2" s="8"/>
    </row>
    <row r="3" customFormat="false" ht="15" hidden="false" customHeight="false" outlineLevel="0" collapsed="false">
      <c r="A3" s="7"/>
      <c r="B3" s="7" t="s">
        <v>2</v>
      </c>
      <c r="C3" s="7"/>
      <c r="D3" s="7"/>
      <c r="E3" s="7"/>
      <c r="F3" s="7"/>
      <c r="G3" s="8"/>
    </row>
    <row r="4" customFormat="false" ht="15" hidden="false" customHeight="false" outlineLevel="0" collapsed="false">
      <c r="A4" s="7"/>
      <c r="B4" s="7"/>
      <c r="C4" s="7" t="s">
        <v>3</v>
      </c>
      <c r="D4" s="7"/>
      <c r="E4" s="7"/>
      <c r="F4" s="7"/>
      <c r="G4" s="8"/>
    </row>
    <row r="5" customFormat="false" ht="13.8" hidden="false" customHeight="false" outlineLevel="0" collapsed="false">
      <c r="A5" s="7"/>
      <c r="B5" s="7"/>
      <c r="C5" s="7"/>
      <c r="D5" s="7" t="s">
        <v>4</v>
      </c>
      <c r="E5" s="7"/>
      <c r="F5" s="7"/>
      <c r="G5" s="8" t="n">
        <v>108002.97</v>
      </c>
      <c r="H5" s="0" t="n">
        <f aca="false">IF(G5&lt;&gt;"",COUNTA(G$5:G5),"")</f>
        <v>1</v>
      </c>
    </row>
    <row r="6" customFormat="false" ht="13.8" hidden="false" customHeight="false" outlineLevel="0" collapsed="false">
      <c r="A6" s="7"/>
      <c r="B6" s="7"/>
      <c r="C6" s="7"/>
      <c r="D6" s="7" t="s">
        <v>5</v>
      </c>
      <c r="E6" s="7"/>
      <c r="F6" s="7"/>
      <c r="G6" s="8" t="n">
        <v>325.66</v>
      </c>
      <c r="H6" s="0" t="n">
        <f aca="false">IF(G6&lt;&gt;"",COUNTA(G$5:G6),"")</f>
        <v>2</v>
      </c>
    </row>
    <row r="7" customFormat="false" ht="13.8" hidden="false" customHeight="false" outlineLevel="0" collapsed="false">
      <c r="A7" s="7"/>
      <c r="B7" s="7"/>
      <c r="C7" s="7"/>
      <c r="D7" s="7" t="s">
        <v>6</v>
      </c>
      <c r="E7" s="7"/>
      <c r="F7" s="7"/>
      <c r="G7" s="9" t="n">
        <v>186575.25</v>
      </c>
      <c r="H7" s="0" t="n">
        <f aca="false">IF(G7&lt;&gt;"",COUNTA(G$5:G7),"")</f>
        <v>3</v>
      </c>
    </row>
    <row r="8" customFormat="false" ht="13.8" hidden="false" customHeight="false" outlineLevel="0" collapsed="false">
      <c r="A8" s="7"/>
      <c r="B8" s="7"/>
      <c r="C8" s="7" t="s">
        <v>7</v>
      </c>
      <c r="D8" s="7"/>
      <c r="E8" s="7"/>
      <c r="F8" s="7"/>
      <c r="G8" s="10" t="n">
        <f aca="false">ROUND(SUM(G4:G7),5)</f>
        <v>294903.88</v>
      </c>
      <c r="H8" s="0" t="n">
        <f aca="false">IF(G8&lt;&gt;"",COUNTA(G$5:G8),"")</f>
        <v>4</v>
      </c>
    </row>
    <row r="9" customFormat="false" ht="13.8" hidden="false" customHeight="false" outlineLevel="0" collapsed="false">
      <c r="A9" s="7"/>
      <c r="B9" s="7" t="s">
        <v>8</v>
      </c>
      <c r="C9" s="7"/>
      <c r="D9" s="7"/>
      <c r="E9" s="7"/>
      <c r="F9" s="7"/>
      <c r="G9" s="8" t="n">
        <f aca="false">ROUND(G3+G8,5)</f>
        <v>294903.88</v>
      </c>
      <c r="H9" s="0" t="n">
        <f aca="false">IF(G9&lt;&gt;"",COUNTA(G$5:G9),"")</f>
        <v>5</v>
      </c>
    </row>
    <row r="10" customFormat="false" ht="13.8" hidden="false" customHeight="false" outlineLevel="0" collapsed="false">
      <c r="A10" s="7"/>
      <c r="B10" s="7" t="s">
        <v>9</v>
      </c>
      <c r="C10" s="7"/>
      <c r="D10" s="7"/>
      <c r="E10" s="7"/>
      <c r="F10" s="7"/>
      <c r="G10" s="8"/>
      <c r="H10" s="0" t="str">
        <f aca="false">IF(G10&lt;&gt;"",COUNTA(G$5:G10),"")</f>
        <v/>
      </c>
    </row>
    <row r="11" customFormat="false" ht="13.8" hidden="false" customHeight="false" outlineLevel="0" collapsed="false">
      <c r="A11" s="7"/>
      <c r="B11" s="7"/>
      <c r="C11" s="7" t="s">
        <v>9</v>
      </c>
      <c r="D11" s="7"/>
      <c r="E11" s="7"/>
      <c r="F11" s="7"/>
      <c r="G11" s="8"/>
      <c r="H11" s="0" t="str">
        <f aca="false">IF(G11&lt;&gt;"",COUNTA(G$5:G11),"")</f>
        <v/>
      </c>
    </row>
    <row r="12" customFormat="false" ht="13.8" hidden="false" customHeight="false" outlineLevel="0" collapsed="false">
      <c r="A12" s="7"/>
      <c r="B12" s="7"/>
      <c r="C12" s="7"/>
      <c r="D12" s="7" t="s">
        <v>10</v>
      </c>
      <c r="E12" s="7"/>
      <c r="F12" s="7"/>
      <c r="G12" s="8" t="n">
        <v>1419442.21</v>
      </c>
      <c r="H12" s="0" t="n">
        <f aca="false">IF(G12&lt;&gt;"",COUNTA(G$5:G12),"")</f>
        <v>6</v>
      </c>
    </row>
    <row r="13" customFormat="false" ht="13.8" hidden="false" customHeight="false" outlineLevel="0" collapsed="false">
      <c r="A13" s="7"/>
      <c r="B13" s="7"/>
      <c r="C13" s="7"/>
      <c r="D13" s="7" t="s">
        <v>11</v>
      </c>
      <c r="E13" s="7"/>
      <c r="F13" s="7"/>
      <c r="G13" s="8" t="n">
        <v>120491.07</v>
      </c>
      <c r="H13" s="0" t="n">
        <f aca="false">IF(G13&lt;&gt;"",COUNTA(G$5:G13),"")</f>
        <v>7</v>
      </c>
    </row>
    <row r="14" customFormat="false" ht="13.8" hidden="false" customHeight="false" outlineLevel="0" collapsed="false">
      <c r="A14" s="7"/>
      <c r="B14" s="7"/>
      <c r="C14" s="7"/>
      <c r="D14" s="7" t="s">
        <v>12</v>
      </c>
      <c r="E14" s="7"/>
      <c r="F14" s="7"/>
      <c r="G14" s="9" t="n">
        <v>53671</v>
      </c>
      <c r="H14" s="0" t="n">
        <f aca="false">IF(G14&lt;&gt;"",COUNTA(G$5:G14),"")</f>
        <v>8</v>
      </c>
    </row>
    <row r="15" customFormat="false" ht="13.8" hidden="false" customHeight="false" outlineLevel="0" collapsed="false">
      <c r="A15" s="7"/>
      <c r="B15" s="7"/>
      <c r="C15" s="7" t="s">
        <v>13</v>
      </c>
      <c r="D15" s="7"/>
      <c r="E15" s="7"/>
      <c r="F15" s="7"/>
      <c r="G15" s="10" t="n">
        <f aca="false">ROUND(SUM(G11:G14),5)</f>
        <v>1593604.28</v>
      </c>
      <c r="H15" s="0" t="n">
        <f aca="false">IF(G15&lt;&gt;"",COUNTA(G$5:G15),"")</f>
        <v>9</v>
      </c>
    </row>
    <row r="16" customFormat="false" ht="13.8" hidden="false" customHeight="false" outlineLevel="0" collapsed="false">
      <c r="A16" s="7"/>
      <c r="B16" s="7" t="s">
        <v>13</v>
      </c>
      <c r="C16" s="7"/>
      <c r="D16" s="7"/>
      <c r="E16" s="7"/>
      <c r="F16" s="7"/>
      <c r="G16" s="8" t="n">
        <f aca="false">ROUND(G10+G15,5)</f>
        <v>1593604.28</v>
      </c>
      <c r="H16" s="0" t="n">
        <f aca="false">IF(G16&lt;&gt;"",COUNTA(G$5:G16),"")</f>
        <v>10</v>
      </c>
    </row>
    <row r="17" customFormat="false" ht="13.8" hidden="false" customHeight="false" outlineLevel="0" collapsed="false">
      <c r="A17" s="7"/>
      <c r="B17" s="7" t="s">
        <v>14</v>
      </c>
      <c r="C17" s="7"/>
      <c r="D17" s="7"/>
      <c r="E17" s="7"/>
      <c r="F17" s="7"/>
      <c r="G17" s="8"/>
      <c r="H17" s="0" t="str">
        <f aca="false">IF(G17&lt;&gt;"",COUNTA(G$5:G17),"")</f>
        <v/>
      </c>
    </row>
    <row r="18" customFormat="false" ht="13.8" hidden="false" customHeight="false" outlineLevel="0" collapsed="false">
      <c r="A18" s="7"/>
      <c r="B18" s="7"/>
      <c r="C18" s="7" t="s">
        <v>15</v>
      </c>
      <c r="D18" s="7"/>
      <c r="E18" s="7"/>
      <c r="F18" s="7"/>
      <c r="G18" s="9" t="n">
        <v>2638.83</v>
      </c>
      <c r="H18" s="0" t="n">
        <f aca="false">IF(G18&lt;&gt;"",COUNTA(G$5:G18),"")</f>
        <v>11</v>
      </c>
    </row>
    <row r="19" customFormat="false" ht="13.8" hidden="false" customHeight="false" outlineLevel="0" collapsed="false">
      <c r="A19" s="7"/>
      <c r="B19" s="7" t="s">
        <v>16</v>
      </c>
      <c r="C19" s="7"/>
      <c r="D19" s="7"/>
      <c r="E19" s="7"/>
      <c r="F19" s="7"/>
      <c r="G19" s="11" t="n">
        <f aca="false">ROUND(SUM(G17:G18),5)</f>
        <v>2638.83</v>
      </c>
      <c r="H19" s="0" t="n">
        <f aca="false">IF(G19&lt;&gt;"",COUNTA(G$5:G19),"")</f>
        <v>12</v>
      </c>
    </row>
    <row r="20" s="13" customFormat="true" ht="13.8" hidden="false" customHeight="false" outlineLevel="0" collapsed="false">
      <c r="A20" s="7" t="s">
        <v>17</v>
      </c>
      <c r="B20" s="7"/>
      <c r="C20" s="7"/>
      <c r="D20" s="7"/>
      <c r="E20" s="7"/>
      <c r="F20" s="7"/>
      <c r="G20" s="12" t="n">
        <f aca="false">ROUND(G2+G9+G16+G19,5)</f>
        <v>1891146.99</v>
      </c>
      <c r="H20" s="0" t="n">
        <f aca="false">IF(G20&lt;&gt;"",COUNTA(G$5:G20),"")</f>
        <v>13</v>
      </c>
      <c r="I20" s="0"/>
    </row>
    <row r="21" customFormat="false" ht="13.8" hidden="false" customHeight="false" outlineLevel="0" collapsed="false">
      <c r="A21" s="7" t="s">
        <v>18</v>
      </c>
      <c r="B21" s="7"/>
      <c r="C21" s="7"/>
      <c r="D21" s="7"/>
      <c r="E21" s="7"/>
      <c r="F21" s="7"/>
      <c r="G21" s="8"/>
      <c r="H21" s="0" t="str">
        <f aca="false">IF(G21&lt;&gt;"",COUNTA(G$5:G21),"")</f>
        <v/>
      </c>
    </row>
    <row r="22" customFormat="false" ht="13.8" hidden="false" customHeight="false" outlineLevel="0" collapsed="false">
      <c r="A22" s="7"/>
      <c r="B22" s="7" t="s">
        <v>19</v>
      </c>
      <c r="C22" s="7"/>
      <c r="D22" s="7"/>
      <c r="E22" s="7"/>
      <c r="F22" s="7"/>
      <c r="G22" s="8"/>
      <c r="H22" s="0" t="str">
        <f aca="false">IF(G22&lt;&gt;"",COUNTA(G$5:G22),"")</f>
        <v/>
      </c>
    </row>
    <row r="23" customFormat="false" ht="13.8" hidden="false" customHeight="false" outlineLevel="0" collapsed="false">
      <c r="A23" s="7"/>
      <c r="B23" s="7"/>
      <c r="C23" s="7" t="s">
        <v>20</v>
      </c>
      <c r="D23" s="7"/>
      <c r="E23" s="7"/>
      <c r="F23" s="7"/>
      <c r="G23" s="8"/>
      <c r="H23" s="0" t="str">
        <f aca="false">IF(G23&lt;&gt;"",COUNTA(G$5:G23),"")</f>
        <v/>
      </c>
    </row>
    <row r="24" customFormat="false" ht="13.8" hidden="false" customHeight="false" outlineLevel="0" collapsed="false">
      <c r="A24" s="7"/>
      <c r="B24" s="7"/>
      <c r="C24" s="7"/>
      <c r="D24" s="7" t="s">
        <v>21</v>
      </c>
      <c r="E24" s="7"/>
      <c r="F24" s="7"/>
      <c r="G24" s="8"/>
      <c r="H24" s="0" t="str">
        <f aca="false">IF(G24&lt;&gt;"",COUNTA(G$5:G24),"")</f>
        <v/>
      </c>
    </row>
    <row r="25" customFormat="false" ht="13.8" hidden="false" customHeight="false" outlineLevel="0" collapsed="false">
      <c r="A25" s="7"/>
      <c r="B25" s="7"/>
      <c r="C25" s="7"/>
      <c r="D25" s="7"/>
      <c r="E25" s="7" t="s">
        <v>22</v>
      </c>
      <c r="F25" s="7"/>
      <c r="G25" s="8"/>
      <c r="H25" s="0" t="str">
        <f aca="false">IF(G25&lt;&gt;"",COUNTA(G$5:G25),"")</f>
        <v/>
      </c>
    </row>
    <row r="26" customFormat="false" ht="13.8" hidden="false" customHeight="false" outlineLevel="0" collapsed="false">
      <c r="A26" s="7"/>
      <c r="B26" s="7"/>
      <c r="C26" s="7"/>
      <c r="D26" s="7"/>
      <c r="E26" s="7"/>
      <c r="F26" s="7" t="s">
        <v>23</v>
      </c>
      <c r="G26" s="8" t="n">
        <v>614</v>
      </c>
      <c r="H26" s="0" t="n">
        <f aca="false">IF(G26&lt;&gt;"",COUNTA(G$5:G26),"")</f>
        <v>14</v>
      </c>
    </row>
    <row r="27" customFormat="false" ht="13.8" hidden="false" customHeight="false" outlineLevel="0" collapsed="false">
      <c r="A27" s="7"/>
      <c r="B27" s="7"/>
      <c r="C27" s="7"/>
      <c r="D27" s="7"/>
      <c r="E27" s="7"/>
      <c r="F27" s="7" t="s">
        <v>24</v>
      </c>
      <c r="G27" s="8" t="n">
        <v>271.02</v>
      </c>
      <c r="H27" s="0" t="n">
        <f aca="false">IF(G27&lt;&gt;"",COUNTA(G$5:G27),"")</f>
        <v>15</v>
      </c>
    </row>
    <row r="28" customFormat="false" ht="13.8" hidden="false" customHeight="false" outlineLevel="0" collapsed="false">
      <c r="A28" s="7"/>
      <c r="B28" s="7"/>
      <c r="C28" s="7"/>
      <c r="D28" s="7"/>
      <c r="E28" s="7"/>
      <c r="F28" s="7" t="s">
        <v>25</v>
      </c>
      <c r="G28" s="8" t="n">
        <v>1158.98</v>
      </c>
      <c r="H28" s="0" t="n">
        <f aca="false">IF(G28&lt;&gt;"",COUNTA(G$5:G28),"")</f>
        <v>16</v>
      </c>
    </row>
    <row r="29" customFormat="false" ht="13.8" hidden="false" customHeight="false" outlineLevel="0" collapsed="false">
      <c r="A29" s="7"/>
      <c r="B29" s="7"/>
      <c r="C29" s="7"/>
      <c r="D29" s="7"/>
      <c r="E29" s="7"/>
      <c r="F29" s="7" t="s">
        <v>26</v>
      </c>
      <c r="G29" s="14" t="n">
        <v>350.96</v>
      </c>
      <c r="H29" s="0" t="n">
        <f aca="false">IF(G29&lt;&gt;"",COUNTA(G$5:G29),"")</f>
        <v>17</v>
      </c>
    </row>
    <row r="30" customFormat="false" ht="13.8" hidden="false" customHeight="false" outlineLevel="0" collapsed="false">
      <c r="A30" s="7"/>
      <c r="B30" s="7"/>
      <c r="C30" s="7"/>
      <c r="D30" s="7"/>
      <c r="E30" s="7" t="s">
        <v>27</v>
      </c>
      <c r="F30" s="7"/>
      <c r="G30" s="8" t="n">
        <f aca="false">ROUND(SUM(G25:G29),5)</f>
        <v>2394.96</v>
      </c>
      <c r="H30" s="0" t="n">
        <f aca="false">IF(G30&lt;&gt;"",COUNTA(G$5:G30),"")</f>
        <v>18</v>
      </c>
    </row>
    <row r="31" customFormat="false" ht="13.8" hidden="false" customHeight="false" outlineLevel="0" collapsed="false">
      <c r="A31" s="7"/>
      <c r="B31" s="7"/>
      <c r="C31" s="7"/>
      <c r="D31" s="7"/>
      <c r="E31" s="7" t="s">
        <v>28</v>
      </c>
      <c r="F31" s="7"/>
      <c r="G31" s="9" t="n">
        <v>108.09</v>
      </c>
      <c r="H31" s="0" t="n">
        <f aca="false">IF(G31&lt;&gt;"",COUNTA(G$5:G31),"")</f>
        <v>19</v>
      </c>
    </row>
    <row r="32" customFormat="false" ht="13.8" hidden="false" customHeight="false" outlineLevel="0" collapsed="false">
      <c r="A32" s="7"/>
      <c r="B32" s="7"/>
      <c r="C32" s="7"/>
      <c r="D32" s="7" t="s">
        <v>29</v>
      </c>
      <c r="E32" s="7"/>
      <c r="F32" s="7"/>
      <c r="G32" s="10" t="n">
        <f aca="false">ROUND(G24+SUM(G30:G31),5)</f>
        <v>2503.05</v>
      </c>
      <c r="H32" s="0" t="n">
        <f aca="false">IF(G32&lt;&gt;"",COUNTA(G$5:G32),"")</f>
        <v>20</v>
      </c>
    </row>
    <row r="33" customFormat="false" ht="13.8" hidden="false" customHeight="false" outlineLevel="0" collapsed="false">
      <c r="A33" s="7"/>
      <c r="B33" s="7"/>
      <c r="C33" s="7" t="s">
        <v>30</v>
      </c>
      <c r="D33" s="7"/>
      <c r="E33" s="7"/>
      <c r="F33" s="7"/>
      <c r="G33" s="8" t="n">
        <f aca="false">ROUND(G23+G32,5)</f>
        <v>2503.05</v>
      </c>
      <c r="H33" s="0" t="n">
        <f aca="false">IF(G33&lt;&gt;"",COUNTA(G$5:G33),"")</f>
        <v>21</v>
      </c>
    </row>
    <row r="34" customFormat="false" ht="13.8" hidden="false" customHeight="false" outlineLevel="0" collapsed="false">
      <c r="A34" s="7"/>
      <c r="B34" s="7"/>
      <c r="C34" s="7" t="s">
        <v>31</v>
      </c>
      <c r="D34" s="7"/>
      <c r="E34" s="7"/>
      <c r="F34" s="7"/>
      <c r="G34" s="8"/>
      <c r="H34" s="0" t="str">
        <f aca="false">IF(G34&lt;&gt;"",COUNTA(G$5:G34),"")</f>
        <v/>
      </c>
    </row>
    <row r="35" customFormat="false" ht="13.8" hidden="false" customHeight="false" outlineLevel="0" collapsed="false">
      <c r="A35" s="7"/>
      <c r="B35" s="7"/>
      <c r="C35" s="7"/>
      <c r="D35" s="7" t="s">
        <v>32</v>
      </c>
      <c r="E35" s="7"/>
      <c r="F35" s="7"/>
      <c r="G35" s="8" t="n">
        <v>2638.83</v>
      </c>
      <c r="H35" s="0" t="n">
        <f aca="false">IF(G35&lt;&gt;"",COUNTA(G$5:G35),"")</f>
        <v>22</v>
      </c>
    </row>
    <row r="36" customFormat="false" ht="13.8" hidden="false" customHeight="false" outlineLevel="0" collapsed="false">
      <c r="A36" s="7"/>
      <c r="B36" s="7"/>
      <c r="C36" s="7"/>
      <c r="D36" s="7" t="s">
        <v>33</v>
      </c>
      <c r="E36" s="7"/>
      <c r="F36" s="7"/>
      <c r="G36" s="8"/>
      <c r="H36" s="0" t="str">
        <f aca="false">IF(G36&lt;&gt;"",COUNTA(G$5:G36),"")</f>
        <v/>
      </c>
    </row>
    <row r="37" customFormat="false" ht="13.8" hidden="false" customHeight="false" outlineLevel="0" collapsed="false">
      <c r="A37" s="7"/>
      <c r="B37" s="7"/>
      <c r="C37" s="7"/>
      <c r="D37" s="7"/>
      <c r="E37" s="7" t="s">
        <v>34</v>
      </c>
      <c r="F37" s="7"/>
      <c r="G37" s="8" t="n">
        <v>48167.3</v>
      </c>
      <c r="H37" s="0" t="n">
        <f aca="false">IF(G37&lt;&gt;"",COUNTA(G$5:G37),"")</f>
        <v>23</v>
      </c>
    </row>
    <row r="38" customFormat="false" ht="13.8" hidden="false" customHeight="false" outlineLevel="0" collapsed="false">
      <c r="A38" s="7"/>
      <c r="B38" s="7"/>
      <c r="C38" s="7"/>
      <c r="D38" s="7"/>
      <c r="E38" s="7" t="s">
        <v>35</v>
      </c>
      <c r="F38" s="7"/>
      <c r="G38" s="8" t="n">
        <v>6632.76</v>
      </c>
      <c r="H38" s="0" t="n">
        <f aca="false">IF(G38&lt;&gt;"",COUNTA(G$5:G38),"")</f>
        <v>24</v>
      </c>
    </row>
    <row r="39" customFormat="false" ht="13.8" hidden="false" customHeight="false" outlineLevel="0" collapsed="false">
      <c r="A39" s="7"/>
      <c r="B39" s="7"/>
      <c r="C39" s="7"/>
      <c r="D39" s="7"/>
      <c r="E39" s="7" t="s">
        <v>36</v>
      </c>
      <c r="F39" s="7"/>
      <c r="G39" s="8" t="n">
        <v>56231.34</v>
      </c>
      <c r="H39" s="0" t="n">
        <f aca="false">IF(G39&lt;&gt;"",COUNTA(G$5:G39),"")</f>
        <v>25</v>
      </c>
    </row>
    <row r="40" customFormat="false" ht="13.8" hidden="false" customHeight="false" outlineLevel="0" collapsed="false">
      <c r="A40" s="7"/>
      <c r="B40" s="7"/>
      <c r="C40" s="7"/>
      <c r="D40" s="7"/>
      <c r="E40" s="7" t="s">
        <v>37</v>
      </c>
      <c r="F40" s="7"/>
      <c r="G40" s="8" t="n">
        <v>5437.75</v>
      </c>
      <c r="H40" s="0" t="n">
        <f aca="false">IF(G40&lt;&gt;"",COUNTA(G$5:G40),"")</f>
        <v>26</v>
      </c>
    </row>
    <row r="41" customFormat="false" ht="13.8" hidden="false" customHeight="false" outlineLevel="0" collapsed="false">
      <c r="A41" s="7"/>
      <c r="B41" s="7"/>
      <c r="C41" s="7"/>
      <c r="D41" s="7"/>
      <c r="E41" s="7" t="s">
        <v>38</v>
      </c>
      <c r="F41" s="7"/>
      <c r="G41" s="8" t="n">
        <v>2245</v>
      </c>
      <c r="H41" s="0" t="n">
        <f aca="false">IF(G41&lt;&gt;"",COUNTA(G$5:G41),"")</f>
        <v>27</v>
      </c>
    </row>
    <row r="42" customFormat="false" ht="13.8" hidden="false" customHeight="false" outlineLevel="0" collapsed="false">
      <c r="A42" s="7"/>
      <c r="B42" s="7"/>
      <c r="C42" s="7"/>
      <c r="D42" s="7"/>
      <c r="E42" s="7" t="s">
        <v>39</v>
      </c>
      <c r="F42" s="7"/>
      <c r="G42" s="8" t="n">
        <v>7726.09</v>
      </c>
      <c r="H42" s="0" t="n">
        <f aca="false">IF(G42&lt;&gt;"",COUNTA(G$5:G42),"")</f>
        <v>28</v>
      </c>
    </row>
    <row r="43" customFormat="false" ht="13.8" hidden="false" customHeight="false" outlineLevel="0" collapsed="false">
      <c r="A43" s="7"/>
      <c r="B43" s="7"/>
      <c r="C43" s="7"/>
      <c r="D43" s="7"/>
      <c r="E43" s="7" t="s">
        <v>40</v>
      </c>
      <c r="F43" s="7"/>
      <c r="G43" s="8" t="n">
        <v>3500</v>
      </c>
      <c r="H43" s="0" t="n">
        <f aca="false">IF(G43&lt;&gt;"",COUNTA(G$5:G43),"")</f>
        <v>29</v>
      </c>
    </row>
    <row r="44" customFormat="false" ht="13.8" hidden="false" customHeight="false" outlineLevel="0" collapsed="false">
      <c r="A44" s="7"/>
      <c r="B44" s="7"/>
      <c r="C44" s="7"/>
      <c r="D44" s="7"/>
      <c r="E44" s="7" t="s">
        <v>41</v>
      </c>
      <c r="F44" s="7"/>
      <c r="G44" s="8" t="n">
        <v>23135.75</v>
      </c>
      <c r="H44" s="0" t="n">
        <f aca="false">IF(G44&lt;&gt;"",COUNTA(G$5:G44),"")</f>
        <v>30</v>
      </c>
    </row>
    <row r="45" customFormat="false" ht="13.8" hidden="false" customHeight="false" outlineLevel="0" collapsed="false">
      <c r="A45" s="7"/>
      <c r="B45" s="7"/>
      <c r="C45" s="7"/>
      <c r="D45" s="7"/>
      <c r="E45" s="7" t="s">
        <v>42</v>
      </c>
      <c r="F45" s="7"/>
      <c r="G45" s="8" t="n">
        <v>10778.06</v>
      </c>
      <c r="H45" s="0" t="n">
        <f aca="false">IF(G45&lt;&gt;"",COUNTA(G$5:G45),"")</f>
        <v>31</v>
      </c>
    </row>
    <row r="46" customFormat="false" ht="13.8" hidden="false" customHeight="false" outlineLevel="0" collapsed="false">
      <c r="A46" s="7"/>
      <c r="B46" s="7"/>
      <c r="C46" s="7"/>
      <c r="D46" s="7"/>
      <c r="E46" s="7" t="s">
        <v>43</v>
      </c>
      <c r="F46" s="7"/>
      <c r="G46" s="8" t="n">
        <v>1819.86</v>
      </c>
      <c r="H46" s="0" t="n">
        <f aca="false">IF(G46&lt;&gt;"",COUNTA(G$5:G46),"")</f>
        <v>32</v>
      </c>
    </row>
    <row r="47" customFormat="false" ht="13.8" hidden="false" customHeight="false" outlineLevel="0" collapsed="false">
      <c r="A47" s="7"/>
      <c r="B47" s="7"/>
      <c r="C47" s="7"/>
      <c r="D47" s="7"/>
      <c r="E47" s="7" t="s">
        <v>44</v>
      </c>
      <c r="F47" s="7"/>
      <c r="G47" s="14" t="n">
        <v>2043.91</v>
      </c>
      <c r="H47" s="0" t="n">
        <f aca="false">IF(G47&lt;&gt;"",COUNTA(G$5:G47),"")</f>
        <v>33</v>
      </c>
    </row>
    <row r="48" customFormat="false" ht="13.8" hidden="false" customHeight="false" outlineLevel="0" collapsed="false">
      <c r="A48" s="7"/>
      <c r="B48" s="7"/>
      <c r="C48" s="7"/>
      <c r="D48" s="7" t="s">
        <v>45</v>
      </c>
      <c r="E48" s="7"/>
      <c r="F48" s="7"/>
      <c r="G48" s="8" t="n">
        <f aca="false">ROUND(SUM(G36:G47),5)</f>
        <v>167717.82</v>
      </c>
      <c r="H48" s="0" t="n">
        <f aca="false">IF(G48&lt;&gt;"",COUNTA(G$5:G48),"")</f>
        <v>34</v>
      </c>
    </row>
    <row r="49" customFormat="false" ht="13.8" hidden="false" customHeight="false" outlineLevel="0" collapsed="false">
      <c r="A49" s="7"/>
      <c r="B49" s="7"/>
      <c r="C49" s="7"/>
      <c r="D49" s="7" t="s">
        <v>46</v>
      </c>
      <c r="E49" s="7"/>
      <c r="F49" s="7"/>
      <c r="G49" s="9" t="n">
        <v>1000</v>
      </c>
      <c r="H49" s="0" t="n">
        <f aca="false">IF(G49&lt;&gt;"",COUNTA(G$5:G49),"")</f>
        <v>35</v>
      </c>
    </row>
    <row r="50" customFormat="false" ht="13.8" hidden="false" customHeight="false" outlineLevel="0" collapsed="false">
      <c r="A50" s="7"/>
      <c r="B50" s="7"/>
      <c r="C50" s="7" t="s">
        <v>47</v>
      </c>
      <c r="D50" s="7"/>
      <c r="E50" s="7"/>
      <c r="F50" s="7"/>
      <c r="G50" s="10" t="n">
        <f aca="false">ROUND(SUM(G34:G35)+SUM(G48:G49),5)</f>
        <v>171356.65</v>
      </c>
      <c r="H50" s="0" t="n">
        <f aca="false">IF(G50&lt;&gt;"",COUNTA(G$5:G50),"")</f>
        <v>36</v>
      </c>
    </row>
    <row r="51" customFormat="false" ht="13.8" hidden="false" customHeight="false" outlineLevel="0" collapsed="false">
      <c r="A51" s="7"/>
      <c r="B51" s="7" t="s">
        <v>48</v>
      </c>
      <c r="C51" s="7"/>
      <c r="D51" s="7"/>
      <c r="E51" s="7"/>
      <c r="F51" s="7"/>
      <c r="G51" s="8" t="n">
        <f aca="false">ROUND(G22+G33+G50,5)</f>
        <v>173859.7</v>
      </c>
      <c r="H51" s="0" t="n">
        <f aca="false">IF(G51&lt;&gt;"",COUNTA(G$5:G51),"")</f>
        <v>37</v>
      </c>
    </row>
    <row r="52" customFormat="false" ht="13.8" hidden="false" customHeight="false" outlineLevel="0" collapsed="false">
      <c r="A52" s="7"/>
      <c r="B52" s="7" t="s">
        <v>49</v>
      </c>
      <c r="C52" s="7"/>
      <c r="D52" s="7"/>
      <c r="E52" s="7"/>
      <c r="F52" s="7"/>
      <c r="G52" s="8"/>
      <c r="H52" s="0" t="str">
        <f aca="false">IF(G52&lt;&gt;"",COUNTA(G$5:G52),"")</f>
        <v/>
      </c>
    </row>
    <row r="53" customFormat="false" ht="13.8" hidden="false" customHeight="false" outlineLevel="0" collapsed="false">
      <c r="A53" s="7"/>
      <c r="B53" s="7"/>
      <c r="C53" s="7" t="s">
        <v>50</v>
      </c>
      <c r="D53" s="7"/>
      <c r="E53" s="7"/>
      <c r="F53" s="7"/>
      <c r="G53" s="8" t="n">
        <v>51032.17</v>
      </c>
      <c r="H53" s="0" t="n">
        <f aca="false">IF(G53&lt;&gt;"",COUNTA(G$5:G53),"")</f>
        <v>38</v>
      </c>
    </row>
    <row r="54" customFormat="false" ht="13.8" hidden="false" customHeight="false" outlineLevel="0" collapsed="false">
      <c r="A54" s="7"/>
      <c r="B54" s="7"/>
      <c r="C54" s="7" t="s">
        <v>51</v>
      </c>
      <c r="D54" s="7"/>
      <c r="E54" s="7"/>
      <c r="F54" s="7"/>
      <c r="G54" s="8" t="n">
        <v>1694881.91</v>
      </c>
      <c r="H54" s="0" t="n">
        <f aca="false">IF(G54&lt;&gt;"",COUNTA(G$5:G54),"")</f>
        <v>39</v>
      </c>
    </row>
    <row r="55" customFormat="false" ht="13.8" hidden="false" customHeight="false" outlineLevel="0" collapsed="false">
      <c r="A55" s="7"/>
      <c r="B55" s="7"/>
      <c r="C55" s="7" t="s">
        <v>52</v>
      </c>
      <c r="D55" s="7"/>
      <c r="E55" s="7"/>
      <c r="F55" s="7"/>
      <c r="G55" s="9" t="n">
        <v>-28626.79</v>
      </c>
      <c r="H55" s="0" t="n">
        <f aca="false">IF(G55&lt;&gt;"",COUNTA(G$5:G55),"")</f>
        <v>40</v>
      </c>
    </row>
    <row r="56" customFormat="false" ht="13.8" hidden="false" customHeight="false" outlineLevel="0" collapsed="false">
      <c r="A56" s="7"/>
      <c r="B56" s="7" t="s">
        <v>53</v>
      </c>
      <c r="C56" s="7"/>
      <c r="D56" s="7"/>
      <c r="E56" s="7"/>
      <c r="F56" s="7"/>
      <c r="G56" s="11" t="n">
        <f aca="false">ROUND(SUM(G52:G55),5)</f>
        <v>1717287.29</v>
      </c>
      <c r="H56" s="0" t="n">
        <f aca="false">IF(G56&lt;&gt;"",COUNTA(G$5:G56),"")</f>
        <v>41</v>
      </c>
    </row>
    <row r="57" s="13" customFormat="true" ht="13.8" hidden="false" customHeight="false" outlineLevel="0" collapsed="false">
      <c r="A57" s="7" t="s">
        <v>54</v>
      </c>
      <c r="B57" s="7"/>
      <c r="C57" s="7"/>
      <c r="D57" s="7"/>
      <c r="E57" s="7"/>
      <c r="F57" s="7"/>
      <c r="G57" s="12" t="n">
        <f aca="false">ROUND(G21+G51+G56,5)</f>
        <v>1891146.99</v>
      </c>
      <c r="H57" s="0" t="n">
        <f aca="false">IF(G57&lt;&gt;"",COUNTA(G$5:G57),"")</f>
        <v>42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11:45 AM
 06/07/19
 Cash Basis&amp;C&amp;"Arial,Bold"&amp;12 ST MATTHEW EVANGELICAL LUTHERAN CHURCH
&amp;14 Balance Sheet
&amp;10 As of May 31,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2019-06-07T16:45:49Z</dcterms:created>
  <dc:creator>Sue</dc:creator>
  <dc:description/>
  <dc:language>en-US</dc:language>
  <cp:lastModifiedBy/>
  <cp:lastPrinted>2019-06-07T16:47:42Z</cp:lastPrinted>
  <dcterms:modified xsi:type="dcterms:W3CDTF">2019-06-10T21:46:05Z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