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20190930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Sheet1!$31:$31,Sheet1!$32:$32,Sheet1!$33:$33,Sheet1!$34:$34,Sheet1!$35:$35,Sheet1!$38:$38,Sheet1!$39:$39,Sheet1!$42:$42,Sheet1!$43:$43,Sheet1!$44:$44,Sheet1!$47:$47,Sheet1!$50:$50,Sheet1!$51:$51,Sheet1!$52:$52,Sheet1!$53:$53,Sheet1!$56:$56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Sheet1!$80:$80,Sheet1!$81:$81,Sheet1!$82:$82,Sheet1!$84:$84,Sheet1!$85:$85,Sheet1!$86:$86,Sheet1!$87:$87,Sheet1!$88:$88,Sheet1!$89:$89,Sheet1!$90:$90,Sheet1!$93:$93,Sheet1!$96:$96,Sheet1!$97:$97,Sheet1!$98:$98,Sheet1!$101:$101,Sheet1!$102:$102</definedName>
    <definedName function="false" hidden="false" localSheetId="1" name="QB_DATA_4" vbProcedure="false">Sheet1!$103:$103,Sheet1!$104:$104,Sheet1!$105:$105,Sheet1!$106:$106,Sheet1!$107:$107,Sheet1!$108:$108,Sheet1!$111:$111,Sheet1!$112:$112,Sheet1!$113:$113,Sheet1!$114:$114,Sheet1!$121:$121,Sheet1!$122:$122,Sheet1!$123:$123,Sheet1!$124:$124,Sheet1!$125:$125,Sheet1!$126:$126</definedName>
    <definedName function="false" hidden="false" localSheetId="1" name="QB_DATA_5" vbProcedure="false">Sheet1!$127:$127,Sheet1!$128:$128,Sheet1!$129:$129,Sheet1!$130:$130,Sheet1!$131:$131,Sheet1!$132:$132,Sheet1!$133:$133,Sheet1!$134:$134,Sheet1!$135:$135,Sheet1!$136:$136,Sheet1!$137:$137,Sheet1!$138:$138,Sheet1!$139:$139,Sheet1!$145:$145,Sheet1!$146:$146,Sheet1!$147:$147</definedName>
    <definedName function="false" hidden="false" localSheetId="1" name="QB_DATA_6" vbProcedure="false">Sheet1!$148:$148,Sheet1!$149:$149,Sheet1!$151:$151,Sheet1!$152:$152,Sheet1!$153:$153,Sheet1!$154:$154,Sheet1!$155:$155,Sheet1!$156:$156,Sheet1!$157:$157,Sheet1!$158:$158,Sheet1!$159:$159,Sheet1!$160:$160,Sheet1!$161:$161,Sheet1!$162:$162,Sheet1!$163:$163,Sheet1!$164:$164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Sheet1!$H$10,Sheet1!$J$10,Sheet1!$H$15,Sheet1!$J$15,Sheet1!$H$21,Sheet1!$J$21,Sheet1!$H$23,Sheet1!$J$23,Sheet1!$H$24,Sheet1!$J$24,Sheet1!$H$36,Sheet1!$J$36,Sheet1!$H$40,Sheet1!$J$40,Sheet1!$H$45,Sheet1!$J$45</definedName>
    <definedName function="false" hidden="false" localSheetId="1" name="QB_FORMULA_1" vbProcedure="false">Sheet1!$H$48,Sheet1!$J$48,Sheet1!$H$54,Sheet1!$J$54,Sheet1!$H$59,Sheet1!$J$59,Sheet1!$H$65,Sheet1!$J$65,Sheet1!$H$77,Sheet1!$J$77,Sheet1!$H$83,Sheet1!$J$83,Sheet1!$H$91,Sheet1!$J$91,Sheet1!$H$94,Sheet1!$H$99</definedName>
    <definedName function="false" hidden="false" localSheetId="1" name="QB_FORMULA_2" vbProcedure="false">Sheet1!$J$99,Sheet1!$H$109,Sheet1!$J$109,Sheet1!$H$115,Sheet1!$J$115,Sheet1!$H$116,Sheet1!$J$116,Sheet1!$H$117,Sheet1!$J$117,Sheet1!$H$140,Sheet1!$H$141,Sheet1!$H$150,Sheet1!$H$165,Sheet1!$H$166,Sheet1!$H$167,Sheet1!$H$168</definedName>
    <definedName function="false" hidden="false" localSheetId="1" name="QB_FORMULA_3" vbProcedure="false">Sheet1!$J$168</definedName>
    <definedName function="false" hidden="false" localSheetId="1" name="QB_ROW_12250" vbProcedure="false">Sheet1!$F$50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Sheet1!$A$168</definedName>
    <definedName function="false" hidden="false" localSheetId="1" name="QB_ROW_19011" vbProcedure="false">Sheet1!$B$3</definedName>
    <definedName function="false" hidden="false" localSheetId="1" name="QB_ROW_19250" vbProcedure="false">Sheet1!$F$61</definedName>
    <definedName function="false" hidden="false" localSheetId="1" name="QB_ROW_19311" vbProcedure="false">Sheet1!$B$117</definedName>
    <definedName function="false" hidden="false" localSheetId="1" name="QB_ROW_197250" vbProcedure="false">Sheet1!$F$57</definedName>
    <definedName function="false" hidden="false" localSheetId="1" name="QB_ROW_198250" vbProcedure="false">Sheet1!$F$56</definedName>
    <definedName function="false" hidden="false" localSheetId="1" name="QB_ROW_199040" vbProcedure="false">Sheet1!$E$55</definedName>
    <definedName function="false" hidden="false" localSheetId="1" name="QB_ROW_199340" vbProcedure="false">Sheet1!$E$59</definedName>
    <definedName function="false" hidden="false" localSheetId="1" name="QB_ROW_20031" vbProcedure="false">Sheet1!$D$4</definedName>
    <definedName function="false" hidden="false" localSheetId="1" name="QB_ROW_203250" vbProcedure="false">Sheet1!$F$58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Sheet1!$D$116</definedName>
    <definedName function="false" hidden="false" localSheetId="1" name="QB_ROW_22011" vbProcedure="false">Sheet1!$B$118</definedName>
    <definedName function="false" hidden="false" localSheetId="1" name="QB_ROW_22311" vbProcedure="false">Sheet1!$B$167</definedName>
    <definedName function="false" hidden="false" localSheetId="1" name="QB_ROW_23021" vbProcedure="false">Sheet1!$C$119</definedName>
    <definedName function="false" hidden="false" localSheetId="1" name="QB_ROW_23321" vbProcedure="false">Sheet1!$C$141</definedName>
    <definedName function="false" hidden="false" localSheetId="1" name="QB_ROW_24021" vbProcedure="false">Sheet1!$C$142</definedName>
    <definedName function="false" hidden="false" localSheetId="1" name="QB_ROW_24250" vbProcedure="false">Sheet1!$F$63</definedName>
    <definedName function="false" hidden="false" localSheetId="1" name="QB_ROW_24321" vbProcedure="false">Sheet1!$C$166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Sheet1!$E$49</definedName>
    <definedName function="false" hidden="false" localSheetId="1" name="QB_ROW_40340" vbProcedure="false">Sheet1!$E$54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Sheet1!$F$51</definedName>
    <definedName function="false" hidden="false" localSheetId="1" name="QB_ROW_463240" vbProcedure="false">Sheet1!$E$132</definedName>
    <definedName function="false" hidden="false" localSheetId="1" name="QB_ROW_469040" vbProcedure="false">Sheet1!$E$144</definedName>
    <definedName function="false" hidden="false" localSheetId="1" name="QB_ROW_469340" vbProcedure="false">Sheet1!$E$150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496250" vbProcedure="false">Sheet1!$F$146</definedName>
    <definedName function="false" hidden="false" localSheetId="1" name="QB_ROW_498250" vbProcedure="false">Sheet1!$F$148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0240" vbProcedure="false">Sheet1!$E$137</definedName>
    <definedName function="false" hidden="false" localSheetId="1" name="QB_ROW_511250" vbProcedure="false">Sheet1!$F$107</definedName>
    <definedName function="false" hidden="false" localSheetId="1" name="QB_ROW_51250" vbProcedure="false">Sheet1!$F$90</definedName>
    <definedName function="false" hidden="false" localSheetId="1" name="QB_ROW_514250" vbProcedure="false">Sheet1!$F$53</definedName>
    <definedName function="false" hidden="false" localSheetId="1" name="QB_ROW_555250" vbProcedure="false">Sheet1!$F$43</definedName>
    <definedName function="false" hidden="false" localSheetId="1" name="QB_ROW_566040" vbProcedure="false">Sheet1!$E$110</definedName>
    <definedName function="false" hidden="false" localSheetId="1" name="QB_ROW_566340" vbProcedure="false">Sheet1!$E$115</definedName>
    <definedName function="false" hidden="false" localSheetId="1" name="QB_ROW_567250" vbProcedure="false">Sheet1!$F$111</definedName>
    <definedName function="false" hidden="false" localSheetId="1" name="QB_ROW_568040" vbProcedure="false">Sheet1!$E$100</definedName>
    <definedName function="false" hidden="false" localSheetId="1" name="QB_ROW_568340" vbProcedure="false">Sheet1!$E$109</definedName>
    <definedName function="false" hidden="false" localSheetId="1" name="QB_ROW_570250" vbProcedure="false">Sheet1!$F$97</definedName>
    <definedName function="false" hidden="false" localSheetId="1" name="QB_ROW_571250" vbProcedure="false">Sheet1!$F$73</definedName>
    <definedName function="false" hidden="false" localSheetId="1" name="QB_ROW_572040" vbProcedure="false">Sheet1!$E$60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Sheet1!$F$114</definedName>
    <definedName function="false" hidden="false" localSheetId="1" name="QB_ROW_575250" vbProcedure="false">Sheet1!$F$89</definedName>
    <definedName function="false" hidden="false" localSheetId="1" name="QB_ROW_577250" vbProcedure="false">Sheet1!$F$98</definedName>
    <definedName function="false" hidden="false" localSheetId="1" name="QB_ROW_580250" vbProcedure="false">Sheet1!$F$101</definedName>
    <definedName function="false" hidden="false" localSheetId="1" name="QB_ROW_581250" vbProcedure="false">Sheet1!$F$105</definedName>
    <definedName function="false" hidden="false" localSheetId="1" name="QB_ROW_582250" vbProcedure="false">Sheet1!$F$106</definedName>
    <definedName function="false" hidden="false" localSheetId="1" name="QB_ROW_583040" vbProcedure="false">Sheet1!$E$41</definedName>
    <definedName function="false" hidden="false" localSheetId="1" name="QB_ROW_583340" vbProcedure="false">Sheet1!$E$45</definedName>
    <definedName function="false" hidden="false" localSheetId="1" name="QB_ROW_584250" vbProcedure="false">Sheet1!$F$44</definedName>
    <definedName function="false" hidden="false" localSheetId="1" name="QB_ROW_585250" vbProcedure="false">Sheet1!$F$42</definedName>
    <definedName function="false" hidden="false" localSheetId="1" name="QB_ROW_586040" vbProcedure="false">Sheet1!$E$37</definedName>
    <definedName function="false" hidden="false" localSheetId="1" name="QB_ROW_586340" vbProcedure="false">Sheet1!$E$40</definedName>
    <definedName function="false" hidden="false" localSheetId="1" name="QB_ROW_588250" vbProcedure="false">Sheet1!$F$39</definedName>
    <definedName function="false" hidden="false" localSheetId="1" name="QB_ROW_590250" vbProcedure="false">Sheet1!$F$113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Sheet1!$E$95</definedName>
    <definedName function="false" hidden="false" localSheetId="1" name="QB_ROW_595340" vbProcedure="false">Sheet1!$E$99</definedName>
    <definedName function="false" hidden="false" localSheetId="1" name="QB_ROW_597250" vbProcedure="false">Sheet1!$F$96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Sheet1!$E$11</definedName>
    <definedName function="false" hidden="false" localSheetId="1" name="QB_ROW_601260" vbProcedure="false">Sheet1!$G$82</definedName>
    <definedName function="false" hidden="false" localSheetId="1" name="QB_ROW_602250" vbProcedure="false">Sheet1!$F$112</definedName>
    <definedName function="false" hidden="false" localSheetId="1" name="QB_ROW_603250" vbProcedure="false">Sheet1!$F$104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9250" vbProcedure="false">Sheet1!$F$102</definedName>
    <definedName function="false" hidden="false" localSheetId="1" name="QB_ROW_611250" vbProcedure="false">Sheet1!$F$108</definedName>
    <definedName function="false" hidden="false" localSheetId="1" name="QB_ROW_612250" vbProcedure="false">Sheet1!$F$30</definedName>
    <definedName function="false" hidden="false" localSheetId="1" name="QB_ROW_614250" vbProcedure="false">Sheet1!$F$103</definedName>
    <definedName function="false" hidden="false" localSheetId="1" name="QB_ROW_619240" vbProcedure="false">Sheet1!$E$158</definedName>
    <definedName function="false" hidden="false" localSheetId="1" name="QB_ROW_621240" vbProcedure="false">Sheet1!$E$134</definedName>
    <definedName function="false" hidden="false" localSheetId="1" name="QB_ROW_623240" vbProcedure="false">Sheet1!$E$126</definedName>
    <definedName function="false" hidden="false" localSheetId="1" name="QB_ROW_624240" vbProcedure="false">Sheet1!$E$151</definedName>
    <definedName function="false" hidden="false" localSheetId="1" name="QB_ROW_627240" vbProcedure="false">Sheet1!$E$161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42250" vbProcedure="false">Sheet1!$F$145</definedName>
    <definedName function="false" hidden="false" localSheetId="1" name="QB_ROW_643250" vbProcedure="false">Sheet1!$F$149</definedName>
    <definedName function="false" hidden="false" localSheetId="1" name="QB_ROW_653030" vbProcedure="false">Sheet1!$D$120</definedName>
    <definedName function="false" hidden="false" localSheetId="1" name="QB_ROW_653330" vbProcedure="false">Sheet1!$D$140</definedName>
    <definedName function="false" hidden="false" localSheetId="1" name="QB_ROW_655240" vbProcedure="false">Sheet1!$E$128</definedName>
    <definedName function="false" hidden="false" localSheetId="1" name="QB_ROW_656240" vbProcedure="false">Sheet1!$E$139</definedName>
    <definedName function="false" hidden="false" localSheetId="1" name="QB_ROW_657240" vbProcedure="false">Sheet1!$E$138</definedName>
    <definedName function="false" hidden="false" localSheetId="1" name="QB_ROW_658240" vbProcedure="false">Sheet1!$E$136</definedName>
    <definedName function="false" hidden="false" localSheetId="1" name="QB_ROW_660240" vbProcedure="false">Sheet1!$E$133</definedName>
    <definedName function="false" hidden="false" localSheetId="1" name="QB_ROW_661030" vbProcedure="false">Sheet1!$D$143</definedName>
    <definedName function="false" hidden="false" localSheetId="1" name="QB_ROW_661330" vbProcedure="false">Sheet1!$D$165</definedName>
    <definedName function="false" hidden="false" localSheetId="1" name="QB_ROW_662240" vbProcedure="false">Sheet1!$E$153</definedName>
    <definedName function="false" hidden="false" localSheetId="1" name="QB_ROW_663240" vbProcedure="false">Sheet1!$E$164</definedName>
    <definedName function="false" hidden="false" localSheetId="1" name="QB_ROW_664240" vbProcedure="false">Sheet1!$E$160</definedName>
    <definedName function="false" hidden="false" localSheetId="1" name="QB_ROW_666240" vbProcedure="false">Sheet1!$E$157</definedName>
    <definedName function="false" hidden="false" localSheetId="1" name="QB_ROW_669240" vbProcedure="false">Sheet1!$E$122</definedName>
    <definedName function="false" hidden="false" localSheetId="1" name="QB_ROW_672240" vbProcedure="false">Sheet1!$E$124</definedName>
    <definedName function="false" hidden="false" localSheetId="1" name="QB_ROW_674240" vbProcedure="false">Sheet1!$E$121</definedName>
    <definedName function="false" hidden="false" localSheetId="1" name="QB_ROW_675240" vbProcedure="false">Sheet1!$E$125</definedName>
    <definedName function="false" hidden="false" localSheetId="1" name="QB_ROW_686240" vbProcedure="false">Sheet1!$E$162</definedName>
    <definedName function="false" hidden="false" localSheetId="1" name="QB_ROW_688240" vbProcedure="false">Sheet1!$E$163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Sheet1!$F$52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Sheet1!$E$129</definedName>
    <definedName function="false" hidden="false" localSheetId="1" name="QB_ROW_706240" vbProcedure="false">Sheet1!$E$154</definedName>
    <definedName function="false" hidden="false" localSheetId="1" name="QB_ROW_715240" vbProcedure="false">Sheet1!$E$127</definedName>
    <definedName function="false" hidden="false" localSheetId="1" name="QB_ROW_716240" vbProcedure="false">Sheet1!$E$152</definedName>
    <definedName function="false" hidden="false" localSheetId="1" name="QB_ROW_724240" vbProcedure="false">Sheet1!$E$135</definedName>
    <definedName function="false" hidden="false" localSheetId="1" name="QB_ROW_725240" vbProcedure="false">Sheet1!$E$159</definedName>
    <definedName function="false" hidden="false" localSheetId="1" name="QB_ROW_729040" vbProcedure="false">Sheet1!$E$92</definedName>
    <definedName function="false" hidden="false" localSheetId="1" name="QB_ROW_729340" vbProcedure="false">Sheet1!$E$94</definedName>
    <definedName function="false" hidden="false" localSheetId="1" name="QB_ROW_730250" vbProcedure="false">Sheet1!$F$93</definedName>
    <definedName function="false" hidden="false" localSheetId="1" name="QB_ROW_734250" vbProcedure="false">Sheet1!$F$19</definedName>
    <definedName function="false" hidden="false" localSheetId="1" name="QB_ROW_736040" vbProcedure="false">Sheet1!$E$46</definedName>
    <definedName function="false" hidden="false" localSheetId="1" name="QB_ROW_736340" vbProcedure="false">Sheet1!$E$48</definedName>
    <definedName function="false" hidden="false" localSheetId="1" name="QB_ROW_737250" vbProcedure="false">Sheet1!$F$47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Sheet1!$F$62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68240" vbProcedure="false">Sheet1!$E$130</definedName>
    <definedName function="false" hidden="false" localSheetId="1" name="QB_ROW_769240" vbProcedure="false">Sheet1!$E$131</definedName>
    <definedName function="false" hidden="false" localSheetId="1" name="QB_ROW_770240" vbProcedure="false">Sheet1!$E$155</definedName>
    <definedName function="false" hidden="false" localSheetId="1" name="QB_ROW_771240" vbProcedure="false">Sheet1!$E$156</definedName>
    <definedName function="false" hidden="false" localSheetId="1" name="QB_ROW_774240" vbProcedure="false">Sheet1!$E$123</definedName>
    <definedName function="false" hidden="false" localSheetId="1" name="QB_ROW_775250" vbProcedure="false">Sheet1!$F$147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<sst xmlns="http://schemas.openxmlformats.org/spreadsheetml/2006/main" count="168" uniqueCount="153">
  <si>
    <t xml:space="preserve">Jan - Sep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</si>
  <si>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</si>
  <si>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</si>
  <si>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</si>
  <si>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</si>
  <si>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</si>
  <si>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</si>
  <si>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</si>
  <si>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</si>
  <si>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</si>
  <si>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</si>
  <si>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</si>
  <si>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</si>
  <si>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</si>
  <si>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</si>
  <si>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</si>
  <si>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</si>
  <si>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</si>
  <si>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</si>
  <si>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</si>
  <si>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</si>
  <si>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</si>
  <si>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</si>
  <si>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</si>
  <si>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</si>
  <si>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</si>
  <si>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</si>
  <si>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</si>
  <si>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</si>
  <si>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</si>
  <si>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</si>
  <si>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</si>
  <si>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</si>
  <si>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</si>
  <si>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</si>
  <si>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</si>
  <si>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</si>
  <si>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</si>
  <si>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</si>
  <si>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</si>
  <si>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</si>
  <si>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</si>
  <si>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</si>
  <si>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</si>
  <si>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</si>
  <si>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</si>
  <si>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</si>
  <si>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</si>
  <si>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</si>
  <si>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</si>
  <si>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</si>
  <si>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</si>
  <si>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</si>
  <si>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</si>
  <si>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</si>
  <si>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</si>
  <si>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</si>
  <si>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</si>
  <si>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</si>
  <si>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</si>
  <si>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</si>
  <si>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</si>
  <si>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</si>
  <si>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</si>
  <si>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</si>
  <si>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</si>
  <si>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</si>
  <si>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</si>
  <si>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</si>
  <si>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</si>
  <si>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</si>
  <si>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</si>
  <si>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</si>
  <si>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</si>
  <si>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</si>
  <si>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</si>
  <si>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</si>
  <si>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</si>
  <si>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</si>
  <si>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</si>
  <si>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</si>
  <si>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</si>
  <si>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</si>
  <si>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</si>
  <si>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</si>
  <si>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</si>
  <si>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</si>
  <si>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</si>
  <si>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Second Site</t>
  </si>
  <si>
    <t xml:space="preserve">Total Second Site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</si>
  <si>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</si>
  <si>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</si>
  <si>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</si>
  <si>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</si>
  <si>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</si>
  <si>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</si>
  <si>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</si>
  <si>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</si>
  <si>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</si>
  <si>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</si>
  <si>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</si>
  <si>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</si>
  <si>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</si>
  <si>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</si>
  <si>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</si>
  <si>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</si>
  <si>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</si>
  <si>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</si>
  <si>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</si>
  <si>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</si>
  <si>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</si>
  <si>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</si>
  <si>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</si>
  <si>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</si>
  <si>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</si>
  <si>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</si>
  <si>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Ministry %</t>
  </si>
  <si>
    <t xml:space="preserve">Foundation Morg. Stan. to WELS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</si>
  <si>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</si>
  <si>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</si>
  <si>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</si>
  <si>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</si>
  <si>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</si>
  <si>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GriefShare</t>
  </si>
  <si>
    <t xml:space="preserve">Insurance Church Claim 2019</t>
  </si>
  <si>
    <t xml:space="preserve">Insurance Duplex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</si>
  <si>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</si>
  <si>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</si>
  <si>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</si>
  <si>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</si>
  <si>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</si>
  <si>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Scrip Earnings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</si>
  <si>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</si>
  <si>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</si>
  <si>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</si>
  <si>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</si>
  <si>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</si>
  <si>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</si>
  <si>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</si>
  <si>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</si>
  <si>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</si>
  <si>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</si>
  <si>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</si>
  <si>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</si>
  <si>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</si>
  <si>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Tuition Scrip</t>
  </si>
  <si>
    <t xml:space="preserve">Underground Children's Offering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</si>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</sst>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Q32" activeCellId="0" sqref="Q32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10.29"/>
    <col collapsed="false" customWidth="true" hidden="false" outlineLevel="0" max="9" min="9" style="3" width="4.07"/>
    <col collapsed="false" customWidth="true" hidden="false" outlineLevel="0" max="10" min="10" style="3" width="8.71"/>
    <col collapsed="false" customWidth="true" hidden="false" outlineLevel="0" max="1022" min="1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3.8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  <c r="AMI2" s="0"/>
      <c r="AMJ2" s="0"/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/>
      <c r="J3" s="11"/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/>
      <c r="J4" s="11"/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/>
      <c r="J5" s="11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1751</v>
      </c>
      <c r="I6" s="13" t="n">
        <v>1</v>
      </c>
      <c r="J6" s="11" t="n">
        <v>1125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1235</v>
      </c>
      <c r="I7" s="13" t="n">
        <v>2</v>
      </c>
      <c r="J7" s="11" t="n">
        <v>675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8650</v>
      </c>
      <c r="I8" s="13" t="n">
        <v>3</v>
      </c>
      <c r="J8" s="11" t="n">
        <v>8650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4" t="n">
        <v>283579.88</v>
      </c>
      <c r="I9" s="13" t="n">
        <v>4</v>
      </c>
      <c r="J9" s="14" t="n">
        <v>293200</v>
      </c>
    </row>
    <row r="10" customFormat="false" ht="13.8" hidden="false" customHeight="false" outlineLevel="0" collapsed="false">
      <c r="A10" s="4"/>
      <c r="B10" s="4"/>
      <c r="C10" s="4"/>
      <c r="D10" s="4"/>
      <c r="E10" s="4" t="s">
        <v>9</v>
      </c>
      <c r="F10" s="4"/>
      <c r="G10" s="4"/>
      <c r="H10" s="11" t="n">
        <f aca="false">ROUND(SUM(H5:H9),5)</f>
        <v>295215.88</v>
      </c>
      <c r="I10" s="13" t="n">
        <v>5</v>
      </c>
      <c r="J10" s="11" t="n">
        <f aca="false">ROUND(SUM(J5:J9),5)</f>
        <v>303650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v>7785</v>
      </c>
      <c r="I11" s="13" t="n">
        <v>6</v>
      </c>
      <c r="J11" s="11" t="n">
        <v>7785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/>
      <c r="I12" s="13"/>
      <c r="J12" s="11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 t="s">
        <v>12</v>
      </c>
      <c r="G13" s="4"/>
      <c r="H13" s="11" t="n">
        <v>779.85</v>
      </c>
      <c r="I13" s="13" t="n">
        <v>7</v>
      </c>
      <c r="J13" s="11" t="n">
        <v>0</v>
      </c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4" t="n">
        <v>3727.66</v>
      </c>
      <c r="I14" s="13" t="n">
        <v>8</v>
      </c>
      <c r="J14" s="14" t="n">
        <v>0</v>
      </c>
    </row>
    <row r="15" customFormat="false" ht="13.8" hidden="false" customHeight="false" outlineLevel="0" collapsed="false">
      <c r="A15" s="4"/>
      <c r="B15" s="4"/>
      <c r="C15" s="4"/>
      <c r="D15" s="4"/>
      <c r="E15" s="4" t="s">
        <v>14</v>
      </c>
      <c r="F15" s="4"/>
      <c r="G15" s="4"/>
      <c r="H15" s="11" t="n">
        <f aca="false">ROUND(SUM(H12:H14),5)</f>
        <v>4507.51</v>
      </c>
      <c r="I15" s="13" t="n">
        <v>9</v>
      </c>
      <c r="J15" s="11" t="n">
        <f aca="false">ROUND(SUM(J12:J14),5)</f>
        <v>0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1"/>
      <c r="I16" s="13"/>
      <c r="J16" s="11"/>
    </row>
    <row r="17" customFormat="false" ht="13.8" hidden="false" customHeight="false" outlineLevel="0" collapsed="false">
      <c r="A17" s="4"/>
      <c r="B17" s="4"/>
      <c r="C17" s="4"/>
      <c r="D17" s="4"/>
      <c r="E17" s="4"/>
      <c r="F17" s="4" t="s">
        <v>16</v>
      </c>
      <c r="G17" s="4"/>
      <c r="H17" s="11" t="n">
        <v>900</v>
      </c>
      <c r="I17" s="13" t="n">
        <v>10</v>
      </c>
      <c r="J17" s="11" t="n">
        <v>900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1" t="n">
        <v>2107</v>
      </c>
      <c r="I18" s="13" t="n">
        <v>11</v>
      </c>
      <c r="J18" s="11" t="n">
        <v>1000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1" t="n">
        <v>2070</v>
      </c>
      <c r="I19" s="13" t="n">
        <v>12</v>
      </c>
      <c r="J19" s="11" t="n">
        <v>2070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4" t="n">
        <v>20</v>
      </c>
      <c r="I20" s="13" t="n">
        <v>13</v>
      </c>
      <c r="J20" s="14" t="n">
        <v>40</v>
      </c>
    </row>
    <row r="21" customFormat="false" ht="13.8" hidden="false" customHeight="false" outlineLevel="0" collapsed="false">
      <c r="A21" s="4"/>
      <c r="B21" s="4"/>
      <c r="C21" s="4"/>
      <c r="D21" s="4"/>
      <c r="E21" s="4" t="s">
        <v>20</v>
      </c>
      <c r="F21" s="4"/>
      <c r="G21" s="4"/>
      <c r="H21" s="11" t="n">
        <f aca="false">ROUND(SUM(H16:H20),5)</f>
        <v>5097</v>
      </c>
      <c r="I21" s="13" t="n">
        <v>14</v>
      </c>
      <c r="J21" s="11" t="n">
        <f aca="false">ROUND(SUM(J16:J20),5)</f>
        <v>4010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5" t="n">
        <v>0</v>
      </c>
      <c r="I22" s="13" t="n">
        <v>15</v>
      </c>
      <c r="J22" s="15" t="n">
        <v>3191</v>
      </c>
    </row>
    <row r="23" customFormat="false" ht="13.8" hidden="false" customHeight="false" outlineLevel="0" collapsed="false">
      <c r="A23" s="4"/>
      <c r="B23" s="4"/>
      <c r="C23" s="4"/>
      <c r="D23" s="4" t="s">
        <v>22</v>
      </c>
      <c r="E23" s="4"/>
      <c r="F23" s="4"/>
      <c r="G23" s="4"/>
      <c r="H23" s="16" t="n">
        <f aca="false">ROUND(H4+SUM(H10:H11)+H15+SUM(H21:H22),5)</f>
        <v>312605.39</v>
      </c>
      <c r="I23" s="13" t="n">
        <v>16</v>
      </c>
      <c r="J23" s="16" t="n">
        <f aca="false">ROUND(J4+SUM(J10:J11)+J15+SUM(J21:J22),5)</f>
        <v>318636</v>
      </c>
    </row>
    <row r="24" customFormat="false" ht="13.8" hidden="false" customHeight="false" outlineLevel="0" collapsed="false">
      <c r="A24" s="4"/>
      <c r="B24" s="4"/>
      <c r="C24" s="4" t="s">
        <v>23</v>
      </c>
      <c r="D24" s="4"/>
      <c r="E24" s="4"/>
      <c r="F24" s="4"/>
      <c r="G24" s="4"/>
      <c r="H24" s="11" t="n">
        <f aca="false">H23</f>
        <v>312605.39</v>
      </c>
      <c r="I24" s="13" t="n">
        <v>17</v>
      </c>
      <c r="J24" s="11" t="n">
        <f aca="false">J23</f>
        <v>318636</v>
      </c>
    </row>
    <row r="25" customFormat="false" ht="13.8" hidden="false" customHeight="false" outlineLevel="0" collapsed="false">
      <c r="A25" s="4"/>
      <c r="B25" s="4"/>
      <c r="C25" s="4"/>
      <c r="D25" s="4" t="s">
        <v>24</v>
      </c>
      <c r="E25" s="4"/>
      <c r="F25" s="4"/>
      <c r="G25" s="4"/>
      <c r="H25" s="11"/>
      <c r="I25" s="13"/>
      <c r="J25" s="11"/>
    </row>
    <row r="26" customFormat="false" ht="13.8" hidden="false" customHeight="false" outlineLevel="0" collapsed="false">
      <c r="A26" s="4"/>
      <c r="B26" s="4"/>
      <c r="C26" s="4"/>
      <c r="D26" s="4"/>
      <c r="E26" s="4" t="s">
        <v>25</v>
      </c>
      <c r="F26" s="4"/>
      <c r="G26" s="4"/>
      <c r="H26" s="11"/>
      <c r="I26" s="13"/>
      <c r="J26" s="11"/>
    </row>
    <row r="27" customFormat="false" ht="13.8" hidden="false" customHeight="false" outlineLevel="0" collapsed="false">
      <c r="A27" s="4"/>
      <c r="B27" s="4"/>
      <c r="C27" s="4"/>
      <c r="D27" s="4"/>
      <c r="E27" s="4"/>
      <c r="F27" s="4" t="s">
        <v>26</v>
      </c>
      <c r="G27" s="4"/>
      <c r="H27" s="11" t="n">
        <v>360.36</v>
      </c>
      <c r="I27" s="13" t="n">
        <v>18</v>
      </c>
      <c r="J27" s="11" t="n">
        <v>413</v>
      </c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6087</v>
      </c>
      <c r="I28" s="13" t="n">
        <v>19</v>
      </c>
      <c r="J28" s="11" t="n">
        <v>6280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0</v>
      </c>
      <c r="I29" s="13" t="n">
        <v>20</v>
      </c>
      <c r="J29" s="11" t="n">
        <v>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804</v>
      </c>
      <c r="I30" s="13" t="n">
        <v>21</v>
      </c>
      <c r="J30" s="11" t="n">
        <v>550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1" t="n">
        <v>819.63</v>
      </c>
      <c r="I31" s="13" t="n">
        <v>22</v>
      </c>
      <c r="J31" s="11" t="n">
        <v>850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1" t="n">
        <v>1542.03</v>
      </c>
      <c r="I32" s="13" t="n">
        <v>23</v>
      </c>
      <c r="J32" s="11" t="n">
        <v>1645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1" t="n">
        <v>404.7</v>
      </c>
      <c r="I33" s="13" t="n">
        <v>24</v>
      </c>
      <c r="J33" s="11" t="n">
        <v>600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3263.76</v>
      </c>
      <c r="I34" s="13" t="n">
        <v>25</v>
      </c>
      <c r="J34" s="11" t="n">
        <v>3325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4" t="n">
        <v>975</v>
      </c>
      <c r="I35" s="13" t="n">
        <v>26</v>
      </c>
      <c r="J35" s="14" t="n">
        <v>700</v>
      </c>
    </row>
    <row r="36" customFormat="false" ht="13.8" hidden="false" customHeight="false" outlineLevel="0" collapsed="false">
      <c r="A36" s="4"/>
      <c r="B36" s="4"/>
      <c r="C36" s="4"/>
      <c r="D36" s="4"/>
      <c r="E36" s="4" t="s">
        <v>35</v>
      </c>
      <c r="F36" s="4"/>
      <c r="G36" s="4"/>
      <c r="H36" s="11" t="n">
        <f aca="false">ROUND(SUM(H26:H35),5)</f>
        <v>14256.48</v>
      </c>
      <c r="I36" s="13" t="n">
        <v>27</v>
      </c>
      <c r="J36" s="11" t="n">
        <f aca="false">ROUND(SUM(J26:J35),5)</f>
        <v>14363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/>
      <c r="I37" s="13"/>
      <c r="J37" s="11"/>
    </row>
    <row r="38" customFormat="false" ht="13.8" hidden="false" customHeight="false" outlineLevel="0" collapsed="false">
      <c r="A38" s="4"/>
      <c r="B38" s="4"/>
      <c r="C38" s="4"/>
      <c r="D38" s="4"/>
      <c r="E38" s="4"/>
      <c r="F38" s="4" t="s">
        <v>37</v>
      </c>
      <c r="G38" s="4"/>
      <c r="H38" s="11" t="n">
        <v>189.04</v>
      </c>
      <c r="I38" s="13" t="n">
        <v>28</v>
      </c>
      <c r="J38" s="11" t="n">
        <v>500</v>
      </c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4" t="n">
        <v>1274.79</v>
      </c>
      <c r="I39" s="13" t="n">
        <v>29</v>
      </c>
      <c r="J39" s="14" t="n">
        <v>1900</v>
      </c>
    </row>
    <row r="40" customFormat="false" ht="13.8" hidden="false" customHeight="false" outlineLevel="0" collapsed="false">
      <c r="A40" s="4"/>
      <c r="B40" s="4"/>
      <c r="C40" s="4"/>
      <c r="D40" s="4"/>
      <c r="E40" s="4" t="s">
        <v>39</v>
      </c>
      <c r="F40" s="4"/>
      <c r="G40" s="4"/>
      <c r="H40" s="11" t="n">
        <f aca="false">ROUND(SUM(H37:H39),5)</f>
        <v>1463.83</v>
      </c>
      <c r="I40" s="13" t="n">
        <v>30</v>
      </c>
      <c r="J40" s="11" t="n">
        <f aca="false">ROUND(SUM(J37:J39),5)</f>
        <v>2400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/>
      <c r="I41" s="13"/>
      <c r="J41" s="11"/>
    </row>
    <row r="42" customFormat="false" ht="13.8" hidden="false" customHeight="false" outlineLevel="0" collapsed="false">
      <c r="A42" s="4"/>
      <c r="B42" s="4"/>
      <c r="C42" s="4"/>
      <c r="D42" s="4"/>
      <c r="E42" s="4"/>
      <c r="F42" s="4" t="s">
        <v>41</v>
      </c>
      <c r="G42" s="4"/>
      <c r="H42" s="11" t="n">
        <v>1316.29</v>
      </c>
      <c r="I42" s="13" t="n">
        <v>31</v>
      </c>
      <c r="J42" s="11" t="n">
        <v>1200</v>
      </c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1" t="n">
        <v>112.1</v>
      </c>
      <c r="I43" s="13" t="n">
        <v>32</v>
      </c>
      <c r="J43" s="11" t="n">
        <v>160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43</v>
      </c>
      <c r="G44" s="4"/>
      <c r="H44" s="14" t="n">
        <v>529.17</v>
      </c>
      <c r="I44" s="13" t="n">
        <v>33</v>
      </c>
      <c r="J44" s="14" t="n">
        <v>555</v>
      </c>
    </row>
    <row r="45" customFormat="false" ht="13.8" hidden="false" customHeight="false" outlineLevel="0" collapsed="false">
      <c r="A45" s="4"/>
      <c r="B45" s="4"/>
      <c r="C45" s="4"/>
      <c r="D45" s="4"/>
      <c r="E45" s="4" t="s">
        <v>44</v>
      </c>
      <c r="F45" s="4"/>
      <c r="G45" s="4"/>
      <c r="H45" s="11" t="n">
        <f aca="false">ROUND(SUM(H41:H44),5)</f>
        <v>1957.56</v>
      </c>
      <c r="I45" s="13" t="n">
        <v>34</v>
      </c>
      <c r="J45" s="11" t="n">
        <f aca="false">ROUND(SUM(J41:J44),5)</f>
        <v>1915</v>
      </c>
    </row>
    <row r="46" customFormat="false" ht="13.8" hidden="false" customHeight="false" outlineLevel="0" collapsed="false">
      <c r="A46" s="4"/>
      <c r="B46" s="4"/>
      <c r="C46" s="4"/>
      <c r="D46" s="4"/>
      <c r="E46" s="4" t="s">
        <v>45</v>
      </c>
      <c r="F46" s="4"/>
      <c r="G46" s="4"/>
      <c r="H46" s="11"/>
      <c r="I46" s="13"/>
      <c r="J46" s="11"/>
    </row>
    <row r="47" customFormat="false" ht="13.8" hidden="false" customHeight="false" outlineLevel="0" collapsed="false">
      <c r="A47" s="4"/>
      <c r="B47" s="4"/>
      <c r="C47" s="4"/>
      <c r="D47" s="4"/>
      <c r="E47" s="4"/>
      <c r="F47" s="4" t="s">
        <v>46</v>
      </c>
      <c r="G47" s="4"/>
      <c r="H47" s="14" t="n">
        <v>6286.83</v>
      </c>
      <c r="I47" s="13" t="n">
        <v>35</v>
      </c>
      <c r="J47" s="14" t="n">
        <v>7500</v>
      </c>
    </row>
    <row r="48" customFormat="false" ht="13.8" hidden="false" customHeight="false" outlineLevel="0" collapsed="false">
      <c r="A48" s="4"/>
      <c r="B48" s="4"/>
      <c r="C48" s="4"/>
      <c r="D48" s="4"/>
      <c r="E48" s="4" t="s">
        <v>47</v>
      </c>
      <c r="F48" s="4"/>
      <c r="G48" s="4"/>
      <c r="H48" s="11" t="n">
        <f aca="false">ROUND(SUM(H46:H47),5)</f>
        <v>6286.83</v>
      </c>
      <c r="I48" s="13" t="n">
        <v>36</v>
      </c>
      <c r="J48" s="11" t="n">
        <f aca="false">ROUND(SUM(J46:J47),5)</f>
        <v>7500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1"/>
      <c r="I49" s="13"/>
      <c r="J49" s="11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 t="s">
        <v>49</v>
      </c>
      <c r="G50" s="4"/>
      <c r="H50" s="11" t="n">
        <v>3900.02</v>
      </c>
      <c r="I50" s="13" t="n">
        <v>37</v>
      </c>
      <c r="J50" s="11" t="n">
        <v>3820</v>
      </c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1" t="n">
        <v>1621.51</v>
      </c>
      <c r="I51" s="13" t="n">
        <v>38</v>
      </c>
      <c r="J51" s="11" t="n">
        <v>1885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1" t="n">
        <v>1270.23</v>
      </c>
      <c r="I52" s="13" t="n">
        <v>39</v>
      </c>
      <c r="J52" s="11" t="n">
        <v>1000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4" t="n">
        <v>255.38</v>
      </c>
      <c r="I53" s="13" t="n">
        <v>40</v>
      </c>
      <c r="J53" s="14" t="n">
        <v>599</v>
      </c>
    </row>
    <row r="54" customFormat="false" ht="13.8" hidden="false" customHeight="false" outlineLevel="0" collapsed="false">
      <c r="A54" s="4"/>
      <c r="B54" s="4"/>
      <c r="C54" s="4"/>
      <c r="D54" s="4"/>
      <c r="E54" s="4" t="s">
        <v>53</v>
      </c>
      <c r="F54" s="4"/>
      <c r="G54" s="4"/>
      <c r="H54" s="11" t="n">
        <f aca="false">ROUND(SUM(H49:H53),5)</f>
        <v>7047.14</v>
      </c>
      <c r="I54" s="13" t="n">
        <v>41</v>
      </c>
      <c r="J54" s="11" t="n">
        <f aca="false">ROUND(SUM(J49:J53),5)</f>
        <v>7304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1"/>
      <c r="I55" s="13"/>
      <c r="J55" s="11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 t="s">
        <v>55</v>
      </c>
      <c r="G56" s="4"/>
      <c r="H56" s="11" t="n">
        <v>15000</v>
      </c>
      <c r="I56" s="13" t="n">
        <v>42</v>
      </c>
      <c r="J56" s="11" t="n">
        <v>15000</v>
      </c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1" t="n">
        <v>18750</v>
      </c>
      <c r="I57" s="13" t="n">
        <v>43</v>
      </c>
      <c r="J57" s="11" t="n">
        <v>18750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4" t="n">
        <v>300</v>
      </c>
      <c r="I58" s="13" t="n">
        <v>44</v>
      </c>
      <c r="J58" s="14" t="n">
        <v>300</v>
      </c>
    </row>
    <row r="59" customFormat="false" ht="13.8" hidden="false" customHeight="false" outlineLevel="0" collapsed="false">
      <c r="A59" s="4"/>
      <c r="B59" s="4"/>
      <c r="C59" s="4"/>
      <c r="D59" s="4"/>
      <c r="E59" s="4" t="s">
        <v>58</v>
      </c>
      <c r="F59" s="4"/>
      <c r="G59" s="4"/>
      <c r="H59" s="11" t="n">
        <f aca="false">ROUND(SUM(H55:H58),5)</f>
        <v>34050</v>
      </c>
      <c r="I59" s="13" t="n">
        <v>45</v>
      </c>
      <c r="J59" s="11" t="n">
        <f aca="false">ROUND(SUM(J55:J58),5)</f>
        <v>34050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1"/>
      <c r="I60" s="13"/>
      <c r="J60" s="11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 t="s">
        <v>60</v>
      </c>
      <c r="G61" s="4"/>
      <c r="H61" s="11" t="n">
        <v>585.22</v>
      </c>
      <c r="I61" s="13" t="n">
        <v>46</v>
      </c>
      <c r="J61" s="11" t="n">
        <v>750</v>
      </c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1" t="n">
        <v>5000</v>
      </c>
      <c r="I62" s="13" t="n">
        <v>47</v>
      </c>
      <c r="J62" s="11" t="n">
        <v>5000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0</v>
      </c>
      <c r="I63" s="13" t="n">
        <v>48</v>
      </c>
      <c r="J63" s="11" t="n">
        <v>112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4" t="n">
        <v>266.03</v>
      </c>
      <c r="I64" s="13" t="n">
        <v>49</v>
      </c>
      <c r="J64" s="14" t="n">
        <v>188</v>
      </c>
    </row>
    <row r="65" customFormat="false" ht="13.8" hidden="false" customHeight="false" outlineLevel="0" collapsed="false">
      <c r="A65" s="4"/>
      <c r="B65" s="4"/>
      <c r="C65" s="4"/>
      <c r="D65" s="4"/>
      <c r="E65" s="4" t="s">
        <v>64</v>
      </c>
      <c r="F65" s="4"/>
      <c r="G65" s="4"/>
      <c r="H65" s="11" t="n">
        <f aca="false">ROUND(SUM(H60:H64),5)</f>
        <v>5851.25</v>
      </c>
      <c r="I65" s="13" t="n">
        <v>50</v>
      </c>
      <c r="J65" s="11" t="n">
        <f aca="false">ROUND(SUM(J60:J64),5)</f>
        <v>6050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1"/>
      <c r="I66" s="13"/>
      <c r="J66" s="11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 t="s">
        <v>66</v>
      </c>
      <c r="G67" s="4"/>
      <c r="H67" s="11" t="n">
        <v>27325.74</v>
      </c>
      <c r="I67" s="13" t="n">
        <v>51</v>
      </c>
      <c r="J67" s="11" t="n">
        <v>30645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17706.06</v>
      </c>
      <c r="I68" s="13" t="n">
        <v>52</v>
      </c>
      <c r="J68" s="11" t="n">
        <v>19005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14904</v>
      </c>
      <c r="I69" s="13" t="n">
        <v>53</v>
      </c>
      <c r="J69" s="11" t="n">
        <v>16192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1318.12</v>
      </c>
      <c r="I70" s="13" t="n">
        <v>54</v>
      </c>
      <c r="J70" s="11" t="n">
        <v>1650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5877.5</v>
      </c>
      <c r="I71" s="13" t="n">
        <v>55</v>
      </c>
      <c r="J71" s="11" t="n">
        <v>5827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1" t="n">
        <v>4543.46</v>
      </c>
      <c r="I72" s="13" t="n">
        <v>56</v>
      </c>
      <c r="J72" s="11" t="n">
        <v>4663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1" t="n">
        <v>4272</v>
      </c>
      <c r="I73" s="13" t="n">
        <v>57</v>
      </c>
      <c r="J73" s="11" t="n">
        <v>4984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1" t="n">
        <v>91175.68</v>
      </c>
      <c r="I74" s="13" t="n">
        <v>58</v>
      </c>
      <c r="J74" s="11" t="n">
        <v>97550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1" t="n">
        <v>11567.86</v>
      </c>
      <c r="I75" s="13" t="n">
        <v>59</v>
      </c>
      <c r="J75" s="11" t="n">
        <v>12730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4" t="n">
        <v>5334.63</v>
      </c>
      <c r="I76" s="13" t="n">
        <v>60</v>
      </c>
      <c r="J76" s="14" t="n">
        <v>5335</v>
      </c>
    </row>
    <row r="77" customFormat="false" ht="13.8" hidden="false" customHeight="false" outlineLevel="0" collapsed="false">
      <c r="A77" s="4"/>
      <c r="B77" s="4"/>
      <c r="C77" s="4"/>
      <c r="D77" s="4"/>
      <c r="E77" s="4" t="s">
        <v>76</v>
      </c>
      <c r="F77" s="4"/>
      <c r="G77" s="4"/>
      <c r="H77" s="11" t="n">
        <f aca="false">ROUND(SUM(H66:H76),5)</f>
        <v>184025.05</v>
      </c>
      <c r="I77" s="13" t="n">
        <v>61</v>
      </c>
      <c r="J77" s="11" t="n">
        <f aca="false">ROUND(SUM(J66:J76),5)</f>
        <v>198581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1"/>
      <c r="I78" s="13"/>
      <c r="J78" s="11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 t="s">
        <v>10</v>
      </c>
      <c r="G79" s="4"/>
      <c r="H79" s="11"/>
      <c r="I79" s="13"/>
      <c r="J79" s="11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 t="s">
        <v>78</v>
      </c>
      <c r="H80" s="11" t="n">
        <v>1116.02</v>
      </c>
      <c r="I80" s="13" t="n">
        <v>62</v>
      </c>
      <c r="J80" s="11" t="n">
        <v>450</v>
      </c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1" t="n">
        <v>2010.27</v>
      </c>
      <c r="I81" s="13" t="n">
        <v>63</v>
      </c>
      <c r="J81" s="11" t="n">
        <v>1950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4" t="n">
        <v>2511.18</v>
      </c>
      <c r="I82" s="13" t="n">
        <v>64</v>
      </c>
      <c r="J82" s="14" t="n">
        <v>3275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 t="s">
        <v>81</v>
      </c>
      <c r="G83" s="4"/>
      <c r="H83" s="11" t="n">
        <f aca="false">ROUND(SUM(H79:H82),5)</f>
        <v>5637.47</v>
      </c>
      <c r="I83" s="13" t="n">
        <v>65</v>
      </c>
      <c r="J83" s="11" t="n">
        <f aca="false">ROUND(SUM(J79:J82),5)</f>
        <v>5675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1" t="n">
        <v>88.49</v>
      </c>
      <c r="I84" s="13" t="n">
        <v>66</v>
      </c>
      <c r="J84" s="11" t="n">
        <v>295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1" t="n">
        <v>52.8</v>
      </c>
      <c r="I85" s="13" t="n">
        <v>67</v>
      </c>
      <c r="J85" s="11" t="n">
        <v>250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1" t="n">
        <v>2864.61</v>
      </c>
      <c r="I86" s="13" t="n">
        <v>68</v>
      </c>
      <c r="J86" s="11" t="n">
        <v>-3191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1" t="n">
        <v>749.3</v>
      </c>
      <c r="I87" s="13" t="n">
        <v>69</v>
      </c>
      <c r="J87" s="11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78</v>
      </c>
      <c r="G88" s="4"/>
      <c r="H88" s="11" t="n">
        <v>16475.78</v>
      </c>
      <c r="I88" s="13" t="n">
        <v>70</v>
      </c>
      <c r="J88" s="11" t="n">
        <v>7340</v>
      </c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86</v>
      </c>
      <c r="G89" s="4"/>
      <c r="H89" s="11" t="n">
        <v>3197.5</v>
      </c>
      <c r="I89" s="13" t="n">
        <v>71</v>
      </c>
      <c r="J89" s="11" t="n">
        <v>2100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80</v>
      </c>
      <c r="G90" s="4"/>
      <c r="H90" s="14" t="n">
        <v>19515.88</v>
      </c>
      <c r="I90" s="13" t="n">
        <v>72</v>
      </c>
      <c r="J90" s="14" t="n">
        <v>22225</v>
      </c>
    </row>
    <row r="91" customFormat="false" ht="13.8" hidden="false" customHeight="false" outlineLevel="0" collapsed="false">
      <c r="A91" s="4"/>
      <c r="B91" s="4"/>
      <c r="C91" s="4"/>
      <c r="D91" s="4"/>
      <c r="E91" s="4" t="s">
        <v>87</v>
      </c>
      <c r="F91" s="4"/>
      <c r="G91" s="4"/>
      <c r="H91" s="11" t="n">
        <f aca="false">ROUND(H78+SUM(H83:H90),5)</f>
        <v>48581.83</v>
      </c>
      <c r="I91" s="13" t="n">
        <v>73</v>
      </c>
      <c r="J91" s="11" t="n">
        <f aca="false">ROUND(J78+SUM(J83:J90),5)</f>
        <v>34694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/>
      <c r="I92" s="13"/>
      <c r="J92" s="11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 t="s">
        <v>88</v>
      </c>
      <c r="G93" s="4"/>
      <c r="H93" s="14" t="n">
        <v>416</v>
      </c>
      <c r="I93" s="13" t="n">
        <v>74</v>
      </c>
      <c r="J93" s="11"/>
    </row>
    <row r="94" customFormat="false" ht="13.8" hidden="false" customHeight="false" outlineLevel="0" collapsed="false">
      <c r="A94" s="4"/>
      <c r="B94" s="4"/>
      <c r="C94" s="4"/>
      <c r="D94" s="4"/>
      <c r="E94" s="4" t="s">
        <v>89</v>
      </c>
      <c r="F94" s="4"/>
      <c r="G94" s="4"/>
      <c r="H94" s="11" t="n">
        <f aca="false">ROUND(SUM(H92:H93),5)</f>
        <v>416</v>
      </c>
      <c r="I94" s="13" t="n">
        <v>75</v>
      </c>
      <c r="J94" s="11"/>
    </row>
    <row r="95" customFormat="false" ht="13.8" hidden="false" customHeight="false" outlineLevel="0" collapsed="false">
      <c r="A95" s="4"/>
      <c r="B95" s="4"/>
      <c r="C95" s="4"/>
      <c r="D95" s="4"/>
      <c r="E95" s="4" t="s">
        <v>90</v>
      </c>
      <c r="F95" s="4"/>
      <c r="G95" s="4"/>
      <c r="H95" s="11"/>
      <c r="I95" s="13"/>
      <c r="J95" s="11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 t="s">
        <v>91</v>
      </c>
      <c r="G96" s="4"/>
      <c r="H96" s="11" t="n">
        <v>51.85</v>
      </c>
      <c r="I96" s="13" t="n">
        <v>76</v>
      </c>
      <c r="J96" s="11" t="n">
        <v>500</v>
      </c>
    </row>
    <row r="97" customFormat="false" ht="13.8" hidden="false" customHeight="false" outlineLevel="0" collapsed="false">
      <c r="A97" s="4"/>
      <c r="B97" s="4"/>
      <c r="C97" s="4"/>
      <c r="D97" s="4"/>
      <c r="E97" s="4"/>
      <c r="F97" s="4" t="s">
        <v>92</v>
      </c>
      <c r="G97" s="4"/>
      <c r="H97" s="11" t="n">
        <v>45.72</v>
      </c>
      <c r="I97" s="13" t="n">
        <v>77</v>
      </c>
      <c r="J97" s="11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 t="s">
        <v>93</v>
      </c>
      <c r="G98" s="4"/>
      <c r="H98" s="14" t="n">
        <v>1600</v>
      </c>
      <c r="I98" s="13" t="n">
        <v>78</v>
      </c>
      <c r="J98" s="14" t="n">
        <v>2225</v>
      </c>
    </row>
    <row r="99" customFormat="false" ht="13.8" hidden="false" customHeight="false" outlineLevel="0" collapsed="false">
      <c r="A99" s="4"/>
      <c r="B99" s="4"/>
      <c r="C99" s="4"/>
      <c r="D99" s="4"/>
      <c r="E99" s="4" t="s">
        <v>94</v>
      </c>
      <c r="F99" s="4"/>
      <c r="G99" s="4"/>
      <c r="H99" s="11" t="n">
        <f aca="false">ROUND(SUM(H95:H98),5)</f>
        <v>1697.57</v>
      </c>
      <c r="I99" s="13" t="n">
        <v>79</v>
      </c>
      <c r="J99" s="11" t="n">
        <f aca="false">ROUND(SUM(J95:J98),5)</f>
        <v>2725</v>
      </c>
    </row>
    <row r="100" customFormat="false" ht="13.8" hidden="false" customHeight="false" outlineLevel="0" collapsed="false">
      <c r="A100" s="4"/>
      <c r="B100" s="4"/>
      <c r="C100" s="4"/>
      <c r="D100" s="4"/>
      <c r="E100" s="4" t="s">
        <v>95</v>
      </c>
      <c r="F100" s="4"/>
      <c r="G100" s="4"/>
      <c r="H100" s="11"/>
      <c r="I100" s="13"/>
      <c r="J100" s="11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96</v>
      </c>
      <c r="G101" s="4"/>
      <c r="H101" s="11" t="n">
        <v>0</v>
      </c>
      <c r="I101" s="13" t="n">
        <v>80</v>
      </c>
      <c r="J101" s="11" t="n">
        <v>0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97</v>
      </c>
      <c r="G102" s="4"/>
      <c r="H102" s="11" t="n">
        <v>800</v>
      </c>
      <c r="I102" s="13" t="n">
        <v>81</v>
      </c>
      <c r="J102" s="11" t="n">
        <v>800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98</v>
      </c>
      <c r="G103" s="4"/>
      <c r="H103" s="11" t="n">
        <v>225.29</v>
      </c>
      <c r="I103" s="13" t="n">
        <v>82</v>
      </c>
      <c r="J103" s="11" t="n">
        <v>550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99</v>
      </c>
      <c r="G104" s="4"/>
      <c r="H104" s="11" t="n">
        <v>463</v>
      </c>
      <c r="I104" s="13" t="n">
        <v>83</v>
      </c>
      <c r="J104" s="11" t="n">
        <v>450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100</v>
      </c>
      <c r="G105" s="4"/>
      <c r="H105" s="11" t="n">
        <v>1915.69</v>
      </c>
      <c r="I105" s="13" t="n">
        <v>84</v>
      </c>
      <c r="J105" s="11" t="n">
        <v>2050</v>
      </c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 t="s">
        <v>101</v>
      </c>
      <c r="G106" s="4"/>
      <c r="H106" s="11" t="n">
        <v>3364.28</v>
      </c>
      <c r="I106" s="13" t="n">
        <v>85</v>
      </c>
      <c r="J106" s="11" t="n">
        <v>4640</v>
      </c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 t="s">
        <v>102</v>
      </c>
      <c r="G107" s="4"/>
      <c r="H107" s="11" t="n">
        <v>349.89</v>
      </c>
      <c r="I107" s="13" t="n">
        <v>86</v>
      </c>
      <c r="J107" s="11" t="n">
        <v>200</v>
      </c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 t="s">
        <v>103</v>
      </c>
      <c r="G108" s="4"/>
      <c r="H108" s="14" t="n">
        <v>125</v>
      </c>
      <c r="I108" s="13" t="n">
        <v>87</v>
      </c>
      <c r="J108" s="14" t="n">
        <v>400</v>
      </c>
    </row>
    <row r="109" customFormat="false" ht="13.8" hidden="false" customHeight="false" outlineLevel="0" collapsed="false">
      <c r="A109" s="4"/>
      <c r="B109" s="4"/>
      <c r="C109" s="4"/>
      <c r="D109" s="4"/>
      <c r="E109" s="4" t="s">
        <v>104</v>
      </c>
      <c r="F109" s="4"/>
      <c r="G109" s="4"/>
      <c r="H109" s="11" t="n">
        <f aca="false">ROUND(SUM(H100:H108),5)</f>
        <v>7243.15</v>
      </c>
      <c r="I109" s="13" t="n">
        <v>88</v>
      </c>
      <c r="J109" s="11" t="n">
        <f aca="false">ROUND(SUM(J100:J108),5)</f>
        <v>9090</v>
      </c>
    </row>
    <row r="110" customFormat="false" ht="13.8" hidden="false" customHeight="false" outlineLevel="0" collapsed="false">
      <c r="A110" s="4"/>
      <c r="B110" s="4"/>
      <c r="C110" s="4"/>
      <c r="D110" s="4"/>
      <c r="E110" s="4" t="s">
        <v>105</v>
      </c>
      <c r="F110" s="4"/>
      <c r="G110" s="4"/>
      <c r="H110" s="11"/>
      <c r="I110" s="13"/>
      <c r="J110" s="11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 t="s">
        <v>106</v>
      </c>
      <c r="G111" s="4"/>
      <c r="H111" s="11" t="n">
        <v>215.32</v>
      </c>
      <c r="I111" s="13" t="n">
        <v>89</v>
      </c>
      <c r="J111" s="11" t="n">
        <v>200</v>
      </c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 t="s">
        <v>38</v>
      </c>
      <c r="G112" s="4"/>
      <c r="H112" s="11" t="n">
        <v>3</v>
      </c>
      <c r="I112" s="13" t="n">
        <v>90</v>
      </c>
      <c r="J112" s="11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 t="s">
        <v>107</v>
      </c>
      <c r="G113" s="4"/>
      <c r="H113" s="11" t="n">
        <v>118.98</v>
      </c>
      <c r="I113" s="13" t="n">
        <v>91</v>
      </c>
      <c r="J113" s="11" t="n">
        <v>285</v>
      </c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 t="s">
        <v>108</v>
      </c>
      <c r="G114" s="4"/>
      <c r="H114" s="15" t="n">
        <v>1393.52</v>
      </c>
      <c r="I114" s="13" t="n">
        <v>92</v>
      </c>
      <c r="J114" s="15" t="n">
        <v>600</v>
      </c>
    </row>
    <row r="115" customFormat="false" ht="13.8" hidden="false" customHeight="false" outlineLevel="0" collapsed="false">
      <c r="A115" s="4"/>
      <c r="B115" s="4"/>
      <c r="C115" s="4"/>
      <c r="D115" s="4"/>
      <c r="E115" s="4" t="s">
        <v>109</v>
      </c>
      <c r="F115" s="4"/>
      <c r="G115" s="4"/>
      <c r="H115" s="17" t="n">
        <f aca="false">ROUND(SUM(H110:H114),5)</f>
        <v>1730.82</v>
      </c>
      <c r="I115" s="13" t="n">
        <v>93</v>
      </c>
      <c r="J115" s="17" t="n">
        <f aca="false">ROUND(SUM(J110:J114),5)</f>
        <v>1085</v>
      </c>
    </row>
    <row r="116" customFormat="false" ht="13.8" hidden="false" customHeight="false" outlineLevel="0" collapsed="false">
      <c r="A116" s="4"/>
      <c r="B116" s="4"/>
      <c r="C116" s="4"/>
      <c r="D116" s="4" t="s">
        <v>110</v>
      </c>
      <c r="E116" s="4"/>
      <c r="F116" s="4"/>
      <c r="G116" s="4"/>
      <c r="H116" s="16" t="n">
        <f aca="false">ROUND(H25+H36+H40+H45+H48+H54+H59+H65+H77+H91+H94+H99+H109+H115,5)</f>
        <v>314607.51</v>
      </c>
      <c r="I116" s="13" t="n">
        <v>94</v>
      </c>
      <c r="J116" s="16" t="n">
        <f aca="false">ROUND(J25+J36+J40+J45+J48+J54+J59+J65+J77+J91+J94+J99+J109+J115,5)</f>
        <v>319757</v>
      </c>
    </row>
    <row r="117" customFormat="false" ht="13.8" hidden="false" customHeight="false" outlineLevel="0" collapsed="false">
      <c r="A117" s="4"/>
      <c r="B117" s="4" t="s">
        <v>111</v>
      </c>
      <c r="C117" s="4"/>
      <c r="D117" s="4"/>
      <c r="E117" s="4"/>
      <c r="F117" s="4"/>
      <c r="G117" s="4"/>
      <c r="H117" s="11" t="n">
        <f aca="false">ROUND(H3+H24-H116,5)</f>
        <v>-2002.12</v>
      </c>
      <c r="I117" s="13" t="n">
        <v>95</v>
      </c>
      <c r="J117" s="11" t="n">
        <f aca="false">ROUND(J3+J24-J116,5)</f>
        <v>-1121</v>
      </c>
    </row>
    <row r="118" customFormat="false" ht="13.8" hidden="false" customHeight="false" outlineLevel="0" collapsed="false">
      <c r="A118" s="4"/>
      <c r="B118" s="4" t="s">
        <v>112</v>
      </c>
      <c r="C118" s="4"/>
      <c r="D118" s="4"/>
      <c r="E118" s="4"/>
      <c r="F118" s="4"/>
      <c r="G118" s="4"/>
      <c r="H118" s="11"/>
      <c r="I118" s="13"/>
      <c r="J118" s="11"/>
    </row>
    <row r="119" customFormat="false" ht="13.8" hidden="false" customHeight="false" outlineLevel="0" collapsed="false">
      <c r="A119" s="4"/>
      <c r="B119" s="4"/>
      <c r="C119" s="4" t="s">
        <v>113</v>
      </c>
      <c r="D119" s="4"/>
      <c r="E119" s="4"/>
      <c r="F119" s="4"/>
      <c r="G119" s="4"/>
      <c r="H119" s="11"/>
      <c r="I119" s="13"/>
      <c r="J119" s="11"/>
    </row>
    <row r="120" customFormat="false" ht="13.8" hidden="false" customHeight="false" outlineLevel="0" collapsed="false">
      <c r="A120" s="4"/>
      <c r="B120" s="4"/>
      <c r="C120" s="4"/>
      <c r="D120" s="4" t="s">
        <v>114</v>
      </c>
      <c r="E120" s="4"/>
      <c r="F120" s="4"/>
      <c r="G120" s="4"/>
      <c r="H120" s="11"/>
      <c r="I120" s="13"/>
      <c r="J120" s="11"/>
    </row>
    <row r="121" customFormat="false" ht="13.8" hidden="false" customHeight="false" outlineLevel="0" collapsed="false">
      <c r="A121" s="4"/>
      <c r="B121" s="4"/>
      <c r="C121" s="4"/>
      <c r="D121" s="4"/>
      <c r="E121" s="4" t="s">
        <v>115</v>
      </c>
      <c r="F121" s="4"/>
      <c r="G121" s="4"/>
      <c r="H121" s="11" t="n">
        <v>3345</v>
      </c>
      <c r="I121" s="13" t="n">
        <v>96</v>
      </c>
      <c r="J121" s="11"/>
    </row>
    <row r="122" customFormat="false" ht="13.8" hidden="false" customHeight="false" outlineLevel="0" collapsed="false">
      <c r="A122" s="4"/>
      <c r="B122" s="4"/>
      <c r="C122" s="4"/>
      <c r="D122" s="4"/>
      <c r="E122" s="4" t="s">
        <v>116</v>
      </c>
      <c r="F122" s="4"/>
      <c r="G122" s="4"/>
      <c r="H122" s="11" t="n">
        <v>120</v>
      </c>
      <c r="I122" s="13" t="n">
        <v>97</v>
      </c>
      <c r="J122" s="11"/>
    </row>
    <row r="123" customFormat="false" ht="13.8" hidden="false" customHeight="false" outlineLevel="0" collapsed="false">
      <c r="A123" s="4"/>
      <c r="B123" s="4"/>
      <c r="C123" s="4"/>
      <c r="D123" s="4"/>
      <c r="E123" s="4" t="s">
        <v>117</v>
      </c>
      <c r="F123" s="4"/>
      <c r="G123" s="4"/>
      <c r="H123" s="11" t="n">
        <v>824630.46</v>
      </c>
      <c r="I123" s="13" t="n">
        <v>98</v>
      </c>
      <c r="J123" s="11"/>
    </row>
    <row r="124" customFormat="false" ht="13.8" hidden="false" customHeight="false" outlineLevel="0" collapsed="false">
      <c r="A124" s="4"/>
      <c r="B124" s="4"/>
      <c r="C124" s="4"/>
      <c r="D124" s="4"/>
      <c r="E124" s="4" t="s">
        <v>118</v>
      </c>
      <c r="F124" s="4"/>
      <c r="G124" s="4"/>
      <c r="H124" s="11" t="n">
        <v>1000</v>
      </c>
      <c r="I124" s="13" t="n">
        <v>99</v>
      </c>
      <c r="J124" s="11"/>
    </row>
    <row r="125" customFormat="false" ht="13.8" hidden="false" customHeight="false" outlineLevel="0" collapsed="false">
      <c r="A125" s="4"/>
      <c r="B125" s="4"/>
      <c r="C125" s="4"/>
      <c r="D125" s="4"/>
      <c r="E125" s="4" t="s">
        <v>119</v>
      </c>
      <c r="F125" s="4"/>
      <c r="G125" s="4"/>
      <c r="H125" s="11" t="n">
        <v>3345</v>
      </c>
      <c r="I125" s="13" t="n">
        <v>100</v>
      </c>
      <c r="J125" s="11"/>
    </row>
    <row r="126" customFormat="false" ht="13.8" hidden="false" customHeight="false" outlineLevel="0" collapsed="false">
      <c r="A126" s="4"/>
      <c r="B126" s="4"/>
      <c r="C126" s="4"/>
      <c r="D126" s="4"/>
      <c r="E126" s="4" t="s">
        <v>120</v>
      </c>
      <c r="F126" s="4"/>
      <c r="G126" s="4"/>
      <c r="H126" s="11" t="n">
        <v>13721.54</v>
      </c>
      <c r="I126" s="13" t="n">
        <v>101</v>
      </c>
      <c r="J126" s="11"/>
    </row>
    <row r="127" customFormat="false" ht="13.8" hidden="false" customHeight="false" outlineLevel="0" collapsed="false">
      <c r="A127" s="4"/>
      <c r="B127" s="4"/>
      <c r="C127" s="4"/>
      <c r="D127" s="4"/>
      <c r="E127" s="4" t="s">
        <v>121</v>
      </c>
      <c r="F127" s="4"/>
      <c r="G127" s="4"/>
      <c r="H127" s="11" t="n">
        <v>264</v>
      </c>
      <c r="I127" s="13" t="n">
        <v>102</v>
      </c>
      <c r="J127" s="11"/>
    </row>
    <row r="128" customFormat="false" ht="13.8" hidden="false" customHeight="false" outlineLevel="0" collapsed="false">
      <c r="A128" s="4"/>
      <c r="B128" s="4"/>
      <c r="C128" s="4"/>
      <c r="D128" s="4"/>
      <c r="E128" s="4" t="s">
        <v>122</v>
      </c>
      <c r="F128" s="4"/>
      <c r="G128" s="4"/>
      <c r="H128" s="11" t="n">
        <v>561</v>
      </c>
      <c r="I128" s="13" t="n">
        <v>103</v>
      </c>
      <c r="J128" s="11"/>
    </row>
    <row r="129" customFormat="false" ht="13.8" hidden="false" customHeight="false" outlineLevel="0" collapsed="false">
      <c r="A129" s="4"/>
      <c r="B129" s="4"/>
      <c r="C129" s="4"/>
      <c r="D129" s="4"/>
      <c r="E129" s="4" t="s">
        <v>123</v>
      </c>
      <c r="F129" s="4"/>
      <c r="G129" s="4"/>
      <c r="H129" s="11" t="n">
        <v>450</v>
      </c>
      <c r="I129" s="13" t="n">
        <v>104</v>
      </c>
      <c r="J129" s="11"/>
    </row>
    <row r="130" customFormat="false" ht="13.8" hidden="false" customHeight="false" outlineLevel="0" collapsed="false">
      <c r="A130" s="4"/>
      <c r="B130" s="4"/>
      <c r="C130" s="4"/>
      <c r="D130" s="4"/>
      <c r="E130" s="4" t="s">
        <v>124</v>
      </c>
      <c r="F130" s="4"/>
      <c r="G130" s="4"/>
      <c r="H130" s="11" t="n">
        <v>17735.21</v>
      </c>
      <c r="I130" s="13" t="n">
        <v>105</v>
      </c>
      <c r="J130" s="11"/>
    </row>
    <row r="131" customFormat="false" ht="13.8" hidden="false" customHeight="false" outlineLevel="0" collapsed="false">
      <c r="A131" s="4"/>
      <c r="B131" s="4"/>
      <c r="C131" s="4"/>
      <c r="D131" s="4"/>
      <c r="E131" s="4" t="s">
        <v>125</v>
      </c>
      <c r="F131" s="4"/>
      <c r="G131" s="4"/>
      <c r="H131" s="11" t="n">
        <v>15490.96</v>
      </c>
      <c r="I131" s="13" t="n">
        <v>106</v>
      </c>
      <c r="J131" s="11"/>
    </row>
    <row r="132" customFormat="false" ht="13.8" hidden="false" customHeight="false" outlineLevel="0" collapsed="false">
      <c r="A132" s="4"/>
      <c r="B132" s="4"/>
      <c r="C132" s="4"/>
      <c r="D132" s="4"/>
      <c r="E132" s="4" t="s">
        <v>126</v>
      </c>
      <c r="F132" s="4"/>
      <c r="G132" s="4"/>
      <c r="H132" s="11" t="n">
        <v>1205.62</v>
      </c>
      <c r="I132" s="13" t="n">
        <v>107</v>
      </c>
      <c r="J132" s="11"/>
    </row>
    <row r="133" customFormat="false" ht="13.8" hidden="false" customHeight="false" outlineLevel="0" collapsed="false">
      <c r="A133" s="4"/>
      <c r="B133" s="4"/>
      <c r="C133" s="4"/>
      <c r="D133" s="4"/>
      <c r="E133" s="4" t="s">
        <v>127</v>
      </c>
      <c r="F133" s="4"/>
      <c r="G133" s="4"/>
      <c r="H133" s="11" t="n">
        <v>3870</v>
      </c>
      <c r="I133" s="13" t="n">
        <v>108</v>
      </c>
      <c r="J133" s="11"/>
    </row>
    <row r="134" customFormat="false" ht="13.8" hidden="false" customHeight="false" outlineLevel="0" collapsed="false">
      <c r="A134" s="4"/>
      <c r="B134" s="4"/>
      <c r="C134" s="4"/>
      <c r="D134" s="4"/>
      <c r="E134" s="4" t="s">
        <v>128</v>
      </c>
      <c r="F134" s="4"/>
      <c r="G134" s="4"/>
      <c r="H134" s="11" t="n">
        <v>6723</v>
      </c>
      <c r="I134" s="13" t="n">
        <v>109</v>
      </c>
      <c r="J134" s="11"/>
    </row>
    <row r="135" customFormat="false" ht="13.8" hidden="false" customHeight="false" outlineLevel="0" collapsed="false">
      <c r="A135" s="4"/>
      <c r="B135" s="4"/>
      <c r="C135" s="4"/>
      <c r="D135" s="4"/>
      <c r="E135" s="4" t="s">
        <v>129</v>
      </c>
      <c r="F135" s="4"/>
      <c r="G135" s="4"/>
      <c r="H135" s="11" t="n">
        <v>3044</v>
      </c>
      <c r="I135" s="13" t="n">
        <v>110</v>
      </c>
      <c r="J135" s="11"/>
    </row>
    <row r="136" customFormat="false" ht="13.8" hidden="false" customHeight="false" outlineLevel="0" collapsed="false">
      <c r="A136" s="4"/>
      <c r="B136" s="4"/>
      <c r="C136" s="4"/>
      <c r="D136" s="4"/>
      <c r="E136" s="4" t="s">
        <v>130</v>
      </c>
      <c r="F136" s="4"/>
      <c r="G136" s="4"/>
      <c r="H136" s="11" t="n">
        <v>1015.79</v>
      </c>
      <c r="I136" s="13" t="n">
        <v>111</v>
      </c>
      <c r="J136" s="11"/>
    </row>
    <row r="137" customFormat="false" ht="13.8" hidden="false" customHeight="false" outlineLevel="0" collapsed="false">
      <c r="A137" s="4"/>
      <c r="B137" s="4"/>
      <c r="C137" s="4"/>
      <c r="D137" s="4"/>
      <c r="E137" s="4" t="s">
        <v>131</v>
      </c>
      <c r="F137" s="4"/>
      <c r="G137" s="4"/>
      <c r="H137" s="11" t="n">
        <v>11672</v>
      </c>
      <c r="I137" s="13" t="n">
        <v>112</v>
      </c>
      <c r="J137" s="11"/>
    </row>
    <row r="138" customFormat="false" ht="13.8" hidden="false" customHeight="false" outlineLevel="0" collapsed="false">
      <c r="A138" s="4"/>
      <c r="B138" s="4"/>
      <c r="C138" s="4"/>
      <c r="D138" s="4"/>
      <c r="E138" s="4" t="s">
        <v>132</v>
      </c>
      <c r="F138" s="4"/>
      <c r="G138" s="4"/>
      <c r="H138" s="11" t="n">
        <v>221.43</v>
      </c>
      <c r="I138" s="13" t="n">
        <v>113</v>
      </c>
      <c r="J138" s="11"/>
    </row>
    <row r="139" customFormat="false" ht="13.8" hidden="false" customHeight="false" outlineLevel="0" collapsed="false">
      <c r="A139" s="4"/>
      <c r="B139" s="4"/>
      <c r="C139" s="4"/>
      <c r="D139" s="4"/>
      <c r="E139" s="4" t="s">
        <v>133</v>
      </c>
      <c r="F139" s="4"/>
      <c r="G139" s="4"/>
      <c r="H139" s="15" t="n">
        <v>1492</v>
      </c>
      <c r="I139" s="13" t="n">
        <v>114</v>
      </c>
      <c r="J139" s="11"/>
    </row>
    <row r="140" customFormat="false" ht="13.8" hidden="false" customHeight="false" outlineLevel="0" collapsed="false">
      <c r="A140" s="4"/>
      <c r="B140" s="4"/>
      <c r="C140" s="4"/>
      <c r="D140" s="4" t="s">
        <v>134</v>
      </c>
      <c r="E140" s="4"/>
      <c r="F140" s="4"/>
      <c r="G140" s="4"/>
      <c r="H140" s="16" t="n">
        <f aca="false">ROUND(SUM(H120:H139),5)</f>
        <v>909907.01</v>
      </c>
      <c r="I140" s="13" t="n">
        <v>115</v>
      </c>
      <c r="J140" s="11"/>
    </row>
    <row r="141" customFormat="false" ht="13.8" hidden="false" customHeight="false" outlineLevel="0" collapsed="false">
      <c r="A141" s="4"/>
      <c r="B141" s="4"/>
      <c r="C141" s="4" t="s">
        <v>135</v>
      </c>
      <c r="D141" s="4"/>
      <c r="E141" s="4"/>
      <c r="F141" s="4"/>
      <c r="G141" s="4"/>
      <c r="H141" s="11" t="n">
        <f aca="false">ROUND(H119+H140,5)</f>
        <v>909907.01</v>
      </c>
      <c r="I141" s="13" t="n">
        <v>116</v>
      </c>
      <c r="J141" s="11"/>
    </row>
    <row r="142" customFormat="false" ht="13.8" hidden="false" customHeight="false" outlineLevel="0" collapsed="false">
      <c r="A142" s="4"/>
      <c r="B142" s="4"/>
      <c r="C142" s="4" t="s">
        <v>136</v>
      </c>
      <c r="D142" s="4"/>
      <c r="E142" s="4"/>
      <c r="F142" s="4"/>
      <c r="G142" s="4"/>
      <c r="H142" s="11"/>
      <c r="I142" s="13"/>
      <c r="J142" s="11"/>
    </row>
    <row r="143" customFormat="false" ht="13.8" hidden="false" customHeight="false" outlineLevel="0" collapsed="false">
      <c r="A143" s="4"/>
      <c r="B143" s="4"/>
      <c r="C143" s="4"/>
      <c r="D143" s="4" t="s">
        <v>137</v>
      </c>
      <c r="E143" s="4"/>
      <c r="F143" s="4"/>
      <c r="G143" s="4"/>
      <c r="H143" s="11"/>
      <c r="I143" s="13"/>
      <c r="J143" s="11"/>
    </row>
    <row r="144" customFormat="false" ht="13.8" hidden="false" customHeight="false" outlineLevel="0" collapsed="false">
      <c r="A144" s="4"/>
      <c r="B144" s="4"/>
      <c r="C144" s="4"/>
      <c r="D144" s="4"/>
      <c r="E144" s="4" t="s">
        <v>138</v>
      </c>
      <c r="F144" s="4"/>
      <c r="G144" s="4"/>
      <c r="H144" s="11"/>
      <c r="I144" s="13"/>
      <c r="J144" s="11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 t="s">
        <v>115</v>
      </c>
      <c r="G145" s="4"/>
      <c r="H145" s="11" t="n">
        <v>3345</v>
      </c>
      <c r="I145" s="13" t="n">
        <v>117</v>
      </c>
      <c r="J145" s="11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 t="s">
        <v>116</v>
      </c>
      <c r="G146" s="4"/>
      <c r="H146" s="11" t="n">
        <v>3448.51</v>
      </c>
      <c r="I146" s="13" t="n">
        <v>118</v>
      </c>
      <c r="J146" s="11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 t="s">
        <v>117</v>
      </c>
      <c r="G147" s="4"/>
      <c r="H147" s="11" t="n">
        <v>824630.46</v>
      </c>
      <c r="I147" s="13" t="n">
        <v>119</v>
      </c>
      <c r="J147" s="11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 t="s">
        <v>118</v>
      </c>
      <c r="G148" s="4"/>
      <c r="H148" s="11" t="n">
        <v>1000</v>
      </c>
      <c r="I148" s="13" t="n">
        <v>120</v>
      </c>
      <c r="J148" s="11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 t="s">
        <v>119</v>
      </c>
      <c r="G149" s="4"/>
      <c r="H149" s="14" t="n">
        <v>3345</v>
      </c>
      <c r="I149" s="13" t="n">
        <v>121</v>
      </c>
      <c r="J149" s="11"/>
    </row>
    <row r="150" customFormat="false" ht="13.8" hidden="false" customHeight="false" outlineLevel="0" collapsed="false">
      <c r="A150" s="4"/>
      <c r="B150" s="4"/>
      <c r="C150" s="4"/>
      <c r="D150" s="4"/>
      <c r="E150" s="4" t="s">
        <v>139</v>
      </c>
      <c r="F150" s="4"/>
      <c r="G150" s="4"/>
      <c r="H150" s="11" t="n">
        <f aca="false">ROUND(SUM(H144:H149),5)</f>
        <v>835768.97</v>
      </c>
      <c r="I150" s="13" t="n">
        <v>122</v>
      </c>
      <c r="J150" s="11"/>
    </row>
    <row r="151" customFormat="false" ht="13.8" hidden="false" customHeight="false" outlineLevel="0" collapsed="false">
      <c r="A151" s="4"/>
      <c r="B151" s="4"/>
      <c r="C151" s="4"/>
      <c r="D151" s="4"/>
      <c r="E151" s="4" t="s">
        <v>140</v>
      </c>
      <c r="F151" s="4"/>
      <c r="G151" s="4"/>
      <c r="H151" s="11" t="n">
        <v>22413.98</v>
      </c>
      <c r="I151" s="13" t="n">
        <v>123</v>
      </c>
      <c r="J151" s="11"/>
    </row>
    <row r="152" customFormat="false" ht="13.8" hidden="false" customHeight="false" outlineLevel="0" collapsed="false">
      <c r="A152" s="4"/>
      <c r="B152" s="4"/>
      <c r="C152" s="4"/>
      <c r="D152" s="4"/>
      <c r="E152" s="4" t="s">
        <v>121</v>
      </c>
      <c r="F152" s="4"/>
      <c r="G152" s="4"/>
      <c r="H152" s="11" t="n">
        <v>2517.38</v>
      </c>
      <c r="I152" s="13" t="n">
        <v>124</v>
      </c>
      <c r="J152" s="11"/>
    </row>
    <row r="153" customFormat="false" ht="13.8" hidden="false" customHeight="false" outlineLevel="0" collapsed="false">
      <c r="A153" s="4"/>
      <c r="B153" s="4"/>
      <c r="C153" s="4"/>
      <c r="D153" s="4"/>
      <c r="E153" s="4" t="s">
        <v>141</v>
      </c>
      <c r="F153" s="4"/>
      <c r="G153" s="4"/>
      <c r="H153" s="11" t="n">
        <v>561</v>
      </c>
      <c r="I153" s="13" t="n">
        <v>125</v>
      </c>
      <c r="J153" s="11"/>
    </row>
    <row r="154" customFormat="false" ht="13.8" hidden="false" customHeight="false" outlineLevel="0" collapsed="false">
      <c r="A154" s="4"/>
      <c r="B154" s="4"/>
      <c r="C154" s="4"/>
      <c r="D154" s="4"/>
      <c r="E154" s="4" t="s">
        <v>123</v>
      </c>
      <c r="F154" s="4"/>
      <c r="G154" s="4"/>
      <c r="H154" s="11" t="n">
        <v>3831.41</v>
      </c>
      <c r="I154" s="13" t="n">
        <v>126</v>
      </c>
      <c r="J154" s="11"/>
    </row>
    <row r="155" customFormat="false" ht="13.8" hidden="false" customHeight="false" outlineLevel="0" collapsed="false">
      <c r="A155" s="4"/>
      <c r="B155" s="4"/>
      <c r="C155" s="4"/>
      <c r="D155" s="4"/>
      <c r="E155" s="4" t="s">
        <v>124</v>
      </c>
      <c r="F155" s="4"/>
      <c r="G155" s="4"/>
      <c r="H155" s="11" t="n">
        <v>19497.37</v>
      </c>
      <c r="I155" s="13" t="n">
        <v>127</v>
      </c>
      <c r="J155" s="11"/>
    </row>
    <row r="156" customFormat="false" ht="13.8" hidden="false" customHeight="false" outlineLevel="0" collapsed="false">
      <c r="A156" s="4"/>
      <c r="B156" s="4"/>
      <c r="C156" s="4"/>
      <c r="D156" s="4"/>
      <c r="E156" s="4" t="s">
        <v>125</v>
      </c>
      <c r="F156" s="4"/>
      <c r="G156" s="4"/>
      <c r="H156" s="11" t="n">
        <v>15490.96</v>
      </c>
      <c r="I156" s="13" t="n">
        <v>128</v>
      </c>
      <c r="J156" s="11"/>
    </row>
    <row r="157" customFormat="false" ht="13.8" hidden="false" customHeight="false" outlineLevel="0" collapsed="false">
      <c r="A157" s="4"/>
      <c r="B157" s="4"/>
      <c r="C157" s="4"/>
      <c r="D157" s="4"/>
      <c r="E157" s="4" t="s">
        <v>142</v>
      </c>
      <c r="F157" s="4"/>
      <c r="G157" s="4"/>
      <c r="H157" s="11" t="n">
        <v>21095.81</v>
      </c>
      <c r="I157" s="13" t="n">
        <v>129</v>
      </c>
      <c r="J157" s="11"/>
    </row>
    <row r="158" customFormat="false" ht="13.8" hidden="false" customHeight="false" outlineLevel="0" collapsed="false">
      <c r="A158" s="4"/>
      <c r="B158" s="4"/>
      <c r="C158" s="4"/>
      <c r="D158" s="4"/>
      <c r="E158" s="4" t="s">
        <v>128</v>
      </c>
      <c r="F158" s="4"/>
      <c r="G158" s="4"/>
      <c r="H158" s="11" t="n">
        <v>10132.74</v>
      </c>
      <c r="I158" s="13" t="n">
        <v>130</v>
      </c>
      <c r="J158" s="11"/>
    </row>
    <row r="159" customFormat="false" ht="13.8" hidden="false" customHeight="false" outlineLevel="0" collapsed="false">
      <c r="A159" s="4"/>
      <c r="B159" s="4"/>
      <c r="C159" s="4"/>
      <c r="D159" s="4"/>
      <c r="E159" s="4" t="s">
        <v>143</v>
      </c>
      <c r="F159" s="4"/>
      <c r="G159" s="4"/>
      <c r="H159" s="11" t="n">
        <v>3044</v>
      </c>
      <c r="I159" s="13" t="n">
        <v>131</v>
      </c>
      <c r="J159" s="11"/>
    </row>
    <row r="160" customFormat="false" ht="13.8" hidden="false" customHeight="false" outlineLevel="0" collapsed="false">
      <c r="A160" s="4"/>
      <c r="B160" s="4"/>
      <c r="C160" s="4"/>
      <c r="D160" s="4"/>
      <c r="E160" s="4" t="s">
        <v>144</v>
      </c>
      <c r="F160" s="4"/>
      <c r="G160" s="4"/>
      <c r="H160" s="11" t="n">
        <v>1015.79</v>
      </c>
      <c r="I160" s="13" t="n">
        <v>132</v>
      </c>
      <c r="J160" s="11"/>
    </row>
    <row r="161" customFormat="false" ht="13.8" hidden="false" customHeight="false" outlineLevel="0" collapsed="false">
      <c r="A161" s="4"/>
      <c r="B161" s="4"/>
      <c r="C161" s="4"/>
      <c r="D161" s="4"/>
      <c r="E161" s="4" t="s">
        <v>145</v>
      </c>
      <c r="F161" s="4"/>
      <c r="G161" s="4"/>
      <c r="H161" s="11" t="n">
        <v>34744.75</v>
      </c>
      <c r="I161" s="13" t="n">
        <v>133</v>
      </c>
      <c r="J161" s="11"/>
    </row>
    <row r="162" customFormat="false" ht="13.8" hidden="false" customHeight="false" outlineLevel="0" collapsed="false">
      <c r="A162" s="4"/>
      <c r="B162" s="4"/>
      <c r="C162" s="4"/>
      <c r="D162" s="4"/>
      <c r="E162" s="4" t="s">
        <v>146</v>
      </c>
      <c r="F162" s="4"/>
      <c r="G162" s="4"/>
      <c r="H162" s="11" t="n">
        <v>260.51</v>
      </c>
      <c r="I162" s="13" t="n">
        <v>134</v>
      </c>
      <c r="J162" s="11"/>
    </row>
    <row r="163" customFormat="false" ht="13.8" hidden="false" customHeight="false" outlineLevel="0" collapsed="false">
      <c r="A163" s="4"/>
      <c r="B163" s="4"/>
      <c r="C163" s="4"/>
      <c r="D163" s="4"/>
      <c r="E163" s="4" t="s">
        <v>147</v>
      </c>
      <c r="F163" s="4"/>
      <c r="G163" s="4"/>
      <c r="H163" s="11" t="n">
        <v>61</v>
      </c>
      <c r="I163" s="13" t="n">
        <v>135</v>
      </c>
      <c r="J163" s="11"/>
    </row>
    <row r="164" customFormat="false" ht="13.8" hidden="false" customHeight="false" outlineLevel="0" collapsed="false">
      <c r="A164" s="4"/>
      <c r="B164" s="4"/>
      <c r="C164" s="4"/>
      <c r="D164" s="4"/>
      <c r="E164" s="4" t="s">
        <v>148</v>
      </c>
      <c r="F164" s="4"/>
      <c r="G164" s="4"/>
      <c r="H164" s="15" t="n">
        <v>1081</v>
      </c>
      <c r="I164" s="13" t="n">
        <v>136</v>
      </c>
      <c r="J164" s="11"/>
    </row>
    <row r="165" customFormat="false" ht="13.8" hidden="false" customHeight="false" outlineLevel="0" collapsed="false">
      <c r="A165" s="4"/>
      <c r="B165" s="4"/>
      <c r="C165" s="4"/>
      <c r="D165" s="4" t="s">
        <v>149</v>
      </c>
      <c r="E165" s="4"/>
      <c r="F165" s="4"/>
      <c r="G165" s="4"/>
      <c r="H165" s="17" t="n">
        <f aca="false">ROUND(H143+SUM(H150:H164),5)</f>
        <v>971516.67</v>
      </c>
      <c r="I165" s="13" t="n">
        <v>137</v>
      </c>
      <c r="J165" s="11"/>
    </row>
    <row r="166" customFormat="false" ht="13.8" hidden="false" customHeight="false" outlineLevel="0" collapsed="false">
      <c r="A166" s="4"/>
      <c r="B166" s="4"/>
      <c r="C166" s="4" t="s">
        <v>150</v>
      </c>
      <c r="D166" s="4"/>
      <c r="E166" s="4"/>
      <c r="F166" s="4"/>
      <c r="G166" s="4"/>
      <c r="H166" s="17" t="n">
        <f aca="false">ROUND(H142+H165,5)</f>
        <v>971516.67</v>
      </c>
      <c r="I166" s="13" t="n">
        <v>138</v>
      </c>
      <c r="J166" s="11"/>
    </row>
    <row r="167" customFormat="false" ht="13.8" hidden="false" customHeight="false" outlineLevel="0" collapsed="false">
      <c r="A167" s="4"/>
      <c r="B167" s="4" t="s">
        <v>151</v>
      </c>
      <c r="C167" s="4"/>
      <c r="D167" s="4"/>
      <c r="E167" s="4"/>
      <c r="F167" s="4"/>
      <c r="G167" s="4"/>
      <c r="H167" s="17" t="n">
        <f aca="false">ROUND(H118+H141-H166,5)</f>
        <v>-61609.66</v>
      </c>
      <c r="I167" s="13" t="n">
        <v>139</v>
      </c>
      <c r="J167" s="15"/>
    </row>
    <row r="168" s="20" customFormat="true" ht="13.8" hidden="false" customHeight="false" outlineLevel="0" collapsed="false">
      <c r="A168" s="4" t="s">
        <v>152</v>
      </c>
      <c r="B168" s="4"/>
      <c r="C168" s="4"/>
      <c r="D168" s="4"/>
      <c r="E168" s="4"/>
      <c r="F168" s="4"/>
      <c r="G168" s="4"/>
      <c r="H168" s="18" t="n">
        <f aca="false">ROUND(H117+H167,5)</f>
        <v>-63611.78</v>
      </c>
      <c r="I168" s="19" t="n">
        <v>140</v>
      </c>
      <c r="J168" s="18" t="n">
        <f aca="false">ROUND(J117+J167,5)</f>
        <v>-1121</v>
      </c>
      <c r="AMI168" s="0"/>
      <c r="AMJ168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5:58 PM
 10/03/19
 Cash Basis&amp;C&amp;"Arial,Bold"&amp;12 ST MATTHEW EVANGELICAL LUTHERAN CHURCH
&amp;14 Profit &amp;&amp; Loss Budget vs. Actual
&amp;10 January through September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2019-10-03T22:58:01Z</dcterms:created>
  <dc:creator>Sue</dc:creator>
  <dc:description/>
  <dc:language>en-US</dc:language>
  <cp:lastModifiedBy/>
  <dcterms:modified xsi:type="dcterms:W3CDTF">2019-10-06T16:22:10Z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