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20191201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Sheet1!$80:$80,Sheet1!$81:$81,Sheet1!$82:$82,Sheet1!$84:$84,Sheet1!$85:$85,Sheet1!$86:$86,Sheet1!$87:$87,Sheet1!$88:$88,Sheet1!$89:$89,Sheet1!$90:$90,Sheet1!$93:$93,Sheet1!$94:$94,Sheet1!$97:$97,Sheet1!$98:$98,Sheet1!$99:$99,Sheet1!$100:$100</definedName>
    <definedName function="false" hidden="false" localSheetId="1" name="QB_DATA_4" vbProcedure="false">Sheet1!$101:$101,Sheet1!$102:$102,Sheet1!$103:$103,Sheet1!$104:$104,Sheet1!$107:$107,Sheet1!$108:$108,Sheet1!$109:$109,Sheet1!$116:$116,Sheet1!$117:$117,Sheet1!$118:$118,Sheet1!$119:$119,Sheet1!$120:$120,Sheet1!$121:$121,Sheet1!$122:$122,Sheet1!$123:$123,Sheet1!$124:$124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Sheet1!$125:$125,Sheet1!$126:$126,Sheet1!$127:$127,Sheet1!$133:$133,Sheet1!$134:$134,Sheet1!$135:$135,Sheet1!$137:$137,Sheet1!$138:$138,Sheet1!$139:$139,Sheet1!$140:$140,Sheet1!$141:$141,Sheet1!$142:$142,Sheet1!$143:$143,Sheet1!$144:$144,Sheet1!$145:$145,Sheet1!$146:$146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Sheet1!$H$48,Sheet1!$J$48,Sheet1!$H$54,Sheet1!$J$54,Sheet1!$H$59,Sheet1!$J$59,Sheet1!$H$65,Sheet1!$J$65,Sheet1!$H$77,Sheet1!$J$77,Sheet1!$H$83,Sheet1!$J$83,Sheet1!$H$91,Sheet1!$J$91,Sheet1!$H$95,Sheet1!$J$95</definedName>
    <definedName function="false" hidden="false" localSheetId="1" name="QB_FORMULA_2" vbProcedure="false">Sheet1!$H$105,Sheet1!$J$105,Sheet1!$H$110,Sheet1!$J$110,Sheet1!$H$111,Sheet1!$J$111,Sheet1!$H$112,Sheet1!$J$112,Sheet1!$H$128,Sheet1!$H$129,Sheet1!$H$136,Sheet1!$H$147,Sheet1!$H$148,Sheet1!$H$149,Sheet1!$H$150,Sheet1!$J$150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Sheet1!$A$150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Sheet1!$B$112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Sheet1!$D$111</definedName>
    <definedName function="false" hidden="false" localSheetId="1" name="QB_ROW_22011" vbProcedure="false">Sheet1!$B$113</definedName>
    <definedName function="false" hidden="false" localSheetId="1" name="QB_ROW_22311" vbProcedure="false">Sheet1!$B$149</definedName>
    <definedName function="false" hidden="false" localSheetId="1" name="QB_ROW_23021" vbProcedure="false">Sheet1!$C$114</definedName>
    <definedName function="false" hidden="false" localSheetId="1" name="QB_ROW_23321" vbProcedure="false">Sheet1!$C$129</definedName>
    <definedName function="false" hidden="false" localSheetId="1" name="QB_ROW_24021" vbProcedure="false">Sheet1!$C$130</definedName>
    <definedName function="false" hidden="false" localSheetId="1" name="QB_ROW_24250" vbProcedure="false">Sheet1!$F$63</definedName>
    <definedName function="false" hidden="false" localSheetId="1" name="QB_ROW_24321" vbProcedure="false">Sheet1!$C$148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Sheet1!$E$123</definedName>
    <definedName function="false" hidden="false" localSheetId="1" name="QB_ROW_469040" vbProcedure="false">Sheet1!$E$132</definedName>
    <definedName function="false" hidden="false" localSheetId="1" name="QB_ROW_469340" vbProcedure="false">Sheet1!$E$136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Sheet1!$F$134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Sheet1!$F$103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Sheet1!$E$106</definedName>
    <definedName function="false" hidden="false" localSheetId="1" name="QB_ROW_566340" vbProcedure="false">Sheet1!$E$110</definedName>
    <definedName function="false" hidden="false" localSheetId="1" name="QB_ROW_567250" vbProcedure="false">Sheet1!$F$107</definedName>
    <definedName function="false" hidden="false" localSheetId="1" name="QB_ROW_568040" vbProcedure="false">Sheet1!$E$96</definedName>
    <definedName function="false" hidden="false" localSheetId="1" name="QB_ROW_568340" vbProcedure="false">Sheet1!$E$105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Sheet1!$F$109</definedName>
    <definedName function="false" hidden="false" localSheetId="1" name="QB_ROW_575250" vbProcedure="false">Sheet1!$F$89</definedName>
    <definedName function="false" hidden="false" localSheetId="1" name="QB_ROW_577250" vbProcedure="false">Sheet1!$F$94</definedName>
    <definedName function="false" hidden="false" localSheetId="1" name="QB_ROW_580250" vbProcedure="false">Sheet1!$F$97</definedName>
    <definedName function="false" hidden="false" localSheetId="1" name="QB_ROW_581250" vbProcedure="false">Sheet1!$F$101</definedName>
    <definedName function="false" hidden="false" localSheetId="1" name="QB_ROW_582250" vbProcedure="false">Sheet1!$F$102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Sheet1!$F$108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Sheet1!$E$92</definedName>
    <definedName function="false" hidden="false" localSheetId="1" name="QB_ROW_595340" vbProcedure="false">Sheet1!$E$95</definedName>
    <definedName function="false" hidden="false" localSheetId="1" name="QB_ROW_597250" vbProcedure="false">Sheet1!$F$93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3250" vbProcedure="false">Sheet1!$F$100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Sheet1!$F$98</definedName>
    <definedName function="false" hidden="false" localSheetId="1" name="QB_ROW_611250" vbProcedure="false">Sheet1!$F$104</definedName>
    <definedName function="false" hidden="false" localSheetId="1" name="QB_ROW_612250" vbProcedure="false">Sheet1!$F$30</definedName>
    <definedName function="false" hidden="false" localSheetId="1" name="QB_ROW_614250" vbProcedure="false">Sheet1!$F$99</definedName>
    <definedName function="false" hidden="false" localSheetId="1" name="QB_ROW_619240" vbProcedure="false">Sheet1!$E$143</definedName>
    <definedName function="false" hidden="false" localSheetId="1" name="QB_ROW_621240" vbProcedure="false">Sheet1!$E$125</definedName>
    <definedName function="false" hidden="false" localSheetId="1" name="QB_ROW_623240" vbProcedure="false">Sheet1!$E$119</definedName>
    <definedName function="false" hidden="false" localSheetId="1" name="QB_ROW_624240" vbProcedure="false">Sheet1!$E$137</definedName>
    <definedName function="false" hidden="false" localSheetId="1" name="QB_ROW_627240" vbProcedure="false">Sheet1!$E$145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Sheet1!$D$115</definedName>
    <definedName function="false" hidden="false" localSheetId="1" name="QB_ROW_653330" vbProcedure="false">Sheet1!$D$128</definedName>
    <definedName function="false" hidden="false" localSheetId="1" name="QB_ROW_655240" vbProcedure="false">Sheet1!$E$121</definedName>
    <definedName function="false" hidden="false" localSheetId="1" name="QB_ROW_656240" vbProcedure="false">Sheet1!$E$127</definedName>
    <definedName function="false" hidden="false" localSheetId="1" name="QB_ROW_658240" vbProcedure="false">Sheet1!$E$126</definedName>
    <definedName function="false" hidden="false" localSheetId="1" name="QB_ROW_660240" vbProcedure="false">Sheet1!$E$124</definedName>
    <definedName function="false" hidden="false" localSheetId="1" name="QB_ROW_661030" vbProcedure="false">Sheet1!$D$131</definedName>
    <definedName function="false" hidden="false" localSheetId="1" name="QB_ROW_661330" vbProcedure="false">Sheet1!$D$147</definedName>
    <definedName function="false" hidden="false" localSheetId="1" name="QB_ROW_662240" vbProcedure="false">Sheet1!$E$139</definedName>
    <definedName function="false" hidden="false" localSheetId="1" name="QB_ROW_663240" vbProcedure="false">Sheet1!$E$146</definedName>
    <definedName function="false" hidden="false" localSheetId="1" name="QB_ROW_664240" vbProcedure="false">Sheet1!$E$144</definedName>
    <definedName function="false" hidden="false" localSheetId="1" name="QB_ROW_666240" vbProcedure="false">Sheet1!$E$142</definedName>
    <definedName function="false" hidden="false" localSheetId="1" name="QB_ROW_669240" vbProcedure="false">Sheet1!$E$118</definedName>
    <definedName function="false" hidden="false" localSheetId="1" name="QB_ROW_671240" vbProcedure="false">Sheet1!$E$117</definedName>
    <definedName function="false" hidden="false" localSheetId="1" name="QB_ROW_676240" vbProcedure="false">Sheet1!$E$116</definedName>
    <definedName function="false" hidden="false" localSheetId="1" name="QB_ROW_679250" vbProcedure="false">Sheet1!$F$133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6240" vbProcedure="false">Sheet1!$E$141</definedName>
    <definedName function="false" hidden="false" localSheetId="1" name="QB_ROW_715240" vbProcedure="false">Sheet1!$E$120</definedName>
    <definedName function="false" hidden="false" localSheetId="1" name="QB_ROW_716240" vbProcedure="false">Sheet1!$E$138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75250" vbProcedure="false">Sheet1!$F$135</definedName>
    <definedName function="false" hidden="false" localSheetId="1" name="QB_ROW_781240" vbProcedure="false">Sheet1!$E$122</definedName>
    <definedName function="false" hidden="false" localSheetId="1" name="QB_ROW_782240" vbProcedure="false">Sheet1!$E$140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<sst xmlns="http://schemas.openxmlformats.org/spreadsheetml/2006/main" count="150" uniqueCount="142">
  <si>
    <t xml:space="preserve">Dec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</si>
  <si>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</si>
  <si>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</si>
  <si>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</si>
  <si>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</si>
  <si>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</si>
  <si>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</si>
  <si>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</si>
  <si>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</si>
  <si>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</si>
  <si>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</si>
  <si>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</si>
  <si>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</si>
  <si>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</si>
  <si>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</si>
  <si>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</si>
  <si>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</si>
  <si>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</si>
  <si>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</si>
  <si>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</si>
  <si>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</si>
  <si>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</si>
  <si>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</si>
  <si>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</si>
  <si>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</si>
  <si>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</si>
  <si>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</si>
  <si>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</si>
  <si>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</si>
  <si>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</si>
  <si>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</si>
  <si>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</si>
  <si>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</si>
  <si>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</si>
  <si>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</si>
  <si>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</si>
  <si>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</si>
  <si>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</si>
  <si>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</si>
  <si>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</si>
  <si>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</si>
  <si>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</si>
  <si>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</si>
  <si>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</si>
  <si>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</si>
  <si>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</si>
  <si>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</si>
  <si>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</si>
  <si>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</si>
  <si>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</si>
  <si>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</si>
  <si>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</si>
  <si>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</si>
  <si>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</si>
  <si>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</si>
  <si>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</si>
  <si>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</si>
  <si>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</si>
  <si>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</si>
  <si>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</si>
  <si>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</si>
  <si>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</si>
  <si>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</si>
  <si>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</si>
  <si>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</si>
  <si>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</si>
  <si>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</si>
  <si>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</si>
  <si>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</si>
  <si>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</si>
  <si>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</si>
  <si>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</si>
  <si>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</si>
  <si>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</si>
  <si>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</si>
  <si>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</si>
  <si>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</si>
  <si>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</si>
  <si>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</si>
  <si>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</si>
  <si>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</si>
  <si>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</si>
  <si>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</si>
  <si>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</si>
  <si>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</si>
  <si>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</si>
  <si>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</si>
  <si>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</si>
  <si>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</si>
  <si>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</si>
  <si>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</si>
  <si>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</si>
  <si>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</si>
  <si>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</si>
  <si>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</si>
  <si>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</si>
  <si>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</si>
  <si>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</si>
  <si>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</si>
  <si>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</si>
  <si>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</si>
  <si>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</si>
  <si>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</si>
  <si>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</si>
  <si>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</si>
  <si>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</si>
  <si>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</si>
  <si>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</si>
  <si>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</si>
  <si>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</si>
  <si>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</si>
  <si>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</si>
  <si>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Building Projects %</t>
  </si>
  <si>
    <t xml:space="preserve">Foundation Evangelism %</t>
  </si>
  <si>
    <t xml:space="preserve">Foundation Ministry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</si>
  <si>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</si>
  <si>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</si>
  <si>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</si>
  <si>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</si>
  <si>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</si>
  <si>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</si>
  <si>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</si>
  <si>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STM Mission Partner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</si>
  <si>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</si>
  <si>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</si>
  <si>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</si>
  <si>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</si>
  <si>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</si>
  <si>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</si>
  <si>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Morg. Stan. to WELS</t>
  </si>
  <si>
    <t xml:space="preserve">Total Foundation</t>
  </si>
  <si>
    <t xml:space="preserve">Freewill Offerings Pass Through</t>
  </si>
  <si>
    <t xml:space="preserve">FVL Member Offerings</t>
  </si>
  <si>
    <t xml:space="preserve">GriefShare</t>
  </si>
  <si>
    <t xml:space="preserve">Memorials Rec'd from Members</t>
  </si>
  <si>
    <t xml:space="preserve">STM Mission Partner</t>
  </si>
  <si>
    <t xml:space="preserve">Tuition Scrip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</si>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</sst>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27" activePane="bottomRight" state="frozen"/>
      <selection pane="topLeft" activeCell="A1" activeCellId="0" sqref="A1"/>
      <selection pane="topRight" activeCell="H1" activeCellId="0" sqref="H1"/>
      <selection pane="bottomLeft" activeCell="A27" activeCellId="0" sqref="A27"/>
      <selection pane="bottomRight" activeCell="P100" activeCellId="0" sqref="P100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7.86"/>
    <col collapsed="false" customWidth="true" hidden="false" outlineLevel="0" max="9" min="9" style="3" width="2.29"/>
    <col collapsed="false" customWidth="true" hidden="false" outlineLevel="0" max="10" min="10" style="3" width="7.86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5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450</v>
      </c>
      <c r="I6" s="12"/>
      <c r="J6" s="11" t="n">
        <v>125</v>
      </c>
    </row>
    <row r="7" customFormat="false" ht="15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160</v>
      </c>
      <c r="I7" s="12"/>
      <c r="J7" s="11" t="n">
        <v>75</v>
      </c>
    </row>
    <row r="8" customFormat="false" ht="15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2"/>
      <c r="J8" s="11" t="n">
        <v>0</v>
      </c>
    </row>
    <row r="9" customFormat="false" ht="15.75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3" t="n">
        <f aca="false">48201.82+4663.51</f>
        <v>52865.33</v>
      </c>
      <c r="I9" s="12"/>
      <c r="J9" s="13" t="n">
        <v>53300</v>
      </c>
    </row>
    <row r="10" customFormat="false" ht="15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53475.33</v>
      </c>
      <c r="I10" s="12"/>
      <c r="J10" s="11" t="n">
        <f aca="false">ROUND(SUM(J5:J9),5)</f>
        <v>53500</v>
      </c>
    </row>
    <row r="11" customFormat="false" ht="15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450</v>
      </c>
      <c r="I11" s="12"/>
      <c r="J11" s="11" t="n">
        <v>865</v>
      </c>
    </row>
    <row r="12" customFormat="false" ht="15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2"/>
      <c r="J12" s="11"/>
    </row>
    <row r="13" customFormat="false" ht="15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46.45</v>
      </c>
      <c r="I13" s="12"/>
      <c r="J13" s="11" t="n">
        <v>0</v>
      </c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3" t="n">
        <v>340.64</v>
      </c>
      <c r="I14" s="12"/>
      <c r="J14" s="13" t="n">
        <v>0</v>
      </c>
    </row>
    <row r="15" customFormat="false" ht="15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387.09</v>
      </c>
      <c r="I15" s="12"/>
      <c r="J15" s="11" t="n">
        <f aca="false">ROUND(SUM(J12:J14),5)</f>
        <v>0</v>
      </c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2"/>
      <c r="J16" s="11"/>
    </row>
    <row r="17" customFormat="false" ht="15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0</v>
      </c>
      <c r="I17" s="12"/>
      <c r="J17" s="11" t="n">
        <v>100</v>
      </c>
    </row>
    <row r="18" customFormat="false" ht="15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1070</v>
      </c>
      <c r="I18" s="12"/>
      <c r="J18" s="11" t="n">
        <v>90</v>
      </c>
    </row>
    <row r="19" customFormat="false" ht="15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230</v>
      </c>
      <c r="I19" s="12"/>
      <c r="J19" s="11" t="n">
        <v>230</v>
      </c>
    </row>
    <row r="20" customFormat="false" ht="15.75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3" t="n">
        <v>10</v>
      </c>
      <c r="I20" s="12"/>
      <c r="J20" s="13" t="n">
        <v>10</v>
      </c>
    </row>
    <row r="21" customFormat="false" ht="15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1310</v>
      </c>
      <c r="I21" s="12"/>
      <c r="J21" s="11" t="n">
        <f aca="false">ROUND(SUM(J16:J20),5)</f>
        <v>430</v>
      </c>
    </row>
    <row r="22" customFormat="false" ht="15.75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4" t="n">
        <v>0</v>
      </c>
      <c r="I22" s="12"/>
      <c r="J22" s="14" t="n">
        <v>553</v>
      </c>
    </row>
    <row r="23" customFormat="false" ht="15.75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5" t="n">
        <f aca="false">ROUND(H4+SUM(H10:H11)+H15+SUM(H21:H22),5)</f>
        <v>55622.42</v>
      </c>
      <c r="I23" s="12"/>
      <c r="J23" s="15" t="n">
        <f aca="false">ROUND(J4+SUM(J10:J11)+J15+SUM(J21:J22),5)</f>
        <v>55348</v>
      </c>
    </row>
    <row r="24" customFormat="false" ht="15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55622.42</v>
      </c>
      <c r="I24" s="12"/>
      <c r="J24" s="11" t="n">
        <f aca="false">J23</f>
        <v>55348</v>
      </c>
    </row>
    <row r="25" customFormat="false" ht="15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</row>
    <row r="26" customFormat="false" ht="15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77.39</v>
      </c>
      <c r="I27" s="12"/>
      <c r="J27" s="11" t="n">
        <v>45</v>
      </c>
    </row>
    <row r="28" customFormat="false" ht="15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2712.75</v>
      </c>
      <c r="I28" s="12"/>
      <c r="J28" s="11" t="n">
        <v>3285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2"/>
      <c r="J29" s="11" t="n">
        <v>0</v>
      </c>
    </row>
    <row r="30" customFormat="false" ht="15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1810</v>
      </c>
      <c r="I30" s="12"/>
      <c r="J30" s="11" t="n">
        <v>550</v>
      </c>
    </row>
    <row r="31" customFormat="false" ht="15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9.29</v>
      </c>
      <c r="I31" s="12"/>
      <c r="J31" s="11" t="n">
        <v>50</v>
      </c>
    </row>
    <row r="32" customFormat="false" ht="15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162.99</v>
      </c>
      <c r="I32" s="12"/>
      <c r="J32" s="11" t="n">
        <v>185</v>
      </c>
    </row>
    <row r="33" customFormat="false" ht="15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180</v>
      </c>
      <c r="I33" s="12"/>
      <c r="J33" s="11" t="n">
        <v>70</v>
      </c>
    </row>
    <row r="34" customFormat="false" ht="15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2177.24</v>
      </c>
      <c r="I34" s="12"/>
      <c r="J34" s="11" t="n">
        <v>1970</v>
      </c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225</v>
      </c>
      <c r="I35" s="12"/>
      <c r="J35" s="13" t="n">
        <v>0</v>
      </c>
    </row>
    <row r="36" customFormat="false" ht="15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7354.66</v>
      </c>
      <c r="I36" s="12"/>
      <c r="J36" s="11" t="n">
        <f aca="false">ROUND(SUM(J26:J35),5)</f>
        <v>6155</v>
      </c>
    </row>
    <row r="37" customFormat="false" ht="15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</row>
    <row r="38" customFormat="false" ht="15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32.07</v>
      </c>
      <c r="I38" s="12"/>
      <c r="J38" s="11" t="n">
        <v>0</v>
      </c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3" t="n">
        <v>0</v>
      </c>
      <c r="I39" s="12"/>
      <c r="J39" s="13" t="n">
        <v>0</v>
      </c>
    </row>
    <row r="40" customFormat="false" ht="15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ROUND(SUM(H37:H39),5)</f>
        <v>32.07</v>
      </c>
      <c r="I40" s="12"/>
      <c r="J40" s="11" t="n">
        <f aca="false">ROUND(SUM(J37:J39),5)</f>
        <v>0</v>
      </c>
    </row>
    <row r="41" customFormat="false" ht="15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/>
      <c r="I41" s="12"/>
      <c r="J41" s="11"/>
    </row>
    <row r="42" customFormat="false" ht="15" hidden="false" customHeight="false" outlineLevel="0" collapsed="false">
      <c r="A42" s="4"/>
      <c r="B42" s="4"/>
      <c r="C42" s="4"/>
      <c r="D42" s="4"/>
      <c r="E42" s="4"/>
      <c r="F42" s="4" t="s">
        <v>41</v>
      </c>
      <c r="G42" s="4"/>
      <c r="H42" s="11" t="n">
        <v>85</v>
      </c>
      <c r="I42" s="12"/>
      <c r="J42" s="11" t="n">
        <v>0</v>
      </c>
    </row>
    <row r="43" customFormat="false" ht="15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0</v>
      </c>
      <c r="I43" s="12"/>
      <c r="J43" s="11" t="n">
        <v>10</v>
      </c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3" t="n">
        <v>10.76</v>
      </c>
      <c r="I44" s="12"/>
      <c r="J44" s="13" t="n">
        <v>65</v>
      </c>
    </row>
    <row r="45" customFormat="false" ht="15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 t="n">
        <f aca="false">ROUND(SUM(H41:H44),5)</f>
        <v>95.76</v>
      </c>
      <c r="I45" s="12"/>
      <c r="J45" s="11" t="n">
        <f aca="false">ROUND(SUM(J41:J44),5)</f>
        <v>75</v>
      </c>
    </row>
    <row r="46" customFormat="false" ht="15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/>
      <c r="I46" s="12"/>
      <c r="J46" s="11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3" t="n">
        <v>0</v>
      </c>
      <c r="I47" s="12"/>
      <c r="J47" s="13" t="n">
        <v>834</v>
      </c>
    </row>
    <row r="48" customFormat="false" ht="15" hidden="false" customHeight="false" outlineLevel="0" collapsed="false">
      <c r="A48" s="4"/>
      <c r="B48" s="4"/>
      <c r="C48" s="4"/>
      <c r="D48" s="4"/>
      <c r="E48" s="4" t="s">
        <v>47</v>
      </c>
      <c r="F48" s="4"/>
      <c r="G48" s="4"/>
      <c r="H48" s="11" t="n">
        <f aca="false">ROUND(SUM(H46:H47),5)</f>
        <v>0</v>
      </c>
      <c r="I48" s="12"/>
      <c r="J48" s="11" t="n">
        <f aca="false">ROUND(SUM(J46:J47),5)</f>
        <v>834</v>
      </c>
    </row>
    <row r="49" customFormat="false" ht="15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/>
      <c r="I49" s="12"/>
      <c r="J49" s="11"/>
    </row>
    <row r="50" customFormat="false" ht="15" hidden="false" customHeight="false" outlineLevel="0" collapsed="false">
      <c r="A50" s="4"/>
      <c r="B50" s="4"/>
      <c r="C50" s="4"/>
      <c r="D50" s="4"/>
      <c r="E50" s="4"/>
      <c r="F50" s="4" t="s">
        <v>49</v>
      </c>
      <c r="G50" s="4"/>
      <c r="H50" s="11" t="n">
        <v>209.26</v>
      </c>
      <c r="I50" s="12"/>
      <c r="J50" s="11" t="n">
        <v>25</v>
      </c>
    </row>
    <row r="51" customFormat="false" ht="15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301.99</v>
      </c>
      <c r="I51" s="12"/>
      <c r="J51" s="11" t="n">
        <v>500</v>
      </c>
    </row>
    <row r="52" customFormat="false" ht="15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0</v>
      </c>
      <c r="I52" s="12"/>
      <c r="J52" s="11" t="n">
        <v>0</v>
      </c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3" t="n">
        <v>0</v>
      </c>
      <c r="I53" s="12"/>
      <c r="J53" s="13" t="n">
        <v>0</v>
      </c>
    </row>
    <row r="54" customFormat="false" ht="15" hidden="false" customHeight="false" outlineLevel="0" collapsed="false">
      <c r="A54" s="4"/>
      <c r="B54" s="4"/>
      <c r="C54" s="4"/>
      <c r="D54" s="4"/>
      <c r="E54" s="4" t="s">
        <v>53</v>
      </c>
      <c r="F54" s="4"/>
      <c r="G54" s="4"/>
      <c r="H54" s="11" t="n">
        <f aca="false">ROUND(SUM(H49:H53),5)</f>
        <v>511.25</v>
      </c>
      <c r="I54" s="12"/>
      <c r="J54" s="11" t="n">
        <f aca="false">ROUND(SUM(J49:J53),5)</f>
        <v>525</v>
      </c>
    </row>
    <row r="55" customFormat="false" ht="15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/>
      <c r="I55" s="12"/>
      <c r="J55" s="11"/>
    </row>
    <row r="56" customFormat="false" ht="15" hidden="false" customHeight="false" outlineLevel="0" collapsed="false">
      <c r="A56" s="4"/>
      <c r="B56" s="4"/>
      <c r="C56" s="4"/>
      <c r="D56" s="4"/>
      <c r="E56" s="4"/>
      <c r="F56" s="4" t="s">
        <v>55</v>
      </c>
      <c r="G56" s="4"/>
      <c r="H56" s="11" t="n">
        <v>1666</v>
      </c>
      <c r="I56" s="12"/>
      <c r="J56" s="11" t="n">
        <v>1666</v>
      </c>
    </row>
    <row r="57" customFormat="false" ht="15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2084</v>
      </c>
      <c r="I57" s="12"/>
      <c r="J57" s="11" t="n">
        <v>2084</v>
      </c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3" t="n">
        <v>0</v>
      </c>
      <c r="I58" s="12"/>
      <c r="J58" s="13" t="n">
        <v>0</v>
      </c>
    </row>
    <row r="59" customFormat="false" ht="15" hidden="false" customHeight="false" outlineLevel="0" collapsed="false">
      <c r="A59" s="4"/>
      <c r="B59" s="4"/>
      <c r="C59" s="4"/>
      <c r="D59" s="4"/>
      <c r="E59" s="4" t="s">
        <v>58</v>
      </c>
      <c r="F59" s="4"/>
      <c r="G59" s="4"/>
      <c r="H59" s="11" t="n">
        <f aca="false">ROUND(SUM(H55:H58),5)</f>
        <v>3750</v>
      </c>
      <c r="I59" s="12"/>
      <c r="J59" s="11" t="n">
        <f aca="false">ROUND(SUM(J55:J58),5)</f>
        <v>3750</v>
      </c>
    </row>
    <row r="60" customFormat="false" ht="15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/>
      <c r="I60" s="12"/>
      <c r="J60" s="11"/>
    </row>
    <row r="61" customFormat="false" ht="15" hidden="false" customHeight="false" outlineLevel="0" collapsed="false">
      <c r="A61" s="4"/>
      <c r="B61" s="4"/>
      <c r="C61" s="4"/>
      <c r="D61" s="4"/>
      <c r="E61" s="4"/>
      <c r="F61" s="4" t="s">
        <v>60</v>
      </c>
      <c r="G61" s="4"/>
      <c r="H61" s="11" t="n">
        <v>25.6</v>
      </c>
      <c r="I61" s="12"/>
      <c r="J61" s="11" t="n">
        <v>84</v>
      </c>
    </row>
    <row r="62" customFormat="false" ht="15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0</v>
      </c>
      <c r="I62" s="12"/>
      <c r="J62" s="11" t="n">
        <v>0</v>
      </c>
    </row>
    <row r="63" customFormat="false" ht="15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0</v>
      </c>
      <c r="I63" s="12"/>
      <c r="J63" s="11" t="n">
        <v>13</v>
      </c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3" t="n">
        <v>24</v>
      </c>
      <c r="I64" s="12"/>
      <c r="J64" s="13" t="n">
        <v>20</v>
      </c>
    </row>
    <row r="65" customFormat="false" ht="15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ROUND(SUM(H60:H64),5)</f>
        <v>49.6</v>
      </c>
      <c r="I65" s="12"/>
      <c r="J65" s="11" t="n">
        <f aca="false">ROUND(SUM(J60:J64),5)</f>
        <v>117</v>
      </c>
    </row>
    <row r="66" customFormat="false" ht="15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2"/>
      <c r="J66" s="11"/>
    </row>
    <row r="67" customFormat="false" ht="15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4013.64</v>
      </c>
      <c r="I67" s="12"/>
      <c r="J67" s="11" t="n">
        <v>3405</v>
      </c>
    </row>
    <row r="68" customFormat="false" ht="15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2028.02</v>
      </c>
      <c r="I68" s="12"/>
      <c r="J68" s="11" t="n">
        <v>2290</v>
      </c>
    </row>
    <row r="69" customFormat="false" ht="15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2208</v>
      </c>
      <c r="I69" s="12"/>
      <c r="J69" s="11" t="n">
        <v>2208</v>
      </c>
    </row>
    <row r="70" customFormat="false" ht="15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672.4</v>
      </c>
      <c r="I70" s="12"/>
      <c r="J70" s="11" t="n">
        <v>550</v>
      </c>
    </row>
    <row r="71" customFormat="false" ht="15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917.5</v>
      </c>
      <c r="I71" s="12"/>
      <c r="J71" s="11" t="n">
        <v>944</v>
      </c>
    </row>
    <row r="72" customFormat="false" ht="15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513.66</v>
      </c>
      <c r="I72" s="12"/>
      <c r="J72" s="11" t="n">
        <v>516</v>
      </c>
    </row>
    <row r="73" customFormat="false" ht="15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0</v>
      </c>
      <c r="I73" s="12"/>
      <c r="J73" s="11" t="n">
        <v>0</v>
      </c>
    </row>
    <row r="74" customFormat="false" ht="15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11658.06</v>
      </c>
      <c r="I74" s="12"/>
      <c r="J74" s="11" t="n">
        <v>12220</v>
      </c>
    </row>
    <row r="75" customFormat="false" ht="15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1630.76</v>
      </c>
      <c r="I75" s="12"/>
      <c r="J75" s="11" t="n">
        <v>1720</v>
      </c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3" t="n">
        <v>561.54</v>
      </c>
      <c r="I76" s="12"/>
      <c r="J76" s="13" t="n">
        <v>561</v>
      </c>
    </row>
    <row r="77" customFormat="false" ht="15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24203.58</v>
      </c>
      <c r="I77" s="12"/>
      <c r="J77" s="11" t="n">
        <f aca="false">ROUND(SUM(J66:J76),5)</f>
        <v>24414</v>
      </c>
    </row>
    <row r="78" customFormat="false" ht="15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2"/>
      <c r="J78" s="11"/>
    </row>
    <row r="79" customFormat="false" ht="15" hidden="false" customHeight="false" outlineLevel="0" collapsed="false">
      <c r="A79" s="4"/>
      <c r="B79" s="4"/>
      <c r="C79" s="4"/>
      <c r="D79" s="4"/>
      <c r="E79" s="4"/>
      <c r="F79" s="4" t="s">
        <v>10</v>
      </c>
      <c r="G79" s="4"/>
      <c r="H79" s="11"/>
      <c r="I79" s="12"/>
      <c r="J79" s="11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0</v>
      </c>
      <c r="I80" s="12"/>
      <c r="J80" s="11" t="n">
        <v>50</v>
      </c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0</v>
      </c>
      <c r="I81" s="12"/>
      <c r="J81" s="11" t="n">
        <v>0</v>
      </c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3" t="n">
        <v>355.05</v>
      </c>
      <c r="I82" s="12"/>
      <c r="J82" s="13" t="n">
        <v>580</v>
      </c>
    </row>
    <row r="83" customFormat="false" ht="15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355.05</v>
      </c>
      <c r="I83" s="12"/>
      <c r="J83" s="11" t="n">
        <f aca="false">ROUND(SUM(J79:J82),5)</f>
        <v>630</v>
      </c>
    </row>
    <row r="84" customFormat="false" ht="15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36.25</v>
      </c>
      <c r="I84" s="12"/>
      <c r="J84" s="11" t="n">
        <v>35</v>
      </c>
    </row>
    <row r="85" customFormat="false" ht="15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0</v>
      </c>
    </row>
    <row r="86" customFormat="false" ht="15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718.26</v>
      </c>
      <c r="I86" s="12"/>
      <c r="J86" s="11" t="n">
        <v>-553</v>
      </c>
    </row>
    <row r="87" customFormat="false" ht="15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46.45</v>
      </c>
      <c r="I87" s="12"/>
      <c r="J87" s="11"/>
    </row>
    <row r="88" customFormat="false" ht="15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2141.4</v>
      </c>
      <c r="I88" s="12"/>
      <c r="J88" s="11" t="n">
        <v>820</v>
      </c>
    </row>
    <row r="89" customFormat="false" ht="15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220</v>
      </c>
      <c r="I89" s="12"/>
      <c r="J89" s="11" t="n">
        <v>650</v>
      </c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3" t="n">
        <v>4262.61</v>
      </c>
      <c r="I90" s="12"/>
      <c r="J90" s="13" t="n">
        <v>3730</v>
      </c>
    </row>
    <row r="91" customFormat="false" ht="15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7780.02</v>
      </c>
      <c r="I91" s="12"/>
      <c r="J91" s="11" t="n">
        <f aca="false">ROUND(J78+SUM(J83:J90),5)</f>
        <v>5312</v>
      </c>
    </row>
    <row r="92" customFormat="false" ht="15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/>
      <c r="I92" s="12"/>
      <c r="J92" s="11"/>
    </row>
    <row r="93" customFormat="false" ht="15" hidden="false" customHeight="false" outlineLevel="0" collapsed="false">
      <c r="A93" s="4"/>
      <c r="B93" s="4"/>
      <c r="C93" s="4"/>
      <c r="D93" s="4"/>
      <c r="E93" s="4"/>
      <c r="F93" s="4" t="s">
        <v>89</v>
      </c>
      <c r="G93" s="4"/>
      <c r="H93" s="11" t="n">
        <v>0</v>
      </c>
      <c r="I93" s="12"/>
      <c r="J93" s="11" t="n">
        <v>0</v>
      </c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3" t="n">
        <v>159.49</v>
      </c>
      <c r="I94" s="12"/>
      <c r="J94" s="13" t="n">
        <v>125</v>
      </c>
    </row>
    <row r="95" customFormat="false" ht="15" hidden="false" customHeight="false" outlineLevel="0" collapsed="false">
      <c r="A95" s="4"/>
      <c r="B95" s="4"/>
      <c r="C95" s="4"/>
      <c r="D95" s="4"/>
      <c r="E95" s="4" t="s">
        <v>91</v>
      </c>
      <c r="F95" s="4"/>
      <c r="G95" s="4"/>
      <c r="H95" s="11" t="n">
        <f aca="false">ROUND(SUM(H92:H94),5)</f>
        <v>159.49</v>
      </c>
      <c r="I95" s="12"/>
      <c r="J95" s="11" t="n">
        <f aca="false">ROUND(SUM(J92:J94),5)</f>
        <v>125</v>
      </c>
    </row>
    <row r="96" customFormat="false" ht="15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1"/>
      <c r="I96" s="12"/>
      <c r="J96" s="11"/>
    </row>
    <row r="97" customFormat="false" ht="15" hidden="false" customHeight="false" outlineLevel="0" collapsed="false">
      <c r="A97" s="4"/>
      <c r="B97" s="4"/>
      <c r="C97" s="4"/>
      <c r="D97" s="4"/>
      <c r="E97" s="4"/>
      <c r="F97" s="4" t="s">
        <v>93</v>
      </c>
      <c r="G97" s="4"/>
      <c r="H97" s="11" t="n">
        <v>0</v>
      </c>
      <c r="I97" s="12"/>
      <c r="J97" s="11" t="n">
        <v>250</v>
      </c>
    </row>
    <row r="98" customFormat="false" ht="15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0</v>
      </c>
      <c r="I98" s="12"/>
      <c r="J98" s="11" t="n">
        <v>0</v>
      </c>
    </row>
    <row r="99" customFormat="false" ht="15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0</v>
      </c>
      <c r="I100" s="12"/>
      <c r="J100" s="11" t="n">
        <v>0</v>
      </c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721.16</v>
      </c>
      <c r="I101" s="12"/>
      <c r="J101" s="11" t="n">
        <v>650</v>
      </c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50</v>
      </c>
      <c r="I102" s="12"/>
      <c r="J102" s="11" t="n">
        <v>0</v>
      </c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105</v>
      </c>
      <c r="I103" s="12"/>
      <c r="J103" s="11" t="n">
        <v>0</v>
      </c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3" t="n">
        <v>0</v>
      </c>
      <c r="I104" s="12"/>
      <c r="J104" s="13" t="n">
        <v>0</v>
      </c>
    </row>
    <row r="105" customFormat="false" ht="15" hidden="false" customHeight="false" outlineLevel="0" collapsed="false">
      <c r="A105" s="4"/>
      <c r="B105" s="4"/>
      <c r="C105" s="4"/>
      <c r="D105" s="4"/>
      <c r="E105" s="4" t="s">
        <v>101</v>
      </c>
      <c r="F105" s="4"/>
      <c r="G105" s="4"/>
      <c r="H105" s="11" t="n">
        <f aca="false">ROUND(SUM(H96:H104),5)</f>
        <v>876.16</v>
      </c>
      <c r="I105" s="12"/>
      <c r="J105" s="11" t="n">
        <f aca="false">ROUND(SUM(J96:J104),5)</f>
        <v>900</v>
      </c>
    </row>
    <row r="106" customFormat="false" ht="15" hidden="false" customHeight="false" outlineLevel="0" collapsed="false">
      <c r="A106" s="4"/>
      <c r="B106" s="4"/>
      <c r="C106" s="4"/>
      <c r="D106" s="4"/>
      <c r="E106" s="4" t="s">
        <v>102</v>
      </c>
      <c r="F106" s="4"/>
      <c r="G106" s="4"/>
      <c r="H106" s="11"/>
      <c r="I106" s="12"/>
      <c r="J106" s="11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 t="s">
        <v>103</v>
      </c>
      <c r="G107" s="4"/>
      <c r="H107" s="11" t="n">
        <v>0</v>
      </c>
      <c r="I107" s="12"/>
      <c r="J107" s="11" t="n">
        <v>0</v>
      </c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1" t="n">
        <v>0</v>
      </c>
      <c r="I108" s="12"/>
      <c r="J108" s="11" t="n">
        <v>85</v>
      </c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4" t="n">
        <v>179.98</v>
      </c>
      <c r="I109" s="12"/>
      <c r="J109" s="14" t="n">
        <v>0</v>
      </c>
    </row>
    <row r="110" customFormat="false" ht="15.75" hidden="false" customHeight="false" outlineLevel="0" collapsed="false">
      <c r="A110" s="4"/>
      <c r="B110" s="4"/>
      <c r="C110" s="4"/>
      <c r="D110" s="4"/>
      <c r="E110" s="4" t="s">
        <v>106</v>
      </c>
      <c r="F110" s="4"/>
      <c r="G110" s="4"/>
      <c r="H110" s="16" t="n">
        <f aca="false">ROUND(SUM(H106:H109),5)</f>
        <v>179.98</v>
      </c>
      <c r="I110" s="12"/>
      <c r="J110" s="16" t="n">
        <f aca="false">ROUND(SUM(J106:J109),5)</f>
        <v>85</v>
      </c>
    </row>
    <row r="111" customFormat="false" ht="15.75" hidden="false" customHeight="false" outlineLevel="0" collapsed="false">
      <c r="A111" s="4"/>
      <c r="B111" s="4"/>
      <c r="C111" s="4"/>
      <c r="D111" s="4" t="s">
        <v>107</v>
      </c>
      <c r="E111" s="4"/>
      <c r="F111" s="4"/>
      <c r="G111" s="4"/>
      <c r="H111" s="15" t="n">
        <f aca="false">ROUND(H25+H36+H40+H45+H48+H54+H59+H65+H77+H91+H95+H105+H110,5)</f>
        <v>44992.57</v>
      </c>
      <c r="I111" s="12"/>
      <c r="J111" s="15" t="n">
        <f aca="false">ROUND(J25+J36+J40+J45+J48+J54+J59+J65+J77+J91+J95+J105+J110,5)</f>
        <v>42292</v>
      </c>
    </row>
    <row r="112" customFormat="false" ht="15" hidden="false" customHeight="false" outlineLevel="0" collapsed="false">
      <c r="A112" s="4"/>
      <c r="B112" s="4" t="s">
        <v>108</v>
      </c>
      <c r="C112" s="4"/>
      <c r="D112" s="4"/>
      <c r="E112" s="4"/>
      <c r="F112" s="4"/>
      <c r="G112" s="4"/>
      <c r="H112" s="11" t="n">
        <f aca="false">ROUND(H3+H24-H111,5)</f>
        <v>10629.85</v>
      </c>
      <c r="I112" s="12"/>
      <c r="J112" s="11" t="n">
        <f aca="false">ROUND(J3+J24-J111,5)</f>
        <v>13056</v>
      </c>
    </row>
    <row r="113" customFormat="false" ht="15" hidden="false" customHeight="false" outlineLevel="0" collapsed="false">
      <c r="A113" s="4"/>
      <c r="B113" s="4" t="s">
        <v>109</v>
      </c>
      <c r="C113" s="4"/>
      <c r="D113" s="4"/>
      <c r="E113" s="4"/>
      <c r="F113" s="4"/>
      <c r="G113" s="4"/>
      <c r="H113" s="11"/>
      <c r="I113" s="12"/>
      <c r="J113" s="11"/>
    </row>
    <row r="114" customFormat="false" ht="15" hidden="false" customHeight="false" outlineLevel="0" collapsed="false">
      <c r="A114" s="4"/>
      <c r="B114" s="4"/>
      <c r="C114" s="4" t="s">
        <v>110</v>
      </c>
      <c r="D114" s="4"/>
      <c r="E114" s="4"/>
      <c r="F114" s="4"/>
      <c r="G114" s="4"/>
      <c r="H114" s="11"/>
      <c r="I114" s="12"/>
      <c r="J114" s="11"/>
    </row>
    <row r="115" customFormat="false" ht="15" hidden="false" customHeight="false" outlineLevel="0" collapsed="false">
      <c r="A115" s="4"/>
      <c r="B115" s="4"/>
      <c r="C115" s="4"/>
      <c r="D115" s="4" t="s">
        <v>111</v>
      </c>
      <c r="E115" s="4"/>
      <c r="F115" s="4"/>
      <c r="G115" s="4"/>
      <c r="H115" s="11"/>
      <c r="I115" s="12"/>
      <c r="J115" s="11"/>
    </row>
    <row r="116" customFormat="false" ht="15" hidden="false" customHeight="false" outlineLevel="0" collapsed="false">
      <c r="A116" s="4"/>
      <c r="B116" s="4"/>
      <c r="C116" s="4"/>
      <c r="D116" s="4"/>
      <c r="E116" s="4" t="s">
        <v>112</v>
      </c>
      <c r="F116" s="4"/>
      <c r="G116" s="4"/>
      <c r="H116" s="11" t="n">
        <v>6712.02</v>
      </c>
      <c r="I116" s="12"/>
      <c r="J116" s="11"/>
    </row>
    <row r="117" customFormat="false" ht="15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1" t="n">
        <v>657.23</v>
      </c>
      <c r="I117" s="12"/>
      <c r="J117" s="11"/>
    </row>
    <row r="118" customFormat="false" ht="15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1" t="n">
        <v>2306.44</v>
      </c>
      <c r="I118" s="12"/>
      <c r="J118" s="11"/>
    </row>
    <row r="119" customFormat="false" ht="15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10100</v>
      </c>
      <c r="I119" s="12"/>
      <c r="J119" s="11"/>
    </row>
    <row r="120" customFormat="false" ht="15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24</v>
      </c>
      <c r="I120" s="12"/>
      <c r="J120" s="11"/>
    </row>
    <row r="121" customFormat="false" ht="15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35</v>
      </c>
      <c r="I121" s="12"/>
      <c r="J121" s="11"/>
    </row>
    <row r="122" customFormat="false" ht="15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1" t="n">
        <v>12726</v>
      </c>
      <c r="I122" s="12"/>
      <c r="J122" s="11"/>
    </row>
    <row r="123" customFormat="false" ht="15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1" t="n">
        <v>150.21</v>
      </c>
      <c r="I123" s="12"/>
      <c r="J123" s="11"/>
    </row>
    <row r="124" customFormat="false" ht="15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1" t="n">
        <v>20</v>
      </c>
      <c r="I124" s="12"/>
      <c r="J124" s="11"/>
    </row>
    <row r="125" customFormat="false" ht="15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438</v>
      </c>
      <c r="I125" s="12"/>
      <c r="J125" s="11"/>
    </row>
    <row r="126" customFormat="false" ht="15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1" t="n">
        <v>50</v>
      </c>
      <c r="I126" s="12"/>
      <c r="J126" s="11"/>
    </row>
    <row r="127" customFormat="false" ht="15.75" hidden="false" customHeight="false" outlineLevel="0" collapsed="false">
      <c r="A127" s="4"/>
      <c r="B127" s="4"/>
      <c r="C127" s="4"/>
      <c r="D127" s="4"/>
      <c r="E127" s="4" t="s">
        <v>123</v>
      </c>
      <c r="F127" s="4"/>
      <c r="G127" s="4"/>
      <c r="H127" s="14" t="n">
        <v>150</v>
      </c>
      <c r="I127" s="12"/>
      <c r="J127" s="11"/>
    </row>
    <row r="128" customFormat="false" ht="15.75" hidden="false" customHeight="false" outlineLevel="0" collapsed="false">
      <c r="A128" s="4"/>
      <c r="B128" s="4"/>
      <c r="C128" s="4"/>
      <c r="D128" s="4" t="s">
        <v>124</v>
      </c>
      <c r="E128" s="4"/>
      <c r="F128" s="4"/>
      <c r="G128" s="4"/>
      <c r="H128" s="15" t="n">
        <f aca="false">ROUND(SUM(H115:H127),5)</f>
        <v>33368.9</v>
      </c>
      <c r="I128" s="12"/>
      <c r="J128" s="11"/>
    </row>
    <row r="129" customFormat="false" ht="15" hidden="false" customHeight="false" outlineLevel="0" collapsed="false">
      <c r="A129" s="4"/>
      <c r="B129" s="4"/>
      <c r="C129" s="4" t="s">
        <v>125</v>
      </c>
      <c r="D129" s="4"/>
      <c r="E129" s="4"/>
      <c r="F129" s="4"/>
      <c r="G129" s="4"/>
      <c r="H129" s="11" t="n">
        <f aca="false">ROUND(H114+H128,5)</f>
        <v>33368.9</v>
      </c>
      <c r="I129" s="12"/>
      <c r="J129" s="11"/>
    </row>
    <row r="130" customFormat="false" ht="15" hidden="false" customHeight="false" outlineLevel="0" collapsed="false">
      <c r="A130" s="4"/>
      <c r="B130" s="4"/>
      <c r="C130" s="4" t="s">
        <v>126</v>
      </c>
      <c r="D130" s="4"/>
      <c r="E130" s="4"/>
      <c r="F130" s="4"/>
      <c r="G130" s="4"/>
      <c r="H130" s="11"/>
      <c r="I130" s="12"/>
      <c r="J130" s="11"/>
    </row>
    <row r="131" customFormat="false" ht="15" hidden="false" customHeight="false" outlineLevel="0" collapsed="false">
      <c r="A131" s="4"/>
      <c r="B131" s="4"/>
      <c r="C131" s="4"/>
      <c r="D131" s="4" t="s">
        <v>127</v>
      </c>
      <c r="E131" s="4"/>
      <c r="F131" s="4"/>
      <c r="G131" s="4"/>
      <c r="H131" s="11"/>
      <c r="I131" s="12"/>
      <c r="J131" s="11"/>
    </row>
    <row r="132" customFormat="false" ht="15" hidden="false" customHeight="false" outlineLevel="0" collapsed="false">
      <c r="A132" s="4"/>
      <c r="B132" s="4"/>
      <c r="C132" s="4"/>
      <c r="D132" s="4"/>
      <c r="E132" s="4" t="s">
        <v>128</v>
      </c>
      <c r="F132" s="4"/>
      <c r="G132" s="4"/>
      <c r="H132" s="11"/>
      <c r="I132" s="12"/>
      <c r="J132" s="11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 t="s">
        <v>113</v>
      </c>
      <c r="G133" s="4"/>
      <c r="H133" s="11" t="n">
        <v>657.23</v>
      </c>
      <c r="I133" s="12"/>
      <c r="J133" s="11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 t="s">
        <v>114</v>
      </c>
      <c r="G134" s="4"/>
      <c r="H134" s="11" t="n">
        <v>2141.44</v>
      </c>
      <c r="I134" s="12"/>
      <c r="J134" s="11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 t="s">
        <v>129</v>
      </c>
      <c r="G135" s="4"/>
      <c r="H135" s="13" t="n">
        <v>342.02</v>
      </c>
      <c r="I135" s="12"/>
      <c r="J135" s="11"/>
    </row>
    <row r="136" customFormat="false" ht="15" hidden="false" customHeight="false" outlineLevel="0" collapsed="false">
      <c r="A136" s="4"/>
      <c r="B136" s="4"/>
      <c r="C136" s="4"/>
      <c r="D136" s="4"/>
      <c r="E136" s="4" t="s">
        <v>130</v>
      </c>
      <c r="F136" s="4"/>
      <c r="G136" s="4"/>
      <c r="H136" s="11" t="n">
        <f aca="false">ROUND(SUM(H132:H135),5)</f>
        <v>3140.69</v>
      </c>
      <c r="I136" s="12"/>
      <c r="J136" s="11"/>
    </row>
    <row r="137" customFormat="false" ht="15" hidden="false" customHeight="false" outlineLevel="0" collapsed="false">
      <c r="A137" s="4"/>
      <c r="B137" s="4"/>
      <c r="C137" s="4"/>
      <c r="D137" s="4"/>
      <c r="E137" s="4" t="s">
        <v>131</v>
      </c>
      <c r="F137" s="4"/>
      <c r="G137" s="4"/>
      <c r="H137" s="11" t="n">
        <v>10450.51</v>
      </c>
      <c r="I137" s="12"/>
      <c r="J137" s="11"/>
    </row>
    <row r="138" customFormat="false" ht="15" hidden="false" customHeight="false" outlineLevel="0" collapsed="false">
      <c r="A138" s="4"/>
      <c r="B138" s="4"/>
      <c r="C138" s="4"/>
      <c r="D138" s="4"/>
      <c r="E138" s="4" t="s">
        <v>116</v>
      </c>
      <c r="F138" s="4"/>
      <c r="G138" s="4"/>
      <c r="H138" s="11" t="n">
        <v>20.97</v>
      </c>
      <c r="I138" s="12"/>
      <c r="J138" s="11"/>
    </row>
    <row r="139" customFormat="false" ht="15" hidden="false" customHeight="false" outlineLevel="0" collapsed="false">
      <c r="A139" s="4"/>
      <c r="B139" s="4"/>
      <c r="C139" s="4"/>
      <c r="D139" s="4"/>
      <c r="E139" s="4" t="s">
        <v>132</v>
      </c>
      <c r="F139" s="4"/>
      <c r="G139" s="4"/>
      <c r="H139" s="11" t="n">
        <v>35</v>
      </c>
      <c r="I139" s="12"/>
      <c r="J139" s="11"/>
    </row>
    <row r="140" customFormat="false" ht="15" hidden="false" customHeight="false" outlineLevel="0" collapsed="false">
      <c r="A140" s="4"/>
      <c r="B140" s="4"/>
      <c r="C140" s="4"/>
      <c r="D140" s="4"/>
      <c r="E140" s="4" t="s">
        <v>118</v>
      </c>
      <c r="F140" s="4"/>
      <c r="G140" s="4"/>
      <c r="H140" s="11" t="n">
        <v>10383</v>
      </c>
      <c r="I140" s="12"/>
      <c r="J140" s="11"/>
    </row>
    <row r="141" customFormat="false" ht="15" hidden="false" customHeight="false" outlineLevel="0" collapsed="false">
      <c r="A141" s="4"/>
      <c r="B141" s="4"/>
      <c r="C141" s="4"/>
      <c r="D141" s="4"/>
      <c r="E141" s="4" t="s">
        <v>133</v>
      </c>
      <c r="F141" s="4"/>
      <c r="G141" s="4"/>
      <c r="H141" s="11" t="n">
        <v>46.32</v>
      </c>
      <c r="I141" s="12"/>
      <c r="J141" s="11"/>
    </row>
    <row r="142" customFormat="false" ht="15" hidden="false" customHeight="false" outlineLevel="0" collapsed="false">
      <c r="A142" s="4"/>
      <c r="B142" s="4"/>
      <c r="C142" s="4"/>
      <c r="D142" s="4"/>
      <c r="E142" s="4" t="s">
        <v>134</v>
      </c>
      <c r="F142" s="4"/>
      <c r="G142" s="4"/>
      <c r="H142" s="11" t="n">
        <v>100</v>
      </c>
      <c r="I142" s="12"/>
      <c r="J142" s="11"/>
    </row>
    <row r="143" customFormat="false" ht="15" hidden="false" customHeight="false" outlineLevel="0" collapsed="false">
      <c r="A143" s="4"/>
      <c r="B143" s="4"/>
      <c r="C143" s="4"/>
      <c r="D143" s="4"/>
      <c r="E143" s="4" t="s">
        <v>121</v>
      </c>
      <c r="F143" s="4"/>
      <c r="G143" s="4"/>
      <c r="H143" s="11" t="n">
        <v>925</v>
      </c>
      <c r="I143" s="12"/>
      <c r="J143" s="11"/>
    </row>
    <row r="144" customFormat="false" ht="15" hidden="false" customHeight="false" outlineLevel="0" collapsed="false">
      <c r="A144" s="4"/>
      <c r="B144" s="4"/>
      <c r="C144" s="4"/>
      <c r="D144" s="4"/>
      <c r="E144" s="4" t="s">
        <v>135</v>
      </c>
      <c r="F144" s="4"/>
      <c r="G144" s="4"/>
      <c r="H144" s="11" t="n">
        <v>125</v>
      </c>
      <c r="I144" s="12"/>
      <c r="J144" s="11"/>
    </row>
    <row r="145" customFormat="false" ht="15" hidden="false" customHeight="false" outlineLevel="0" collapsed="false">
      <c r="A145" s="4"/>
      <c r="B145" s="4"/>
      <c r="C145" s="4"/>
      <c r="D145" s="4"/>
      <c r="E145" s="4" t="s">
        <v>136</v>
      </c>
      <c r="F145" s="4"/>
      <c r="G145" s="4"/>
      <c r="H145" s="11" t="n">
        <v>63</v>
      </c>
      <c r="I145" s="12"/>
      <c r="J145" s="11"/>
    </row>
    <row r="146" customFormat="false" ht="15.75" hidden="false" customHeight="false" outlineLevel="0" collapsed="false">
      <c r="A146" s="4"/>
      <c r="B146" s="4"/>
      <c r="C146" s="4"/>
      <c r="D146" s="4"/>
      <c r="E146" s="4" t="s">
        <v>137</v>
      </c>
      <c r="F146" s="4"/>
      <c r="G146" s="4"/>
      <c r="H146" s="14" t="n">
        <v>125</v>
      </c>
      <c r="I146" s="12"/>
      <c r="J146" s="11"/>
    </row>
    <row r="147" customFormat="false" ht="15.75" hidden="false" customHeight="false" outlineLevel="0" collapsed="false">
      <c r="A147" s="4"/>
      <c r="B147" s="4"/>
      <c r="C147" s="4"/>
      <c r="D147" s="4" t="s">
        <v>138</v>
      </c>
      <c r="E147" s="4"/>
      <c r="F147" s="4"/>
      <c r="G147" s="4"/>
      <c r="H147" s="16" t="n">
        <f aca="false">ROUND(H131+SUM(H136:H146),5)</f>
        <v>25414.49</v>
      </c>
      <c r="I147" s="12"/>
      <c r="J147" s="11"/>
    </row>
    <row r="148" customFormat="false" ht="15.75" hidden="false" customHeight="false" outlineLevel="0" collapsed="false">
      <c r="A148" s="4"/>
      <c r="B148" s="4"/>
      <c r="C148" s="4" t="s">
        <v>139</v>
      </c>
      <c r="D148" s="4"/>
      <c r="E148" s="4"/>
      <c r="F148" s="4"/>
      <c r="G148" s="4"/>
      <c r="H148" s="16" t="n">
        <f aca="false">ROUND(H130+H147,5)</f>
        <v>25414.49</v>
      </c>
      <c r="I148" s="12"/>
      <c r="J148" s="11"/>
    </row>
    <row r="149" customFormat="false" ht="15.75" hidden="false" customHeight="false" outlineLevel="0" collapsed="false">
      <c r="A149" s="4"/>
      <c r="B149" s="4" t="s">
        <v>140</v>
      </c>
      <c r="C149" s="4"/>
      <c r="D149" s="4"/>
      <c r="E149" s="4"/>
      <c r="F149" s="4"/>
      <c r="G149" s="4"/>
      <c r="H149" s="16" t="n">
        <f aca="false">ROUND(H113+H129-H148,5)</f>
        <v>7954.41</v>
      </c>
      <c r="I149" s="12"/>
      <c r="J149" s="14"/>
    </row>
    <row r="150" s="18" customFormat="true" ht="12" hidden="false" customHeight="false" outlineLevel="0" collapsed="false">
      <c r="A150" s="4" t="s">
        <v>141</v>
      </c>
      <c r="B150" s="4"/>
      <c r="C150" s="4"/>
      <c r="D150" s="4"/>
      <c r="E150" s="4"/>
      <c r="F150" s="4"/>
      <c r="G150" s="4"/>
      <c r="H150" s="17" t="n">
        <f aca="false">ROUND(H112+H149,5)</f>
        <v>18584.26</v>
      </c>
      <c r="I150" s="4"/>
      <c r="J150" s="17" t="n">
        <f aca="false">ROUND(J112+J149,5)</f>
        <v>13056</v>
      </c>
    </row>
    <row r="15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12:55 PM
 01/10/20
 Cash Basis&amp;C&amp;"Arial,Bold"&amp;12 ST MATTHEW EVANGELICAL LUTHERAN CHURCH
&amp;14 Profit &amp;&amp; Loss Budget vs. Actual
&amp;10 December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2020-01-10T18:55:44Z</dcterms:created>
  <dc:creator>Sue</dc:creator>
  <dc:description/>
  <dc:language>en-US</dc:language>
  <cp:lastModifiedBy/>
  <dcterms:modified xsi:type="dcterms:W3CDTF">2020-01-24T16:54:40Z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