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Sheet1!$24:$24,Sheet1!$25:$25,Sheet1!$30:$30,Sheet1!$33:$33</definedName>
    <definedName name="QB_FORMULA_0" localSheetId="1" hidden="1">Sheet1!$F$10,Sheet1!$H$10,Sheet1!$F$11,Sheet1!$H$11,Sheet1!$F$26,Sheet1!$H$26,Sheet1!$F$27,Sheet1!$H$27,Sheet1!$F$31,Sheet1!$F$34,Sheet1!$F$35,Sheet1!$F$36,Sheet1!$H$36</definedName>
    <definedName name="QB_ROW_168340" localSheetId="1" hidden="1">Sheet1!$E$5</definedName>
    <definedName name="QB_ROW_171340" localSheetId="1" hidden="1">Sheet1!$E$8</definedName>
    <definedName name="QB_ROW_18301" localSheetId="1" hidden="1">Sheet1!$A$36</definedName>
    <definedName name="QB_ROW_19011" localSheetId="1" hidden="1">Sheet1!$B$3</definedName>
    <definedName name="QB_ROW_19311" localSheetId="1" hidden="1">Sheet1!$B$27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Sheet1!$D$26</definedName>
    <definedName name="QB_ROW_22011" localSheetId="1" hidden="1">Sheet1!$B$28</definedName>
    <definedName name="QB_ROW_22311" localSheetId="1" hidden="1">Sheet1!$B$35</definedName>
    <definedName name="QB_ROW_23021" localSheetId="1" hidden="1">Sheet1!$C$29</definedName>
    <definedName name="QB_ROW_23321" localSheetId="1" hidden="1">Sheet1!$C$31</definedName>
    <definedName name="QB_ROW_24021" localSheetId="1" hidden="1">Sheet1!$C$32</definedName>
    <definedName name="QB_ROW_24321" localSheetId="1" hidden="1">Sheet1!$C$34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Sheet1!$E$25</definedName>
    <definedName name="QB_ROW_568340" localSheetId="1" hidden="1">Sheet1!$E$24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Sheet1!$E$23</definedName>
    <definedName name="QB_ROW_600240" localSheetId="1" hidden="1">Sheet1!$E$6</definedName>
    <definedName name="QB_ROW_653330" localSheetId="1" hidden="1">Sheet1!$D$30</definedName>
    <definedName name="QB_ROW_661330" localSheetId="1" hidden="1">Sheet1!$D$33</definedName>
    <definedName name="QB_ROW_729340" localSheetId="1" hidden="1">Sheet1!$E$22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20191231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4" i="1"/>
  <c r="F35" i="1" s="1"/>
  <c r="F36" i="1" s="1"/>
  <c r="F31" i="1"/>
  <c r="H27" i="1"/>
  <c r="F27" i="1"/>
  <c r="H26" i="1"/>
  <c r="F26" i="1"/>
  <c r="H11" i="1"/>
  <c r="F11" i="1"/>
  <c r="H10" i="1"/>
  <c r="F10" i="1"/>
</calcChain>
</file>

<file path=xl/sharedStrings.xml><?xml version="1.0" encoding="utf-8"?>
<sst xmlns="http://schemas.openxmlformats.org/spreadsheetml/2006/main" count="36" uniqueCount="36">
  <si>
    <t>Jan - Dec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</si>
  <si>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</si>
  <si>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</si>
  <si>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</si>
  <si>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</si>
  <si>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</si>
  <si>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</si>
  <si>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</si>
  <si>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</si>
  <si>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</si>
  <si>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</si>
  <si>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</si>
  <si>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</si>
  <si>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</si>
  <si>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</si>
  <si>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</si>
  <si>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</si>
  <si>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</si>
  <si>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</si>
  <si>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</si>
  <si>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</si>
  <si>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Second Site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</si>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</sst>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F34" sqref="F34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10.1406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410265.42</v>
      </c>
      <c r="G5" s="5"/>
      <c r="H5" s="4">
        <v>421050</v>
      </c>
    </row>
    <row r="6" spans="1:8" x14ac:dyDescent="0.25">
      <c r="A6" s="1"/>
      <c r="B6" s="1"/>
      <c r="C6" s="1"/>
      <c r="D6" s="1"/>
      <c r="E6" s="1" t="s">
        <v>5</v>
      </c>
      <c r="F6" s="4">
        <v>9965</v>
      </c>
      <c r="G6" s="5"/>
      <c r="H6" s="4">
        <v>10380</v>
      </c>
    </row>
    <row r="7" spans="1:8" x14ac:dyDescent="0.25">
      <c r="A7" s="1"/>
      <c r="B7" s="1"/>
      <c r="C7" s="1"/>
      <c r="D7" s="1"/>
      <c r="E7" s="1" t="s">
        <v>6</v>
      </c>
      <c r="F7" s="4">
        <v>5088.42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7177</v>
      </c>
      <c r="G8" s="5"/>
      <c r="H8" s="4">
        <v>5300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4360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432495.84</v>
      </c>
      <c r="G10" s="5"/>
      <c r="H10" s="7">
        <f>ROUND(SUM(H4:H9),5)</f>
        <v>441090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432495.84</v>
      </c>
      <c r="G11" s="5"/>
      <c r="H11" s="4">
        <f>H10</f>
        <v>441090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27251.98</v>
      </c>
      <c r="G13" s="5"/>
      <c r="H13" s="4">
        <v>25750</v>
      </c>
    </row>
    <row r="14" spans="1:8" x14ac:dyDescent="0.25">
      <c r="A14" s="1"/>
      <c r="B14" s="1"/>
      <c r="C14" s="1"/>
      <c r="D14" s="1"/>
      <c r="E14" s="1" t="s">
        <v>13</v>
      </c>
      <c r="F14" s="4">
        <v>2776.21</v>
      </c>
      <c r="G14" s="5"/>
      <c r="H14" s="4">
        <v>3200</v>
      </c>
    </row>
    <row r="15" spans="1:8" x14ac:dyDescent="0.25">
      <c r="A15" s="1"/>
      <c r="B15" s="1"/>
      <c r="C15" s="1"/>
      <c r="D15" s="1"/>
      <c r="E15" s="1" t="s">
        <v>14</v>
      </c>
      <c r="F15" s="4">
        <v>2442.2800000000002</v>
      </c>
      <c r="G15" s="5"/>
      <c r="H15" s="4">
        <v>2150</v>
      </c>
    </row>
    <row r="16" spans="1:8" x14ac:dyDescent="0.25">
      <c r="A16" s="1"/>
      <c r="B16" s="1"/>
      <c r="C16" s="1"/>
      <c r="D16" s="1"/>
      <c r="E16" s="1" t="s">
        <v>15</v>
      </c>
      <c r="F16" s="4">
        <v>6286.83</v>
      </c>
      <c r="G16" s="5"/>
      <c r="H16" s="4">
        <v>10000</v>
      </c>
    </row>
    <row r="17" spans="1:8" x14ac:dyDescent="0.25">
      <c r="A17" s="1"/>
      <c r="B17" s="1"/>
      <c r="C17" s="1"/>
      <c r="D17" s="1"/>
      <c r="E17" s="1" t="s">
        <v>16</v>
      </c>
      <c r="F17" s="4">
        <v>11609</v>
      </c>
      <c r="G17" s="5"/>
      <c r="H17" s="4">
        <v>11609</v>
      </c>
    </row>
    <row r="18" spans="1:8" x14ac:dyDescent="0.25">
      <c r="A18" s="1"/>
      <c r="B18" s="1"/>
      <c r="C18" s="1"/>
      <c r="D18" s="1"/>
      <c r="E18" s="1" t="s">
        <v>17</v>
      </c>
      <c r="F18" s="4">
        <v>45300</v>
      </c>
      <c r="G18" s="5"/>
      <c r="H18" s="4">
        <v>45300</v>
      </c>
    </row>
    <row r="19" spans="1:8" x14ac:dyDescent="0.25">
      <c r="A19" s="1"/>
      <c r="B19" s="1"/>
      <c r="C19" s="1"/>
      <c r="D19" s="1"/>
      <c r="E19" s="1" t="s">
        <v>18</v>
      </c>
      <c r="F19" s="4">
        <v>6075.11</v>
      </c>
      <c r="G19" s="5"/>
      <c r="H19" s="4">
        <v>6400</v>
      </c>
    </row>
    <row r="20" spans="1:8" x14ac:dyDescent="0.25">
      <c r="A20" s="1"/>
      <c r="B20" s="1"/>
      <c r="C20" s="1"/>
      <c r="D20" s="1"/>
      <c r="E20" s="1" t="s">
        <v>19</v>
      </c>
      <c r="F20" s="4">
        <v>266271.89</v>
      </c>
      <c r="G20" s="5"/>
      <c r="H20" s="4">
        <v>281145</v>
      </c>
    </row>
    <row r="21" spans="1:8" x14ac:dyDescent="0.25">
      <c r="A21" s="1"/>
      <c r="B21" s="1"/>
      <c r="C21" s="1"/>
      <c r="D21" s="1"/>
      <c r="E21" s="1" t="s">
        <v>20</v>
      </c>
      <c r="F21" s="4">
        <v>64384.05</v>
      </c>
      <c r="G21" s="5"/>
      <c r="H21" s="4">
        <v>46145</v>
      </c>
    </row>
    <row r="22" spans="1:8" x14ac:dyDescent="0.25">
      <c r="A22" s="1"/>
      <c r="B22" s="1"/>
      <c r="C22" s="1"/>
      <c r="D22" s="1"/>
      <c r="E22" s="1" t="s">
        <v>21</v>
      </c>
      <c r="F22" s="4">
        <v>416</v>
      </c>
      <c r="G22" s="5"/>
      <c r="H22" s="4"/>
    </row>
    <row r="23" spans="1:8" x14ac:dyDescent="0.25">
      <c r="A23" s="1"/>
      <c r="B23" s="1"/>
      <c r="C23" s="1"/>
      <c r="D23" s="1"/>
      <c r="E23" s="1" t="s">
        <v>22</v>
      </c>
      <c r="F23" s="4">
        <v>2518.9899999999998</v>
      </c>
      <c r="G23" s="5"/>
      <c r="H23" s="4">
        <v>3100</v>
      </c>
    </row>
    <row r="24" spans="1:8" x14ac:dyDescent="0.25">
      <c r="A24" s="1"/>
      <c r="B24" s="1"/>
      <c r="C24" s="1"/>
      <c r="D24" s="1"/>
      <c r="E24" s="1" t="s">
        <v>23</v>
      </c>
      <c r="F24" s="4">
        <v>8850.07</v>
      </c>
      <c r="G24" s="5"/>
      <c r="H24" s="4">
        <v>10800</v>
      </c>
    </row>
    <row r="25" spans="1:8" ht="15.75" thickBot="1" x14ac:dyDescent="0.3">
      <c r="A25" s="1"/>
      <c r="B25" s="1"/>
      <c r="C25" s="1"/>
      <c r="D25" s="1"/>
      <c r="E25" s="1" t="s">
        <v>24</v>
      </c>
      <c r="F25" s="6">
        <v>2288.46</v>
      </c>
      <c r="G25" s="5"/>
      <c r="H25" s="6">
        <v>1600</v>
      </c>
    </row>
    <row r="26" spans="1:8" ht="15.75" thickBot="1" x14ac:dyDescent="0.3">
      <c r="A26" s="1"/>
      <c r="B26" s="1"/>
      <c r="C26" s="1"/>
      <c r="D26" s="1" t="s">
        <v>25</v>
      </c>
      <c r="E26" s="1"/>
      <c r="F26" s="7">
        <f>ROUND(SUM(F12:F25),5)</f>
        <v>446470.87</v>
      </c>
      <c r="G26" s="5"/>
      <c r="H26" s="7">
        <f>ROUND(SUM(H12:H25),5)</f>
        <v>447199</v>
      </c>
    </row>
    <row r="27" spans="1:8" x14ac:dyDescent="0.25">
      <c r="A27" s="1"/>
      <c r="B27" s="1" t="s">
        <v>26</v>
      </c>
      <c r="C27" s="1"/>
      <c r="D27" s="1"/>
      <c r="E27" s="1"/>
      <c r="F27" s="4">
        <f>ROUND(F3+F11-F26,5)</f>
        <v>-13975.03</v>
      </c>
      <c r="G27" s="5"/>
      <c r="H27" s="4">
        <f>ROUND(H3+H11-H26,5)</f>
        <v>-6109</v>
      </c>
    </row>
    <row r="28" spans="1:8" x14ac:dyDescent="0.25">
      <c r="A28" s="1"/>
      <c r="B28" s="1" t="s">
        <v>27</v>
      </c>
      <c r="C28" s="1"/>
      <c r="D28" s="1"/>
      <c r="E28" s="1"/>
      <c r="F28" s="4"/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/>
      <c r="G29" s="5"/>
      <c r="H29" s="4"/>
    </row>
    <row r="30" spans="1:8" ht="15.75" thickBot="1" x14ac:dyDescent="0.3">
      <c r="A30" s="1"/>
      <c r="B30" s="1"/>
      <c r="C30" s="1"/>
      <c r="D30" s="1" t="s">
        <v>29</v>
      </c>
      <c r="E30" s="1"/>
      <c r="F30" s="8">
        <v>985554.89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>
        <f>ROUND(SUM(F29:F30),5)</f>
        <v>985554.89</v>
      </c>
      <c r="G31" s="5"/>
      <c r="H31" s="4"/>
    </row>
    <row r="32" spans="1:8" x14ac:dyDescent="0.25">
      <c r="A32" s="1"/>
      <c r="B32" s="1"/>
      <c r="C32" s="1" t="s">
        <v>31</v>
      </c>
      <c r="D32" s="1"/>
      <c r="E32" s="1"/>
      <c r="F32" s="4"/>
      <c r="G32" s="5"/>
      <c r="H32" s="4"/>
    </row>
    <row r="33" spans="1:8" ht="15.75" thickBot="1" x14ac:dyDescent="0.3">
      <c r="A33" s="1"/>
      <c r="B33" s="1"/>
      <c r="C33" s="1"/>
      <c r="D33" s="1" t="s">
        <v>32</v>
      </c>
      <c r="E33" s="1"/>
      <c r="F33" s="6">
        <v>1030244.38</v>
      </c>
      <c r="G33" s="5"/>
      <c r="H33" s="4"/>
    </row>
    <row r="34" spans="1:8" ht="15.75" thickBot="1" x14ac:dyDescent="0.3">
      <c r="A34" s="1"/>
      <c r="B34" s="1"/>
      <c r="C34" s="1" t="s">
        <v>33</v>
      </c>
      <c r="D34" s="1"/>
      <c r="E34" s="1"/>
      <c r="F34" s="9">
        <f>ROUND(SUM(F32:F33),5)</f>
        <v>1030244.38</v>
      </c>
      <c r="G34" s="5"/>
      <c r="H34" s="4"/>
    </row>
    <row r="35" spans="1:8" ht="15.75" thickBot="1" x14ac:dyDescent="0.3">
      <c r="A35" s="1"/>
      <c r="B35" s="1" t="s">
        <v>34</v>
      </c>
      <c r="C35" s="1"/>
      <c r="D35" s="1"/>
      <c r="E35" s="1"/>
      <c r="F35" s="9">
        <f>ROUND(F28+F31-F34,5)</f>
        <v>-44689.49</v>
      </c>
      <c r="G35" s="5"/>
      <c r="H35" s="6"/>
    </row>
    <row r="36" spans="1:8" s="11" customFormat="1" ht="12" thickBot="1" x14ac:dyDescent="0.25">
      <c r="A36" s="1" t="s">
        <v>35</v>
      </c>
      <c r="B36" s="1"/>
      <c r="C36" s="1"/>
      <c r="D36" s="1"/>
      <c r="E36" s="1"/>
      <c r="F36" s="10">
        <f>ROUND(F27+F35,5)</f>
        <v>-58664.52</v>
      </c>
      <c r="G36" s="1"/>
      <c r="H36" s="10">
        <f>ROUND(H27+H35,5)</f>
        <v>-6109</v>
      </c>
    </row>
    <row r="37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1:35 PM
&amp;"Arial,Bold"&amp;8 01/10/20
&amp;"Arial,Bold"&amp;8 Cash Basis&amp;C&amp;"Arial,Bold"&amp;12 ST MATTHEW EVANGELICAL LUTHERAN CHURCH
&amp;"Arial,Bold"&amp;14 Profit &amp;&amp; Loss Budget vs. Actual
&amp;"Arial,Bold"&amp;10 January through December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2020-01-10T19:35:43Z</dcterms:created>
  <dcterms:modified xsi:type="dcterms:W3CDTF">2020-01-10T19:38:42Z</dcterms:modified>
</cp:coreProperties>
</file>