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20200229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20200201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Sheet1!$80:$80,Sheet1!$81:$81,Sheet1!$82:$82,Sheet1!$84:$84,Sheet1!$85:$85,Sheet1!$86:$86,Sheet1!$87:$87,Sheet1!$88:$88,Sheet1!$89:$89,Sheet1!$90:$90,Sheet1!$92:$92,Sheet1!$94:$94,Sheet1!$95:$95,Sheet1!$96:$96,Sheet1!$99:$99,Sheet1!$100:$100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Sheet1!$101:$101,Sheet1!$102:$102,Sheet1!$103:$103,Sheet1!$104:$104,Sheet1!$105:$105,Sheet1!$106:$106,Sheet1!$109:$109,Sheet1!$110:$110,Sheet1!$111:$111,Sheet1!$112:$112,Sheet1!$119:$119,Sheet1!$120:$120,Sheet1!$121:$121,Sheet1!$122:$122,Sheet1!$123:$123,Sheet1!$124:$124</definedName>
    <definedName function="false" hidden="false" localSheetId="1" name="QB_DATA_5" vbProcedure="false">Sheet1!$125:$125,Sheet1!$126:$126,Sheet1!$132:$132,Sheet1!$134:$134,Sheet1!$135:$135,Sheet1!$136:$136,Sheet1!$137:$137</definedName>
    <definedName function="false" hidden="false" localSheetId="1" name="QB_FORMULA_0" vbProcedure="false">Sheet1!$H$11,Sheet1!$J$11,Sheet1!$H$16,Sheet1!$H$22,Sheet1!$J$22,Sheet1!$H$23,Sheet1!$J$23,Sheet1!$H$24,Sheet1!$J$24,Sheet1!$H$36,Sheet1!$J$36,Sheet1!$H$41,Sheet1!$J$41,Sheet1!$H$44,Sheet1!$J$44,Sheet1!$H$49</definedName>
    <definedName function="false" hidden="false" localSheetId="1" name="QB_FORMULA_1" vbProcedure="false">Sheet1!$J$49,Sheet1!$H$55,Sheet1!$J$55,Sheet1!$H$60,Sheet1!$J$60,Sheet1!$H$65,Sheet1!$J$65,Sheet1!$H$77,Sheet1!$J$77,Sheet1!$H$83,Sheet1!$J$83,Sheet1!$H$91,Sheet1!$J$91,Sheet1!$H$97,Sheet1!$J$97,Sheet1!$H$107</definedName>
    <definedName function="false" hidden="false" localSheetId="1" name="QB_FORMULA_2" vbProcedure="false">Sheet1!$J$107,Sheet1!$H$113,Sheet1!$J$113,Sheet1!$H$114,Sheet1!$J$114,Sheet1!$H$115,Sheet1!$J$115,Sheet1!$H$127,Sheet1!$H$128,Sheet1!$H$133,Sheet1!$H$138,Sheet1!$H$139,Sheet1!$H$140,Sheet1!$H$141,Sheet1!$J$141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Sheet1!$A$141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Sheet1!$B$115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Sheet1!$B$140</definedName>
    <definedName function="false" hidden="false" localSheetId="1" name="QB_ROW_23021" vbProcedure="false">Sheet1!$C$117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Sheet1!$F$63</definedName>
    <definedName function="false" hidden="false" localSheetId="1" name="QB_ROW_24321" vbProcedure="false">Sheet1!$C$139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250" vbProcedure="false">Sheet1!$F$111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9040" vbProcedure="false">Sheet1!$E$131</definedName>
    <definedName function="false" hidden="false" localSheetId="1" name="QB_ROW_469340" vbProcedure="false">Sheet1!$E$133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Sheet1!$F$105</definedName>
    <definedName function="false" hidden="false" localSheetId="1" name="QB_ROW_51250" vbProcedure="false">Sheet1!$F$90</definedName>
    <definedName function="false" hidden="false" localSheetId="1" name="QB_ROW_514250" vbProcedure="false">Sheet1!$F$54</definedName>
    <definedName function="false" hidden="false" localSheetId="1" name="QB_ROW_555250" vbProcedure="false">Sheet1!$F$47</definedName>
    <definedName function="false" hidden="false" localSheetId="1" name="QB_ROW_566040" vbProcedure="false">Sheet1!$E$108</definedName>
    <definedName function="false" hidden="false" localSheetId="1" name="QB_ROW_566340" vbProcedure="false">Sheet1!$E$113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0250" vbProcedure="false">Sheet1!$F$95</definedName>
    <definedName function="false" hidden="false" localSheetId="1" name="QB_ROW_571250" vbProcedure="false">Sheet1!$F$73</definedName>
    <definedName function="false" hidden="false" localSheetId="1" name="QB_ROW_572040" vbProcedure="false">Sheet1!$E$61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Sheet1!$E$45</definedName>
    <definedName function="false" hidden="false" localSheetId="1" name="QB_ROW_583340" vbProcedure="false">Sheet1!$E$49</definedName>
    <definedName function="false" hidden="false" localSheetId="1" name="QB_ROW_584250" vbProcedure="false">Sheet1!$F$48</definedName>
    <definedName function="false" hidden="false" localSheetId="1" name="QB_ROW_585250" vbProcedure="false">Sheet1!$F$46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Sheet1!$F$110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Sheet1!$E$93</definedName>
    <definedName function="false" hidden="false" localSheetId="1" name="QB_ROW_595340" vbProcedure="false">Sheet1!$E$97</definedName>
    <definedName function="false" hidden="false" localSheetId="1" name="QB_ROW_597250" vbProcedure="false">Sheet1!$F$94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Sheet1!$E$12</definedName>
    <definedName function="false" hidden="false" localSheetId="1" name="QB_ROW_601260" vbProcedure="false">Sheet1!$G$82</definedName>
    <definedName function="false" hidden="false" localSheetId="1" name="QB_ROW_603250" vbProcedure="false">Sheet1!$F$102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6250" vbProcedure="false">Sheet1!$F$40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Sheet1!$F$30</definedName>
    <definedName function="false" hidden="false" localSheetId="1" name="QB_ROW_614250" vbProcedure="false">Sheet1!$F$101</definedName>
    <definedName function="false" hidden="false" localSheetId="1" name="QB_ROW_619240" vbProcedure="false">Sheet1!$E$137</definedName>
    <definedName function="false" hidden="false" localSheetId="1" name="QB_ROW_623240" vbProcedure="false">Sheet1!$E$120</definedName>
    <definedName function="false" hidden="false" localSheetId="1" name="QB_ROW_624240" vbProcedure="false">Sheet1!$E$134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Sheet1!$D$118</definedName>
    <definedName function="false" hidden="false" localSheetId="1" name="QB_ROW_653330" vbProcedure="false">Sheet1!$D$127</definedName>
    <definedName function="false" hidden="false" localSheetId="1" name="QB_ROW_654240" vbProcedure="false">Sheet1!$E$119</definedName>
    <definedName function="false" hidden="false" localSheetId="1" name="QB_ROW_655240" vbProcedure="false">Sheet1!$E$121</definedName>
    <definedName function="false" hidden="false" localSheetId="1" name="QB_ROW_656240" vbProcedure="false">Sheet1!$E$126</definedName>
    <definedName function="false" hidden="false" localSheetId="1" name="QB_ROW_657240" vbProcedure="false">Sheet1!$E$125</definedName>
    <definedName function="false" hidden="false" localSheetId="1" name="QB_ROW_658240" vbProcedure="false">Sheet1!$E$124</definedName>
    <definedName function="false" hidden="false" localSheetId="1" name="QB_ROW_660240" vbProcedure="false">Sheet1!$E$123</definedName>
    <definedName function="false" hidden="false" localSheetId="1" name="QB_ROW_661030" vbProcedure="false">Sheet1!$D$130</definedName>
    <definedName function="false" hidden="false" localSheetId="1" name="QB_ROW_661330" vbProcedure="false">Sheet1!$D$138</definedName>
    <definedName function="false" hidden="false" localSheetId="1" name="QB_ROW_665250" vbProcedure="false">Sheet1!$F$132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Sheet1!$E$136</definedName>
    <definedName function="false" hidden="false" localSheetId="1" name="QB_ROW_704250" vbProcedure="false">Sheet1!$F$8</definedName>
    <definedName function="false" hidden="false" localSheetId="1" name="QB_ROW_731040" vbProcedure="false">Sheet1!$E$42</definedName>
    <definedName function="false" hidden="false" localSheetId="1" name="QB_ROW_731340" vbProcedure="false">Sheet1!$E$44</definedName>
    <definedName function="false" hidden="false" localSheetId="1" name="QB_ROW_732250" vbProcedure="false">Sheet1!$F$43</definedName>
    <definedName function="false" hidden="false" localSheetId="1" name="QB_ROW_734250" vbProcedure="false">Sheet1!$F$20</definedName>
    <definedName function="false" hidden="false" localSheetId="1" name="QB_ROW_748250" vbProcedure="false">Sheet1!$F$21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81240" vbProcedure="false">Sheet1!$E$122</definedName>
    <definedName function="false" hidden="false" localSheetId="1" name="QB_ROW_782240" vbProcedure="false">Sheet1!$E$135</definedName>
    <definedName function="false" hidden="false" localSheetId="1" name="QB_ROW_784240" vbProcedure="false">Sheet1!$E$92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<sst xmlns="http://schemas.openxmlformats.org/spreadsheetml/2006/main" count="141" uniqueCount="137">
  <si>
    <t xml:space="preserve">Feb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</si>
  <si>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</si>
  <si>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</si>
  <si>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</si>
  <si>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</si>
  <si>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</si>
  <si>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</si>
  <si>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</si>
  <si>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</si>
  <si>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</si>
  <si>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</si>
  <si>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</si>
  <si>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</si>
  <si>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</si>
  <si>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</si>
  <si>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</si>
  <si>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</si>
  <si>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</si>
  <si>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</si>
  <si>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</si>
  <si>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</si>
  <si>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</si>
  <si>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</si>
  <si>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</si>
  <si>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</si>
  <si>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</si>
  <si>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</si>
  <si>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</si>
  <si>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</si>
  <si>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</si>
  <si>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</si>
  <si>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</si>
  <si>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</si>
  <si>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</si>
  <si>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</si>
  <si>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</si>
  <si>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</si>
  <si>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</si>
  <si>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</si>
  <si>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</si>
  <si>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</si>
  <si>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</si>
  <si>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</si>
  <si>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</si>
  <si>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</si>
  <si>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</si>
  <si>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</si>
  <si>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</si>
  <si>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</si>
  <si>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</si>
  <si>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</si>
  <si>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</si>
  <si>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</si>
  <si>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</si>
  <si>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</si>
  <si>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</si>
  <si>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</si>
  <si>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</si>
  <si>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</si>
  <si>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</si>
  <si>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</si>
  <si>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</si>
  <si>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</si>
  <si>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</si>
  <si>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</si>
  <si>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</si>
  <si>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</si>
  <si>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</si>
  <si>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</si>
  <si>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</si>
  <si>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</si>
  <si>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</si>
  <si>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</si>
  <si>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</si>
  <si>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</si>
  <si>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</si>
  <si>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</si>
  <si>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</si>
  <si>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</si>
  <si>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</si>
  <si>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</si>
  <si>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</si>
  <si>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</si>
  <si>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</si>
  <si>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</si>
  <si>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</si>
  <si>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</si>
  <si>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</si>
  <si>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</si>
  <si>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</si>
  <si>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</si>
  <si>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</si>
  <si>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</si>
  <si>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</si>
  <si>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</si>
  <si>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</si>
  <si>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</si>
  <si>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</si>
  <si>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</si>
  <si>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</si>
  <si>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</si>
  <si>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</si>
  <si>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</si>
  <si>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</si>
  <si>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</si>
  <si>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</si>
  <si>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</si>
  <si>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</si>
  <si>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</si>
  <si>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</si>
  <si>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</si>
  <si>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</si>
  <si>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</si>
  <si>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</si>
  <si>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</si>
  <si>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Relocation Fund</t>
  </si>
  <si>
    <t xml:space="preserve">Freewill Offering Pass Through</t>
  </si>
  <si>
    <t xml:space="preserve">FVL LTCC &amp; Extra  Mbr Offerings</t>
  </si>
  <si>
    <t xml:space="preserve">Gateways to Growth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</si>
  <si>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</si>
  <si>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</si>
  <si>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</si>
  <si>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</si>
  <si>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</si>
  <si>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</si>
  <si>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</si>
  <si>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</si>
  <si>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</si>
  <si>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</si>
  <si>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</si>
  <si>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</si>
  <si>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</si>
  <si>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Mmbr/Nonmbr Benevolence Choice$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</si>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</sst>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4" activeCellId="0" sqref="N4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5.86"/>
    <col collapsed="false" customWidth="true" hidden="false" outlineLevel="0" max="8" min="8" style="3" width="7.86"/>
    <col collapsed="false" customWidth="true" hidden="false" outlineLevel="0" max="9" min="9" style="3" width="2.29"/>
    <col collapsed="false" customWidth="true" hidden="false" outlineLevel="0" max="10" min="10" style="3" width="7.86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  <c r="K3" s="0" t="str">
        <f aca="false">IF(H3="","",COUNT(H$3:H3))</f>
        <v/>
      </c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  <c r="K4" s="0" t="str">
        <f aca="false">IF(H4="","",COUNT(H$3:H4))</f>
        <v/>
      </c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  <c r="K5" s="0" t="str">
        <f aca="false">IF(H5="","",COUNT(H$3:H5))</f>
        <v/>
      </c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175</v>
      </c>
      <c r="I6" s="12"/>
      <c r="J6" s="11" t="n">
        <v>230</v>
      </c>
      <c r="K6" s="0" t="n">
        <f aca="false">IF(H6="","",COUNT(H$3:H6))</f>
        <v>1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185</v>
      </c>
      <c r="I7" s="12"/>
      <c r="J7" s="11" t="n">
        <v>136</v>
      </c>
      <c r="K7" s="0" t="n">
        <f aca="false">IF(H7="","",COUNT(H$3:H7))</f>
        <v>2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2"/>
      <c r="J8" s="11" t="n">
        <v>0</v>
      </c>
      <c r="K8" s="0" t="n">
        <f aca="false">IF(H8="","",COUNT(H$3:H8))</f>
        <v>3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1" t="n">
        <v>2391</v>
      </c>
      <c r="I9" s="12"/>
      <c r="J9" s="11"/>
      <c r="K9" s="0" t="n">
        <f aca="false">IF(H9="","",COUNT(H$3:H9))</f>
        <v>4</v>
      </c>
    </row>
    <row r="10" customFormat="false" ht="13.8" hidden="false" customHeight="false" outlineLevel="0" collapsed="false">
      <c r="A10" s="4"/>
      <c r="B10" s="4"/>
      <c r="C10" s="4"/>
      <c r="D10" s="4"/>
      <c r="E10" s="4"/>
      <c r="F10" s="4" t="s">
        <v>9</v>
      </c>
      <c r="G10" s="4"/>
      <c r="H10" s="13" t="n">
        <v>29263.47</v>
      </c>
      <c r="I10" s="12"/>
      <c r="J10" s="13" t="n">
        <v>28222.35</v>
      </c>
      <c r="K10" s="0" t="n">
        <f aca="false">IF(H10="","",COUNT(H$3:H10))</f>
        <v>5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f aca="false">ROUND(SUM(H5:H10),5)</f>
        <v>32014.47</v>
      </c>
      <c r="I11" s="12"/>
      <c r="J11" s="11" t="n">
        <f aca="false">ROUND(SUM(J5:J10),5)</f>
        <v>28588.35</v>
      </c>
      <c r="K11" s="0" t="n">
        <f aca="false">IF(H11="","",COUNT(H$3:H11))</f>
        <v>6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 t="n">
        <v>600</v>
      </c>
      <c r="I12" s="12"/>
      <c r="J12" s="11" t="n">
        <v>1165</v>
      </c>
      <c r="K12" s="0" t="n">
        <f aca="false">IF(H12="","",COUNT(H$3:H12))</f>
        <v>7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12</v>
      </c>
      <c r="F13" s="4"/>
      <c r="G13" s="4"/>
      <c r="H13" s="11"/>
      <c r="I13" s="12"/>
      <c r="J13" s="11"/>
      <c r="K13" s="0" t="str">
        <f aca="false">IF(H13="","",COUNT(H$3:H13))</f>
        <v/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1" t="n">
        <v>156.5</v>
      </c>
      <c r="I14" s="12"/>
      <c r="J14" s="11"/>
      <c r="K14" s="0" t="n">
        <f aca="false">IF(H14="","",COUNT(H$3:H14))</f>
        <v>8</v>
      </c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14</v>
      </c>
      <c r="G15" s="4"/>
      <c r="H15" s="13" t="n">
        <v>1342.13</v>
      </c>
      <c r="I15" s="12"/>
      <c r="J15" s="11"/>
      <c r="K15" s="0" t="n">
        <f aca="false">IF(H15="","",COUNT(H$3:H15))</f>
        <v>9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 t="n">
        <f aca="false">ROUND(SUM(H13:H15),5)</f>
        <v>1498.63</v>
      </c>
      <c r="I16" s="12"/>
      <c r="J16" s="11"/>
      <c r="K16" s="0" t="n">
        <f aca="false">IF(H16="","",COUNT(H$3:H16))</f>
        <v>10</v>
      </c>
    </row>
    <row r="17" customFormat="false" ht="13.8" hidden="false" customHeight="false" outlineLevel="0" collapsed="false">
      <c r="A17" s="4"/>
      <c r="B17" s="4"/>
      <c r="C17" s="4"/>
      <c r="D17" s="4"/>
      <c r="E17" s="4" t="s">
        <v>16</v>
      </c>
      <c r="F17" s="4"/>
      <c r="G17" s="4"/>
      <c r="H17" s="11"/>
      <c r="I17" s="12"/>
      <c r="J17" s="11"/>
      <c r="K17" s="0" t="str">
        <f aca="false">IF(H17="","",COUNT(H$3:H17))</f>
        <v/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0</v>
      </c>
      <c r="I18" s="12"/>
      <c r="J18" s="11" t="n">
        <v>100</v>
      </c>
      <c r="K18" s="0" t="n">
        <f aca="false">IF(H18="","",COUNT(H$3:H18))</f>
        <v>11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570</v>
      </c>
      <c r="I19" s="12"/>
      <c r="J19" s="11" t="n">
        <v>250</v>
      </c>
      <c r="K19" s="0" t="n">
        <f aca="false">IF(H19="","",COUNT(H$3:H19))</f>
        <v>12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1" t="n">
        <v>230</v>
      </c>
      <c r="I20" s="12"/>
      <c r="J20" s="11" t="n">
        <v>230</v>
      </c>
      <c r="K20" s="0" t="n">
        <f aca="false">IF(H20="","",COUNT(H$3:H20))</f>
        <v>13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 t="s">
        <v>20</v>
      </c>
      <c r="G21" s="4"/>
      <c r="H21" s="14" t="n">
        <v>30</v>
      </c>
      <c r="I21" s="12"/>
      <c r="J21" s="14" t="n">
        <v>10</v>
      </c>
      <c r="K21" s="0" t="n">
        <f aca="false">IF(H21="","",COUNT(H$3:H21))</f>
        <v>14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5" t="n">
        <f aca="false">ROUND(SUM(H17:H21),5)</f>
        <v>830</v>
      </c>
      <c r="I22" s="12"/>
      <c r="J22" s="15" t="n">
        <f aca="false">ROUND(SUM(J17:J21),5)</f>
        <v>590</v>
      </c>
      <c r="K22" s="0" t="n">
        <f aca="false">IF(H22="","",COUNT(H$3:H22))</f>
        <v>15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6" t="n">
        <f aca="false">ROUND(H4+SUM(H11:H12)+H16+H22,5)</f>
        <v>34943.1</v>
      </c>
      <c r="I23" s="12"/>
      <c r="J23" s="16" t="n">
        <f aca="false">ROUND(J4+SUM(J11:J12)+J16+J22,5)</f>
        <v>30343.35</v>
      </c>
      <c r="K23" s="0" t="n">
        <f aca="false">IF(H23="","",COUNT(H$3:H23))</f>
        <v>16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34943.1</v>
      </c>
      <c r="I24" s="12"/>
      <c r="J24" s="11" t="n">
        <f aca="false">J23</f>
        <v>30343.35</v>
      </c>
      <c r="K24" s="0" t="n">
        <f aca="false">IF(H24="","",COUNT(H$3:H24))</f>
        <v>17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  <c r="K25" s="0" t="str">
        <f aca="false">IF(H25="","",COUNT(H$3:H25))</f>
        <v/>
      </c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  <c r="K26" s="0" t="str">
        <f aca="false">IF(H26="","",COUNT(H$3:H26))</f>
        <v/>
      </c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46.22</v>
      </c>
      <c r="I27" s="12"/>
      <c r="J27" s="11" t="n">
        <v>52.08</v>
      </c>
      <c r="K27" s="0" t="n">
        <f aca="false">IF(H27="","",COUNT(H$3:H27))</f>
        <v>18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0</v>
      </c>
      <c r="I28" s="12"/>
      <c r="J28" s="11" t="n">
        <v>0</v>
      </c>
      <c r="K28" s="0" t="n">
        <f aca="false">IF(H28="","",COUNT(H$3:H28))</f>
        <v>19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2"/>
      <c r="J29" s="11" t="n">
        <v>0</v>
      </c>
      <c r="K29" s="0" t="n">
        <f aca="false">IF(H29="","",COUNT(H$3:H29))</f>
        <v>20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0</v>
      </c>
      <c r="I30" s="12"/>
      <c r="J30" s="11" t="n">
        <v>0</v>
      </c>
      <c r="K30" s="0" t="n">
        <f aca="false">IF(H30="","",COUNT(H$3:H30))</f>
        <v>21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26.35</v>
      </c>
      <c r="I31" s="12"/>
      <c r="J31" s="11" t="n">
        <v>45</v>
      </c>
      <c r="K31" s="0" t="n">
        <f aca="false">IF(H31="","",COUNT(H$3:H31))</f>
        <v>22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153.65</v>
      </c>
      <c r="I32" s="12"/>
      <c r="J32" s="11" t="n">
        <v>162.5</v>
      </c>
      <c r="K32" s="0" t="n">
        <f aca="false">IF(H32="","",COUNT(H$3:H32))</f>
        <v>23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4.4</v>
      </c>
      <c r="I33" s="12"/>
      <c r="J33" s="11" t="n">
        <v>42</v>
      </c>
      <c r="K33" s="0" t="n">
        <f aca="false">IF(H33="","",COUNT(H$3:H33))</f>
        <v>24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1049.78</v>
      </c>
      <c r="I34" s="12"/>
      <c r="J34" s="11" t="n">
        <v>625</v>
      </c>
      <c r="K34" s="0" t="n">
        <f aca="false">IF(H34="","",COUNT(H$3:H34))</f>
        <v>25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235</v>
      </c>
      <c r="I35" s="12"/>
      <c r="J35" s="13" t="n">
        <v>100</v>
      </c>
      <c r="K35" s="0" t="n">
        <f aca="false">IF(H35="","",COUNT(H$3:H35))</f>
        <v>26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1515.4</v>
      </c>
      <c r="I36" s="12"/>
      <c r="J36" s="11" t="n">
        <f aca="false">ROUND(SUM(J26:J35),5)</f>
        <v>1026.58</v>
      </c>
      <c r="K36" s="0" t="n">
        <f aca="false">IF(H36="","",COUNT(H$3:H36))</f>
        <v>27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  <c r="K37" s="0" t="str">
        <f aca="false">IF(H37="","",COUNT(H$3:H37))</f>
        <v/>
      </c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0</v>
      </c>
      <c r="I38" s="12"/>
      <c r="J38" s="11" t="n">
        <v>0</v>
      </c>
      <c r="K38" s="0" t="n">
        <f aca="false">IF(H38="","",COUNT(H$3:H38))</f>
        <v>28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1" t="n">
        <v>39.98</v>
      </c>
      <c r="I39" s="12"/>
      <c r="J39" s="11" t="n">
        <v>0</v>
      </c>
      <c r="K39" s="0" t="n">
        <f aca="false">IF(H39="","",COUNT(H$3:H39))</f>
        <v>29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39</v>
      </c>
      <c r="G40" s="4"/>
      <c r="H40" s="13" t="n">
        <v>0</v>
      </c>
      <c r="I40" s="12"/>
      <c r="J40" s="13" t="n">
        <v>0</v>
      </c>
      <c r="K40" s="0" t="n">
        <f aca="false">IF(H40="","",COUNT(H$3:H40))</f>
        <v>30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 t="n">
        <f aca="false">ROUND(SUM(H37:H40),5)</f>
        <v>39.98</v>
      </c>
      <c r="I41" s="12"/>
      <c r="J41" s="11" t="n">
        <f aca="false">ROUND(SUM(J37:J40),5)</f>
        <v>0</v>
      </c>
      <c r="K41" s="0" t="n">
        <f aca="false">IF(H41="","",COUNT(H$3:H41))</f>
        <v>31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1"/>
      <c r="I42" s="12"/>
      <c r="J42" s="11"/>
      <c r="K42" s="0" t="str">
        <f aca="false">IF(H42="","",COUNT(H$3:H42))</f>
        <v/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3" t="n">
        <v>0</v>
      </c>
      <c r="I43" s="12"/>
      <c r="J43" s="13" t="n">
        <v>250</v>
      </c>
      <c r="K43" s="0" t="n">
        <f aca="false">IF(H43="","",COUNT(H$3:H43))</f>
        <v>32</v>
      </c>
    </row>
    <row r="44" customFormat="false" ht="13.8" hidden="false" customHeight="false" outlineLevel="0" collapsed="false">
      <c r="A44" s="4"/>
      <c r="B44" s="4"/>
      <c r="C44" s="4"/>
      <c r="D44" s="4"/>
      <c r="E44" s="4" t="s">
        <v>43</v>
      </c>
      <c r="F44" s="4"/>
      <c r="G44" s="4"/>
      <c r="H44" s="11" t="n">
        <f aca="false">ROUND(SUM(H42:H43),5)</f>
        <v>0</v>
      </c>
      <c r="I44" s="12"/>
      <c r="J44" s="11" t="n">
        <f aca="false">ROUND(SUM(J42:J43),5)</f>
        <v>250</v>
      </c>
      <c r="K44" s="0" t="n">
        <f aca="false">IF(H44="","",COUNT(H$3:H44))</f>
        <v>33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/>
      <c r="I45" s="12"/>
      <c r="J45" s="11"/>
      <c r="K45" s="0" t="str">
        <f aca="false">IF(H45="","",COUNT(H$3:H45))</f>
        <v/>
      </c>
    </row>
    <row r="46" customFormat="false" ht="13.8" hidden="false" customHeight="false" outlineLevel="0" collapsed="false">
      <c r="A46" s="4"/>
      <c r="B46" s="4"/>
      <c r="C46" s="4"/>
      <c r="D46" s="4"/>
      <c r="E46" s="4"/>
      <c r="F46" s="4" t="s">
        <v>45</v>
      </c>
      <c r="G46" s="4"/>
      <c r="H46" s="11" t="n">
        <v>0</v>
      </c>
      <c r="I46" s="12"/>
      <c r="J46" s="11" t="n">
        <v>0</v>
      </c>
      <c r="K46" s="0" t="n">
        <f aca="false">IF(H46="","",COUNT(H$3:H46))</f>
        <v>34</v>
      </c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1" t="n">
        <v>0</v>
      </c>
      <c r="I47" s="12"/>
      <c r="J47" s="11" t="n">
        <v>0</v>
      </c>
      <c r="K47" s="0" t="n">
        <f aca="false">IF(H47="","",COUNT(H$3:H47))</f>
        <v>35</v>
      </c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3" t="n">
        <v>0</v>
      </c>
      <c r="I48" s="12"/>
      <c r="J48" s="13" t="n">
        <v>60</v>
      </c>
      <c r="K48" s="0" t="n">
        <f aca="false">IF(H48="","",COUNT(H$3:H48))</f>
        <v>36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 t="n">
        <f aca="false">ROUND(SUM(H45:H48),5)</f>
        <v>0</v>
      </c>
      <c r="I49" s="12"/>
      <c r="J49" s="11" t="n">
        <f aca="false">ROUND(SUM(J45:J48),5)</f>
        <v>60</v>
      </c>
      <c r="K49" s="0" t="n">
        <f aca="false">IF(H49="","",COUNT(H$3:H49))</f>
        <v>37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1"/>
      <c r="I50" s="12"/>
      <c r="J50" s="11"/>
      <c r="K50" s="0" t="str">
        <f aca="false">IF(H50="","",COUNT(H$3:H50))</f>
        <v/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824.04</v>
      </c>
      <c r="I51" s="12"/>
      <c r="J51" s="11" t="n">
        <v>900</v>
      </c>
      <c r="K51" s="0" t="n">
        <f aca="false">IF(H51="","",COUNT(H$3:H51))</f>
        <v>38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133.16</v>
      </c>
      <c r="I52" s="12"/>
      <c r="J52" s="11" t="n">
        <v>200</v>
      </c>
      <c r="K52" s="0" t="n">
        <f aca="false">IF(H52="","",COUNT(H$3:H52))</f>
        <v>39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230</v>
      </c>
      <c r="I53" s="12"/>
      <c r="J53" s="11" t="n">
        <v>250</v>
      </c>
      <c r="K53" s="0" t="n">
        <f aca="false">IF(H53="","",COUNT(H$3:H53))</f>
        <v>40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3" t="n">
        <v>0</v>
      </c>
      <c r="I54" s="12"/>
      <c r="J54" s="13" t="n">
        <v>0</v>
      </c>
      <c r="K54" s="0" t="n">
        <f aca="false">IF(H54="","",COUNT(H$3:H54))</f>
        <v>41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 t="n">
        <f aca="false">ROUND(SUM(H50:H54),5)</f>
        <v>1187.2</v>
      </c>
      <c r="I55" s="12"/>
      <c r="J55" s="11" t="n">
        <f aca="false">ROUND(SUM(J50:J54),5)</f>
        <v>1350</v>
      </c>
      <c r="K55" s="0" t="n">
        <f aca="false">IF(H55="","",COUNT(H$3:H55))</f>
        <v>42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/>
      <c r="I56" s="12"/>
      <c r="J56" s="11"/>
      <c r="K56" s="0" t="str">
        <f aca="false">IF(H56="","",COUNT(H$3:H56))</f>
        <v/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1000</v>
      </c>
      <c r="I57" s="12"/>
      <c r="J57" s="11" t="n">
        <v>1000</v>
      </c>
      <c r="K57" s="0" t="n">
        <f aca="false">IF(H57="","",COUNT(H$3:H57))</f>
        <v>43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1000</v>
      </c>
      <c r="I58" s="12"/>
      <c r="J58" s="11" t="n">
        <v>1000</v>
      </c>
      <c r="K58" s="0" t="n">
        <f aca="false">IF(H58="","",COUNT(H$3:H58))</f>
        <v>44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3" t="n">
        <v>300</v>
      </c>
      <c r="I59" s="12"/>
      <c r="J59" s="13" t="n">
        <v>300</v>
      </c>
      <c r="K59" s="0" t="n">
        <f aca="false">IF(H59="","",COUNT(H$3:H59))</f>
        <v>45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 t="n">
        <f aca="false">ROUND(SUM(H56:H59),5)</f>
        <v>2300</v>
      </c>
      <c r="I60" s="12"/>
      <c r="J60" s="11" t="n">
        <f aca="false">ROUND(SUM(J56:J59),5)</f>
        <v>2300</v>
      </c>
      <c r="K60" s="0" t="n">
        <f aca="false">IF(H60="","",COUNT(H$3:H60))</f>
        <v>46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/>
      <c r="I61" s="12"/>
      <c r="J61" s="11"/>
      <c r="K61" s="0" t="str">
        <f aca="false">IF(H61="","",COUNT(H$3:H61))</f>
        <v/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54.5</v>
      </c>
      <c r="I62" s="12"/>
      <c r="J62" s="11" t="n">
        <v>50</v>
      </c>
      <c r="K62" s="0" t="n">
        <f aca="false">IF(H62="","",COUNT(H$3:H62))</f>
        <v>47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2"/>
      <c r="J63" s="11" t="n">
        <v>13</v>
      </c>
      <c r="K63" s="0" t="n">
        <f aca="false">IF(H63="","",COUNT(H$3:H63))</f>
        <v>48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3" t="n">
        <v>0</v>
      </c>
      <c r="I64" s="12"/>
      <c r="J64" s="13" t="n">
        <v>21</v>
      </c>
      <c r="K64" s="0" t="n">
        <f aca="false">IF(H64="","",COUNT(H$3:H64))</f>
        <v>49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ROUND(SUM(H61:H64),5)</f>
        <v>54.5</v>
      </c>
      <c r="I65" s="12"/>
      <c r="J65" s="11" t="n">
        <f aca="false">ROUND(SUM(J61:J64),5)</f>
        <v>84</v>
      </c>
      <c r="K65" s="0" t="n">
        <f aca="false">IF(H65="","",COUNT(H$3:H65))</f>
        <v>50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2"/>
      <c r="J66" s="11"/>
      <c r="K66" s="0" t="str">
        <f aca="false">IF(H66="","",COUNT(H$3:H66))</f>
        <v/>
      </c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3200.97</v>
      </c>
      <c r="I67" s="12"/>
      <c r="J67" s="11" t="n">
        <v>3725.07</v>
      </c>
      <c r="K67" s="0" t="n">
        <f aca="false">IF(H67="","",COUNT(H$3:H67))</f>
        <v>51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1913.02</v>
      </c>
      <c r="I68" s="12"/>
      <c r="J68" s="11" t="n">
        <v>2286.35</v>
      </c>
      <c r="K68" s="0" t="n">
        <f aca="false">IF(H68="","",COUNT(H$3:H68))</f>
        <v>52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2075.08</v>
      </c>
      <c r="I69" s="12"/>
      <c r="J69" s="11" t="n">
        <v>2075.08</v>
      </c>
      <c r="K69" s="0" t="n">
        <f aca="false">IF(H69="","",COUNT(H$3:H69))</f>
        <v>53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0</v>
      </c>
      <c r="I70" s="12"/>
      <c r="J70" s="11" t="n">
        <v>0</v>
      </c>
      <c r="K70" s="0" t="n">
        <f aca="false">IF(H70="","",COUNT(H$3:H70))</f>
        <v>54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541.62</v>
      </c>
      <c r="I71" s="12"/>
      <c r="J71" s="11" t="n">
        <v>615.3</v>
      </c>
      <c r="K71" s="0" t="n">
        <f aca="false">IF(H71="","",COUNT(H$3:H71))</f>
        <v>55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481.87</v>
      </c>
      <c r="I72" s="12"/>
      <c r="J72" s="11" t="n">
        <v>516.09</v>
      </c>
      <c r="K72" s="0" t="n">
        <f aca="false">IF(H72="","",COUNT(H$3:H72))</f>
        <v>56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0</v>
      </c>
      <c r="I73" s="12"/>
      <c r="J73" s="11" t="n">
        <v>0</v>
      </c>
      <c r="K73" s="0" t="n">
        <f aca="false">IF(H73="","",COUNT(H$3:H73))</f>
        <v>57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11891.34</v>
      </c>
      <c r="I74" s="12"/>
      <c r="J74" s="11" t="n">
        <v>11572.69</v>
      </c>
      <c r="K74" s="0" t="n">
        <f aca="false">IF(H74="","",COUNT(H$3:H74))</f>
        <v>58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1636.28</v>
      </c>
      <c r="I75" s="12"/>
      <c r="J75" s="11" t="n">
        <v>1587.52</v>
      </c>
      <c r="K75" s="0" t="n">
        <f aca="false">IF(H75="","",COUNT(H$3:H75))</f>
        <v>59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3" t="n">
        <v>572.76</v>
      </c>
      <c r="I76" s="12"/>
      <c r="J76" s="13" t="n">
        <v>572.77</v>
      </c>
      <c r="K76" s="0" t="n">
        <f aca="false">IF(H76="","",COUNT(H$3:H76))</f>
        <v>60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22312.94</v>
      </c>
      <c r="I77" s="12"/>
      <c r="J77" s="11" t="n">
        <f aca="false">ROUND(SUM(J66:J76),5)</f>
        <v>22950.87</v>
      </c>
      <c r="K77" s="0" t="n">
        <f aca="false">IF(H77="","",COUNT(H$3:H77))</f>
        <v>61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2"/>
      <c r="J78" s="11"/>
      <c r="K78" s="0" t="str">
        <f aca="false">IF(H78="","",COUNT(H$3:H78))</f>
        <v/>
      </c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11</v>
      </c>
      <c r="G79" s="4"/>
      <c r="H79" s="11"/>
      <c r="I79" s="12"/>
      <c r="J79" s="11"/>
      <c r="K79" s="0" t="str">
        <f aca="false">IF(H79="","",COUNT(H$3:H79))</f>
        <v/>
      </c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422.87</v>
      </c>
      <c r="I80" s="12"/>
      <c r="J80" s="11" t="n">
        <v>100</v>
      </c>
      <c r="K80" s="0" t="n">
        <f aca="false">IF(H80="","",COUNT(H$3:H80))</f>
        <v>62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0</v>
      </c>
      <c r="I81" s="12"/>
      <c r="J81" s="11" t="n">
        <v>0</v>
      </c>
      <c r="K81" s="0" t="n">
        <f aca="false">IF(H81="","",COUNT(H$3:H81))</f>
        <v>63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3" t="n">
        <v>186.49</v>
      </c>
      <c r="I82" s="12"/>
      <c r="J82" s="13" t="n">
        <v>295</v>
      </c>
      <c r="K82" s="0" t="n">
        <f aca="false">IF(H82="","",COUNT(H$3:H82))</f>
        <v>64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609.36</v>
      </c>
      <c r="I83" s="12"/>
      <c r="J83" s="11" t="n">
        <f aca="false">ROUND(SUM(J79:J82),5)</f>
        <v>395</v>
      </c>
      <c r="K83" s="0" t="n">
        <f aca="false">IF(H83="","",COUNT(H$3:H83))</f>
        <v>65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0</v>
      </c>
      <c r="I84" s="12"/>
      <c r="J84" s="11" t="n">
        <v>35</v>
      </c>
      <c r="K84" s="0" t="n">
        <f aca="false">IF(H84="","",COUNT(H$3:H84))</f>
        <v>66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0</v>
      </c>
      <c r="K85" s="0" t="n">
        <f aca="false">IF(H85="","",COUNT(H$3:H85))</f>
        <v>67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502.11</v>
      </c>
      <c r="I86" s="12"/>
      <c r="J86" s="11" t="n">
        <v>376.39</v>
      </c>
      <c r="K86" s="0" t="n">
        <f aca="false">IF(H86="","",COUNT(H$3:H86))</f>
        <v>68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58.6</v>
      </c>
      <c r="I87" s="12"/>
      <c r="J87" s="11"/>
      <c r="K87" s="0" t="n">
        <f aca="false">IF(H87="","",COUNT(H$3:H87))</f>
        <v>69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262.07</v>
      </c>
      <c r="I88" s="12"/>
      <c r="J88" s="11" t="n">
        <v>750</v>
      </c>
      <c r="K88" s="0" t="n">
        <f aca="false">IF(H88="","",COUNT(H$3:H88))</f>
        <v>70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1400</v>
      </c>
      <c r="I89" s="12"/>
      <c r="J89" s="11" t="n">
        <v>710</v>
      </c>
      <c r="K89" s="0" t="n">
        <f aca="false">IF(H89="","",COUNT(H$3:H89))</f>
        <v>71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3" t="n">
        <v>2882.77</v>
      </c>
      <c r="I90" s="12"/>
      <c r="J90" s="13" t="n">
        <v>2200.76</v>
      </c>
      <c r="K90" s="0" t="n">
        <f aca="false">IF(H90="","",COUNT(H$3:H90))</f>
        <v>72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5714.91</v>
      </c>
      <c r="I91" s="12"/>
      <c r="J91" s="11" t="n">
        <f aca="false">ROUND(J78+SUM(J83:J90),5)</f>
        <v>4467.15</v>
      </c>
      <c r="K91" s="0" t="n">
        <f aca="false">IF(H91="","",COUNT(H$3:H91))</f>
        <v>73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v>2200</v>
      </c>
      <c r="I92" s="12"/>
      <c r="J92" s="11"/>
      <c r="K92" s="0" t="n">
        <f aca="false">IF(H92="","",COUNT(H$3:H92))</f>
        <v>74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2"/>
      <c r="J93" s="11"/>
      <c r="K93" s="0" t="str">
        <f aca="false">IF(H93="","",COUNT(H$3:H93))</f>
        <v/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1" t="n">
        <v>0</v>
      </c>
      <c r="I94" s="12"/>
      <c r="J94" s="11" t="n">
        <v>100</v>
      </c>
      <c r="K94" s="0" t="n">
        <f aca="false">IF(H94="","",COUNT(H$3:H94))</f>
        <v>75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1" t="n">
        <v>0</v>
      </c>
      <c r="I95" s="12"/>
      <c r="J95" s="11" t="n">
        <v>0</v>
      </c>
      <c r="K95" s="0" t="n">
        <f aca="false">IF(H95="","",COUNT(H$3:H95))</f>
        <v>76</v>
      </c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92</v>
      </c>
      <c r="G96" s="4"/>
      <c r="H96" s="13" t="n">
        <v>0</v>
      </c>
      <c r="I96" s="12"/>
      <c r="J96" s="13" t="n">
        <v>375</v>
      </c>
      <c r="K96" s="0" t="n">
        <f aca="false">IF(H96="","",COUNT(H$3:H96))</f>
        <v>77</v>
      </c>
    </row>
    <row r="97" customFormat="false" ht="13.8" hidden="false" customHeight="false" outlineLevel="0" collapsed="false">
      <c r="A97" s="4"/>
      <c r="B97" s="4"/>
      <c r="C97" s="4"/>
      <c r="D97" s="4"/>
      <c r="E97" s="4" t="s">
        <v>93</v>
      </c>
      <c r="F97" s="4"/>
      <c r="G97" s="4"/>
      <c r="H97" s="11" t="n">
        <f aca="false">ROUND(SUM(H93:H96),5)</f>
        <v>0</v>
      </c>
      <c r="I97" s="12"/>
      <c r="J97" s="11" t="n">
        <f aca="false">ROUND(SUM(J93:J96),5)</f>
        <v>475</v>
      </c>
      <c r="K97" s="0" t="n">
        <f aca="false">IF(H97="","",COUNT(H$3:H97))</f>
        <v>78</v>
      </c>
    </row>
    <row r="98" customFormat="false" ht="13.8" hidden="false" customHeight="false" outlineLevel="0" collapsed="false">
      <c r="A98" s="4"/>
      <c r="B98" s="4"/>
      <c r="C98" s="4"/>
      <c r="D98" s="4"/>
      <c r="E98" s="4" t="s">
        <v>94</v>
      </c>
      <c r="F98" s="4"/>
      <c r="G98" s="4"/>
      <c r="H98" s="11"/>
      <c r="I98" s="12"/>
      <c r="J98" s="11"/>
      <c r="K98" s="0" t="str">
        <f aca="false">IF(H98="","",COUNT(H$3:H98))</f>
        <v/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  <c r="K99" s="0" t="n">
        <f aca="false">IF(H99="","",COUNT(H$3:H99))</f>
        <v>79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0</v>
      </c>
      <c r="I100" s="12"/>
      <c r="J100" s="11" t="n">
        <v>400</v>
      </c>
      <c r="K100" s="0" t="n">
        <f aca="false">IF(H100="","",COUNT(H$3:H100))</f>
        <v>80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56</v>
      </c>
      <c r="I101" s="12"/>
      <c r="J101" s="11" t="n">
        <v>0</v>
      </c>
      <c r="K101" s="0" t="n">
        <f aca="false">IF(H101="","",COUNT(H$3:H101))</f>
        <v>81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0</v>
      </c>
      <c r="I102" s="12"/>
      <c r="J102" s="11" t="n">
        <v>0</v>
      </c>
      <c r="K102" s="0" t="n">
        <f aca="false">IF(H102="","",COUNT(H$3:H102))</f>
        <v>82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0</v>
      </c>
      <c r="I103" s="12"/>
      <c r="J103" s="11" t="n">
        <v>100</v>
      </c>
      <c r="K103" s="0" t="n">
        <f aca="false">IF(H103="","",COUNT(H$3:H103))</f>
        <v>83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233.25</v>
      </c>
      <c r="I104" s="12"/>
      <c r="J104" s="11" t="n">
        <v>300</v>
      </c>
      <c r="K104" s="0" t="n">
        <f aca="false">IF(H104="","",COUNT(H$3:H104))</f>
        <v>84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1" t="n">
        <v>42.99</v>
      </c>
      <c r="I105" s="12"/>
      <c r="J105" s="11" t="n">
        <v>0</v>
      </c>
      <c r="K105" s="0" t="n">
        <f aca="false">IF(H105="","",COUNT(H$3:H105))</f>
        <v>85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102</v>
      </c>
      <c r="G106" s="4"/>
      <c r="H106" s="13" t="n">
        <v>0</v>
      </c>
      <c r="I106" s="12"/>
      <c r="J106" s="13" t="n">
        <v>0</v>
      </c>
      <c r="K106" s="0" t="n">
        <f aca="false">IF(H106="","",COUNT(H$3:H106))</f>
        <v>86</v>
      </c>
    </row>
    <row r="107" customFormat="false" ht="13.8" hidden="false" customHeight="false" outlineLevel="0" collapsed="false">
      <c r="A107" s="4"/>
      <c r="B107" s="4"/>
      <c r="C107" s="4"/>
      <c r="D107" s="4"/>
      <c r="E107" s="4" t="s">
        <v>103</v>
      </c>
      <c r="F107" s="4"/>
      <c r="G107" s="4"/>
      <c r="H107" s="11" t="n">
        <f aca="false">ROUND(SUM(H98:H106),5)</f>
        <v>332.24</v>
      </c>
      <c r="I107" s="12"/>
      <c r="J107" s="11" t="n">
        <f aca="false">ROUND(SUM(J98:J106),5)</f>
        <v>800</v>
      </c>
      <c r="K107" s="0" t="n">
        <f aca="false">IF(H107="","",COUNT(H$3:H107))</f>
        <v>87</v>
      </c>
    </row>
    <row r="108" customFormat="false" ht="13.8" hidden="false" customHeight="false" outlineLevel="0" collapsed="false">
      <c r="A108" s="4"/>
      <c r="B108" s="4"/>
      <c r="C108" s="4"/>
      <c r="D108" s="4"/>
      <c r="E108" s="4" t="s">
        <v>104</v>
      </c>
      <c r="F108" s="4"/>
      <c r="G108" s="4"/>
      <c r="H108" s="11"/>
      <c r="I108" s="12"/>
      <c r="J108" s="11"/>
      <c r="K108" s="0" t="str">
        <f aca="false">IF(H108="","",COUNT(H$3:H108))</f>
        <v/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1" t="n">
        <v>78.03</v>
      </c>
      <c r="I109" s="12"/>
      <c r="J109" s="11" t="n">
        <v>0</v>
      </c>
      <c r="K109" s="0" t="n">
        <f aca="false">IF(H109="","",COUNT(H$3:H109))</f>
        <v>88</v>
      </c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106</v>
      </c>
      <c r="G110" s="4"/>
      <c r="H110" s="11" t="n">
        <v>0</v>
      </c>
      <c r="I110" s="12"/>
      <c r="J110" s="11" t="n">
        <v>15</v>
      </c>
      <c r="K110" s="0" t="n">
        <f aca="false">IF(H110="","",COUNT(H$3:H110))</f>
        <v>89</v>
      </c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 t="s">
        <v>107</v>
      </c>
      <c r="G111" s="4"/>
      <c r="H111" s="11" t="n">
        <v>3710</v>
      </c>
      <c r="I111" s="12"/>
      <c r="J111" s="11" t="n">
        <v>4000</v>
      </c>
      <c r="K111" s="0" t="n">
        <f aca="false">IF(H111="","",COUNT(H$3:H111))</f>
        <v>90</v>
      </c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108</v>
      </c>
      <c r="G112" s="4"/>
      <c r="H112" s="14" t="n">
        <v>12.19</v>
      </c>
      <c r="I112" s="12"/>
      <c r="J112" s="14" t="n">
        <v>300</v>
      </c>
      <c r="K112" s="0" t="n">
        <f aca="false">IF(H112="","",COUNT(H$3:H112))</f>
        <v>91</v>
      </c>
    </row>
    <row r="113" customFormat="false" ht="13.8" hidden="false" customHeight="false" outlineLevel="0" collapsed="false">
      <c r="A113" s="4"/>
      <c r="B113" s="4"/>
      <c r="C113" s="4"/>
      <c r="D113" s="4"/>
      <c r="E113" s="4" t="s">
        <v>109</v>
      </c>
      <c r="F113" s="4"/>
      <c r="G113" s="4"/>
      <c r="H113" s="15" t="n">
        <f aca="false">ROUND(SUM(H108:H112),5)</f>
        <v>3800.22</v>
      </c>
      <c r="I113" s="12"/>
      <c r="J113" s="15" t="n">
        <f aca="false">ROUND(SUM(J108:J112),5)</f>
        <v>4315</v>
      </c>
      <c r="K113" s="0" t="n">
        <f aca="false">IF(H113="","",COUNT(H$3:H113))</f>
        <v>92</v>
      </c>
    </row>
    <row r="114" customFormat="false" ht="13.8" hidden="false" customHeight="false" outlineLevel="0" collapsed="false">
      <c r="A114" s="4"/>
      <c r="B114" s="4"/>
      <c r="C114" s="4"/>
      <c r="D114" s="4" t="s">
        <v>110</v>
      </c>
      <c r="E114" s="4"/>
      <c r="F114" s="4"/>
      <c r="G114" s="4"/>
      <c r="H114" s="16" t="n">
        <f aca="false">ROUND(H25+H36+H41+H44+H49+H55+H60+H65+H77+SUM(H91:H92)+H97+H107+H113,5)</f>
        <v>39457.39</v>
      </c>
      <c r="I114" s="12"/>
      <c r="J114" s="16" t="n">
        <f aca="false">ROUND(J25+J36+J41+J44+J49+J55+J60+J65+J77+SUM(J91:J92)+J97+J107+J113,5)</f>
        <v>38078.6</v>
      </c>
      <c r="K114" s="0" t="n">
        <f aca="false">IF(H114="","",COUNT(H$3:H114))</f>
        <v>93</v>
      </c>
    </row>
    <row r="115" customFormat="false" ht="13.8" hidden="false" customHeight="false" outlineLevel="0" collapsed="false">
      <c r="A115" s="4"/>
      <c r="B115" s="4" t="s">
        <v>111</v>
      </c>
      <c r="C115" s="4"/>
      <c r="D115" s="4"/>
      <c r="E115" s="4"/>
      <c r="F115" s="4"/>
      <c r="G115" s="4"/>
      <c r="H115" s="11" t="n">
        <f aca="false">ROUND(H3+H24-H114,5)</f>
        <v>-4514.29</v>
      </c>
      <c r="I115" s="12"/>
      <c r="J115" s="11" t="n">
        <f aca="false">ROUND(J3+J24-J114,5)</f>
        <v>-7735.25</v>
      </c>
      <c r="K115" s="0" t="n">
        <f aca="false">IF(H115="","",COUNT(H$3:H115))</f>
        <v>94</v>
      </c>
    </row>
    <row r="116" customFormat="false" ht="13.8" hidden="false" customHeight="false" outlineLevel="0" collapsed="false">
      <c r="A116" s="4"/>
      <c r="B116" s="4" t="s">
        <v>112</v>
      </c>
      <c r="C116" s="4"/>
      <c r="D116" s="4"/>
      <c r="E116" s="4"/>
      <c r="F116" s="4"/>
      <c r="G116" s="4"/>
      <c r="H116" s="11"/>
      <c r="I116" s="12"/>
      <c r="J116" s="11"/>
      <c r="K116" s="0" t="str">
        <f aca="false">IF(H116="","",COUNT(H$3:H116))</f>
        <v/>
      </c>
    </row>
    <row r="117" customFormat="false" ht="13.8" hidden="false" customHeight="false" outlineLevel="0" collapsed="false">
      <c r="A117" s="4"/>
      <c r="B117" s="4"/>
      <c r="C117" s="4" t="s">
        <v>113</v>
      </c>
      <c r="D117" s="4"/>
      <c r="E117" s="4"/>
      <c r="F117" s="4"/>
      <c r="G117" s="4"/>
      <c r="H117" s="11"/>
      <c r="I117" s="12"/>
      <c r="J117" s="11"/>
      <c r="K117" s="0" t="str">
        <f aca="false">IF(H117="","",COUNT(H$3:H117))</f>
        <v/>
      </c>
    </row>
    <row r="118" customFormat="false" ht="13.8" hidden="false" customHeight="false" outlineLevel="0" collapsed="false">
      <c r="A118" s="4"/>
      <c r="B118" s="4"/>
      <c r="C118" s="4"/>
      <c r="D118" s="4" t="s">
        <v>114</v>
      </c>
      <c r="E118" s="4"/>
      <c r="F118" s="4"/>
      <c r="G118" s="4"/>
      <c r="H118" s="11"/>
      <c r="I118" s="12"/>
      <c r="J118" s="11"/>
      <c r="K118" s="0" t="str">
        <f aca="false">IF(H118="","",COUNT(H$3:H118))</f>
        <v/>
      </c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11000</v>
      </c>
      <c r="I119" s="12"/>
      <c r="J119" s="11"/>
      <c r="K119" s="0" t="n">
        <f aca="false">IF(H119="","",COUNT(H$3:H119))</f>
        <v>95</v>
      </c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4405.75</v>
      </c>
      <c r="I120" s="12"/>
      <c r="J120" s="11"/>
      <c r="K120" s="0" t="n">
        <f aca="false">IF(H120="","",COUNT(H$3:H120))</f>
        <v>96</v>
      </c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60</v>
      </c>
      <c r="I121" s="12"/>
      <c r="J121" s="11"/>
      <c r="K121" s="0" t="n">
        <f aca="false">IF(H121="","",COUNT(H$3:H121))</f>
        <v>97</v>
      </c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1" t="n">
        <v>400</v>
      </c>
      <c r="I122" s="12"/>
      <c r="J122" s="11"/>
      <c r="K122" s="0" t="n">
        <f aca="false">IF(H122="","",COUNT(H$3:H122))</f>
        <v>98</v>
      </c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1" t="n">
        <v>1675</v>
      </c>
      <c r="I123" s="12"/>
      <c r="J123" s="11"/>
      <c r="K123" s="0" t="n">
        <f aca="false">IF(H123="","",COUNT(H$3:H123))</f>
        <v>99</v>
      </c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1" t="n">
        <v>440</v>
      </c>
      <c r="I124" s="12"/>
      <c r="J124" s="11"/>
      <c r="K124" s="0" t="n">
        <f aca="false">IF(H124="","",COUNT(H$3:H124))</f>
        <v>100</v>
      </c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6</v>
      </c>
      <c r="I125" s="12"/>
      <c r="J125" s="11"/>
      <c r="K125" s="0" t="n">
        <f aca="false">IF(H125="","",COUNT(H$3:H125))</f>
        <v>101</v>
      </c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4" t="n">
        <v>50</v>
      </c>
      <c r="I126" s="12"/>
      <c r="J126" s="11"/>
      <c r="K126" s="0" t="n">
        <f aca="false">IF(H126="","",COUNT(H$3:H126))</f>
        <v>102</v>
      </c>
    </row>
    <row r="127" customFormat="false" ht="13.8" hidden="false" customHeight="false" outlineLevel="0" collapsed="false">
      <c r="A127" s="4"/>
      <c r="B127" s="4"/>
      <c r="C127" s="4"/>
      <c r="D127" s="4" t="s">
        <v>123</v>
      </c>
      <c r="E127" s="4"/>
      <c r="F127" s="4"/>
      <c r="G127" s="4"/>
      <c r="H127" s="16" t="n">
        <f aca="false">ROUND(SUM(H118:H126),5)</f>
        <v>18036.75</v>
      </c>
      <c r="I127" s="12"/>
      <c r="J127" s="11"/>
      <c r="K127" s="0" t="n">
        <f aca="false">IF(H127="","",COUNT(H$3:H127))</f>
        <v>103</v>
      </c>
    </row>
    <row r="128" customFormat="false" ht="13.8" hidden="false" customHeight="false" outlineLevel="0" collapsed="false">
      <c r="A128" s="4"/>
      <c r="B128" s="4"/>
      <c r="C128" s="4" t="s">
        <v>124</v>
      </c>
      <c r="D128" s="4"/>
      <c r="E128" s="4"/>
      <c r="F128" s="4"/>
      <c r="G128" s="4"/>
      <c r="H128" s="11" t="n">
        <f aca="false">ROUND(H117+H127,5)</f>
        <v>18036.75</v>
      </c>
      <c r="I128" s="12"/>
      <c r="J128" s="11"/>
      <c r="K128" s="0" t="n">
        <f aca="false">IF(H128="","",COUNT(H$3:H128))</f>
        <v>104</v>
      </c>
    </row>
    <row r="129" customFormat="false" ht="13.8" hidden="false" customHeight="false" outlineLevel="0" collapsed="false">
      <c r="A129" s="4"/>
      <c r="B129" s="4"/>
      <c r="C129" s="4" t="s">
        <v>125</v>
      </c>
      <c r="D129" s="4"/>
      <c r="E129" s="4"/>
      <c r="F129" s="4"/>
      <c r="G129" s="4"/>
      <c r="H129" s="11"/>
      <c r="I129" s="12"/>
      <c r="J129" s="11"/>
      <c r="K129" s="0" t="str">
        <f aca="false">IF(H129="","",COUNT(H$3:H129))</f>
        <v/>
      </c>
    </row>
    <row r="130" customFormat="false" ht="13.8" hidden="false" customHeight="false" outlineLevel="0" collapsed="false">
      <c r="A130" s="4"/>
      <c r="B130" s="4"/>
      <c r="C130" s="4"/>
      <c r="D130" s="4" t="s">
        <v>126</v>
      </c>
      <c r="E130" s="4"/>
      <c r="F130" s="4"/>
      <c r="G130" s="4"/>
      <c r="H130" s="11"/>
      <c r="I130" s="12"/>
      <c r="J130" s="11"/>
      <c r="K130" s="0" t="str">
        <f aca="false">IF(H130="","",COUNT(H$3:H130))</f>
        <v/>
      </c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127</v>
      </c>
      <c r="F131" s="4"/>
      <c r="G131" s="4"/>
      <c r="H131" s="11"/>
      <c r="I131" s="12"/>
      <c r="J131" s="11"/>
      <c r="K131" s="0" t="str">
        <f aca="false">IF(H131="","",COUNT(H$3:H131))</f>
        <v/>
      </c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 t="s">
        <v>128</v>
      </c>
      <c r="G132" s="4"/>
      <c r="H132" s="13" t="n">
        <v>11000</v>
      </c>
      <c r="I132" s="12"/>
      <c r="J132" s="11"/>
      <c r="K132" s="0" t="n">
        <f aca="false">IF(H132="","",COUNT(H$3:H132))</f>
        <v>105</v>
      </c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129</v>
      </c>
      <c r="F133" s="4"/>
      <c r="G133" s="4"/>
      <c r="H133" s="11" t="n">
        <f aca="false">ROUND(SUM(H131:H132),5)</f>
        <v>11000</v>
      </c>
      <c r="I133" s="12"/>
      <c r="J133" s="11"/>
      <c r="K133" s="0" t="n">
        <f aca="false">IF(H133="","",COUNT(H$3:H133))</f>
        <v>106</v>
      </c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130</v>
      </c>
      <c r="F134" s="4"/>
      <c r="G134" s="4"/>
      <c r="H134" s="11" t="n">
        <v>4628.79</v>
      </c>
      <c r="I134" s="12"/>
      <c r="J134" s="11"/>
      <c r="K134" s="0" t="n">
        <f aca="false">IF(H134="","",COUNT(H$3:H134))</f>
        <v>107</v>
      </c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118</v>
      </c>
      <c r="F135" s="4"/>
      <c r="G135" s="4"/>
      <c r="H135" s="11" t="n">
        <v>4702</v>
      </c>
      <c r="I135" s="12"/>
      <c r="J135" s="11"/>
      <c r="K135" s="0" t="n">
        <f aca="false">IF(H135="","",COUNT(H$3:H135))</f>
        <v>108</v>
      </c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131</v>
      </c>
      <c r="F136" s="4"/>
      <c r="G136" s="4"/>
      <c r="H136" s="11" t="n">
        <v>2092</v>
      </c>
      <c r="I136" s="12"/>
      <c r="J136" s="11"/>
      <c r="K136" s="0" t="n">
        <f aca="false">IF(H136="","",COUNT(H$3:H136))</f>
        <v>109</v>
      </c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132</v>
      </c>
      <c r="F137" s="4"/>
      <c r="G137" s="4"/>
      <c r="H137" s="14" t="n">
        <v>135</v>
      </c>
      <c r="I137" s="12"/>
      <c r="J137" s="11"/>
      <c r="K137" s="0" t="n">
        <f aca="false">IF(H137="","",COUNT(H$3:H137))</f>
        <v>110</v>
      </c>
    </row>
    <row r="138" customFormat="false" ht="13.8" hidden="false" customHeight="false" outlineLevel="0" collapsed="false">
      <c r="A138" s="4"/>
      <c r="B138" s="4"/>
      <c r="C138" s="4"/>
      <c r="D138" s="4" t="s">
        <v>133</v>
      </c>
      <c r="E138" s="4"/>
      <c r="F138" s="4"/>
      <c r="G138" s="4"/>
      <c r="H138" s="15" t="n">
        <f aca="false">ROUND(H130+SUM(H133:H137),5)</f>
        <v>22557.79</v>
      </c>
      <c r="I138" s="12"/>
      <c r="J138" s="11"/>
      <c r="K138" s="0" t="n">
        <f aca="false">IF(H138="","",COUNT(H$3:H138))</f>
        <v>111</v>
      </c>
    </row>
    <row r="139" customFormat="false" ht="13.8" hidden="false" customHeight="false" outlineLevel="0" collapsed="false">
      <c r="A139" s="4"/>
      <c r="B139" s="4"/>
      <c r="C139" s="4" t="s">
        <v>134</v>
      </c>
      <c r="D139" s="4"/>
      <c r="E139" s="4"/>
      <c r="F139" s="4"/>
      <c r="G139" s="4"/>
      <c r="H139" s="15" t="n">
        <f aca="false">ROUND(H129+H138,5)</f>
        <v>22557.79</v>
      </c>
      <c r="I139" s="12"/>
      <c r="J139" s="11"/>
      <c r="K139" s="0" t="n">
        <f aca="false">IF(H139="","",COUNT(H$3:H139))</f>
        <v>112</v>
      </c>
    </row>
    <row r="140" customFormat="false" ht="13.8" hidden="false" customHeight="false" outlineLevel="0" collapsed="false">
      <c r="A140" s="4"/>
      <c r="B140" s="4" t="s">
        <v>135</v>
      </c>
      <c r="C140" s="4"/>
      <c r="D140" s="4"/>
      <c r="E140" s="4"/>
      <c r="F140" s="4"/>
      <c r="G140" s="4"/>
      <c r="H140" s="15" t="n">
        <f aca="false">ROUND(H116+H128-H139,5)</f>
        <v>-4521.04</v>
      </c>
      <c r="I140" s="12"/>
      <c r="J140" s="14"/>
      <c r="K140" s="0" t="n">
        <f aca="false">IF(H140="","",COUNT(H$3:H140))</f>
        <v>113</v>
      </c>
    </row>
    <row r="141" s="18" customFormat="true" ht="13.8" hidden="false" customHeight="false" outlineLevel="0" collapsed="false">
      <c r="A141" s="4" t="s">
        <v>136</v>
      </c>
      <c r="B141" s="4"/>
      <c r="C141" s="4"/>
      <c r="D141" s="4"/>
      <c r="E141" s="4"/>
      <c r="F141" s="4"/>
      <c r="G141" s="4"/>
      <c r="H141" s="17" t="n">
        <f aca="false">ROUND(H115+H140,5)</f>
        <v>-9035.33</v>
      </c>
      <c r="I141" s="4"/>
      <c r="J141" s="17" t="n">
        <f aca="false">ROUND(J115+J140,5)</f>
        <v>-7735.25</v>
      </c>
      <c r="K141" s="0" t="n">
        <f aca="false">IF(H141="","",COUNT(H$3:H141))</f>
        <v>114</v>
      </c>
    </row>
    <row r="14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2:00 PM
 03/06/20
 Cash Basis&amp;C&amp;"Arial,Bold"&amp;12 ST MATTHEW EVANGELICAL LUTHERAN CHURCH
&amp;14 Profit &amp;&amp; Loss Budget vs. Actual
&amp;10 February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2020-03-06T20:00:50Z</dcterms:created>
  <dc:creator>Sue</dc:creator>
  <dc:description/>
  <dc:language>en-US</dc:language>
  <cp:lastModifiedBy/>
  <dcterms:modified xsi:type="dcterms:W3CDTF">2020-03-10T00:30:28Z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