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Sheet1!$A:$E,Sheet1!$1:$2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"\\STM-SRV01\Church\Treasurer_Finance\Quickbooks\st. matthew lutheran church.qbw"</definedName>
    <definedName function="false" hidden="false" localSheetId="1" name="QBENDDATE" vbProcedure="false">20200229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6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5</definedName>
    <definedName function="false" hidden="false" localSheetId="1" name="QBSTARTDATE" vbProcedure="false">20200201</definedName>
    <definedName function="false" hidden="false" localSheetId="1" name="QB_COLUMN_59200" vbProcedure="false">Sheet1!$F$2</definedName>
    <definedName function="false" hidden="false" localSheetId="1" name="QB_COLUMN_76210" vbProcedure="false">Sheet1!$H$2</definedName>
    <definedName function="false" hidden="false" localSheetId="1" name="QB_DATA_0" vbProcedure="false">Sheet1!$5:$5,Sheet1!$6:$6,Sheet1!$7:$7,Sheet1!$8:$8,Sheet1!$12:$12,Sheet1!$13:$13,Sheet1!$14:$14,Sheet1!$15:$15,Sheet1!$16:$16,Sheet1!$17:$17,Sheet1!$18:$18,Sheet1!$19:$19,Sheet1!$20:$20,Sheet1!$21:$21,Sheet1!$22:$22,Sheet1!$23:$23</definedName>
    <definedName function="false" hidden="false" localSheetId="1" name="QB_DATA_1" vbProcedure="false">Sheet1!$24:$24,Sheet1!$29:$29,Sheet1!$32:$32</definedName>
    <definedName function="false" hidden="false" localSheetId="1" name="QB_FORMULA_0" vbProcedure="false">Sheet1!$F$9,Sheet1!$H$9,Sheet1!$F$10,Sheet1!$H$10,Sheet1!$F$25,Sheet1!$H$25,Sheet1!$F$26,Sheet1!$H$26,Sheet1!$F$30,Sheet1!$F$33,Sheet1!$F$34,Sheet1!$F$35,Sheet1!$H$35</definedName>
    <definedName function="false" hidden="false" localSheetId="1" name="QB_ROW_168340" vbProcedure="false">Sheet1!$E$5</definedName>
    <definedName function="false" hidden="false" localSheetId="1" name="QB_ROW_171340" vbProcedure="false">Sheet1!$E$8</definedName>
    <definedName function="false" hidden="false" localSheetId="1" name="QB_ROW_18301" vbProcedure="false">Sheet1!$A$35</definedName>
    <definedName function="false" hidden="false" localSheetId="1" name="QB_ROW_19011" vbProcedure="false">Sheet1!$B$3</definedName>
    <definedName function="false" hidden="false" localSheetId="1" name="QB_ROW_19311" vbProcedure="false">Sheet1!$B$26</definedName>
    <definedName function="false" hidden="false" localSheetId="1" name="QB_ROW_199340" vbProcedure="false">Sheet1!$E$17</definedName>
    <definedName function="false" hidden="false" localSheetId="1" name="QB_ROW_20031" vbProcedure="false">Sheet1!$D$4</definedName>
    <definedName function="false" hidden="false" localSheetId="1" name="QB_ROW_20331" vbProcedure="false">Sheet1!$D$9</definedName>
    <definedName function="false" hidden="false" localSheetId="1" name="QB_ROW_21031" vbProcedure="false">Sheet1!$D$11</definedName>
    <definedName function="false" hidden="false" localSheetId="1" name="QB_ROW_21331" vbProcedure="false">Sheet1!$D$25</definedName>
    <definedName function="false" hidden="false" localSheetId="1" name="QB_ROW_22011" vbProcedure="false">Sheet1!$B$27</definedName>
    <definedName function="false" hidden="false" localSheetId="1" name="QB_ROW_22311" vbProcedure="false">Sheet1!$B$34</definedName>
    <definedName function="false" hidden="false" localSheetId="1" name="QB_ROW_23021" vbProcedure="false">Sheet1!$C$28</definedName>
    <definedName function="false" hidden="false" localSheetId="1" name="QB_ROW_23321" vbProcedure="false">Sheet1!$C$30</definedName>
    <definedName function="false" hidden="false" localSheetId="1" name="QB_ROW_24021" vbProcedure="false">Sheet1!$C$31</definedName>
    <definedName function="false" hidden="false" localSheetId="1" name="QB_ROW_24321" vbProcedure="false">Sheet1!$C$33</definedName>
    <definedName function="false" hidden="false" localSheetId="1" name="QB_ROW_40340" vbProcedure="false">Sheet1!$E$16</definedName>
    <definedName function="false" hidden="false" localSheetId="1" name="QB_ROW_47340" vbProcedure="false">Sheet1!$E$20</definedName>
    <definedName function="false" hidden="false" localSheetId="1" name="QB_ROW_486340" vbProcedure="false">Sheet1!$E$12</definedName>
    <definedName function="false" hidden="false" localSheetId="1" name="QB_ROW_566340" vbProcedure="false">Sheet1!$E$24</definedName>
    <definedName function="false" hidden="false" localSheetId="1" name="QB_ROW_568340" vbProcedure="false">Sheet1!$E$23</definedName>
    <definedName function="false" hidden="false" localSheetId="1" name="QB_ROW_572340" vbProcedure="false">Sheet1!$E$18</definedName>
    <definedName function="false" hidden="false" localSheetId="1" name="QB_ROW_583340" vbProcedure="false">Sheet1!$E$15</definedName>
    <definedName function="false" hidden="false" localSheetId="1" name="QB_ROW_586340" vbProcedure="false">Sheet1!$E$13</definedName>
    <definedName function="false" hidden="false" localSheetId="1" name="QB_ROW_59340" vbProcedure="false">Sheet1!$E$19</definedName>
    <definedName function="false" hidden="false" localSheetId="1" name="QB_ROW_595340" vbProcedure="false">Sheet1!$E$22</definedName>
    <definedName function="false" hidden="false" localSheetId="1" name="QB_ROW_600240" vbProcedure="false">Sheet1!$E$6</definedName>
    <definedName function="false" hidden="false" localSheetId="1" name="QB_ROW_653330" vbProcedure="false">Sheet1!$D$29</definedName>
    <definedName function="false" hidden="false" localSheetId="1" name="QB_ROW_661330" vbProcedure="false">Sheet1!$D$32</definedName>
    <definedName function="false" hidden="false" localSheetId="1" name="QB_ROW_731340" vbProcedure="false">Sheet1!$E$14</definedName>
    <definedName function="false" hidden="false" localSheetId="1" name="QB_ROW_764340" vbProcedure="false">Sheet1!$E$7</definedName>
    <definedName function="false" hidden="false" localSheetId="1" name="QB_ROW_784240" vbProcedure="false">Sheet1!$E$21</definedName>
    <definedName function="false" hidden="false" localSheetId="1" name="QB_ROW_86321" vbProcedure="false">Sheet1!$C$10</definedName>
    <definedName function="false" hidden="false" localSheetId="1" name="_xlnm.Print_Titles" vbProcedure="false">Sheet1!$A:$E,Sheet1!$1:$2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<sst xmlns="http://schemas.openxmlformats.org/spreadsheetml/2006/main" count="35" uniqueCount="35">
  <si>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Feb 20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</si>
  <si>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</si>
  <si>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</si>
  <si>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</si>
  <si>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</si>
  <si>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Duplex</t>
  </si>
  <si>
    <t xml:space="preserve">Facilities Misc.</t>
  </si>
  <si>
    <t xml:space="preserve">Facilities Rent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</si>
  <si>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</si>
  <si>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</si>
  <si>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</si>
  <si>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</si>
  <si>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Adult Discipleship</t>
  </si>
  <si>
    <t xml:space="preserve">Benevolence</t>
  </si>
  <si>
    <t xml:space="preserve">Member Care</t>
  </si>
  <si>
    <t xml:space="preserve">Mission Outreach</t>
  </si>
  <si>
    <t xml:space="preserve">Outside Ministries</t>
  </si>
  <si>
    <t xml:space="preserve">Overseers</t>
  </si>
  <si>
    <t xml:space="preserve">Payroll</t>
  </si>
  <si>
    <t xml:space="preserve">Properties</t>
  </si>
  <si>
    <t xml:space="preserve">Resticted Specific</t>
  </si>
  <si>
    <t xml:space="preserve">Technology</t>
  </si>
  <si>
    <t xml:space="preserve">Worship</t>
  </si>
  <si>
    <t xml:space="preserve">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</si>
  <si>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</si>
  <si>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</si>
  <si>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</si>
  <si>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</si>
  <si>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</si>
  <si>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Total Other Income</t>
  </si>
  <si>
    <t xml:space="preserve">Other Expense</t>
  </si>
  <si>
    <t xml:space="preserve">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</si>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</sst>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M31" activeCellId="0" sqref="M31"/>
    </sheetView>
  </sheetViews>
  <sheetFormatPr defaultRowHeight="15" zeroHeight="false" outlineLevelRow="0" outlineLevelCol="0"/>
  <cols>
    <col collapsed="false" customWidth="true" hidden="false" outlineLevel="0" max="4" min="1" style="2" width="2.99"/>
    <col collapsed="false" customWidth="true" hidden="false" outlineLevel="0" max="5" min="5" style="2" width="18.29"/>
    <col collapsed="false" customWidth="true" hidden="false" outlineLevel="0" max="6" min="6" style="3" width="7.86"/>
    <col collapsed="false" customWidth="true" hidden="false" outlineLevel="0" max="7" min="7" style="3" width="2.29"/>
    <col collapsed="false" customWidth="true" hidden="false" outlineLevel="0" max="8" min="8" style="3" width="7.86"/>
    <col collapsed="false" customWidth="true" hidden="false" outlineLevel="0" max="1025" min="9" style="0" width="8.67"/>
  </cols>
  <sheetData>
    <row r="1" customFormat="false" ht="15.75" hidden="false" customHeight="false" outlineLevel="0" collapsed="false">
      <c r="A1" s="4"/>
      <c r="B1" s="4"/>
      <c r="C1" s="4"/>
      <c r="D1" s="4"/>
      <c r="E1" s="4"/>
      <c r="F1" s="5"/>
      <c r="G1" s="6"/>
      <c r="H1" s="5"/>
    </row>
    <row r="2" s="10" customFormat="true" ht="16.5" hidden="false" customHeight="false" outlineLevel="0" collapsed="false">
      <c r="A2" s="7"/>
      <c r="B2" s="7"/>
      <c r="C2" s="7"/>
      <c r="D2" s="7"/>
      <c r="E2" s="7"/>
      <c r="F2" s="8" t="s">
        <v>0</v>
      </c>
      <c r="G2" s="9"/>
      <c r="H2" s="8" t="s">
        <v>1</v>
      </c>
    </row>
    <row r="3" customFormat="false" ht="13.8" hidden="false" customHeight="false" outlineLevel="0" collapsed="false">
      <c r="A3" s="4"/>
      <c r="B3" s="4" t="s">
        <v>2</v>
      </c>
      <c r="C3" s="4"/>
      <c r="D3" s="4"/>
      <c r="E3" s="4"/>
      <c r="F3" s="11"/>
      <c r="G3" s="12"/>
      <c r="H3" s="11"/>
      <c r="I3" s="0" t="str">
        <f aca="false">IF(F3="","",COUNT(F$3:F3))</f>
        <v/>
      </c>
    </row>
    <row r="4" customFormat="false" ht="13.8" hidden="false" customHeight="false" outlineLevel="0" collapsed="false">
      <c r="A4" s="4"/>
      <c r="B4" s="4"/>
      <c r="C4" s="4"/>
      <c r="D4" s="4" t="s">
        <v>3</v>
      </c>
      <c r="E4" s="4"/>
      <c r="F4" s="11"/>
      <c r="G4" s="12"/>
      <c r="H4" s="11"/>
      <c r="I4" s="0" t="str">
        <f aca="false">IF(F4="","",COUNT(F$3:F4))</f>
        <v/>
      </c>
    </row>
    <row r="5" customFormat="false" ht="13.8" hidden="false" customHeight="false" outlineLevel="0" collapsed="false">
      <c r="A5" s="4"/>
      <c r="B5" s="4"/>
      <c r="C5" s="4"/>
      <c r="D5" s="4"/>
      <c r="E5" s="4" t="s">
        <v>4</v>
      </c>
      <c r="F5" s="11" t="n">
        <v>32014.47</v>
      </c>
      <c r="G5" s="12"/>
      <c r="H5" s="11" t="n">
        <v>28588.35</v>
      </c>
      <c r="I5" s="0" t="n">
        <f aca="false">IF(F5="","",COUNT(F$3:F5))</f>
        <v>1</v>
      </c>
    </row>
    <row r="6" customFormat="false" ht="13.8" hidden="false" customHeight="false" outlineLevel="0" collapsed="false">
      <c r="A6" s="4"/>
      <c r="B6" s="4"/>
      <c r="C6" s="4"/>
      <c r="D6" s="4"/>
      <c r="E6" s="4" t="s">
        <v>5</v>
      </c>
      <c r="F6" s="11" t="n">
        <v>600</v>
      </c>
      <c r="G6" s="12"/>
      <c r="H6" s="11" t="n">
        <v>1165</v>
      </c>
      <c r="I6" s="0" t="n">
        <f aca="false">IF(F6="","",COUNT(F$3:F6))</f>
        <v>2</v>
      </c>
    </row>
    <row r="7" customFormat="false" ht="13.8" hidden="false" customHeight="false" outlineLevel="0" collapsed="false">
      <c r="A7" s="4"/>
      <c r="B7" s="4"/>
      <c r="C7" s="4"/>
      <c r="D7" s="4"/>
      <c r="E7" s="4" t="s">
        <v>6</v>
      </c>
      <c r="F7" s="11" t="n">
        <v>1498.63</v>
      </c>
      <c r="G7" s="12"/>
      <c r="H7" s="11"/>
      <c r="I7" s="0" t="n">
        <f aca="false">IF(F7="","",COUNT(F$3:F7))</f>
        <v>3</v>
      </c>
    </row>
    <row r="8" customFormat="false" ht="13.8" hidden="false" customHeight="false" outlineLevel="0" collapsed="false">
      <c r="A8" s="4"/>
      <c r="B8" s="4"/>
      <c r="C8" s="4"/>
      <c r="D8" s="4"/>
      <c r="E8" s="4" t="s">
        <v>7</v>
      </c>
      <c r="F8" s="13" t="n">
        <v>830</v>
      </c>
      <c r="G8" s="12"/>
      <c r="H8" s="13" t="n">
        <v>590</v>
      </c>
      <c r="I8" s="0" t="n">
        <f aca="false">IF(F8="","",COUNT(F$3:F8))</f>
        <v>4</v>
      </c>
    </row>
    <row r="9" customFormat="false" ht="13.8" hidden="false" customHeight="false" outlineLevel="0" collapsed="false">
      <c r="A9" s="4"/>
      <c r="B9" s="4"/>
      <c r="C9" s="4"/>
      <c r="D9" s="4" t="s">
        <v>8</v>
      </c>
      <c r="E9" s="4"/>
      <c r="F9" s="14" t="n">
        <f aca="false">ROUND(SUM(F4:F8),5)</f>
        <v>34943.1</v>
      </c>
      <c r="G9" s="12"/>
      <c r="H9" s="14" t="n">
        <f aca="false">ROUND(SUM(H4:H8),5)</f>
        <v>30343.35</v>
      </c>
      <c r="I9" s="0" t="n">
        <f aca="false">IF(F9="","",COUNT(F$3:F9))</f>
        <v>5</v>
      </c>
    </row>
    <row r="10" customFormat="false" ht="13.8" hidden="false" customHeight="false" outlineLevel="0" collapsed="false">
      <c r="A10" s="4"/>
      <c r="B10" s="4"/>
      <c r="C10" s="4" t="s">
        <v>9</v>
      </c>
      <c r="D10" s="4"/>
      <c r="E10" s="4"/>
      <c r="F10" s="11" t="n">
        <f aca="false">F9</f>
        <v>34943.1</v>
      </c>
      <c r="G10" s="12"/>
      <c r="H10" s="11" t="n">
        <f aca="false">H9</f>
        <v>30343.35</v>
      </c>
      <c r="I10" s="0" t="n">
        <f aca="false">IF(F10="","",COUNT(F$3:F10))</f>
        <v>6</v>
      </c>
    </row>
    <row r="11" customFormat="false" ht="13.8" hidden="false" customHeight="false" outlineLevel="0" collapsed="false">
      <c r="A11" s="4"/>
      <c r="B11" s="4"/>
      <c r="C11" s="4"/>
      <c r="D11" s="4" t="s">
        <v>10</v>
      </c>
      <c r="E11" s="4"/>
      <c r="F11" s="11"/>
      <c r="G11" s="12"/>
      <c r="H11" s="11"/>
      <c r="I11" s="0" t="str">
        <f aca="false">IF(F11="","",COUNT(F$3:F11))</f>
        <v/>
      </c>
    </row>
    <row r="12" customFormat="false" ht="13.8" hidden="false" customHeight="false" outlineLevel="0" collapsed="false">
      <c r="A12" s="4"/>
      <c r="B12" s="4"/>
      <c r="C12" s="4"/>
      <c r="D12" s="4"/>
      <c r="E12" s="4" t="s">
        <v>11</v>
      </c>
      <c r="F12" s="11" t="n">
        <v>1515.4</v>
      </c>
      <c r="G12" s="12"/>
      <c r="H12" s="11" t="n">
        <v>1026.58</v>
      </c>
      <c r="I12" s="0" t="n">
        <f aca="false">IF(F12="","",COUNT(F$3:F12))</f>
        <v>7</v>
      </c>
    </row>
    <row r="13" customFormat="false" ht="13.8" hidden="false" customHeight="false" outlineLevel="0" collapsed="false">
      <c r="A13" s="4"/>
      <c r="B13" s="4"/>
      <c r="C13" s="4"/>
      <c r="D13" s="4"/>
      <c r="E13" s="4" t="s">
        <v>12</v>
      </c>
      <c r="F13" s="11" t="n">
        <v>39.98</v>
      </c>
      <c r="G13" s="12"/>
      <c r="H13" s="11" t="n">
        <v>0</v>
      </c>
      <c r="I13" s="0" t="n">
        <f aca="false">IF(F13="","",COUNT(F$3:F13))</f>
        <v>8</v>
      </c>
    </row>
    <row r="14" customFormat="false" ht="13.8" hidden="false" customHeight="false" outlineLevel="0" collapsed="false">
      <c r="A14" s="4"/>
      <c r="B14" s="4"/>
      <c r="C14" s="4"/>
      <c r="D14" s="4"/>
      <c r="E14" s="4" t="s">
        <v>13</v>
      </c>
      <c r="F14" s="11" t="n">
        <v>0</v>
      </c>
      <c r="G14" s="12"/>
      <c r="H14" s="11" t="n">
        <v>250</v>
      </c>
      <c r="I14" s="0" t="n">
        <f aca="false">IF(F14="","",COUNT(F$3:F14))</f>
        <v>9</v>
      </c>
    </row>
    <row r="15" customFormat="false" ht="13.8" hidden="false" customHeight="false" outlineLevel="0" collapsed="false">
      <c r="A15" s="4"/>
      <c r="B15" s="4"/>
      <c r="C15" s="4"/>
      <c r="D15" s="4"/>
      <c r="E15" s="4" t="s">
        <v>14</v>
      </c>
      <c r="F15" s="11" t="n">
        <v>0</v>
      </c>
      <c r="G15" s="12"/>
      <c r="H15" s="11" t="n">
        <v>60</v>
      </c>
      <c r="I15" s="0" t="n">
        <f aca="false">IF(F15="","",COUNT(F$3:F15))</f>
        <v>10</v>
      </c>
    </row>
    <row r="16" customFormat="false" ht="13.8" hidden="false" customHeight="false" outlineLevel="0" collapsed="false">
      <c r="A16" s="4"/>
      <c r="B16" s="4"/>
      <c r="C16" s="4"/>
      <c r="D16" s="4"/>
      <c r="E16" s="4" t="s">
        <v>15</v>
      </c>
      <c r="F16" s="11" t="n">
        <v>1187.2</v>
      </c>
      <c r="G16" s="12"/>
      <c r="H16" s="11" t="n">
        <v>1350</v>
      </c>
      <c r="I16" s="0" t="n">
        <f aca="false">IF(F16="","",COUNT(F$3:F16))</f>
        <v>11</v>
      </c>
    </row>
    <row r="17" customFormat="false" ht="13.8" hidden="false" customHeight="false" outlineLevel="0" collapsed="false">
      <c r="A17" s="4"/>
      <c r="B17" s="4"/>
      <c r="C17" s="4"/>
      <c r="D17" s="4"/>
      <c r="E17" s="4" t="s">
        <v>16</v>
      </c>
      <c r="F17" s="11" t="n">
        <v>2300</v>
      </c>
      <c r="G17" s="12"/>
      <c r="H17" s="11" t="n">
        <v>2300</v>
      </c>
      <c r="I17" s="0" t="n">
        <f aca="false">IF(F17="","",COUNT(F$3:F17))</f>
        <v>12</v>
      </c>
    </row>
    <row r="18" customFormat="false" ht="13.8" hidden="false" customHeight="false" outlineLevel="0" collapsed="false">
      <c r="A18" s="4"/>
      <c r="B18" s="4"/>
      <c r="C18" s="4"/>
      <c r="D18" s="4"/>
      <c r="E18" s="4" t="s">
        <v>17</v>
      </c>
      <c r="F18" s="11" t="n">
        <v>54.5</v>
      </c>
      <c r="G18" s="12"/>
      <c r="H18" s="11" t="n">
        <v>84</v>
      </c>
      <c r="I18" s="0" t="n">
        <f aca="false">IF(F18="","",COUNT(F$3:F18))</f>
        <v>13</v>
      </c>
    </row>
    <row r="19" customFormat="false" ht="13.8" hidden="false" customHeight="false" outlineLevel="0" collapsed="false">
      <c r="A19" s="4"/>
      <c r="B19" s="4"/>
      <c r="C19" s="4"/>
      <c r="D19" s="4"/>
      <c r="E19" s="4" t="s">
        <v>18</v>
      </c>
      <c r="F19" s="11" t="n">
        <v>22312.94</v>
      </c>
      <c r="G19" s="12"/>
      <c r="H19" s="11" t="n">
        <v>22950.87</v>
      </c>
      <c r="I19" s="0" t="n">
        <f aca="false">IF(F19="","",COUNT(F$3:F19))</f>
        <v>14</v>
      </c>
    </row>
    <row r="20" customFormat="false" ht="13.8" hidden="false" customHeight="false" outlineLevel="0" collapsed="false">
      <c r="A20" s="4"/>
      <c r="B20" s="4"/>
      <c r="C20" s="4"/>
      <c r="D20" s="4"/>
      <c r="E20" s="4" t="s">
        <v>19</v>
      </c>
      <c r="F20" s="11" t="n">
        <v>5714.91</v>
      </c>
      <c r="G20" s="12"/>
      <c r="H20" s="11" t="n">
        <v>4467.15</v>
      </c>
      <c r="I20" s="0" t="n">
        <f aca="false">IF(F20="","",COUNT(F$3:F20))</f>
        <v>15</v>
      </c>
    </row>
    <row r="21" customFormat="false" ht="13.8" hidden="false" customHeight="false" outlineLevel="0" collapsed="false">
      <c r="A21" s="4"/>
      <c r="B21" s="4"/>
      <c r="C21" s="4"/>
      <c r="D21" s="4"/>
      <c r="E21" s="4" t="s">
        <v>20</v>
      </c>
      <c r="F21" s="11" t="n">
        <v>2200</v>
      </c>
      <c r="G21" s="12"/>
      <c r="H21" s="11"/>
      <c r="I21" s="0" t="n">
        <f aca="false">IF(F21="","",COUNT(F$3:F21))</f>
        <v>16</v>
      </c>
    </row>
    <row r="22" customFormat="false" ht="13.8" hidden="false" customHeight="false" outlineLevel="0" collapsed="false">
      <c r="A22" s="4"/>
      <c r="B22" s="4"/>
      <c r="C22" s="4"/>
      <c r="D22" s="4"/>
      <c r="E22" s="4" t="s">
        <v>21</v>
      </c>
      <c r="F22" s="11" t="n">
        <v>0</v>
      </c>
      <c r="G22" s="12"/>
      <c r="H22" s="11" t="n">
        <v>475</v>
      </c>
      <c r="I22" s="0" t="n">
        <f aca="false">IF(F22="","",COUNT(F$3:F22))</f>
        <v>17</v>
      </c>
    </row>
    <row r="23" customFormat="false" ht="13.8" hidden="false" customHeight="false" outlineLevel="0" collapsed="false">
      <c r="A23" s="4"/>
      <c r="B23" s="4"/>
      <c r="C23" s="4"/>
      <c r="D23" s="4"/>
      <c r="E23" s="4" t="s">
        <v>22</v>
      </c>
      <c r="F23" s="11" t="n">
        <v>332.24</v>
      </c>
      <c r="G23" s="12"/>
      <c r="H23" s="11" t="n">
        <v>800</v>
      </c>
      <c r="I23" s="0" t="n">
        <f aca="false">IF(F23="","",COUNT(F$3:F23))</f>
        <v>18</v>
      </c>
    </row>
    <row r="24" customFormat="false" ht="13.8" hidden="false" customHeight="false" outlineLevel="0" collapsed="false">
      <c r="A24" s="4"/>
      <c r="B24" s="4"/>
      <c r="C24" s="4"/>
      <c r="D24" s="4"/>
      <c r="E24" s="4" t="s">
        <v>23</v>
      </c>
      <c r="F24" s="13" t="n">
        <v>3800.22</v>
      </c>
      <c r="G24" s="12"/>
      <c r="H24" s="13" t="n">
        <v>4315</v>
      </c>
      <c r="I24" s="0" t="n">
        <f aca="false">IF(F24="","",COUNT(F$3:F24))</f>
        <v>19</v>
      </c>
    </row>
    <row r="25" customFormat="false" ht="13.8" hidden="false" customHeight="false" outlineLevel="0" collapsed="false">
      <c r="A25" s="4"/>
      <c r="B25" s="4"/>
      <c r="C25" s="4"/>
      <c r="D25" s="4" t="s">
        <v>24</v>
      </c>
      <c r="E25" s="4"/>
      <c r="F25" s="14" t="n">
        <f aca="false">ROUND(SUM(F11:F24),5)</f>
        <v>39457.39</v>
      </c>
      <c r="G25" s="12"/>
      <c r="H25" s="14" t="n">
        <f aca="false">ROUND(SUM(H11:H24),5)</f>
        <v>38078.6</v>
      </c>
      <c r="I25" s="0" t="n">
        <f aca="false">IF(F25="","",COUNT(F$3:F25))</f>
        <v>20</v>
      </c>
    </row>
    <row r="26" customFormat="false" ht="13.8" hidden="false" customHeight="false" outlineLevel="0" collapsed="false">
      <c r="A26" s="4"/>
      <c r="B26" s="4" t="s">
        <v>25</v>
      </c>
      <c r="C26" s="4"/>
      <c r="D26" s="4"/>
      <c r="E26" s="4"/>
      <c r="F26" s="11" t="n">
        <f aca="false">ROUND(F3+F10-F25,5)</f>
        <v>-4514.29</v>
      </c>
      <c r="G26" s="12"/>
      <c r="H26" s="11" t="n">
        <f aca="false">ROUND(H3+H10-H25,5)</f>
        <v>-7735.25</v>
      </c>
      <c r="I26" s="0" t="n">
        <f aca="false">IF(F26="","",COUNT(F$3:F26))</f>
        <v>21</v>
      </c>
    </row>
    <row r="27" customFormat="false" ht="13.8" hidden="false" customHeight="false" outlineLevel="0" collapsed="false">
      <c r="A27" s="4"/>
      <c r="B27" s="4" t="s">
        <v>26</v>
      </c>
      <c r="C27" s="4"/>
      <c r="D27" s="4"/>
      <c r="E27" s="4"/>
      <c r="F27" s="11"/>
      <c r="G27" s="12"/>
      <c r="H27" s="11"/>
      <c r="I27" s="0" t="str">
        <f aca="false">IF(F27="","",COUNT(F$3:F27))</f>
        <v/>
      </c>
    </row>
    <row r="28" customFormat="false" ht="13.8" hidden="false" customHeight="false" outlineLevel="0" collapsed="false">
      <c r="A28" s="4"/>
      <c r="B28" s="4"/>
      <c r="C28" s="4" t="s">
        <v>27</v>
      </c>
      <c r="D28" s="4"/>
      <c r="E28" s="4"/>
      <c r="F28" s="11"/>
      <c r="G28" s="12"/>
      <c r="H28" s="11"/>
      <c r="I28" s="0" t="str">
        <f aca="false">IF(F28="","",COUNT(F$3:F28))</f>
        <v/>
      </c>
    </row>
    <row r="29" customFormat="false" ht="13.8" hidden="false" customHeight="false" outlineLevel="0" collapsed="false">
      <c r="A29" s="4"/>
      <c r="B29" s="4"/>
      <c r="C29" s="4"/>
      <c r="D29" s="4" t="s">
        <v>28</v>
      </c>
      <c r="E29" s="4"/>
      <c r="F29" s="15" t="n">
        <v>18036.75</v>
      </c>
      <c r="G29" s="12"/>
      <c r="H29" s="11"/>
      <c r="I29" s="0" t="n">
        <f aca="false">IF(F29="","",COUNT(F$3:F29))</f>
        <v>22</v>
      </c>
    </row>
    <row r="30" customFormat="false" ht="13.8" hidden="false" customHeight="false" outlineLevel="0" collapsed="false">
      <c r="A30" s="4"/>
      <c r="B30" s="4"/>
      <c r="C30" s="4" t="s">
        <v>29</v>
      </c>
      <c r="D30" s="4"/>
      <c r="E30" s="4"/>
      <c r="F30" s="11" t="n">
        <f aca="false">ROUND(SUM(F28:F29),5)</f>
        <v>18036.75</v>
      </c>
      <c r="G30" s="12"/>
      <c r="H30" s="11"/>
      <c r="I30" s="0" t="n">
        <f aca="false">IF(F30="","",COUNT(F$3:F30))</f>
        <v>23</v>
      </c>
    </row>
    <row r="31" customFormat="false" ht="13.8" hidden="false" customHeight="false" outlineLevel="0" collapsed="false">
      <c r="A31" s="4"/>
      <c r="B31" s="4"/>
      <c r="C31" s="4" t="s">
        <v>30</v>
      </c>
      <c r="D31" s="4"/>
      <c r="E31" s="4"/>
      <c r="F31" s="11"/>
      <c r="G31" s="12"/>
      <c r="H31" s="11"/>
      <c r="I31" s="0" t="str">
        <f aca="false">IF(F31="","",COUNT(F$3:F31))</f>
        <v/>
      </c>
    </row>
    <row r="32" customFormat="false" ht="13.8" hidden="false" customHeight="false" outlineLevel="0" collapsed="false">
      <c r="A32" s="4"/>
      <c r="B32" s="4"/>
      <c r="C32" s="4"/>
      <c r="D32" s="4" t="s">
        <v>31</v>
      </c>
      <c r="E32" s="4"/>
      <c r="F32" s="13" t="n">
        <v>22557.79</v>
      </c>
      <c r="G32" s="12"/>
      <c r="H32" s="11"/>
      <c r="I32" s="0" t="n">
        <f aca="false">IF(F32="","",COUNT(F$3:F32))</f>
        <v>24</v>
      </c>
    </row>
    <row r="33" customFormat="false" ht="13.8" hidden="false" customHeight="false" outlineLevel="0" collapsed="false">
      <c r="A33" s="4"/>
      <c r="B33" s="4"/>
      <c r="C33" s="4" t="s">
        <v>32</v>
      </c>
      <c r="D33" s="4"/>
      <c r="E33" s="4"/>
      <c r="F33" s="16" t="n">
        <f aca="false">ROUND(SUM(F31:F32),5)</f>
        <v>22557.79</v>
      </c>
      <c r="G33" s="12"/>
      <c r="H33" s="11"/>
      <c r="I33" s="0" t="n">
        <f aca="false">IF(F33="","",COUNT(F$3:F33))</f>
        <v>25</v>
      </c>
    </row>
    <row r="34" customFormat="false" ht="13.8" hidden="false" customHeight="false" outlineLevel="0" collapsed="false">
      <c r="A34" s="4"/>
      <c r="B34" s="4" t="s">
        <v>33</v>
      </c>
      <c r="C34" s="4"/>
      <c r="D34" s="4"/>
      <c r="E34" s="4"/>
      <c r="F34" s="16" t="n">
        <f aca="false">ROUND(F27+F30-F33,5)</f>
        <v>-4521.04</v>
      </c>
      <c r="G34" s="12"/>
      <c r="H34" s="13"/>
      <c r="I34" s="0" t="n">
        <f aca="false">IF(F34="","",COUNT(F$3:F34))</f>
        <v>26</v>
      </c>
    </row>
    <row r="35" s="18" customFormat="true" ht="13.8" hidden="false" customHeight="false" outlineLevel="0" collapsed="false">
      <c r="A35" s="4" t="s">
        <v>34</v>
      </c>
      <c r="B35" s="4"/>
      <c r="C35" s="4"/>
      <c r="D35" s="4"/>
      <c r="E35" s="4"/>
      <c r="F35" s="17" t="n">
        <f aca="false">ROUND(F26+F34,5)</f>
        <v>-9035.33</v>
      </c>
      <c r="G35" s="4"/>
      <c r="H35" s="17" t="n">
        <f aca="false">ROUND(H26+H34,5)</f>
        <v>-7735.25</v>
      </c>
      <c r="I35" s="0" t="n">
        <f aca="false">IF(F35="","",COUNT(F$3:F35))</f>
        <v>27</v>
      </c>
    </row>
    <row r="36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2:03 PM
 03/06/20
 Cash Basis&amp;C&amp;"Arial,Bold"&amp;12 ST MATTHEW EVANGELICAL LUTHERAN CHURCH
&amp;14 Profit &amp;&amp; Loss Budget vs. Actual
&amp;10 February 2020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2020-03-06T20:03:49Z</dcterms:created>
  <dc:creator>Sue</dc:creator>
  <dc:description/>
  <dc:language>en-US</dc:language>
  <cp:lastModifiedBy/>
  <dcterms:modified xsi:type="dcterms:W3CDTF">2020-03-09T22:45:39Z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